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cfe6da8e0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f744c31f585464d"/>
    <x:sheet xmlns:r="http://schemas.openxmlformats.org/officeDocument/2006/relationships" name="Confidence Register" sheetId="2" r:id="R16fb5530ee154262"/>
    <x:sheet xmlns:r="http://schemas.openxmlformats.org/officeDocument/2006/relationships" name="Decision Summary" sheetId="3" r:id="R9e77c2fb1c1c47d3"/>
    <x:sheet xmlns:r="http://schemas.openxmlformats.org/officeDocument/2006/relationships" name="Review Queue" sheetId="4" r:id="R5cfdd363784546d9"/>
    <x:sheet xmlns:r="http://schemas.openxmlformats.org/officeDocument/2006/relationships" name="Example" sheetId="5" r:id="Rc05a38be14d9408f"/>
    <x:sheet xmlns:r="http://schemas.openxmlformats.org/officeDocument/2006/relationships" name="Validation Lists" sheetId="6" r:id="R790022521fa64c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color rgb="FF0B1D3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304B"/>
      </x:patternFill>
    </x:fill>
    <x:fill>
      <x:patternFill patternType="solid">
        <x:fgColor rgb="FF0B1D31"/>
      </x:patternFill>
    </x:fill>
    <x:fill>
      <x:patternFill patternType="solid">
        <x:fgColor rgb="FFDCEAF2"/>
      </x:patternFill>
    </x:fill>
    <x:fill>
      <x:patternFill patternType="solid">
        <x:fgColor rgb="FFFFF7D6"/>
      </x:patternFill>
    </x:fill>
    <x:fill>
      <x:patternFill patternType="solid">
        <x:fgColor rgb="FFEAF4FA"/>
      </x:patternFill>
    </x:fill>
  </x:fills>
  <x:borders count="2">
    <x:border/>
    <x:border/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200" fontId="0" fillId="5" borderId="1" xfId="0" applyNumberFormat="1" applyFont="1" applyFill="1" applyBorder="1" applyAlignment="1">
      <x:alignment vertical="top" wrapText="1"/>
    </x:xf>
    <x:xf numFmtId="200" fontId="0" fillId="6" borderId="0" xfId="0" applyNumberFormat="1" applyFont="1" applyFill="1" applyBorder="1" applyAlignment="1">
      <x:alignment vertical="top" wrapText="1"/>
    </x:xf>
    <x:xf numFmtId="200" fontId="0" fillId="6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165A32"/>
      </x:font>
      <x:fill>
        <x:patternFill>
          <x:bgColor rgb="FFD9F2E2"/>
        </x:patternFill>
      </x:fill>
    </x:dxf>
    <x:dxf>
      <x:font>
        <x:b/>
        <x:color rgb="FF6A4B00"/>
      </x:font>
      <x:fill>
        <x:patternFill>
          <x:bgColor rgb="FFFFF1C9"/>
        </x:patternFill>
      </x:fill>
    </x:dxf>
    <x:dxf>
      <x:font>
        <x:b/>
        <x:color rgb="FF7A3D00"/>
      </x:font>
      <x:fill>
        <x:patternFill>
          <x:bgColor rgb="FFFFE4C7"/>
        </x:patternFill>
      </x:fill>
    </x:dxf>
    <x:dxf>
      <x:font>
        <x:b/>
        <x:color rgb="FF84251F"/>
      </x:font>
      <x:fill>
        <x:patternFill>
          <x:bgColor rgb="FFFCE0DE"/>
        </x:patternFill>
      </x:fill>
    </x:dxf>
    <x:dxf>
      <x:font>
        <x:b/>
        <x:color rgb="FF165A32"/>
      </x:font>
      <x:fill>
        <x:patternFill>
          <x:bgColor rgb="FFD9F2E2"/>
        </x:patternFill>
      </x:fill>
    </x:dxf>
    <x:dxf>
      <x:font>
        <x:b/>
        <x:color rgb="FF6A4B00"/>
      </x:font>
      <x:fill>
        <x:patternFill>
          <x:bgColor rgb="FFFFF1C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0bb10591b4eb7" /><Relationship Type="http://schemas.openxmlformats.org/officeDocument/2006/relationships/theme" Target="/xl/theme/theme1.xml" Id="Rd81bcd9369444f61" /><Relationship Type="http://schemas.openxmlformats.org/officeDocument/2006/relationships/sharedStrings" Target="/xl/sharedStrings.xml" Id="Re5abbc8e8a754bd0" /><Relationship Type="http://schemas.openxmlformats.org/officeDocument/2006/relationships/worksheet" Target="/xl/worksheets/sheet1.xml" Id="R6f744c31f585464d" /><Relationship Type="http://schemas.openxmlformats.org/officeDocument/2006/relationships/worksheet" Target="/xl/worksheets/sheet2.xml" Id="R16fb5530ee154262" /><Relationship Type="http://schemas.openxmlformats.org/officeDocument/2006/relationships/worksheet" Target="/xl/worksheets/sheet3.xml" Id="R9e77c2fb1c1c47d3" /><Relationship Type="http://schemas.openxmlformats.org/officeDocument/2006/relationships/worksheet" Target="/xl/worksheets/sheet4.xml" Id="R5cfdd363784546d9" /><Relationship Type="http://schemas.openxmlformats.org/officeDocument/2006/relationships/worksheet" Target="/xl/worksheets/sheet5.xml" Id="Rc05a38be14d9408f" /><Relationship Type="http://schemas.openxmlformats.org/officeDocument/2006/relationships/worksheet" Target="/xl/worksheets/sheet6.xml" Id="R790022521fa64c33" /></Relationships>
</file>

<file path=xl/tables/table1.xml><?xml version="1.0" encoding="utf-8"?>
<x:table xmlns:x="http://schemas.openxmlformats.org/spreadsheetml/2006/main" id="1" name="ConfidenceRegisterTable" displayName="ConfidenceRegisterTable" ref="A1:AV201" headerRowCount="1">
  <x:tableColumns count="48">
    <x:tableColumn id="1" name="Record ID"/>
    <x:tableColumn id="2" name="Assessment version"/>
    <x:tableColumn id="3" name="Exact claim"/>
    <x:tableColumn id="4" name="Decision use and scope"/>
    <x:tableColumn id="5" name="Evidence date"/>
    <x:tableColumn id="6" name="Evidence-use review outcome"/>
    <x:tableColumn id="7" name="Named limitation"/>
    <x:tableColumn id="8" name="Exact claim comparison"/>
    <x:tableColumn id="9" name="Decision-use comparison"/>
    <x:tableColumn id="10" name="Evidence condition"/>
    <x:tableColumn id="11" name="Claim status"/>
    <x:tableColumn id="12" name="Direct claim fit"/>
    <x:tableColumn id="13" name="Contradiction"/>
    <x:tableColumn id="14" name="Missing required evidence"/>
    <x:tableColumn id="15" name="Independent support"/>
    <x:tableColumn id="16" name="Independent-line provenance"/>
    <x:tableColumn id="17" name="Material assumptions category"/>
    <x:tableColumn id="18" name="Assumption detail"/>
    <x:tableColumn id="19" name="Context and freshness"/>
    <x:tableColumn id="20" name="Sensitivity to new evidence"/>
    <x:tableColumn id="21" name="Principal uncertainty"/>
    <x:tableColumn id="22" name="Consequence"/>
    <x:tableColumn id="23" name="Reversibility"/>
    <x:tableColumn id="24" name="Stage 1 validity"/>
    <x:tableColumn id="25" name="Stage 1 completeness"/>
    <x:tableColumn id="26" name="Eligibility"/>
    <x:tableColumn id="27" name="Confidence expression"/>
    <x:tableColumn id="28" name="Assessment rule"/>
    <x:tableColumn id="29" name="Assessment reason code"/>
    <x:tableColumn id="30" name="Rationale"/>
    <x:tableColumn id="31" name="Strongest wording allowed"/>
    <x:tableColumn id="32" name="Stronger wording prohibited"/>
    <x:tableColumn id="33" name="Next evidence"/>
    <x:tableColumn id="34" name="Overlay reason codes"/>
    <x:tableColumn id="35" name="Review requirement"/>
    <x:tableColumn id="36" name="Permitted action"/>
    <x:tableColumn id="37" name="Assessment owner"/>
    <x:tableColumn id="38" name="Accountable reviewer"/>
    <x:tableColumn id="39" name="Reopen condition"/>
    <x:tableColumn id="40" name="Reopen condition contains a material time trigger"/>
    <x:tableColumn id="41" name="Next-review date"/>
    <x:tableColumn id="42" name="Handoff rule"/>
    <x:tableColumn id="43" name="Handoff status"/>
    <x:tableColumn id="44" name="Handoff reason code"/>
    <x:tableColumn id="45" name="Completed PDF eligibility"/>
    <x:tableColumn id="46" name="Adjacent workflow"/>
    <x:tableColumn id="47" name="Method version"/>
    <x:tableColumn id="48" name="Method limitatio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3768442a63f47f6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6" hidden="0" customWidth="1"/>
    <x:col min="4" max="4" width="28" hidden="0" customWidth="1"/>
    <x:col min="5" max="5" width="52" hidden="0" customWidth="1"/>
  </x:cols>
  <x:sheetData>
    <x:row r="1" ht="43.20000076293945" hidden="0" customHeight="1">
      <x:c r="A1" s="54" t="str">
        <x:v>SERPIFAI Confidence Register</x:v>
      </x:c>
      <x:c r="B1" s="54"/>
      <x:c r="C1" s="54"/>
      <x:c r="D1" s="54"/>
      <x:c r="E1" s="54"/>
      <x:c r="F1" s="16"/>
      <x:c r="G1" s="16"/>
      <x:c r="H1" s="16"/>
    </x:row>
    <x:row r="2" ht="52.79999923706055" hidden="0" customHeight="1">
      <x:c r="A2" s="23" t="str">
        <x:v>SERPIFAI Confidence Statement Method v1.0.1 - qualitative confidence without percentages, scoring or false certainty</x:v>
      </x:c>
      <x:c r="B2" s="23"/>
      <x:c r="C2" s="23"/>
      <x:c r="D2" s="23"/>
      <x:c r="E2" s="23"/>
      <x:c r="F2" s="23"/>
      <x:c r="G2" s="23"/>
      <x:c r="H2" s="23"/>
    </x:row>
    <x:row r="3" ht="15" hidden="0" customHeight="1">
      <x:c r="A3" s="12"/>
      <x:c r="B3" s="12"/>
      <x:c r="C3" s="12"/>
      <x:c r="D3" s="12"/>
      <x:c r="E3" s="12"/>
    </x:row>
    <x:row r="4" ht="39.599998474121094" hidden="0" customHeight="1">
      <x:c r="A4" s="23" t="str">
        <x:v>Purpose</x:v>
      </x:c>
      <x:c r="B4" s="12" t="str">
        <x:v>Turn a claim reviewed under What Counts as Reliable Evidence in Competitor Analysis? into an eligible High, Moderate or Low confidence statement - or Confidence not assignable - with reasons, wording limits and a reopen condition.</x:v>
      </x:c>
      <x:c r="C4" s="12"/>
      <x:c r="D4" s="12"/>
      <x:c r="E4" s="12"/>
    </x:row>
    <x:row r="5" ht="26.399999618530273" hidden="0" customHeight="1">
      <x:c r="A5" s="23" t="str">
        <x:v>First rule</x:v>
      </x:c>
      <x:c r="B5" s="12" t="str">
        <x:v>A claim must pass evidence-use eligibility. Low confidence cannot rescue a refused, unresolved, materially contradicted, stale-for-use or missing-evidence claim.</x:v>
      </x:c>
      <x:c r="C5" s="12"/>
      <x:c r="D5" s="12"/>
      <x:c r="E5" s="12"/>
    </x:row>
    <x:row r="6" ht="39.599998474121094" hidden="0" customHeight="1">
      <x:c r="A6" s="23" t="str">
        <x:v>Recoverable missing evidence</x:v>
      </x:c>
      <x:c r="B6" s="12" t="str">
        <x:v>Recoverable still means missing at assessment time. It executes P06 / CONF-MISSING-OR-UNCHECKED and prohibits a confidence statement until evidence is recovered and the review in What Counts as Reliable Evidence in Competitor Analysis? is complete.</x:v>
      </x:c>
      <x:c r="C6" s="12"/>
      <x:c r="D6" s="12"/>
      <x:c r="E6" s="12"/>
    </x:row>
    <x:row r="7" ht="39.599998474121094" hidden="0" customHeight="1">
      <x:c r="A7" s="23" t="str">
        <x:v>Stage 1</x:v>
      </x:c>
      <x:c r="B7" s="12" t="str">
        <x:v>Complete the yellow input columns in Confidence Register. Exact-select values are case- and whitespace-sensitive. Formulas apply P00–P12 in order. Write Principal uncertainty as a concise phrase that can complete “[uncertainty] could change its scope or wording.”</x:v>
      </x:c>
      <x:c r="C7" s="12"/>
      <x:c r="D7" s="12"/>
      <x:c r="E7" s="12"/>
    </x:row>
    <x:row r="8" ht="26.399999618530273" hidden="0" customHeight="1">
      <x:c r="A8" s="23" t="str">
        <x:v>Stage 2</x:v>
      </x:c>
      <x:c r="B8" s="12" t="str">
        <x:v>After an eligible result, add owner, reviewer, reopen condition, material-time-trigger answer and any required date. H00–H05 preserve Stage 1 confidence but prohibit a completed PDF.</x:v>
      </x:c>
      <x:c r="C8" s="12"/>
      <x:c r="D8" s="12"/>
      <x:c r="E8" s="12"/>
    </x:row>
    <x:row r="9" ht="15" hidden="0" customHeight="1">
      <x:c r="A9" s="23" t="str">
        <x:v>Completed assessment</x:v>
      </x:c>
      <x:c r="B9" s="12" t="str">
        <x:v>Only Eligibility = Eligible and Handoff status = Complete (H06) counts as a completed assessment.</x:v>
      </x:c>
      <x:c r="C9" s="12"/>
      <x:c r="D9" s="12"/>
      <x:c r="E9" s="12"/>
    </x:row>
    <x:row r="10" ht="26.399999618530273" hidden="0" customHeight="1">
      <x:c r="A10" s="23" t="str">
        <x:v>No manual override</x:v>
      </x:c>
      <x:c r="B10" s="12" t="str">
        <x:v>Blue output columns are formula-controlled. Do not paste over formulas. Unsupported pasted values fail closed.</x:v>
      </x:c>
      <x:c r="C10" s="12"/>
      <x:c r="D10" s="12"/>
      <x:c r="E10" s="12"/>
    </x:row>
    <x:row r="11" ht="26.399999618530273" hidden="0" customHeight="1">
      <x:c r="A11" s="23" t="str">
        <x:v>No universal expiry</x:v>
      </x:c>
      <x:c r="B11" s="12" t="str">
        <x:v>Use a next-review date only when the reopen condition contains a material time trigger. Otherwise leave it blank.</x:v>
      </x:c>
      <x:c r="C11" s="12"/>
      <x:c r="D11" s="12"/>
      <x:c r="E11" s="12"/>
    </x:row>
    <x:row r="12" ht="52.79999923706055" hidden="0" customHeight="1">
      <x:c r="A12" s="23" t="str">
        <x:v>Adjacent methods</x:v>
      </x:c>
      <x:c r="B12" s="12" t="str">
        <x:v>What Counts as Reliable Evidence in Competitor Analysis? owns evidence-use permission; How to Handle Contradictory Competitor Evidence owns contradiction handling; Observed, Inferred and Unresolved Evidence owns evidence-state labels; When Competitor Evidence Becomes Too Old to Use owns freshness governance.</x:v>
      </x:c>
      <x:c r="C12" s="12"/>
      <x:c r="D12" s="12"/>
      <x:c r="E12" s="12"/>
    </x:row>
    <x:row r="13" ht="26.399999618530273" hidden="0" customHeight="1">
      <x:c r="A13" s="23" t="str">
        <x:v>Method limitation</x:v>
      </x:c>
      <x:c r="B13" s="12" t="str">
        <x:v>This workbook is a qualitative evidence-and-uncertainty protocol. It is not probability, calibrated accuracy, a score, assurance or a guarantee.</x:v>
      </x:c>
      <x:c r="C13" s="12"/>
      <x:c r="D13" s="12"/>
      <x:c r="E13" s="12"/>
    </x:row>
    <x:row r="14" ht="15" hidden="0" customHeight="1">
      <x:c r="A14" s="12"/>
      <x:c r="B14" s="12"/>
      <x:c r="C14" s="12"/>
      <x:c r="D14" s="12"/>
      <x:c r="E14" s="12"/>
    </x:row>
    <x:row r="15" ht="79.19999694824219" hidden="0" customHeight="1">
      <x:c r="A15" s="23" t="str">
        <x:v>Workflow: What Counts as Reliable Evidence in Competitor Analysis? outcome -&gt; Stage 1 P00-P12 -&gt; consequence/reversibility overlay -&gt; Stage 2 H00-H06 -&gt; completed PDF eligibility</x:v>
      </x:c>
      <x:c r="B15" s="23"/>
      <x:c r="C15" s="23"/>
      <x:c r="D15" s="23"/>
      <x:c r="E15" s="23"/>
      <x:c r="F15" s="23"/>
      <x:c r="G15" s="23"/>
      <x:c r="H15" s="23"/>
    </x:row>
    <x:row r="16" ht="15" hidden="0" customHeight="1">
      <x:c r="A16" s="12"/>
      <x:c r="B16" s="12"/>
      <x:c r="C16" s="12"/>
      <x:c r="D16" s="12"/>
      <x:c r="E16" s="12"/>
    </x:row>
    <x:row r="17" ht="15" hidden="0" customHeight="1">
      <x:c r="A17" s="6" t="str">
        <x:v>Confidence expression</x:v>
      </x:c>
      <x:c r="B17" s="6" t="str">
        <x:v>Meaning</x:v>
      </x:c>
      <x:c r="C17" s="12"/>
      <x:c r="D17" s="6" t="str">
        <x:v>Workbook use</x:v>
      </x:c>
      <x:c r="E17" s="6" t="str">
        <x:v>Control</x:v>
      </x:c>
    </x:row>
    <x:row r="18" ht="15" hidden="0" customHeight="1">
      <x:c r="A18" s="12" t="str">
        <x:v>High confidence</x:v>
      </x:c>
      <x:c r="B18" s="12" t="str">
        <x:v>Exact strong-support conjunction; not certainty.</x:v>
      </x:c>
      <x:c r="C18" s="12"/>
      <x:c r="D18" s="12" t="str">
        <x:v>Editable areas</x:v>
      </x:c>
      <x:c r="E18" s="12" t="str">
        <x:v>Yellow cells only</x:v>
      </x:c>
    </x:row>
    <x:row r="19" ht="15" hidden="0" customHeight="1">
      <x:c r="A19" s="12" t="str">
        <x:v>Moderate confidence</x:v>
      </x:c>
      <x:c r="B19" s="12" t="str">
        <x:v>Eligible assessment with meaningful uncertainty or limitation.</x:v>
      </x:c>
      <x:c r="C19" s="12"/>
      <x:c r="D19" s="12" t="str">
        <x:v>Formula areas</x:v>
      </x:c>
      <x:c r="E19" s="12" t="str">
        <x:v>Blue cells; do not overwrite</x:v>
      </x:c>
    </x:row>
    <x:row r="20" ht="15" hidden="0" customHeight="1">
      <x:c r="A20" s="12" t="str">
        <x:v>Low confidence</x:v>
      </x:c>
      <x:c r="B20" s="12" t="str">
        <x:v>Eligible but fragile, weak, assumption-heavy or likely to change.</x:v>
      </x:c>
      <x:c r="C20" s="12"/>
      <x:c r="D20" s="12" t="str">
        <x:v>Register capacity</x:v>
      </x:c>
      <x:c r="E20" s="12" t="str">
        <x:v>200 records</x:v>
      </x:c>
    </x:row>
    <x:row r="21" ht="15" hidden="0" customHeight="1">
      <x:c r="A21" s="12" t="str">
        <x:v>Confidence not assignable</x:v>
      </x:c>
      <x:c r="B21" s="12" t="str">
        <x:v>Eligibility or semantic coherence failed. No High/Moderate/Low statement is permitted.</x:v>
      </x:c>
      <x:c r="C21" s="12"/>
      <x:c r="D21" s="12" t="str">
        <x:v>Completed summaries</x:v>
      </x:c>
      <x:c r="E21" s="12" t="str">
        <x:v>H06 only</x:v>
      </x:c>
    </x:row>
    <x:row r="22" ht="15" hidden="0" customHeight="1">
      <x:c r="A22" s="12" t="str">
        <x:v>Invalid / incomplete</x:v>
      </x:c>
      <x:c r="B22" s="12" t="str">
        <x:v>Technical or completeness state, not a confidence level.</x:v>
      </x:c>
      <x:c r="C22" s="12"/>
      <x:c r="D22" s="12" t="str">
        <x:v>Validation lists</x:v>
      </x:c>
      <x:c r="E22" s="12" t="str">
        <x:v>Visible; exact values are authoritative</x:v>
      </x:c>
    </x:row>
  </x:sheetData>
  <x:mergeCells>
    <x:mergeCell ref="A1:H1"/>
    <x:mergeCell ref="A2:H2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1" hidden="0" customWidth="1"/>
    <x:col min="3" max="3" width="42" hidden="0" customWidth="1"/>
    <x:col min="4" max="4" width="42" hidden="0" customWidth="1"/>
    <x:col min="5" max="5" width="13" hidden="0" customWidth="1"/>
    <x:col min="6" max="6" width="24" hidden="0" customWidth="1"/>
    <x:col min="7" max="7" width="34" hidden="0" customWidth="1"/>
    <x:col min="8" max="8" width="26" hidden="0" customWidth="1"/>
    <x:col min="9" max="9" width="26" hidden="0" customWidth="1"/>
    <x:col min="10" max="10" width="18" hidden="0" customWidth="1"/>
    <x:col min="11" max="11" width="15" hidden="0" customWidth="1"/>
    <x:col min="12" max="12" width="18" hidden="0" customWidth="1"/>
    <x:col min="13" max="13" width="30" hidden="0" customWidth="1"/>
    <x:col min="14" max="14" width="28" hidden="0" customWidth="1"/>
    <x:col min="15" max="15" width="25" hidden="0" customWidth="1"/>
    <x:col min="16" max="16" width="30" hidden="0" customWidth="1"/>
    <x:col min="17" max="17" width="27" hidden="0" customWidth="1"/>
    <x:col min="18" max="18" width="36" hidden="0" customWidth="1"/>
    <x:col min="19" max="19" width="32" hidden="0" customWidth="1"/>
    <x:col min="20" max="20" width="31" hidden="0" customWidth="1"/>
    <x:col min="21" max="21" width="40" hidden="0" customWidth="1"/>
    <x:col min="22" max="22" width="28" hidden="0" customWidth="1"/>
    <x:col min="23" max="23" width="20" hidden="0" customWidth="1"/>
    <x:col min="24" max="24" width="17" hidden="0" customWidth="1"/>
    <x:col min="25" max="25" width="19" hidden="0" customWidth="1"/>
    <x:col min="26" max="26" width="20" hidden="0" customWidth="1"/>
    <x:col min="27" max="27" width="23" hidden="0" customWidth="1"/>
    <x:col min="28" max="28" width="14" hidden="0" customWidth="1"/>
    <x:col min="29" max="29" width="31" hidden="0" customWidth="1"/>
    <x:col min="30" max="30" width="42" hidden="0" customWidth="1"/>
    <x:col min="31" max="31" width="55" hidden="0" customWidth="1"/>
    <x:col min="32" max="32" width="45" hidden="0" customWidth="1"/>
    <x:col min="33" max="33" width="43" hidden="0" customWidth="1"/>
    <x:col min="34" max="34" width="34" hidden="0" customWidth="1"/>
    <x:col min="35" max="35" width="42" hidden="0" customWidth="1"/>
    <x:col min="36" max="36" width="42" hidden="0" customWidth="1"/>
    <x:col min="37" max="37" width="24" hidden="0" customWidth="1"/>
    <x:col min="38" max="38" width="24" hidden="0" customWidth="1"/>
    <x:col min="39" max="39" width="44" hidden="0" customWidth="1"/>
    <x:col min="40" max="40" width="26" hidden="0" customWidth="1"/>
    <x:col min="41" max="41" width="16" hidden="0" customWidth="1"/>
    <x:col min="42" max="42" width="14" hidden="0" customWidth="1"/>
    <x:col min="43" max="43" width="16" hidden="0" customWidth="1"/>
    <x:col min="44" max="44" width="32" hidden="0" customWidth="1"/>
    <x:col min="45" max="45" width="22" hidden="0" customWidth="1"/>
    <x:col min="46" max="46" width="34" hidden="0" customWidth="1"/>
    <x:col min="47" max="47" width="23" hidden="0" customWidth="1"/>
    <x:col min="48" max="48" width="50" hidden="0" customWidth="1"/>
  </x:cols>
  <x:sheetData>
    <x:row r="1">
      <x:c r="A1" s="36" t="str">
        <x:v>Record ID</x:v>
      </x:c>
      <x:c r="B1" s="36" t="str">
        <x:v>Assessment version</x:v>
      </x:c>
      <x:c r="C1" s="36" t="str">
        <x:v>Exact claim</x:v>
      </x:c>
      <x:c r="D1" s="36" t="str">
        <x:v>Decision use and scope</x:v>
      </x:c>
      <x:c r="E1" s="36" t="str">
        <x:v>Evidence date</x:v>
      </x:c>
      <x:c r="F1" s="36" t="str">
        <x:v>Evidence-use review outcome</x:v>
      </x:c>
      <x:c r="G1" s="36" t="str">
        <x:v>Named limitation</x:v>
      </x:c>
      <x:c r="H1" s="36" t="str">
        <x:v>Exact claim comparison</x:v>
      </x:c>
      <x:c r="I1" s="36" t="str">
        <x:v>Decision-use comparison</x:v>
      </x:c>
      <x:c r="J1" s="36" t="str">
        <x:v>Evidence condition</x:v>
      </x:c>
      <x:c r="K1" s="36" t="str">
        <x:v>Claim status</x:v>
      </x:c>
      <x:c r="L1" s="36" t="str">
        <x:v>Direct claim fit</x:v>
      </x:c>
      <x:c r="M1" s="36" t="str">
        <x:v>Contradiction</x:v>
      </x:c>
      <x:c r="N1" s="36" t="str">
        <x:v>Missing required evidence</x:v>
      </x:c>
      <x:c r="O1" s="36" t="str">
        <x:v>Independent support</x:v>
      </x:c>
      <x:c r="P1" s="36" t="str">
        <x:v>Independent-line provenance</x:v>
      </x:c>
      <x:c r="Q1" s="36" t="str">
        <x:v>Material assumptions category</x:v>
      </x:c>
      <x:c r="R1" s="36" t="str">
        <x:v>Assumption detail</x:v>
      </x:c>
      <x:c r="S1" s="36" t="str">
        <x:v>Context and freshness</x:v>
      </x:c>
      <x:c r="T1" s="36" t="str">
        <x:v>Sensitivity to new evidence</x:v>
      </x:c>
      <x:c r="U1" s="36" t="str">
        <x:v>Principal uncertainty</x:v>
      </x:c>
      <x:c r="V1" s="36" t="str">
        <x:v>Consequence</x:v>
      </x:c>
      <x:c r="W1" s="36" t="str">
        <x:v>Reversibility</x:v>
      </x:c>
      <x:c r="X1" s="36" t="str">
        <x:v>Stage 1 validity</x:v>
      </x:c>
      <x:c r="Y1" s="36" t="str">
        <x:v>Stage 1 completeness</x:v>
      </x:c>
      <x:c r="Z1" s="36" t="str">
        <x:v>Eligibility</x:v>
      </x:c>
      <x:c r="AA1" s="36" t="str">
        <x:v>Confidence expression</x:v>
      </x:c>
      <x:c r="AB1" s="36" t="str">
        <x:v>Assessment rule</x:v>
      </x:c>
      <x:c r="AC1" s="36" t="str">
        <x:v>Assessment reason code</x:v>
      </x:c>
      <x:c r="AD1" s="36" t="str">
        <x:v>Rationale</x:v>
      </x:c>
      <x:c r="AE1" s="36" t="str">
        <x:v>Strongest wording allowed</x:v>
      </x:c>
      <x:c r="AF1" s="36" t="str">
        <x:v>Stronger wording prohibited</x:v>
      </x:c>
      <x:c r="AG1" s="36" t="str">
        <x:v>Next evidence</x:v>
      </x:c>
      <x:c r="AH1" s="36" t="str">
        <x:v>Overlay reason codes</x:v>
      </x:c>
      <x:c r="AI1" s="36" t="str">
        <x:v>Review requirement</x:v>
      </x:c>
      <x:c r="AJ1" s="36" t="str">
        <x:v>Permitted action</x:v>
      </x:c>
      <x:c r="AK1" s="36" t="str">
        <x:v>Assessment owner</x:v>
      </x:c>
      <x:c r="AL1" s="36" t="str">
        <x:v>Accountable reviewer</x:v>
      </x:c>
      <x:c r="AM1" s="36" t="str">
        <x:v>Reopen condition</x:v>
      </x:c>
      <x:c r="AN1" s="36" t="str">
        <x:v>Reopen condition contains a material time trigger</x:v>
      </x:c>
      <x:c r="AO1" s="36" t="str">
        <x:v>Next-review date</x:v>
      </x:c>
      <x:c r="AP1" s="36" t="str">
        <x:v>Handoff rule</x:v>
      </x:c>
      <x:c r="AQ1" s="36" t="str">
        <x:v>Handoff status</x:v>
      </x:c>
      <x:c r="AR1" s="36" t="str">
        <x:v>Handoff reason code</x:v>
      </x:c>
      <x:c r="AS1" s="36" t="str">
        <x:v>Completed PDF eligibility</x:v>
      </x:c>
      <x:c r="AT1" s="36" t="str">
        <x:v>Adjacent workflow</x:v>
      </x:c>
      <x:c r="AU1" s="36" t="str">
        <x:v>Method version</x:v>
      </x:c>
      <x:c r="AV1" s="36" t="str">
        <x:v>Method limitation</x:v>
      </x:c>
    </x:row>
    <x:row r="2">
      <x:c r="A2" s="37"/>
      <x:c r="B2" s="37"/>
      <x:c r="C2" s="37"/>
      <x:c r="D2" s="37"/>
      <x:c r="E2" s="42"/>
      <x:c r="F2" s="37"/>
      <x:c r="G2" s="37"/>
      <x:c r="H2" s="37"/>
      <x:c r="I2" s="37"/>
      <x:c r="J2" s="37"/>
      <x:c r="K2" s="37"/>
      <x:c r="L2" s="37"/>
      <x:c r="M2" s="37"/>
      <x:c r="N2" s="37"/>
      <x:c r="O2" s="37"/>
      <x:c r="P2" s="37"/>
      <x:c r="Q2" s="37"/>
      <x:c r="R2" s="37"/>
      <x:c r="S2" s="37"/>
      <x:c r="T2" s="37"/>
      <x:c r="U2" s="37"/>
      <x:c r="V2" s="37"/>
      <x:c r="W2" s="37"/>
      <x:c r="X2" s="38" t="str">
        <x:f>IF(A2="","",IF(NOT(AND(OR(EXACT(F2,"Use"),EXACT(F2,"Use with limits"),EXACT(F2,"Review required"),EXACT(F2,"Refuse claim"),EXACT(F2,"No material change")),OR(EXACT(J2,"Fit"),EXACT(J2,"Limited / weak"),EXACT(J2,"Stale"),EXACT(J2,"Contradictory"),EXACT(J2,"Missing")),OR(EXACT(K2,"Supported"),EXACT(K2,"Inferred"),EXACT(K2,"Unresolved")),OR(EXACT(L2,"Yes"),EXACT(L2,"Partial"),EXACT(L2,"No"),EXACT(L2,"Unknown")),OR(EXACT(M2,"None found"),EXACT(M2,"Apparent contradiction resolved"),EXACT(M2,"Material contradiction unresolved"),EXACT(M2,"Not checked")),OR(EXACT(N2,"None"),EXACT(N2,"Recoverable missing evidence"),EXACT(N2,"Material evidence unavailable"),EXACT(N2,"Unknown")),OR(EXACT(O2,"Multiple independent lines"),EXACT(O2,"One independent line"),EXACT(O2,"Single-origin only"),EXACT(O2,"Not established")),OR(EXACT(Q2,"None"),EXACT(Q2,"Limited and visible"),EXACT(Q2,"Material but bounded"),EXACT(Q2,"Material and unresolved")),OR(EXACT(S2,"Fit for current decision"),EXACT(S2,"Historical but deliberately bounded"),EXACT(S2,"Stale for current decision"),EXACT(S2,"Context not established")),OR(EXACT(T2,"Unlikely to change assessment"),EXACT(T2,"Could change scope or wording"),EXACT(T2,"Likely to change assessment")),OR(EXACT(V2,"Routine / descriptive"),EXACT(V2,"Material / decision-changing"),EXACT(V2,"Consequential / high-impact")),OR(EXACT(W2,"Easy to reverse"),EXACT(W2,"Costly to reverse"),EXACT(W2,"Hard to reverse")),IF(F2="No material change",OR(EXACT(H2,"Unchanged exact claim"),EXACT(H2,"Changed exact claim")),TRUE),IF(F2="No material change",OR(EXACT(I2,"Unchanged decision use"),EXACT(I2,"Changed decision use")),TRUE),IF(OR(O2="Multiple independent lines",O2="One independent line"),OR(EXACT(P2,"Established independent origins"),EXACT(P2,"Shared or dependent origins"),EXACT(P2,"Not established")),TRUE))),"Invalid","Valid"))</x:f>
      </x:c>
      <x:c r="Y2" s="38" t="str">
        <x:f>IF(A2="","",IF(X2="Invalid","Not evaluated after P00",IF(OR(C2="",D2="",F2="",IF(F2="No material change",OR(H2="",I2=""),FALSE),J2="",K2="",L2="",M2="",N2="",O2="",IF(OR(O2="Multiple independent lines",O2="One independent line"),P2="",FALSE),Q2="",IF(Q2&lt;&gt;"None",R2="",FALSE),S2="",T2="",U2="",V2="",W2=""),"Incomplete","Complete")))</x:f>
      </x:c>
      <x:c r="Z2" s="38" t="str">
        <x:f>IF(A2="","",IF(AB2="P00","Invalid controlled input",IF(AB2="P01","Incomplete",IF(OR(AB2="P02",AB2="P03",AB2="P04",AB2="P05",AB2="P06",AB2="P07",AB2="P08",AB2="P09"),"Not eligible","Eligible"))))</x:f>
      </x:c>
      <x:c r="AA2" s="38" t="str">
        <x:f>IF(A2="","",IF(AB2="P00","No confidence assigned",IF(AB2="P01","No confidence result",IF(OR(AB2="P02",AB2="P03",AB2="P04",AB2="P05",AB2="P06",AB2="P07",AB2="P08",AB2="P09"),"Confidence not assignable",IF(AB2="P10","Low confidence",IF(AB2="P11","Moderate confidence","High confidence"))))))</x:f>
      </x:c>
      <x:c r="AB2" s="38" t="str">
        <x:f>IF(A2="","",IF(X2="Invalid","P00",IF(Y2="Incomplete","P01",IF(F2="Refuse claim","P02",IF(F2="Review required","P03",IF(K2="Unresolved","P04",IF(OR(L2="No",L2="Unknown",L2="Partial"),"P05",IF(OR(J2="Missing",N2&lt;&gt;"None",M2="Not checked"),"P06",IF(OR(J2="Contradictory",M2="Material contradiction unresolved"),"P07",IF(OR(J2="Stale",S2="Stale for current decision",S2="Context not established",Q2="Material and unresolved"),"P08",IF(OR(AND(F2="Use with limits",G2=""),AND(F2="No material change",H2="Changed exact claim"),AND(F2="No material change",I2="Changed decision use"),AND(OR(O2="Multiple independent lines",O2="One independent line"),P2="Not established"),AND(Q2="None",R2&lt;&gt;"")),"P09",IF(OR(Q2="Material but bounded",AND(S2="Historical but deliberately bounded",J2="Limited / weak"),O2="Not established",AND(J2="Limited / weak",O2="Multiple independent lines",P2="Established independent origins",T2="Likely to change assessment"),AND(O2="Single-origin only",NOT(AND(F2="Use",J2="Fit",OR(K2="Supported",K2="Inferred"),L2="Yes",OR(M2="None found",M2="Apparent contradiction resolved"),N2="None",O2="Single-origin only",OR(Q2="None",Q2="Limited and visible"),S2="Fit for current decision",T2="Unlikely to change assessment"))),T2="Likely to change assessment"),"P10",IF(OR(AND(F2="No material change",NOT(AND(OR(F2="Use",F2="No material change"),IF(F2="No material change",AND(H2="Unchanged exact claim",I2="Unchanged decision use"),TRUE),J2="Fit",OR(K2="Supported",K2="Inferred"),L2="Yes",OR(M2="None found",M2="Apparent contradiction resolved"),N2="None",O2="Multiple independent lines",P2="Established independent origins",OR(Q2="None",Q2="Limited and visible"),S2="Fit for current decision",T2="Unlikely to change assessment"))),F2="Use with limits",S2="Historical but deliberately bounded",P2="Shared or dependent origins",O2="One independent line",AND(F2="Use",J2="Fit",OR(K2="Supported",K2="Inferred"),L2="Yes",OR(M2="None found",M2="Apparent contradiction resolved"),N2="None",O2="Single-origin only",OR(Q2="None",Q2="Limited and visible"),S2="Fit for current decision",T2="Unlikely to change assessment"),AND(J2="Limited / weak",O2="Multiple independent lines",P2="Established independent origins",OR(T2="Unlikely to change assessment",T2="Could change scope or wording")),T2="Could change scope or wording"),"P11",IF(AND(OR(F2="Use",F2="No material change"),IF(F2="No material change",AND(H2="Unchanged exact claim",I2="Unchanged decision use"),TRUE),J2="Fit",OR(K2="Supported",K2="Inferred"),L2="Yes",OR(M2="None found",M2="Apparent contradiction resolved"),N2="None",O2="Multiple independent lines",P2="Established independent origins",OR(Q2="None",Q2="Limited and visible"),S2="Fit for current decision",T2="Unlikely to change assessment"),"P12","P09"))))))))))))))</x:f>
      </x:c>
      <x:c r="AC2" s="38" t="str">
        <x:f>IF(A2="","",IF(AB2="P00","CONF-TECH-INVALID-ENUM",IF(AB2="P01","CONF-INCOMPLETE",IF(AB2="P02","CONF-UPSTREAM-REFUSE",IF(AB2="P03","CONF-UPSTREAM-REVIEW",IF(AB2="P04",IF(F2="No material change","CONF-SC-NMC-UNRESOLVED","CONF-UPSTREAM-UNRESOLVED"),IF(AB2="P05",IF(L2="Partial","CONF-DIRECT-FIT-PARTIAL","CONF-DIRECT-FIT"),IF(AB2="P06","CONF-MISSING-OR-UNCHECKED",IF(AB2="P07",IF(F2="No material change","CONF-SC-NMC-CONTRADICTION","CONF-CONTRADICTION"),IF(AB2="P08",IF(Q2="Material and unresolved","CONF-NOT-ASSIGNABLE-ASSUMPTION",IF(AND(F2="No material change",OR(J2="Stale",S2="Stale for current decision")),"CONF-SC-NMC-STALE",IF(S2="Context not established","CONF-NOT-ASSIGNABLE-CONTEXT","CONF-NOT-ASSIGNABLE-STALE-CURRENT"))),IF(AB2="P09",IF(AND(F2="Use with limits",G2=""),"CONF-SC-LIMIT-MISSING",IF(AND(F2="No material change",H2="Changed exact claim"),"CONF-SC-NMC-CLAIM-CHANGED",IF(AND(F2="No material change",I2="Changed decision use"),"CONF-SC-NMC-USE-CHANGED",IF(AND(OR(O2="Multiple independent lines",O2="One independent line"),P2="Not established"),"CONF-SC-INDEPENDENCE-UNPROVEN",IF(AND(Q2="None",R2&lt;&gt;""),"CONF-SC-ASSUMPTION-CONFLICT","CONF-SC-UNCLASSIFIED"))))),IF(AB2="P10",IF(Q2="Material but bounded","CONF-LOW-ASSUMPTION",IF(AND(S2="Historical but deliberately bounded",J2="Limited / weak"),"CONF-LOW-HISTORICAL",IF(O2="Not established","CONF-LOW-NOT-ESTABLISHED",IF(AND(J2="Limited / weak",O2="Multiple independent lines",P2="Established independent origins",T2="Likely to change assessment"),"CONF-LOW-WEAK-LINES",IF(AND(O2="Single-origin only",NOT(AND(F2="Use",J2="Fit",OR(K2="Supported",K2="Inferred"),L2="Yes",OR(M2="None found",M2="Apparent contradiction resolved"),N2="None",O2="Single-origin only",OR(Q2="None",Q2="Limited and visible"),S2="Fit for current decision",T2="Unlikely to change assessment"))),"CONF-LOW-SINGLE-ORIGIN","CONF-LOW-SENSITIVE"))))),IF(AB2="P11",IF(F2="No material change","CONF-MODERATE-NMC",IF(F2="Use with limits","CONF-MODERATE-LIMITED",IF(S2="Historical but deliberately bounded","CONF-MODERATE-HISTORICAL",IF(P2="Shared or dependent origins","CONF-MODERATE-SHARED-ORIGINS",IF(OR(O2="One independent line",AND(F2="Use",J2="Fit",OR(K2="Supported",K2="Inferred"),L2="Yes",OR(M2="None found",M2="Apparent contradiction resolved"),N2="None",O2="Single-origin only",OR(Q2="None",Q2="Limited and visible"),S2="Fit for current decision",T2="Unlikely to change assessment")),"CONF-MODERATE-ONE-LINE",IF(AND(J2="Limited / weak",O2="Multiple independent lines",P2="Established independent origins",OR(T2="Unlikely to change assessment",T2="Could change scope or wording")),"CONF-MODERATE-WEAK-LINES","CONF-MODERATE-SENSITIVE")))))),IF(AB2="P12",IF(F2="No material change","CONF-HIGH-NMC",IF(K2="Inferred","CONF-HIGH-INFERENCE-RETAINED","CONF-HIGH-DIRECT-INDEPENDENT")),""))))))))))))))</x:f>
      </x:c>
      <x:c r="AD2" s="38" t="str">
        <x:f>IF(A2="","",IF(AC2="CONF-TECH-INVALID-ENUM","One or more active Stage 1 controlled values are invalid.",IF(AC2="CONF-INCOMPLETE","The active Stage 1 assessment is incomplete.",IF(AC2="CONF-UPSTREAM-REFUSE","What Counts as Reliable Evidence in Competitor Analysis? returned Refuse claim.",IF(AC2="CONF-UPSTREAM-REVIEW","What Counts as Reliable Evidence in Competitor Analysis? returned Review required.",IF(AC2="CONF-SC-NMC-UNRESOLVED","The no-material-change claim remains unresolved.",IF(AC2="CONF-UPSTREAM-UNRESOLVED","The claim remains unresolved.",IF(AC2="CONF-DIRECT-FIT","The evidence does not directly fit the exact submitted claim.",IF(AC2="CONF-DIRECT-FIT-PARTIAL","The submitted claim only partially fits the evidence.",IF(AC2="CONF-MISSING-OR-UNCHECKED","Required evidence is missing, unavailable, unknown, or contradiction checking is incomplete.",IF(AC2="CONF-CONTRADICTION","A material contradiction remains unresolved.",IF(AC2="CONF-SC-NMC-CONTRADICTION","The no-material-change submission contains an unresolved material contradiction.",IF(AC2="CONF-NOT-ASSIGNABLE-ASSUMPTION","A material assumption remains unresolved.",IF(AC2="CONF-NOT-ASSIGNABLE-CONTEXT","The relevant context is not established.",IF(AC2="CONF-NOT-ASSIGNABLE-STALE-CURRENT","The evidence or context is stale for the current decision.",IF(AC2="CONF-SC-NMC-STALE","The no-material-change assessment is stale for the current decision.",IF(AC2="CONF-SC-ASSUMPTION-CONFLICT","The assumption category and detail conflict.",IF(AC2="CONF-SC-INDEPENDENCE-UNPROVEN","Independent origins are not established.",IF(AC2="CONF-SC-LIMIT-MISSING","Use with limits requires a named limitation.",IF(AC2="CONF-SC-NMC-CLAIM-CHANGED","The exact claim changed, so prior confidence cannot be carried forward.",IF(AC2="CONF-SC-NMC-USE-CHANGED","The decision use changed.",IF(AC2="CONF-SC-UNCLASSIFIED","The valid input combination has no authorized classification.",IF(AC2="CONF-LOW-ASSUMPTION","A bounded material assumption makes the eligible assessment fragile.",IF(AC2="CONF-LOW-HISTORICAL","Historical, weak support makes the assessment fragile.",IF(AC2="CONF-LOW-NOT-ESTABLISHED","Support exists but independent support is not established.",IF(AC2="CONF-LOW-SENSITIVE","Plausible new evidence is likely to change the assessment.",IF(AC2="CONF-LOW-SINGLE-ORIGIN","The eligible assessment depends on one origin and fails the stable single-origin conjunction.",IF(AC2="CONF-LOW-WEAK-LINES","Multiple independent lines remain weak and the result is likely to change.",IF(AC2="CONF-MODERATE-HISTORICAL","The evidence supports a deliberately historical, bounded assessment.",IF(AC2="CONF-MODERATE-LIMITED","The assessment is eligible only within the named limitation.",IF(AC2="CONF-MODERATE-NMC","The unchanged assessment remains eligible but retains meaningful uncertainty.",IF(AC2="CONF-MODERATE-ONE-LINE","The assessment rests on one effective line of support.",IF(AC2="CONF-MODERATE-SENSITIVE","Meaningful new evidence could change the scope or wording.",IF(AC2="CONF-MODERATE-SHARED-ORIGINS","The lines share or depend on common origins, reducing independent corroboration.",IF(AC2="CONF-MODERATE-WEAK-LINES","Established independent origins support the assessment, but the evidence remains limited or weak.",IF(AC2="CONF-HIGH-DIRECT-INDEPENDENT","Direct, coherent support with established independent origins and limited visible assumptions supports the bounded assessment.",IF(AC2="CONF-HIGH-INFERENCE-RETAINED","Direct, coherent support with established independent origins supports the bounded inference; it remains explicitly an inference.",IF(AC2="CONF-HIGH-NMC","The exact claim and decision use are unchanged and the strong-support conditions remain satisfied.",""))))))))))))))))))))))))))))))))))))))</x:f>
      </x:c>
      <x:c r="AE2" s="38" t="str">
        <x:f>IF(A2="","",IF(Z2="Invalid controlled input","No confidence statement is permitted.",IF(Z2="Incomplete","No confidence statement is permitted until Stage 1 is complete.",IF(Z2="Not eligible","Confidence not assignable: no confidence statement is permitted for "&amp;C2&amp;" because "&amp;AD2&amp;" "&amp;AG2,IF(AA2="High confidence",IF(K2="Inferred","The evidence supports the inference that ","The available evidence strongly supports the assessment that ")&amp;C2&amp;", with High confidence within "&amp;D2&amp;". The principal remaining uncertainty is "&amp;U2,IF(AA2="Moderate confidence",IF(K2="Inferred","The evidence supports the inference that ","The available evidence supports the assessment that ")&amp;C2&amp;", with Moderate confidence within "&amp;D2&amp;". "&amp;U2&amp;" could change its scope or wording.",IF(K2="Inferred","The limited evidence supports the provisional inference that ","Limited evidence weakly supports the bounded assessment that ")&amp;C2&amp;". Treat it as provisional because "&amp;U2))))))</x:f>
      </x:c>
      <x:c r="AF2" s="38" t="str">
        <x:f>IF(A2="","",IF(Z2="Invalid controlled input","Do not preserve or reuse a previous result.",IF(Z2="Incomplete","Do not infer a result from partial inputs.",IF(Z2="Not eligible","Do not use High, Moderate or Low confidence, zero confidence, very low confidence, or wording that presents the claim as established.",IF(AA2="High confidence","Do not say certain, proven, guaranteed, definitely, conclusive, established fact, or assign a numerical probability.",IF(AA2="Moderate confidence","Do not say definitive, conclusive, established fact, or attach a percentage band.","Do not say shows, confirms, demonstrates as established, or use Low confidence to rescue an unsupported claim."))))))</x:f>
      </x:c>
      <x:c r="AG2" s="38" t="str">
        <x:f>IF(A2="","",IF(AC2="CONF-TECH-INVALID-ENUM","Correct the exact invalid value and resubmit.",IF(AC2="CONF-INCOMPLETE","Complete every active Stage 1 field.",IF(AC2="CONF-UPSTREAM-REFUSE","Resolve or replace the refused claim through What Counts as Reliable Evidence in Competitor Analysis?.",IF(AC2="CONF-UPSTREAM-REVIEW","Complete the review in What Counts as Reliable Evidence in Competitor Analysis? before confidence assessment.",IF(AC2="CONF-SC-NMC-UNRESOLVED","Resolve the claim status upstream before assigning confidence.",IF(AC2="CONF-UPSTREAM-UNRESOLVED","Resolve the claim status upstream before assigning confidence.",IF(AC2="CONF-DIRECT-FIT","Narrow or replace the claim and rerun What Counts as Reliable Evidence in Competitor Analysis?.",IF(AC2="CONF-DIRECT-FIT-PARTIAL","Submit the separately narrowed proposition approved through What Counts as Reliable Evidence in Competitor Analysis? as the new Exact claim with Direct claim fit set to Yes.",IF(AC2="CONF-MISSING-OR-UNCHECKED","Recover or document the required evidence and complete the review in What Counts as Reliable Evidence in Competitor Analysis? before assigning confidence.",IF(AC2="CONF-CONTRADICTION","Resolve or preserve the contradiction through How to Handle Contradictory Competitor Evidence before assigning confidence.",IF(AC2="CONF-SC-NMC-CONTRADICTION","Resolve or preserve the contradiction through How to Handle Contradictory Competitor Evidence before assigning confidence.",IF(AC2="CONF-NOT-ASSIGNABLE-ASSUMPTION","Resolve the material assumption or narrow the claim.",IF(AC2="CONF-NOT-ASSIGNABLE-CONTEXT","Establish the relevant context before assigning confidence.",IF(AC2="CONF-NOT-ASSIGNABLE-STALE-CURRENT","Update or historically bind the evidence through When Competitor Evidence Becomes Too Old to Use.",IF(AC2="CONF-SC-NMC-STALE","Run a fresh assessment with current evidence.",IF(AC2="CONF-SC-ASSUMPTION-CONFLICT","Choose a bounded assumption category or remove the detail.",IF(AC2="CONF-SC-INDEPENDENCE-UNPROVEN","Trace origins or correct the support category.",IF(AC2="CONF-SC-LIMIT-MISSING","Add the exact limitation or correct the upstream outcome.",IF(AC2="CONF-SC-NMC-CLAIM-CHANGED","Run a fresh assessment.",IF(AC2="CONF-SC-NMC-USE-CHANGED","Run a fresh assessment for the new use.",IF(AC2="CONF-SC-UNCLASSIFIED","Return to method governance; do not invent a result.",IF(AC2="CONF-LOW-ASSUMPTION","Keep the assumption explicit and seek evidence that could remove it.",IF(AC2="CONF-LOW-HISTORICAL","Use only historically bounded wording and seek current evidence.",IF(AC2="CONF-LOW-NOT-ESTABLISHED","Trace provenance or collect genuinely independent evidence.",IF(AC2="CONF-LOW-SENSITIVE","Collect the evidence most likely to change the result.",IF(AC2="CONF-LOW-SINGLE-ORIGIN","Seek genuinely independent corroboration.",IF(AC2="CONF-LOW-WEAK-LINES","Strengthen direct support before consequential use.",IF(AC2="CONF-MODERATE-HISTORICAL","Do not generalize it to the current decision without fresh evidence.",IF(AC2="CONF-MODERATE-LIMITED","Reopen if the named limitation no longer holds.",IF(AC2="CONF-MODERATE-NMC","Reopen if the exact claim, use, evidence or context changes.",IF(AC2="CONF-MODERATE-ONE-LINE","A second genuinely independent line could change scope or wording.",IF(AC2="CONF-MODERATE-SENSITIVE","Name the likely change trigger and keep the statement bounded.",IF(AC2="CONF-MODERATE-SHARED-ORIGINS","Seek genuinely independent origins.",IF(AC2="CONF-MODERATE-WEAK-LINES","Strengthen the direct evidence and preserve the limitation.",IF(AC2="CONF-HIGH-DIRECT-INDEPENDENT","Reopen on the named evidence, context, assumption or decision-use trigger.",IF(AC2="CONF-HIGH-INFERENCE-RETAINED","Retain the inference marker and reopen on the named trigger.",IF(AC2="CONF-HIGH-NMC","Reopen on the named evidence, context, assumption or decision-use trigger.",""))))))))))))))))))))))))))))))))))))))</x:f>
      </x:c>
      <x:c r="AH2" s="38" t="str">
        <x:f>IF(A2="","",IF(Z2&lt;&gt;"Eligible","",IF(AND(V2="Consequential / high-impact",W2="Hard to reverse"),"CONF-OVERLAY-CONSEQUENCE + CONF-OVERLAY-HARD-TO-REVERSE",IF(AND(AA2="Low confidence",W2="Hard to reverse"),"CONF-OVERLAY-HARD-TO-REVERSE",IF(V2="Consequential / high-impact","CONF-OVERLAY-CONSEQUENCE",IF(W2="Hard to reverse","CONF-OVERLAY-HARD-TO-REVERSE",IF(OR(V2="Material / decision-changing",W2="Costly to reverse"),"CONF-OVERLAY-CONSEQUENCE","")))))))</x:f>
      </x:c>
      <x:c r="AI2" s="38" t="str">
        <x:f>IF(A2="","",IF(Z2&lt;&gt;"Eligible","",IF(AND(V2="Consequential / high-impact",W2="Hard to reverse"),IF(AA2="Low confidence","Independent review and formal approval required; default to deferral, evidence collection or a reversible test.","Independent accountable review and formal approval required before a consequential, hard-to-reverse action."),IF(AND(AA2="Low confidence",W2="Hard to reverse"),"Independent review and formal approval required; default to deferral, evidence collection or a reversible test.",IF(V2="Consequential / high-impact","Independent accountable review and formal approval required.",IF(W2="Hard to reverse","Independent review required before a hard-to-reverse action.",IF(OR(V2="Material / decision-changing",W2="Costly to reverse"),"Accountable reviewer required before material use.","Owner review; reopen on the named trigger.")))))))</x:f>
      </x:c>
      <x:c r="AJ2" s="38" t="str">
        <x:f>IF(A2="","",IF(Z2&lt;&gt;"Eligible","",IF(AND(V2="Consequential / high-impact",W2="Hard to reverse"),IF(AA2="Low confidence","Do not make an irreversible commitment from this Low-confidence assessment.","Prefer a reversible step and proceed only within the recorded scope after independent review; confidence itself is unchanged."),IF(AND(AA2="Low confidence",W2="Hard to reverse"),"Do not make an irreversible commitment from this Low-confidence assessment.",IF(V2="Consequential / high-impact","Proceed only within the recorded scope after independent review; confidence itself is unchanged.",IF(W2="Hard to reverse","Prefer a reversible step until review is complete.",IF(OR(V2="Material / decision-changing",W2="Costly to reverse"),"Use only after accountable review and within the stated boundary.","Proceed within the stated scope and preserve the reopen condition.")))))))</x:f>
      </x:c>
      <x:c r="AK2" s="37"/>
      <x:c r="AL2" s="37"/>
      <x:c r="AM2" s="37"/>
      <x:c r="AN2" s="37"/>
      <x:c r="AO2" s="42"/>
      <x:c r="AP2" s="38" t="str">
        <x:f>IF(A2="","",IF(Z2&lt;&gt;"Eligible","Not active",IF(OR(AND(AN2&lt;&gt;"",NOT(OR(EXACT(AN2,"Yes"),EXACT(AN2,"No")))),AND(AO2&lt;&gt;"",NOT(ISNUMBER(AO2)))),"H00",IF(OR(AK2="",AM2="",AN2=""),"H01",IF(AND(OR(V2="Material / decision-changing",V2="Consequential / high-impact",W2="Costly to reverse",W2="Hard to reverse"),AL2=""),"H02",IF(AND(OR(V2="Consequential / high-impact",W2="Hard to reverse"),AK2&lt;&gt;"",AL2&lt;&gt;"",EXACT(AK2,AL2)),"H03",IF(AND(AN2="Yes",AO2=""),"H04",IF(AND(AN2="No",AO2&lt;&gt;""),"H05","H06"))))))))</x:f>
      </x:c>
      <x:c r="AQ2" s="38" t="str">
        <x:f>IF(A2="","",IF(AP2="Not active","Not active",IF(OR(AP2="H00",AP2="H01",AP2="H04"),"Incomplete",IF(OR(AP2="H02",AP2="H03",AP2="H05"),"Draft","Complete"))))</x:f>
      </x:c>
      <x:c r="AR2" s="38" t="str">
        <x:f>IF(A2="","",IF(AP2="H00","CONF-HANDOFF-INVALID",IF(AP2="H01","CONF-HANDOFF-INCOMPLETE",IF(AP2="H02","CONF-HANDOFF-REVIEWER",IF(AP2="H03","CONF-HANDOFF-INDEPENDENCE",IF(AP2="H04","CONF-HANDOFF-DATE",IF(AP2="H05","CONF-HANDOFF-DATE-NOT-MATERIAL","")))))))</x:f>
      </x:c>
      <x:c r="AS2" s="38" t="str">
        <x:f>IF(A2="","",IF(AP2="H06","Permitted","Prohibited"))</x:f>
      </x:c>
      <x:c r="AT2" s="38" t="str">
        <x:f>IF(A2="","",IF(OR(AB2="P02",AB2="P03",AB2="P05",AB2="P06"),"What Counts as Reliable Evidence in Competitor Analysis?",IF(AB2="P04","Observed, Inferred and Unresolved Evidence",IF(AB2="P07","How to Handle Contradictory Competitor Evidence",IF(AB2="P08","When Competitor Evidence Becomes Too Old to Use","")))))</x:f>
      </x:c>
      <x:c r="AU2" s="38" t="str">
        <x:f>IF(A2="","","SERPIFAI Confidence Statement Method v1.0.1")</x:f>
      </x:c>
      <x:c r="AV2" s="38" t="str">
        <x:f>IF(A2="","","Qualitative evidence-and-uncertainty protocol; not probability, calibrated accuracy, scoring, assurance or a guarantee.")</x:f>
      </x:c>
    </x:row>
    <x:row r="3">
      <x:c r="A3" s="37"/>
      <x:c r="B3" s="37"/>
      <x:c r="C3" s="37"/>
      <x:c r="D3" s="37"/>
      <x:c r="E3" s="42"/>
      <x:c r="F3" s="37"/>
      <x:c r="G3" s="37"/>
      <x:c r="H3" s="37"/>
      <x:c r="I3" s="37"/>
      <x:c r="J3" s="37"/>
      <x:c r="K3" s="37"/>
      <x:c r="L3" s="37"/>
      <x:c r="M3" s="37"/>
      <x:c r="N3" s="37"/>
      <x:c r="O3" s="37"/>
      <x:c r="P3" s="37"/>
      <x:c r="Q3" s="37"/>
      <x:c r="R3" s="37"/>
      <x:c r="S3" s="37"/>
      <x:c r="T3" s="37"/>
      <x:c r="U3" s="37"/>
      <x:c r="V3" s="37"/>
      <x:c r="W3" s="37"/>
      <x:c r="X3" s="38" t="str">
        <x:f>IF(A3="","",IF(NOT(AND(OR(EXACT(F3,"Use"),EXACT(F3,"Use with limits"),EXACT(F3,"Review required"),EXACT(F3,"Refuse claim"),EXACT(F3,"No material change")),OR(EXACT(J3,"Fit"),EXACT(J3,"Limited / weak"),EXACT(J3,"Stale"),EXACT(J3,"Contradictory"),EXACT(J3,"Missing")),OR(EXACT(K3,"Supported"),EXACT(K3,"Inferred"),EXACT(K3,"Unresolved")),OR(EXACT(L3,"Yes"),EXACT(L3,"Partial"),EXACT(L3,"No"),EXACT(L3,"Unknown")),OR(EXACT(M3,"None found"),EXACT(M3,"Apparent contradiction resolved"),EXACT(M3,"Material contradiction unresolved"),EXACT(M3,"Not checked")),OR(EXACT(N3,"None"),EXACT(N3,"Recoverable missing evidence"),EXACT(N3,"Material evidence unavailable"),EXACT(N3,"Unknown")),OR(EXACT(O3,"Multiple independent lines"),EXACT(O3,"One independent line"),EXACT(O3,"Single-origin only"),EXACT(O3,"Not established")),OR(EXACT(Q3,"None"),EXACT(Q3,"Limited and visible"),EXACT(Q3,"Material but bounded"),EXACT(Q3,"Material and unresolved")),OR(EXACT(S3,"Fit for current decision"),EXACT(S3,"Historical but deliberately bounded"),EXACT(S3,"Stale for current decision"),EXACT(S3,"Context not established")),OR(EXACT(T3,"Unlikely to change assessment"),EXACT(T3,"Could change scope or wording"),EXACT(T3,"Likely to change assessment")),OR(EXACT(V3,"Routine / descriptive"),EXACT(V3,"Material / decision-changing"),EXACT(V3,"Consequential / high-impact")),OR(EXACT(W3,"Easy to reverse"),EXACT(W3,"Costly to reverse"),EXACT(W3,"Hard to reverse")),IF(F3="No material change",OR(EXACT(H3,"Unchanged exact claim"),EXACT(H3,"Changed exact claim")),TRUE),IF(F3="No material change",OR(EXACT(I3,"Unchanged decision use"),EXACT(I3,"Changed decision use")),TRUE),IF(OR(O3="Multiple independent lines",O3="One independent line"),OR(EXACT(P3,"Established independent origins"),EXACT(P3,"Shared or dependent origins"),EXACT(P3,"Not established")),TRUE))),"Invalid","Valid"))</x:f>
      </x:c>
      <x:c r="Y3" s="38" t="str">
        <x:f>IF(A3="","",IF(X3="Invalid","Not evaluated after P00",IF(OR(C3="",D3="",F3="",IF(F3="No material change",OR(H3="",I3=""),FALSE),J3="",K3="",L3="",M3="",N3="",O3="",IF(OR(O3="Multiple independent lines",O3="One independent line"),P3="",FALSE),Q3="",IF(Q3&lt;&gt;"None",R3="",FALSE),S3="",T3="",U3="",V3="",W3=""),"Incomplete","Complete")))</x:f>
      </x:c>
      <x:c r="Z3" s="38" t="str">
        <x:f>IF(A3="","",IF(AB3="P00","Invalid controlled input",IF(AB3="P01","Incomplete",IF(OR(AB3="P02",AB3="P03",AB3="P04",AB3="P05",AB3="P06",AB3="P07",AB3="P08",AB3="P09"),"Not eligible","Eligible"))))</x:f>
      </x:c>
      <x:c r="AA3" s="38" t="str">
        <x:f>IF(A3="","",IF(AB3="P00","No confidence assigned",IF(AB3="P01","No confidence result",IF(OR(AB3="P02",AB3="P03",AB3="P04",AB3="P05",AB3="P06",AB3="P07",AB3="P08",AB3="P09"),"Confidence not assignable",IF(AB3="P10","Low confidence",IF(AB3="P11","Moderate confidence","High confidence"))))))</x:f>
      </x:c>
      <x:c r="AB3" s="38" t="str">
        <x:f>IF(A3="","",IF(X3="Invalid","P00",IF(Y3="Incomplete","P01",IF(F3="Refuse claim","P02",IF(F3="Review required","P03",IF(K3="Unresolved","P04",IF(OR(L3="No",L3="Unknown",L3="Partial"),"P05",IF(OR(J3="Missing",N3&lt;&gt;"None",M3="Not checked"),"P06",IF(OR(J3="Contradictory",M3="Material contradiction unresolved"),"P07",IF(OR(J3="Stale",S3="Stale for current decision",S3="Context not established",Q3="Material and unresolved"),"P08",IF(OR(AND(F3="Use with limits",G3=""),AND(F3="No material change",H3="Changed exact claim"),AND(F3="No material change",I3="Changed decision use"),AND(OR(O3="Multiple independent lines",O3="One independent line"),P3="Not established"),AND(Q3="None",R3&lt;&gt;"")),"P09",IF(OR(Q3="Material but bounded",AND(S3="Historical but deliberately bounded",J3="Limited / weak"),O3="Not established",AND(J3="Limited / weak",O3="Multiple independent lines",P3="Established independent origins",T3="Likely to change assessment"),AND(O3="Single-origin only",NOT(AND(F3="Use",J3="Fit",OR(K3="Supported",K3="Inferred"),L3="Yes",OR(M3="None found",M3="Apparent contradiction resolved"),N3="None",O3="Single-origin only",OR(Q3="None",Q3="Limited and visible"),S3="Fit for current decision",T3="Unlikely to change assessment"))),T3="Likely to change assessment"),"P10",IF(OR(AND(F3="No material change",NOT(AND(OR(F3="Use",F3="No material change"),IF(F3="No material change",AND(H3="Unchanged exact claim",I3="Unchanged decision use"),TRUE),J3="Fit",OR(K3="Supported",K3="Inferred"),L3="Yes",OR(M3="None found",M3="Apparent contradiction resolved"),N3="None",O3="Multiple independent lines",P3="Established independent origins",OR(Q3="None",Q3="Limited and visible"),S3="Fit for current decision",T3="Unlikely to change assessment"))),F3="Use with limits",S3="Historical but deliberately bounded",P3="Shared or dependent origins",O3="One independent line",AND(F3="Use",J3="Fit",OR(K3="Supported",K3="Inferred"),L3="Yes",OR(M3="None found",M3="Apparent contradiction resolved"),N3="None",O3="Single-origin only",OR(Q3="None",Q3="Limited and visible"),S3="Fit for current decision",T3="Unlikely to change assessment"),AND(J3="Limited / weak",O3="Multiple independent lines",P3="Established independent origins",OR(T3="Unlikely to change assessment",T3="Could change scope or wording")),T3="Could change scope or wording"),"P11",IF(AND(OR(F3="Use",F3="No material change"),IF(F3="No material change",AND(H3="Unchanged exact claim",I3="Unchanged decision use"),TRUE),J3="Fit",OR(K3="Supported",K3="Inferred"),L3="Yes",OR(M3="None found",M3="Apparent contradiction resolved"),N3="None",O3="Multiple independent lines",P3="Established independent origins",OR(Q3="None",Q3="Limited and visible"),S3="Fit for current decision",T3="Unlikely to change assessment"),"P12","P09"))))))))))))))</x:f>
      </x:c>
      <x:c r="AC3" s="38" t="str">
        <x:f>IF(A3="","",IF(AB3="P00","CONF-TECH-INVALID-ENUM",IF(AB3="P01","CONF-INCOMPLETE",IF(AB3="P02","CONF-UPSTREAM-REFUSE",IF(AB3="P03","CONF-UPSTREAM-REVIEW",IF(AB3="P04",IF(F3="No material change","CONF-SC-NMC-UNRESOLVED","CONF-UPSTREAM-UNRESOLVED"),IF(AB3="P05",IF(L3="Partial","CONF-DIRECT-FIT-PARTIAL","CONF-DIRECT-FIT"),IF(AB3="P06","CONF-MISSING-OR-UNCHECKED",IF(AB3="P07",IF(F3="No material change","CONF-SC-NMC-CONTRADICTION","CONF-CONTRADICTION"),IF(AB3="P08",IF(Q3="Material and unresolved","CONF-NOT-ASSIGNABLE-ASSUMPTION",IF(AND(F3="No material change",OR(J3="Stale",S3="Stale for current decision")),"CONF-SC-NMC-STALE",IF(S3="Context not established","CONF-NOT-ASSIGNABLE-CONTEXT","CONF-NOT-ASSIGNABLE-STALE-CURRENT"))),IF(AB3="P09",IF(AND(F3="Use with limits",G3=""),"CONF-SC-LIMIT-MISSING",IF(AND(F3="No material change",H3="Changed exact claim"),"CONF-SC-NMC-CLAIM-CHANGED",IF(AND(F3="No material change",I3="Changed decision use"),"CONF-SC-NMC-USE-CHANGED",IF(AND(OR(O3="Multiple independent lines",O3="One independent line"),P3="Not established"),"CONF-SC-INDEPENDENCE-UNPROVEN",IF(AND(Q3="None",R3&lt;&gt;""),"CONF-SC-ASSUMPTION-CONFLICT","CONF-SC-UNCLASSIFIED"))))),IF(AB3="P10",IF(Q3="Material but bounded","CONF-LOW-ASSUMPTION",IF(AND(S3="Historical but deliberately bounded",J3="Limited / weak"),"CONF-LOW-HISTORICAL",IF(O3="Not established","CONF-LOW-NOT-ESTABLISHED",IF(AND(J3="Limited / weak",O3="Multiple independent lines",P3="Established independent origins",T3="Likely to change assessment"),"CONF-LOW-WEAK-LINES",IF(AND(O3="Single-origin only",NOT(AND(F3="Use",J3="Fit",OR(K3="Supported",K3="Inferred"),L3="Yes",OR(M3="None found",M3="Apparent contradiction resolved"),N3="None",O3="Single-origin only",OR(Q3="None",Q3="Limited and visible"),S3="Fit for current decision",T3="Unlikely to change assessment"))),"CONF-LOW-SINGLE-ORIGIN","CONF-LOW-SENSITIVE"))))),IF(AB3="P11",IF(F3="No material change","CONF-MODERATE-NMC",IF(F3="Use with limits","CONF-MODERATE-LIMITED",IF(S3="Historical but deliberately bounded","CONF-MODERATE-HISTORICAL",IF(P3="Shared or dependent origins","CONF-MODERATE-SHARED-ORIGINS",IF(OR(O3="One independent line",AND(F3="Use",J3="Fit",OR(K3="Supported",K3="Inferred"),L3="Yes",OR(M3="None found",M3="Apparent contradiction resolved"),N3="None",O3="Single-origin only",OR(Q3="None",Q3="Limited and visible"),S3="Fit for current decision",T3="Unlikely to change assessment")),"CONF-MODERATE-ONE-LINE",IF(AND(J3="Limited / weak",O3="Multiple independent lines",P3="Established independent origins",OR(T3="Unlikely to change assessment",T3="Could change scope or wording")),"CONF-MODERATE-WEAK-LINES","CONF-MODERATE-SENSITIVE")))))),IF(AB3="P12",IF(F3="No material change","CONF-HIGH-NMC",IF(K3="Inferred","CONF-HIGH-INFERENCE-RETAINED","CONF-HIGH-DIRECT-INDEPENDENT")),""))))))))))))))</x:f>
      </x:c>
      <x:c r="AD3" s="38" t="str">
        <x:f>IF(A3="","",IF(AC3="A25-TECH-INVALID-ENUM","One or more active Stage 1 controlled values are invalid.",IF(AC3="A25-INCOMPLETE","The active Stage 1 assessment is incomplete.",IF(AC3="A25-UPSTREAM-REFUSE","What Counts as Reliable Evidence in Competitor Analysis? returned Refuse claim.",IF(AC3="A25-UPSTREAM-REVIEW","What Counts as Reliable Evidence in Competitor Analysis? returned Review required.",IF(AC3="A25-SC-NMC-UNRESOLVED","The no-material-change claim remains unresolved.",IF(AC3="A25-UPSTREAM-UNRESOLVED","The claim remains unresolved.",IF(AC3="A25-DIRECT-FIT","The evidence does not directly fit the exact submitted claim.",IF(AC3="A25-DIRECT-FIT-PARTIAL","The submitted claim only partially fits the evidence.",IF(AC3="A25-MISSING-OR-UNCHECKED","Required evidence is missing, unavailable, unknown, or contradiction checking is incomplete.",IF(AC3="A25-CONTRADICTION","A material contradiction remains unresolved.",IF(AC3="A25-SC-NMC-CONTRADICTION","The no-material-change submission contains an unresolved material contradiction.",IF(AC3="A25-NOT-ASSIGNABLE-ASSUMPTION","A material assumption remains unresolved.",IF(AC3="A25-NOT-ASSIGNABLE-CONTEXT","The relevant context is not established.",IF(AC3="A25-NOT-ASSIGNABLE-STALE-CURRENT","The evidence or context is stale for the current decision.",IF(AC3="A25-SC-NMC-STALE","The no-material-change assessment is stale for the current decision.",IF(AC3="A25-SC-ASSUMPTION-CONFLICT","The assumption category and detail conflict.",IF(AC3="A25-SC-INDEPENDENCE-UNPROVEN","Independent origins are not established.",IF(AC3="A25-SC-LIMIT-MISSING","Use with limits requires a named limitation.",IF(AC3="A25-SC-NMC-CLAIM-CHANGED","The exact claim changed, so prior confidence cannot be carried forward.",IF(AC3="A25-SC-NMC-USE-CHANGED","The decision use changed.",IF(AC3="A25-SC-UNCLASSIFIED","The valid input combination has no authorized classification.",IF(AC3="A25-LOW-ASSUMPTION","A bounded material assumption makes the eligible assessment fragile.",IF(AC3="A25-LOW-HISTORICAL","Historical, weak support makes the assessment fragile.",IF(AC3="A25-LOW-NOT-ESTABLISHED","Support exists but independent support is not established.",IF(AC3="A25-LOW-SENSITIVE","Plausible new evidence is likely to change the assessment.",IF(AC3="A25-LOW-SINGLE-ORIGIN","The eligible assessment depends on one origin and fails the stable single-origin conjunction.",IF(AC3="A25-LOW-WEAK-LINES","Multiple independent lines remain weak and the result is likely to change.",IF(AC3="A25-MODERATE-HISTORICAL","The evidence supports a deliberately historical, bounded assessment.",IF(AC3="A25-MODERATE-LIMITED","The assessment is eligible only within the named limitation.",IF(AC3="A25-MODERATE-NMC","The unchanged assessment remains eligible but retains meaningful uncertainty.",IF(AC3="A25-MODERATE-ONE-LINE","The assessment rests on one effective line of support.",IF(AC3="A25-MODERATE-SENSITIVE","Meaningful new evidence could change the scope or wording.",IF(AC3="A25-MODERATE-SHARED-ORIGINS","The lines share or depend on common origins, reducing independent corroboration.",IF(AC3="A25-MODERATE-WEAK-LINES","Established independent origins support the assessment, but the evidence remains limited or weak.",IF(AC3="A25-HIGH-DIRECT-INDEPENDENT","Direct, coherent support with established independent origins and limited visible assumptions supports the bounded assessment.",IF(AC3="A25-HIGH-INFERENCE-RETAINED","Direct, coherent support with established independent origins supports the bounded inference; it remains explicitly an inference.",IF(AC3="A25-HIGH-NMC","The exact claim and decision use are unchanged and the strong-support conditions remain satisfied.",""))))))))))))))))))))))))))))))))))))))</x:f>
      </x:c>
      <x:c r="AE3" s="38" t="str">
        <x:f>IF(A3="","",IF(Z3="Invalid controlled input","No confidence statement is permitted.",IF(Z3="Incomplete","No confidence statement is permitted until Stage 1 is complete.",IF(Z3="Not eligible","Confidence not assignable: no confidence statement is permitted for "&amp;C3&amp;" because "&amp;AD3&amp;" "&amp;AG3,IF(AA3="High confidence",IF(K3="Inferred","The evidence supports the inference that ","The available evidence strongly supports the assessment that ")&amp;C3&amp;", with High confidence within "&amp;D3&amp;". The principal remaining uncertainty is "&amp;U3,IF(AA3="Moderate confidence",IF(K3="Inferred","The evidence supports the inference that ","The available evidence supports the assessment that ")&amp;C3&amp;", with Moderate confidence within "&amp;D3&amp;". "&amp;U3&amp;" could change its scope or wording.",IF(K3="Inferred","The limited evidence supports the provisional inference that ","Limited evidence weakly supports the bounded assessment that ")&amp;C3&amp;". Treat it as provisional because "&amp;U3))))))</x:f>
      </x:c>
      <x:c r="AF3" s="38" t="str">
        <x:f>IF(A3="","",IF(Z3="Invalid controlled input","Do not preserve or reuse a previous result.",IF(Z3="Incomplete","Do not infer a result from partial inputs.",IF(Z3="Not eligible","Do not use High, Moderate or Low confidence, zero confidence, very low confidence, or wording that presents the claim as established.",IF(AA3="High confidence","Do not say certain, proven, guaranteed, definitely, conclusive, established fact, or assign a numerical probability.",IF(AA3="Moderate confidence","Do not say definitive, conclusive, established fact, or attach a percentage band.","Do not say shows, confirms, demonstrates as established, or use Low confidence to rescue an unsupported claim."))))))</x:f>
      </x:c>
      <x:c r="AG3" s="38" t="str">
        <x:f>IF(A3="","",IF(AC3="A25-TECH-INVALID-ENUM","Correct the exact invalid value and resubmit.",IF(AC3="A25-INCOMPLETE","Complete every active Stage 1 field.",IF(AC3="A25-UPSTREAM-REFUSE","Resolve or replace the refused claim through What Counts as Reliable Evidence in Competitor Analysis?.",IF(AC3="A25-UPSTREAM-REVIEW","Complete the review in What Counts as Reliable Evidence in Competitor Analysis? before confidence assessment.",IF(AC3="A25-SC-NMC-UNRESOLVED","Resolve the claim status upstream before assigning confidence.",IF(AC3="A25-UPSTREAM-UNRESOLVED","Resolve the claim status upstream before assigning confidence.",IF(AC3="A25-DIRECT-FIT","Narrow or replace the claim and rerun What Counts as Reliable Evidence in Competitor Analysis?.",IF(AC3="A25-DIRECT-FIT-PARTIAL","Submit the separately narrowed proposition approved through What Counts as Reliable Evidence in Competitor Analysis? as the new Exact claim with Direct claim fit set to Yes.",IF(AC3="A25-MISSING-OR-UNCHECKED","Recover or document the required evidence and complete the review in What Counts as Reliable Evidence in Competitor Analysis? before assigning confidence.",IF(AC3="A25-CONTRADICTION","Resolve or preserve the contradiction through How to Handle Contradictory Competitor Evidence before assigning confidence.",IF(AC3="A25-SC-NMC-CONTRADICTION","Resolve or preserve the contradiction through How to Handle Contradictory Competitor Evidence before assigning confidence.",IF(AC3="A25-NOT-ASSIGNABLE-ASSUMPTION","Resolve the material assumption or narrow the claim.",IF(AC3="A25-NOT-ASSIGNABLE-CONTEXT","Establish the relevant context before assigning confidence.",IF(AC3="A25-NOT-ASSIGNABLE-STALE-CURRENT","Update or historically bind the evidence through When Competitor Evidence Becomes Too Old to Use.",IF(AC3="A25-SC-NMC-STALE","Run a fresh assessment with current evidence.",IF(AC3="A25-SC-ASSUMPTION-CONFLICT","Choose a bounded assumption category or remove the detail.",IF(AC3="A25-SC-INDEPENDENCE-UNPROVEN","Trace origins or correct the support category.",IF(AC3="A25-SC-LIMIT-MISSING","Add the exact limitation or correct the upstream outcome.",IF(AC3="A25-SC-NMC-CLAIM-CHANGED","Run a fresh assessment.",IF(AC3="A25-SC-NMC-USE-CHANGED","Run a fresh assessment for the new use.",IF(AC3="A25-SC-UNCLASSIFIED","Return to method governance; do not invent a result.",IF(AC3="A25-LOW-ASSUMPTION","Keep the assumption explicit and seek evidence that could remove it.",IF(AC3="A25-LOW-HISTORICAL","Use only historically bounded wording and seek current evidence.",IF(AC3="A25-LOW-NOT-ESTABLISHED","Trace provenance or collect genuinely independent evidence.",IF(AC3="A25-LOW-SENSITIVE","Collect the evidence most likely to change the result.",IF(AC3="A25-LOW-SINGLE-ORIGIN","Seek genuinely independent corroboration.",IF(AC3="A25-LOW-WEAK-LINES","Strengthen direct support before consequential use.",IF(AC3="A25-MODERATE-HISTORICAL","Do not generalize it to the current decision without fresh evidence.",IF(AC3="A25-MODERATE-LIMITED","Reopen if the named limitation no longer holds.",IF(AC3="A25-MODERATE-NMC","Reopen if the exact claim, use, evidence or context changes.",IF(AC3="A25-MODERATE-ONE-LINE","A second genuinely independent line could change scope or wording.",IF(AC3="A25-MODERATE-SENSITIVE","Name the likely change trigger and keep the statement bounded.",IF(AC3="A25-MODERATE-SHARED-ORIGINS","Seek genuinely independent origins.",IF(AC3="A25-MODERATE-WEAK-LINES","Strengthen the direct evidence and preserve the limitation.",IF(AC3="A25-HIGH-DIRECT-INDEPENDENT","Reopen on the named evidence, context, assumption or decision-use trigger.",IF(AC3="A25-HIGH-INFERENCE-RETAINED","Retain the inference marker and reopen on the named trigger.",IF(AC3="A25-HIGH-NMC","Reopen on the named evidence, context, assumption or decision-use trigger.",""))))))))))))))))))))))))))))))))))))))</x:f>
      </x:c>
      <x:c r="AH3" s="38" t="str">
        <x:f>IF(A3="","",IF(Z3&lt;&gt;"Eligible","",IF(AND(V3="Consequential / high-impact",W3="Hard to reverse"),"CONF-OVERLAY-CONSEQUENCE + CONF-OVERLAY-HARD-TO-REVERSE",IF(AND(AA3="Low confidence",W3="Hard to reverse"),"CONF-OVERLAY-HARD-TO-REVERSE",IF(V3="Consequential / high-impact","CONF-OVERLAY-CONSEQUENCE",IF(W3="Hard to reverse","CONF-OVERLAY-HARD-TO-REVERSE",IF(OR(V3="Material / decision-changing",W3="Costly to reverse"),"CONF-OVERLAY-CONSEQUENCE","")))))))</x:f>
      </x:c>
      <x:c r="AI3" s="38" t="str">
        <x:f>IF(A3="","",IF(Z3&lt;&gt;"Eligible","",IF(AND(V3="Consequential / high-impact",W3="Hard to reverse"),IF(AA3="Low confidence","Independent review and formal approval required; default to deferral, evidence collection or a reversible test.","Independent accountable review and formal approval required before a consequential, hard-to-reverse action."),IF(AND(AA3="Low confidence",W3="Hard to reverse"),"Independent review and formal approval required; default to deferral, evidence collection or a reversible test.",IF(V3="Consequential / high-impact","Independent accountable review and formal approval required.",IF(W3="Hard to reverse","Independent review required before a hard-to-reverse action.",IF(OR(V3="Material / decision-changing",W3="Costly to reverse"),"Accountable reviewer required before material use.","Owner review; reopen on the named trigger.")))))))</x:f>
      </x:c>
      <x:c r="AJ3" s="38" t="str">
        <x:f>IF(A3="","",IF(Z3&lt;&gt;"Eligible","",IF(AND(V3="Consequential / high-impact",W3="Hard to reverse"),IF(AA3="Low confidence","Do not make an irreversible commitment from this Low-confidence assessment.","Prefer a reversible step and proceed only within the recorded scope after independent review; confidence itself is unchanged."),IF(AND(AA3="Low confidence",W3="Hard to reverse"),"Do not make an irreversible commitment from this Low-confidence assessment.",IF(V3="Consequential / high-impact","Proceed only within the recorded scope after independent review; confidence itself is unchanged.",IF(W3="Hard to reverse","Prefer a reversible step until review is complete.",IF(OR(V3="Material / decision-changing",W3="Costly to reverse"),"Use only after accountable review and within the stated boundary.","Proceed within the stated scope and preserve the reopen condition.")))))))</x:f>
      </x:c>
      <x:c r="AK3" s="37"/>
      <x:c r="AL3" s="37"/>
      <x:c r="AM3" s="37"/>
      <x:c r="AN3" s="37"/>
      <x:c r="AO3" s="42"/>
      <x:c r="AP3" s="38" t="str">
        <x:f>IF(A3="","",IF(Z3&lt;&gt;"Eligible","Not active",IF(OR(AND(AN3&lt;&gt;"",NOT(OR(EXACT(AN3,"Yes"),EXACT(AN3,"No")))),AND(AO3&lt;&gt;"",NOT(ISNUMBER(AO3)))),"H00",IF(OR(AK3="",AM3="",AN3=""),"H01",IF(AND(OR(V3="Material / decision-changing",V3="Consequential / high-impact",W3="Costly to reverse",W3="Hard to reverse"),AL3=""),"H02",IF(AND(OR(V3="Consequential / high-impact",W3="Hard to reverse"),AK3&lt;&gt;"",AL3&lt;&gt;"",EXACT(AK3,AL3)),"H03",IF(AND(AN3="Yes",AO3=""),"H04",IF(AND(AN3="No",AO3&lt;&gt;""),"H05","H06"))))))))</x:f>
      </x:c>
      <x:c r="AQ3" s="38" t="str">
        <x:f>IF(A3="","",IF(AP3="Not active","Not active",IF(OR(AP3="H00",AP3="H01",AP3="H04"),"Incomplete",IF(OR(AP3="H02",AP3="H03",AP3="H05"),"Draft","Complete"))))</x:f>
      </x:c>
      <x:c r="AR3" s="38" t="str">
        <x:f>IF(A3="","",IF(AP3="H00","CONF-HANDOFF-INVALID",IF(AP3="H01","CONF-HANDOFF-INCOMPLETE",IF(AP3="H02","CONF-HANDOFF-REVIEWER",IF(AP3="H03","CONF-HANDOFF-INDEPENDENCE",IF(AP3="H04","CONF-HANDOFF-DATE",IF(AP3="H05","CONF-HANDOFF-DATE-NOT-MATERIAL","")))))))</x:f>
      </x:c>
      <x:c r="AS3" s="38" t="str">
        <x:f>IF(A3="","",IF(AP3="H06","Permitted","Prohibited"))</x:f>
      </x:c>
      <x:c r="AT3" s="38" t="str">
        <x:f>IF(A3="","",IF(OR(AB3="P3",AB3="P4",AB3="P6",AB3="P7"),"What Counts as Reliable Evidence in Competitor Analysis?",IF(AB3="P5","Observed, Inferred and Unresolved Evidence",IF(AB3="P8","How to Handle Contradictory Competitor Evidence",IF(AB3="P9","When Competitor Evidence Becomes Too Old to Use","")))))</x:f>
      </x:c>
      <x:c r="AU3" s="38" t="str">
        <x:f>IF(A3="","","SERPIFAI Confidence Statement Method v1.0.1")</x:f>
      </x:c>
      <x:c r="AV3" s="38" t="str">
        <x:f>IF(A3="","","Qualitative evidence-and-uncertainty protocol; not probability, calibrated accuracy, scoring, assurance or a guarantee.")</x:f>
      </x:c>
    </x:row>
    <x:row r="4">
      <x:c r="A4" s="37"/>
      <x:c r="B4" s="37"/>
      <x:c r="C4" s="37"/>
      <x:c r="D4" s="37"/>
      <x:c r="E4" s="42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  <x:c r="U4" s="37"/>
      <x:c r="V4" s="37"/>
      <x:c r="W4" s="37"/>
      <x:c r="X4" s="38" t="str">
        <x:f>IF(A4="","",IF(NOT(AND(OR(EXACT(F4,"Use"),EXACT(F4,"Use with limits"),EXACT(F4,"Review required"),EXACT(F4,"Refuse claim"),EXACT(F4,"No material change")),OR(EXACT(J4,"Fit"),EXACT(J4,"Limited / weak"),EXACT(J4,"Stale"),EXACT(J4,"Contradictory"),EXACT(J4,"Missing")),OR(EXACT(K4,"Supported"),EXACT(K4,"Inferred"),EXACT(K4,"Unresolved")),OR(EXACT(L4,"Yes"),EXACT(L4,"Partial"),EXACT(L4,"No"),EXACT(L4,"Unknown")),OR(EXACT(M4,"None found"),EXACT(M4,"Apparent contradiction resolved"),EXACT(M4,"Material contradiction unresolved"),EXACT(M4,"Not checked")),OR(EXACT(N4,"None"),EXACT(N4,"Recoverable missing evidence"),EXACT(N4,"Material evidence unavailable"),EXACT(N4,"Unknown")),OR(EXACT(O4,"Multiple independent lines"),EXACT(O4,"One independent line"),EXACT(O4,"Single-origin only"),EXACT(O4,"Not established")),OR(EXACT(Q4,"None"),EXACT(Q4,"Limited and visible"),EXACT(Q4,"Material but bounded"),EXACT(Q4,"Material and unresolved")),OR(EXACT(S4,"Fit for current decision"),EXACT(S4,"Historical but deliberately bounded"),EXACT(S4,"Stale for current decision"),EXACT(S4,"Context not established")),OR(EXACT(T4,"Unlikely to change assessment"),EXACT(T4,"Could change scope or wording"),EXACT(T4,"Likely to change assessment")),OR(EXACT(V4,"Routine / descriptive"),EXACT(V4,"Material / decision-changing"),EXACT(V4,"Consequential / high-impact")),OR(EXACT(W4,"Easy to reverse"),EXACT(W4,"Costly to reverse"),EXACT(W4,"Hard to reverse")),IF(F4="No material change",OR(EXACT(H4,"Unchanged exact claim"),EXACT(H4,"Changed exact claim")),TRUE),IF(F4="No material change",OR(EXACT(I4,"Unchanged decision use"),EXACT(I4,"Changed decision use")),TRUE),IF(OR(O4="Multiple independent lines",O4="One independent line"),OR(EXACT(P4,"Established independent origins"),EXACT(P4,"Shared or dependent origins"),EXACT(P4,"Not established")),TRUE))),"Invalid","Valid"))</x:f>
      </x:c>
      <x:c r="Y4" s="38" t="str">
        <x:f>IF(A4="","",IF(X4="Invalid","Not evaluated after P00",IF(OR(C4="",D4="",F4="",IF(F4="No material change",OR(H4="",I4=""),FALSE),J4="",K4="",L4="",M4="",N4="",O4="",IF(OR(O4="Multiple independent lines",O4="One independent line"),P4="",FALSE),Q4="",IF(Q4&lt;&gt;"None",R4="",FALSE),S4="",T4="",U4="",V4="",W4=""),"Incomplete","Complete")))</x:f>
      </x:c>
      <x:c r="Z4" s="38" t="str">
        <x:f>IF(A4="","",IF(AB4="P00","Invalid controlled input",IF(AB4="P01","Incomplete",IF(OR(AB4="P02",AB4="P03",AB4="P04",AB4="P05",AB4="P06",AB4="P07",AB4="P08",AB4="P09"),"Not eligible","Eligible"))))</x:f>
      </x:c>
      <x:c r="AA4" s="38" t="str">
        <x:f>IF(A4="","",IF(AB4="P00","No confidence assigned",IF(AB4="P01","No confidence result",IF(OR(AB4="P02",AB4="P03",AB4="P04",AB4="P05",AB4="P06",AB4="P07",AB4="P08",AB4="P09"),"Confidence not assignable",IF(AB4="P10","Low confidence",IF(AB4="P11","Moderate confidence","High confidence"))))))</x:f>
      </x:c>
      <x:c r="AB4" s="38" t="str">
        <x:f>IF(A4="","",IF(X4="Invalid","P00",IF(Y4="Incomplete","P01",IF(F4="Refuse claim","P02",IF(F4="Review required","P03",IF(K4="Unresolved","P04",IF(OR(L4="No",L4="Unknown",L4="Partial"),"P05",IF(OR(J4="Missing",N4&lt;&gt;"None",M4="Not checked"),"P06",IF(OR(J4="Contradictory",M4="Material contradiction unresolved"),"P07",IF(OR(J4="Stale",S4="Stale for current decision",S4="Context not established",Q4="Material and unresolved"),"P08",IF(OR(AND(F4="Use with limits",G4=""),AND(F4="No material change",H4="Changed exact claim"),AND(F4="No material change",I4="Changed decision use"),AND(OR(O4="Multiple independent lines",O4="One independent line"),P4="Not established"),AND(Q4="None",R4&lt;&gt;"")),"P09",IF(OR(Q4="Material but bounded",AND(S4="Historical but deliberately bounded",J4="Limited / weak"),O4="Not established",AND(J4="Limited / weak",O4="Multiple independent lines",P4="Established independent origins",T4="Likely to change assessment"),AND(O4="Single-origin only",NOT(AND(F4="Use",J4="Fit",OR(K4="Supported",K4="Inferred"),L4="Yes",OR(M4="None found",M4="Apparent contradiction resolved"),N4="None",O4="Single-origin only",OR(Q4="None",Q4="Limited and visible"),S4="Fit for current decision",T4="Unlikely to change assessment"))),T4="Likely to change assessment"),"P10",IF(OR(AND(F4="No material change",NOT(AND(OR(F4="Use",F4="No material change"),IF(F4="No material change",AND(H4="Unchanged exact claim",I4="Unchanged decision use"),TRUE),J4="Fit",OR(K4="Supported",K4="Inferred"),L4="Yes",OR(M4="None found",M4="Apparent contradiction resolved"),N4="None",O4="Multiple independent lines",P4="Established independent origins",OR(Q4="None",Q4="Limited and visible"),S4="Fit for current decision",T4="Unlikely to change assessment"))),F4="Use with limits",S4="Historical but deliberately bounded",P4="Shared or dependent origins",O4="One independent line",AND(F4="Use",J4="Fit",OR(K4="Supported",K4="Inferred"),L4="Yes",OR(M4="None found",M4="Apparent contradiction resolved"),N4="None",O4="Single-origin only",OR(Q4="None",Q4="Limited and visible"),S4="Fit for current decision",T4="Unlikely to change assessment"),AND(J4="Limited / weak",O4="Multiple independent lines",P4="Established independent origins",OR(T4="Unlikely to change assessment",T4="Could change scope or wording")),T4="Could change scope or wording"),"P11",IF(AND(OR(F4="Use",F4="No material change"),IF(F4="No material change",AND(H4="Unchanged exact claim",I4="Unchanged decision use"),TRUE),J4="Fit",OR(K4="Supported",K4="Inferred"),L4="Yes",OR(M4="None found",M4="Apparent contradiction resolved"),N4="None",O4="Multiple independent lines",P4="Established independent origins",OR(Q4="None",Q4="Limited and visible"),S4="Fit for current decision",T4="Unlikely to change assessment"),"P12","P09"))))))))))))))</x:f>
      </x:c>
      <x:c r="AC4" s="38" t="str">
        <x:f>IF(A4="","",IF(AB4="P00","CONF-TECH-INVALID-ENUM",IF(AB4="P01","CONF-INCOMPLETE",IF(AB4="P02","CONF-UPSTREAM-REFUSE",IF(AB4="P03","CONF-UPSTREAM-REVIEW",IF(AB4="P04",IF(F4="No material change","CONF-SC-NMC-UNRESOLVED","CONF-UPSTREAM-UNRESOLVED"),IF(AB4="P05",IF(L4="Partial","CONF-DIRECT-FIT-PARTIAL","CONF-DIRECT-FIT"),IF(AB4="P06","CONF-MISSING-OR-UNCHECKED",IF(AB4="P07",IF(F4="No material change","CONF-SC-NMC-CONTRADICTION","CONF-CONTRADICTION"),IF(AB4="P08",IF(Q4="Material and unresolved","CONF-NOT-ASSIGNABLE-ASSUMPTION",IF(AND(F4="No material change",OR(J4="Stale",S4="Stale for current decision")),"CONF-SC-NMC-STALE",IF(S4="Context not established","CONF-NOT-ASSIGNABLE-CONTEXT","CONF-NOT-ASSIGNABLE-STALE-CURRENT"))),IF(AB4="P09",IF(AND(F4="Use with limits",G4=""),"CONF-SC-LIMIT-MISSING",IF(AND(F4="No material change",H4="Changed exact claim"),"CONF-SC-NMC-CLAIM-CHANGED",IF(AND(F4="No material change",I4="Changed decision use"),"CONF-SC-NMC-USE-CHANGED",IF(AND(OR(O4="Multiple independent lines",O4="One independent line"),P4="Not established"),"CONF-SC-INDEPENDENCE-UNPROVEN",IF(AND(Q4="None",R4&lt;&gt;""),"CONF-SC-ASSUMPTION-CONFLICT","CONF-SC-UNCLASSIFIED"))))),IF(AB4="P10",IF(Q4="Material but bounded","CONF-LOW-ASSUMPTION",IF(AND(S4="Historical but deliberately bounded",J4="Limited / weak"),"CONF-LOW-HISTORICAL",IF(O4="Not established","CONF-LOW-NOT-ESTABLISHED",IF(AND(J4="Limited / weak",O4="Multiple independent lines",P4="Established independent origins",T4="Likely to change assessment"),"CONF-LOW-WEAK-LINES",IF(AND(O4="Single-origin only",NOT(AND(F4="Use",J4="Fit",OR(K4="Supported",K4="Inferred"),L4="Yes",OR(M4="None found",M4="Apparent contradiction resolved"),N4="None",O4="Single-origin only",OR(Q4="None",Q4="Limited and visible"),S4="Fit for current decision",T4="Unlikely to change assessment"))),"CONF-LOW-SINGLE-ORIGIN","CONF-LOW-SENSITIVE"))))),IF(AB4="P11",IF(F4="No material change","CONF-MODERATE-NMC",IF(F4="Use with limits","CONF-MODERATE-LIMITED",IF(S4="Historical but deliberately bounded","CONF-MODERATE-HISTORICAL",IF(P4="Shared or dependent origins","CONF-MODERATE-SHARED-ORIGINS",IF(OR(O4="One independent line",AND(F4="Use",J4="Fit",OR(K4="Supported",K4="Inferred"),L4="Yes",OR(M4="None found",M4="Apparent contradiction resolved"),N4="None",O4="Single-origin only",OR(Q4="None",Q4="Limited and visible"),S4="Fit for current decision",T4="Unlikely to change assessment")),"CONF-MODERATE-ONE-LINE",IF(AND(J4="Limited / weak",O4="Multiple independent lines",P4="Established independent origins",OR(T4="Unlikely to change assessment",T4="Could change scope or wording")),"CONF-MODERATE-WEAK-LINES","CONF-MODERATE-SENSITIVE")))))),IF(AB4="P12",IF(F4="No material change","CONF-HIGH-NMC",IF(K4="Inferred","CONF-HIGH-INFERENCE-RETAINED","CONF-HIGH-DIRECT-INDEPENDENT")),""))))))))))))))</x:f>
      </x:c>
      <x:c r="AD4" s="38" t="str">
        <x:f>IF(A4="","",IF(AC4="A26-TECH-INVALID-ENUM","One or more active Stage 1 controlled values are invalid.",IF(AC4="A26-INCOMPLETE","The active Stage 1 assessment is incomplete.",IF(AC4="A26-UPSTREAM-REFUSE","What Counts as Reliable Evidence in Competitor Analysis? returned Refuse claim.",IF(AC4="A26-UPSTREAM-REVIEW","What Counts as Reliable Evidence in Competitor Analysis? returned Review required.",IF(AC4="A26-SC-NMC-UNRESOLVED","The no-material-change claim remains unresolved.",IF(AC4="A26-UPSTREAM-UNRESOLVED","The claim remains unresolved.",IF(AC4="A26-DIRECT-FIT","The evidence does not directly fit the exact submitted claim.",IF(AC4="A26-DIRECT-FIT-PARTIAL","The submitted claim only partially fits the evidence.",IF(AC4="A26-MISSING-OR-UNCHECKED","Required evidence is missing, unavailable, unknown, or contradiction checking is incomplete.",IF(AC4="A26-CONTRADICTION","A material contradiction remains unresolved.",IF(AC4="A26-SC-NMC-CONTRADICTION","The no-material-change submission contains an unresolved material contradiction.",IF(AC4="A26-NOT-ASSIGNABLE-ASSUMPTION","A material assumption remains unresolved.",IF(AC4="A26-NOT-ASSIGNABLE-CONTEXT","The relevant context is not established.",IF(AC4="A26-NOT-ASSIGNABLE-STALE-CURRENT","The evidence or context is stale for the current decision.",IF(AC4="A26-SC-NMC-STALE","The no-material-change assessment is stale for the current decision.",IF(AC4="A26-SC-ASSUMPTION-CONFLICT","The assumption category and detail conflict.",IF(AC4="A26-SC-INDEPENDENCE-UNPROVEN","Independent origins are not established.",IF(AC4="A26-SC-LIMIT-MISSING","Use with limits requires a named limitation.",IF(AC4="A26-SC-NMC-CLAIM-CHANGED","The exact claim changed, so prior confidence cannot be carried forward.",IF(AC4="A26-SC-NMC-USE-CHANGED","The decision use changed.",IF(AC4="A26-SC-UNCLASSIFIED","The valid input combination has no authorized classification.",IF(AC4="A26-LOW-ASSUMPTION","A bounded material assumption makes the eligible assessment fragile.",IF(AC4="A26-LOW-HISTORICAL","Historical, weak support makes the assessment fragile.",IF(AC4="A26-LOW-NOT-ESTABLISHED","Support exists but independent support is not established.",IF(AC4="A26-LOW-SENSITIVE","Plausible new evidence is likely to change the assessment.",IF(AC4="A26-LOW-SINGLE-ORIGIN","The eligible assessment depends on one origin and fails the stable single-origin conjunction.",IF(AC4="A26-LOW-WEAK-LINES","Multiple independent lines remain weak and the result is likely to change.",IF(AC4="A26-MODERATE-HISTORICAL","The evidence supports a deliberately historical, bounded assessment.",IF(AC4="A26-MODERATE-LIMITED","The assessment is eligible only within the named limitation.",IF(AC4="A26-MODERATE-NMC","The unchanged assessment remains eligible but retains meaningful uncertainty.",IF(AC4="A26-MODERATE-ONE-LINE","The assessment rests on one effective line of support.",IF(AC4="A26-MODERATE-SENSITIVE","Meaningful new evidence could change the scope or wording.",IF(AC4="A26-MODERATE-SHARED-ORIGINS","The lines share or depend on common origins, reducing independent corroboration.",IF(AC4="A26-MODERATE-WEAK-LINES","Established independent origins support the assessment, but the evidence remains limited or weak.",IF(AC4="A26-HIGH-DIRECT-INDEPENDENT","Direct, coherent support with established independent origins and limited visible assumptions supports the bounded assessment.",IF(AC4="A26-HIGH-INFERENCE-RETAINED","Direct, coherent support with established independent origins supports the bounded inference; it remains explicitly an inference.",IF(AC4="A26-HIGH-NMC","The exact claim and decision use are unchanged and the strong-support conditions remain satisfied.",""))))))))))))))))))))))))))))))))))))))</x:f>
      </x:c>
      <x:c r="AE4" s="38" t="str">
        <x:f>IF(A4="","",IF(Z4="Invalid controlled input","No confidence statement is permitted.",IF(Z4="Incomplete","No confidence statement is permitted until Stage 1 is complete.",IF(Z4="Not eligible","Confidence not assignable: no confidence statement is permitted for "&amp;C4&amp;" because "&amp;AD4&amp;" "&amp;AG4,IF(AA4="High confidence",IF(K4="Inferred","The evidence supports the inference that ","The available evidence strongly supports the assessment that ")&amp;C4&amp;", with High confidence within "&amp;D4&amp;". The principal remaining uncertainty is "&amp;U4,IF(AA4="Moderate confidence",IF(K4="Inferred","The evidence supports the inference that ","The available evidence supports the assessment that ")&amp;C4&amp;", with Moderate confidence within "&amp;D4&amp;". "&amp;U4&amp;" could change its scope or wording.",IF(K4="Inferred","The limited evidence supports the provisional inference that ","Limited evidence weakly supports the bounded assessment that ")&amp;C4&amp;". Treat it as provisional because "&amp;U4))))))</x:f>
      </x:c>
      <x:c r="AF4" s="38" t="str">
        <x:f>IF(A4="","",IF(Z4="Invalid controlled input","Do not preserve or reuse a previous result.",IF(Z4="Incomplete","Do not infer a result from partial inputs.",IF(Z4="Not eligible","Do not use High, Moderate or Low confidence, zero confidence, very low confidence, or wording that presents the claim as established.",IF(AA4="High confidence","Do not say certain, proven, guaranteed, definitely, conclusive, established fact, or assign a numerical probability.",IF(AA4="Moderate confidence","Do not say definitive, conclusive, established fact, or attach a percentage band.","Do not say shows, confirms, demonstrates as established, or use Low confidence to rescue an unsupported claim."))))))</x:f>
      </x:c>
      <x:c r="AG4" s="38" t="str">
        <x:f>IF(A4="","",IF(AC4="A26-TECH-INVALID-ENUM","Correct the exact invalid value and resubmit.",IF(AC4="A26-INCOMPLETE","Complete every active Stage 1 field.",IF(AC4="A26-UPSTREAM-REFUSE","Resolve or replace the refused claim through What Counts as Reliable Evidence in Competitor Analysis?.",IF(AC4="A26-UPSTREAM-REVIEW","Complete the review in What Counts as Reliable Evidence in Competitor Analysis? before confidence assessment.",IF(AC4="A26-SC-NMC-UNRESOLVED","Resolve the claim status upstream before assigning confidence.",IF(AC4="A26-UPSTREAM-UNRESOLVED","Resolve the claim status upstream before assigning confidence.",IF(AC4="A26-DIRECT-FIT","Narrow or replace the claim and rerun What Counts as Reliable Evidence in Competitor Analysis?.",IF(AC4="A26-DIRECT-FIT-PARTIAL","Submit the separately narrowed proposition approved through What Counts as Reliable Evidence in Competitor Analysis? as the new Exact claim with Direct claim fit set to Yes.",IF(AC4="A26-MISSING-OR-UNCHECKED","Recover or document the required evidence and complete the review in What Counts as Reliable Evidence in Competitor Analysis? before assigning confidence.",IF(AC4="A26-CONTRADICTION","Resolve or preserve the contradiction through How to Handle Contradictory Competitor Evidence before assigning confidence.",IF(AC4="A26-SC-NMC-CONTRADICTION","Resolve or preserve the contradiction through How to Handle Contradictory Competitor Evidence before assigning confidence.",IF(AC4="A26-NOT-ASSIGNABLE-ASSUMPTION","Resolve the material assumption or narrow the claim.",IF(AC4="A26-NOT-ASSIGNABLE-CONTEXT","Establish the relevant context before assigning confidence.",IF(AC4="A26-NOT-ASSIGNABLE-STALE-CURRENT","Update or historically bind the evidence through When Competitor Evidence Becomes Too Old to Use.",IF(AC4="A26-SC-NMC-STALE","Run a fresh assessment with current evidence.",IF(AC4="A26-SC-ASSUMPTION-CONFLICT","Choose a bounded assumption category or remove the detail.",IF(AC4="A26-SC-INDEPENDENCE-UNPROVEN","Trace origins or correct the support category.",IF(AC4="A26-SC-LIMIT-MISSING","Add the exact limitation or correct the upstream outcome.",IF(AC4="A26-SC-NMC-CLAIM-CHANGED","Run a fresh assessment.",IF(AC4="A26-SC-NMC-USE-CHANGED","Run a fresh assessment for the new use.",IF(AC4="A26-SC-UNCLASSIFIED","Return to method governance; do not invent a result.",IF(AC4="A26-LOW-ASSUMPTION","Keep the assumption explicit and seek evidence that could remove it.",IF(AC4="A26-LOW-HISTORICAL","Use only historically bounded wording and seek current evidence.",IF(AC4="A26-LOW-NOT-ESTABLISHED","Trace provenance or collect genuinely independent evidence.",IF(AC4="A26-LOW-SENSITIVE","Collect the evidence most likely to change the result.",IF(AC4="A26-LOW-SINGLE-ORIGIN","Seek genuinely independent corroboration.",IF(AC4="A26-LOW-WEAK-LINES","Strengthen direct support before consequential use.",IF(AC4="A26-MODERATE-HISTORICAL","Do not generalize it to the current decision without fresh evidence.",IF(AC4="A26-MODERATE-LIMITED","Reopen if the named limitation no longer holds.",IF(AC4="A26-MODERATE-NMC","Reopen if the exact claim, use, evidence or context changes.",IF(AC4="A26-MODERATE-ONE-LINE","A second genuinely independent line could change scope or wording.",IF(AC4="A26-MODERATE-SENSITIVE","Name the likely change trigger and keep the statement bounded.",IF(AC4="A26-MODERATE-SHARED-ORIGINS","Seek genuinely independent origins.",IF(AC4="A26-MODERATE-WEAK-LINES","Strengthen the direct evidence and preserve the limitation.",IF(AC4="A26-HIGH-DIRECT-INDEPENDENT","Reopen on the named evidence, context, assumption or decision-use trigger.",IF(AC4="A26-HIGH-INFERENCE-RETAINED","Retain the inference marker and reopen on the named trigger.",IF(AC4="A26-HIGH-NMC","Reopen on the named evidence, context, assumption or decision-use trigger.",""))))))))))))))))))))))))))))))))))))))</x:f>
      </x:c>
      <x:c r="AH4" s="38" t="str">
        <x:f>IF(A4="","",IF(Z4&lt;&gt;"Eligible","",IF(AND(V4="Consequential / high-impact",W4="Hard to reverse"),"CONF-OVERLAY-CONSEQUENCE + CONF-OVERLAY-HARD-TO-REVERSE",IF(AND(AA4="Low confidence",W4="Hard to reverse"),"CONF-OVERLAY-HARD-TO-REVERSE",IF(V4="Consequential / high-impact","CONF-OVERLAY-CONSEQUENCE",IF(W4="Hard to reverse","CONF-OVERLAY-HARD-TO-REVERSE",IF(OR(V4="Material / decision-changing",W4="Costly to reverse"),"CONF-OVERLAY-CONSEQUENCE","")))))))</x:f>
      </x:c>
      <x:c r="AI4" s="38" t="str">
        <x:f>IF(A4="","",IF(Z4&lt;&gt;"Eligible","",IF(AND(V4="Consequential / high-impact",W4="Hard to reverse"),IF(AA4="Low confidence","Independent review and formal approval required; default to deferral, evidence collection or a reversible test.","Independent accountable review and formal approval required before a consequential, hard-to-reverse action."),IF(AND(AA4="Low confidence",W4="Hard to reverse"),"Independent review and formal approval required; default to deferral, evidence collection or a reversible test.",IF(V4="Consequential / high-impact","Independent accountable review and formal approval required.",IF(W4="Hard to reverse","Independent review required before a hard-to-reverse action.",IF(OR(V4="Material / decision-changing",W4="Costly to reverse"),"Accountable reviewer required before material use.","Owner review; reopen on the named trigger.")))))))</x:f>
      </x:c>
      <x:c r="AJ4" s="38" t="str">
        <x:f>IF(A4="","",IF(Z4&lt;&gt;"Eligible","",IF(AND(V4="Consequential / high-impact",W4="Hard to reverse"),IF(AA4="Low confidence","Do not make an irreversible commitment from this Low-confidence assessment.","Prefer a reversible step and proceed only within the recorded scope after independent review; confidence itself is unchanged."),IF(AND(AA4="Low confidence",W4="Hard to reverse"),"Do not make an irreversible commitment from this Low-confidence assessment.",IF(V4="Consequential / high-impact","Proceed only within the recorded scope after independent review; confidence itself is unchanged.",IF(W4="Hard to reverse","Prefer a reversible step until review is complete.",IF(OR(V4="Material / decision-changing",W4="Costly to reverse"),"Use only after accountable review and within the stated boundary.","Proceed within the stated scope and preserve the reopen condition.")))))))</x:f>
      </x:c>
      <x:c r="AK4" s="37"/>
      <x:c r="AL4" s="37"/>
      <x:c r="AM4" s="37"/>
      <x:c r="AN4" s="37"/>
      <x:c r="AO4" s="42"/>
      <x:c r="AP4" s="38" t="str">
        <x:f>IF(A4="","",IF(Z4&lt;&gt;"Eligible","Not active",IF(OR(AND(AN4&lt;&gt;"",NOT(OR(EXACT(AN4,"Yes"),EXACT(AN4,"No")))),AND(AO4&lt;&gt;"",NOT(ISNUMBER(AO4)))),"H00",IF(OR(AK4="",AM4="",AN4=""),"H01",IF(AND(OR(V4="Material / decision-changing",V4="Consequential / high-impact",W4="Costly to reverse",W4="Hard to reverse"),AL4=""),"H02",IF(AND(OR(V4="Consequential / high-impact",W4="Hard to reverse"),AK4&lt;&gt;"",AL4&lt;&gt;"",EXACT(AK4,AL4)),"H03",IF(AND(AN4="Yes",AO4=""),"H04",IF(AND(AN4="No",AO4&lt;&gt;""),"H05","H06"))))))))</x:f>
      </x:c>
      <x:c r="AQ4" s="38" t="str">
        <x:f>IF(A4="","",IF(AP4="Not active","Not active",IF(OR(AP4="H00",AP4="H01",AP4="H04"),"Incomplete",IF(OR(AP4="H02",AP4="H03",AP4="H05"),"Draft","Complete"))))</x:f>
      </x:c>
      <x:c r="AR4" s="38" t="str">
        <x:f>IF(A4="","",IF(AP4="H00","CONF-HANDOFF-INVALID",IF(AP4="H01","CONF-HANDOFF-INCOMPLETE",IF(AP4="H02","CONF-HANDOFF-REVIEWER",IF(AP4="H03","CONF-HANDOFF-INDEPENDENCE",IF(AP4="H04","CONF-HANDOFF-DATE",IF(AP4="H05","CONF-HANDOFF-DATE-NOT-MATERIAL","")))))))</x:f>
      </x:c>
      <x:c r="AS4" s="38" t="str">
        <x:f>IF(A4="","",IF(AP4="H06","Permitted","Prohibited"))</x:f>
      </x:c>
      <x:c r="AT4" s="38" t="str">
        <x:f>IF(A4="","",IF(OR(AB4="P4",AB4="P5",AB4="P7",AB4="P8"),"What Counts as Reliable Evidence in Competitor Analysis?",IF(AB4="P6","Observed, Inferred and Unresolved Evidence",IF(AB4="P9","How to Handle Contradictory Competitor Evidence",IF(AB4="P10","When Competitor Evidence Becomes Too Old to Use","")))))</x:f>
      </x:c>
      <x:c r="AU4" s="38" t="str">
        <x:f>IF(A4="","","SERPIFAI Confidence Statement Method v1.0.1")</x:f>
      </x:c>
      <x:c r="AV4" s="38" t="str">
        <x:f>IF(A4="","","Qualitative evidence-and-uncertainty protocol; not probability, calibrated accuracy, scoring, assurance or a guarantee.")</x:f>
      </x:c>
    </x:row>
    <x:row r="5">
      <x:c r="A5" s="37"/>
      <x:c r="B5" s="37"/>
      <x:c r="C5" s="37"/>
      <x:c r="D5" s="37"/>
      <x:c r="E5" s="42"/>
      <x:c r="F5" s="37"/>
      <x:c r="G5" s="37"/>
      <x:c r="H5" s="37"/>
      <x:c r="I5" s="37"/>
      <x:c r="J5" s="37"/>
      <x:c r="K5" s="37"/>
      <x:c r="L5" s="37"/>
      <x:c r="M5" s="37"/>
      <x:c r="N5" s="37"/>
      <x:c r="O5" s="37"/>
      <x:c r="P5" s="37"/>
      <x:c r="Q5" s="37"/>
      <x:c r="R5" s="37"/>
      <x:c r="S5" s="37"/>
      <x:c r="T5" s="37"/>
      <x:c r="U5" s="37"/>
      <x:c r="V5" s="37"/>
      <x:c r="W5" s="37"/>
      <x:c r="X5" s="38" t="str">
        <x:f>IF(A5="","",IF(NOT(AND(OR(EXACT(F5,"Use"),EXACT(F5,"Use with limits"),EXACT(F5,"Review required"),EXACT(F5,"Refuse claim"),EXACT(F5,"No material change")),OR(EXACT(J5,"Fit"),EXACT(J5,"Limited / weak"),EXACT(J5,"Stale"),EXACT(J5,"Contradictory"),EXACT(J5,"Missing")),OR(EXACT(K5,"Supported"),EXACT(K5,"Inferred"),EXACT(K5,"Unresolved")),OR(EXACT(L5,"Yes"),EXACT(L5,"Partial"),EXACT(L5,"No"),EXACT(L5,"Unknown")),OR(EXACT(M5,"None found"),EXACT(M5,"Apparent contradiction resolved"),EXACT(M5,"Material contradiction unresolved"),EXACT(M5,"Not checked")),OR(EXACT(N5,"None"),EXACT(N5,"Recoverable missing evidence"),EXACT(N5,"Material evidence unavailable"),EXACT(N5,"Unknown")),OR(EXACT(O5,"Multiple independent lines"),EXACT(O5,"One independent line"),EXACT(O5,"Single-origin only"),EXACT(O5,"Not established")),OR(EXACT(Q5,"None"),EXACT(Q5,"Limited and visible"),EXACT(Q5,"Material but bounded"),EXACT(Q5,"Material and unresolved")),OR(EXACT(S5,"Fit for current decision"),EXACT(S5,"Historical but deliberately bounded"),EXACT(S5,"Stale for current decision"),EXACT(S5,"Context not established")),OR(EXACT(T5,"Unlikely to change assessment"),EXACT(T5,"Could change scope or wording"),EXACT(T5,"Likely to change assessment")),OR(EXACT(V5,"Routine / descriptive"),EXACT(V5,"Material / decision-changing"),EXACT(V5,"Consequential / high-impact")),OR(EXACT(W5,"Easy to reverse"),EXACT(W5,"Costly to reverse"),EXACT(W5,"Hard to reverse")),IF(F5="No material change",OR(EXACT(H5,"Unchanged exact claim"),EXACT(H5,"Changed exact claim")),TRUE),IF(F5="No material change",OR(EXACT(I5,"Unchanged decision use"),EXACT(I5,"Changed decision use")),TRUE),IF(OR(O5="Multiple independent lines",O5="One independent line"),OR(EXACT(P5,"Established independent origins"),EXACT(P5,"Shared or dependent origins"),EXACT(P5,"Not established")),TRUE))),"Invalid","Valid"))</x:f>
      </x:c>
      <x:c r="Y5" s="38" t="str">
        <x:f>IF(A5="","",IF(X5="Invalid","Not evaluated after P00",IF(OR(C5="",D5="",F5="",IF(F5="No material change",OR(H5="",I5=""),FALSE),J5="",K5="",L5="",M5="",N5="",O5="",IF(OR(O5="Multiple independent lines",O5="One independent line"),P5="",FALSE),Q5="",IF(Q5&lt;&gt;"None",R5="",FALSE),S5="",T5="",U5="",V5="",W5=""),"Incomplete","Complete")))</x:f>
      </x:c>
      <x:c r="Z5" s="38" t="str">
        <x:f>IF(A5="","",IF(AB5="P00","Invalid controlled input",IF(AB5="P01","Incomplete",IF(OR(AB5="P02",AB5="P03",AB5="P04",AB5="P05",AB5="P06",AB5="P07",AB5="P08",AB5="P09"),"Not eligible","Eligible"))))</x:f>
      </x:c>
      <x:c r="AA5" s="38" t="str">
        <x:f>IF(A5="","",IF(AB5="P00","No confidence assigned",IF(AB5="P01","No confidence result",IF(OR(AB5="P02",AB5="P03",AB5="P04",AB5="P05",AB5="P06",AB5="P07",AB5="P08",AB5="P09"),"Confidence not assignable",IF(AB5="P10","Low confidence",IF(AB5="P11","Moderate confidence","High confidence"))))))</x:f>
      </x:c>
      <x:c r="AB5" s="38" t="str">
        <x:f>IF(A5="","",IF(X5="Invalid","P00",IF(Y5="Incomplete","P01",IF(F5="Refuse claim","P02",IF(F5="Review required","P03",IF(K5="Unresolved","P04",IF(OR(L5="No",L5="Unknown",L5="Partial"),"P05",IF(OR(J5="Missing",N5&lt;&gt;"None",M5="Not checked"),"P06",IF(OR(J5="Contradictory",M5="Material contradiction unresolved"),"P07",IF(OR(J5="Stale",S5="Stale for current decision",S5="Context not established",Q5="Material and unresolved"),"P08",IF(OR(AND(F5="Use with limits",G5=""),AND(F5="No material change",H5="Changed exact claim"),AND(F5="No material change",I5="Changed decision use"),AND(OR(O5="Multiple independent lines",O5="One independent line"),P5="Not established"),AND(Q5="None",R5&lt;&gt;"")),"P09",IF(OR(Q5="Material but bounded",AND(S5="Historical but deliberately bounded",J5="Limited / weak"),O5="Not established",AND(J5="Limited / weak",O5="Multiple independent lines",P5="Established independent origins",T5="Likely to change assessment"),AND(O5="Single-origin only",NOT(AND(F5="Use",J5="Fit",OR(K5="Supported",K5="Inferred"),L5="Yes",OR(M5="None found",M5="Apparent contradiction resolved"),N5="None",O5="Single-origin only",OR(Q5="None",Q5="Limited and visible"),S5="Fit for current decision",T5="Unlikely to change assessment"))),T5="Likely to change assessment"),"P10",IF(OR(AND(F5="No material change",NOT(AND(OR(F5="Use",F5="No material change"),IF(F5="No material change",AND(H5="Unchanged exact claim",I5="Unchanged decision use"),TRUE),J5="Fit",OR(K5="Supported",K5="Inferred"),L5="Yes",OR(M5="None found",M5="Apparent contradiction resolved"),N5="None",O5="Multiple independent lines",P5="Established independent origins",OR(Q5="None",Q5="Limited and visible"),S5="Fit for current decision",T5="Unlikely to change assessment"))),F5="Use with limits",S5="Historical but deliberately bounded",P5="Shared or dependent origins",O5="One independent line",AND(F5="Use",J5="Fit",OR(K5="Supported",K5="Inferred"),L5="Yes",OR(M5="None found",M5="Apparent contradiction resolved"),N5="None",O5="Single-origin only",OR(Q5="None",Q5="Limited and visible"),S5="Fit for current decision",T5="Unlikely to change assessment"),AND(J5="Limited / weak",O5="Multiple independent lines",P5="Established independent origins",OR(T5="Unlikely to change assessment",T5="Could change scope or wording")),T5="Could change scope or wording"),"P11",IF(AND(OR(F5="Use",F5="No material change"),IF(F5="No material change",AND(H5="Unchanged exact claim",I5="Unchanged decision use"),TRUE),J5="Fit",OR(K5="Supported",K5="Inferred"),L5="Yes",OR(M5="None found",M5="Apparent contradiction resolved"),N5="None",O5="Multiple independent lines",P5="Established independent origins",OR(Q5="None",Q5="Limited and visible"),S5="Fit for current decision",T5="Unlikely to change assessment"),"P12","P09"))))))))))))))</x:f>
      </x:c>
      <x:c r="AC5" s="38" t="str">
        <x:f>IF(A5="","",IF(AB5="P00","CONF-TECH-INVALID-ENUM",IF(AB5="P01","CONF-INCOMPLETE",IF(AB5="P02","CONF-UPSTREAM-REFUSE",IF(AB5="P03","CONF-UPSTREAM-REVIEW",IF(AB5="P04",IF(F5="No material change","CONF-SC-NMC-UNRESOLVED","CONF-UPSTREAM-UNRESOLVED"),IF(AB5="P05",IF(L5="Partial","CONF-DIRECT-FIT-PARTIAL","CONF-DIRECT-FIT"),IF(AB5="P06","CONF-MISSING-OR-UNCHECKED",IF(AB5="P07",IF(F5="No material change","CONF-SC-NMC-CONTRADICTION","CONF-CONTRADICTION"),IF(AB5="P08",IF(Q5="Material and unresolved","CONF-NOT-ASSIGNABLE-ASSUMPTION",IF(AND(F5="No material change",OR(J5="Stale",S5="Stale for current decision")),"CONF-SC-NMC-STALE",IF(S5="Context not established","CONF-NOT-ASSIGNABLE-CONTEXT","CONF-NOT-ASSIGNABLE-STALE-CURRENT"))),IF(AB5="P09",IF(AND(F5="Use with limits",G5=""),"CONF-SC-LIMIT-MISSING",IF(AND(F5="No material change",H5="Changed exact claim"),"CONF-SC-NMC-CLAIM-CHANGED",IF(AND(F5="No material change",I5="Changed decision use"),"CONF-SC-NMC-USE-CHANGED",IF(AND(OR(O5="Multiple independent lines",O5="One independent line"),P5="Not established"),"CONF-SC-INDEPENDENCE-UNPROVEN",IF(AND(Q5="None",R5&lt;&gt;""),"CONF-SC-ASSUMPTION-CONFLICT","CONF-SC-UNCLASSIFIED"))))),IF(AB5="P10",IF(Q5="Material but bounded","CONF-LOW-ASSUMPTION",IF(AND(S5="Historical but deliberately bounded",J5="Limited / weak"),"CONF-LOW-HISTORICAL",IF(O5="Not established","CONF-LOW-NOT-ESTABLISHED",IF(AND(J5="Limited / weak",O5="Multiple independent lines",P5="Established independent origins",T5="Likely to change assessment"),"CONF-LOW-WEAK-LINES",IF(AND(O5="Single-origin only",NOT(AND(F5="Use",J5="Fit",OR(K5="Supported",K5="Inferred"),L5="Yes",OR(M5="None found",M5="Apparent contradiction resolved"),N5="None",O5="Single-origin only",OR(Q5="None",Q5="Limited and visible"),S5="Fit for current decision",T5="Unlikely to change assessment"))),"CONF-LOW-SINGLE-ORIGIN","CONF-LOW-SENSITIVE"))))),IF(AB5="P11",IF(F5="No material change","CONF-MODERATE-NMC",IF(F5="Use with limits","CONF-MODERATE-LIMITED",IF(S5="Historical but deliberately bounded","CONF-MODERATE-HISTORICAL",IF(P5="Shared or dependent origins","CONF-MODERATE-SHARED-ORIGINS",IF(OR(O5="One independent line",AND(F5="Use",J5="Fit",OR(K5="Supported",K5="Inferred"),L5="Yes",OR(M5="None found",M5="Apparent contradiction resolved"),N5="None",O5="Single-origin only",OR(Q5="None",Q5="Limited and visible"),S5="Fit for current decision",T5="Unlikely to change assessment")),"CONF-MODERATE-ONE-LINE",IF(AND(J5="Limited / weak",O5="Multiple independent lines",P5="Established independent origins",OR(T5="Unlikely to change assessment",T5="Could change scope or wording")),"CONF-MODERATE-WEAK-LINES","CONF-MODERATE-SENSITIVE")))))),IF(AB5="P12",IF(F5="No material change","CONF-HIGH-NMC",IF(K5="Inferred","CONF-HIGH-INFERENCE-RETAINED","CONF-HIGH-DIRECT-INDEPENDENT")),""))))))))))))))</x:f>
      </x:c>
      <x:c r="AD5" s="38" t="str">
        <x:f>IF(A5="","",IF(AC5="A27-TECH-INVALID-ENUM","One or more active Stage 1 controlled values are invalid.",IF(AC5="A27-INCOMPLETE","The active Stage 1 assessment is incomplete.",IF(AC5="A27-UPSTREAM-REFUSE","What Counts as Reliable Evidence in Competitor Analysis? returned Refuse claim.",IF(AC5="A27-UPSTREAM-REVIEW","What Counts as Reliable Evidence in Competitor Analysis? returned Review required.",IF(AC5="A27-SC-NMC-UNRESOLVED","The no-material-change claim remains unresolved.",IF(AC5="A27-UPSTREAM-UNRESOLVED","The claim remains unresolved.",IF(AC5="A27-DIRECT-FIT","The evidence does not directly fit the exact submitted claim.",IF(AC5="A27-DIRECT-FIT-PARTIAL","The submitted claim only partially fits the evidence.",IF(AC5="A27-MISSING-OR-UNCHECKED","Required evidence is missing, unavailable, unknown, or contradiction checking is incomplete.",IF(AC5="A27-CONTRADICTION","A material contradiction remains unresolved.",IF(AC5="A27-SC-NMC-CONTRADICTION","The no-material-change submission contains an unresolved material contradiction.",IF(AC5="A27-NOT-ASSIGNABLE-ASSUMPTION","A material assumption remains unresolved.",IF(AC5="A27-NOT-ASSIGNABLE-CONTEXT","The relevant context is not established.",IF(AC5="A27-NOT-ASSIGNABLE-STALE-CURRENT","The evidence or context is stale for the current decision.",IF(AC5="A27-SC-NMC-STALE","The no-material-change assessment is stale for the current decision.",IF(AC5="A27-SC-ASSUMPTION-CONFLICT","The assumption category and detail conflict.",IF(AC5="A27-SC-INDEPENDENCE-UNPROVEN","Independent origins are not established.",IF(AC5="A27-SC-LIMIT-MISSING","Use with limits requires a named limitation.",IF(AC5="A27-SC-NMC-CLAIM-CHANGED","The exact claim changed, so prior confidence cannot be carried forward.",IF(AC5="A27-SC-NMC-USE-CHANGED","The decision use changed.",IF(AC5="A27-SC-UNCLASSIFIED","The valid input combination has no authorized classification.",IF(AC5="A27-LOW-ASSUMPTION","A bounded material assumption makes the eligible assessment fragile.",IF(AC5="A27-LOW-HISTORICAL","Historical, weak support makes the assessment fragile.",IF(AC5="A27-LOW-NOT-ESTABLISHED","Support exists but independent support is not established.",IF(AC5="A27-LOW-SENSITIVE","Plausible new evidence is likely to change the assessment.",IF(AC5="A27-LOW-SINGLE-ORIGIN","The eligible assessment depends on one origin and fails the stable single-origin conjunction.",IF(AC5="A27-LOW-WEAK-LINES","Multiple independent lines remain weak and the result is likely to change.",IF(AC5="A27-MODERATE-HISTORICAL","The evidence supports a deliberately historical, bounded assessment.",IF(AC5="A27-MODERATE-LIMITED","The assessment is eligible only within the named limitation.",IF(AC5="A27-MODERATE-NMC","The unchanged assessment remains eligible but retains meaningful uncertainty.",IF(AC5="A27-MODERATE-ONE-LINE","The assessment rests on one effective line of support.",IF(AC5="A27-MODERATE-SENSITIVE","Meaningful new evidence could change the scope or wording.",IF(AC5="A27-MODERATE-SHARED-ORIGINS","The lines share or depend on common origins, reducing independent corroboration.",IF(AC5="A27-MODERATE-WEAK-LINES","Established independent origins support the assessment, but the evidence remains limited or weak.",IF(AC5="A27-HIGH-DIRECT-INDEPENDENT","Direct, coherent support with established independent origins and limited visible assumptions supports the bounded assessment.",IF(AC5="A27-HIGH-INFERENCE-RETAINED","Direct, coherent support with established independent origins supports the bounded inference; it remains explicitly an inference.",IF(AC5="A27-HIGH-NMC","The exact claim and decision use are unchanged and the strong-support conditions remain satisfied.",""))))))))))))))))))))))))))))))))))))))</x:f>
      </x:c>
      <x:c r="AE5" s="38" t="str">
        <x:f>IF(A5="","",IF(Z5="Invalid controlled input","No confidence statement is permitted.",IF(Z5="Incomplete","No confidence statement is permitted until Stage 1 is complete.",IF(Z5="Not eligible","Confidence not assignable: no confidence statement is permitted for "&amp;C5&amp;" because "&amp;AD5&amp;" "&amp;AG5,IF(AA5="High confidence",IF(K5="Inferred","The evidence supports the inference that ","The available evidence strongly supports the assessment that ")&amp;C5&amp;", with High confidence within "&amp;D5&amp;". The principal remaining uncertainty is "&amp;U5,IF(AA5="Moderate confidence",IF(K5="Inferred","The evidence supports the inference that ","The available evidence supports the assessment that ")&amp;C5&amp;", with Moderate confidence within "&amp;D5&amp;". "&amp;U5&amp;" could change its scope or wording.",IF(K5="Inferred","The limited evidence supports the provisional inference that ","Limited evidence weakly supports the bounded assessment that ")&amp;C5&amp;". Treat it as provisional because "&amp;U5))))))</x:f>
      </x:c>
      <x:c r="AF5" s="38" t="str">
        <x:f>IF(A5="","",IF(Z5="Invalid controlled input","Do not preserve or reuse a previous result.",IF(Z5="Incomplete","Do not infer a result from partial inputs.",IF(Z5="Not eligible","Do not use High, Moderate or Low confidence, zero confidence, very low confidence, or wording that presents the claim as established.",IF(AA5="High confidence","Do not say certain, proven, guaranteed, definitely, conclusive, established fact, or assign a numerical probability.",IF(AA5="Moderate confidence","Do not say definitive, conclusive, established fact, or attach a percentage band.","Do not say shows, confirms, demonstrates as established, or use Low confidence to rescue an unsupported claim."))))))</x:f>
      </x:c>
      <x:c r="AG5" s="38" t="str">
        <x:f>IF(A5="","",IF(AC5="A27-TECH-INVALID-ENUM","Correct the exact invalid value and resubmit.",IF(AC5="A27-INCOMPLETE","Complete every active Stage 1 field.",IF(AC5="A27-UPSTREAM-REFUSE","Resolve or replace the refused claim through What Counts as Reliable Evidence in Competitor Analysis?.",IF(AC5="A27-UPSTREAM-REVIEW","Complete the review in What Counts as Reliable Evidence in Competitor Analysis? before confidence assessment.",IF(AC5="A27-SC-NMC-UNRESOLVED","Resolve the claim status upstream before assigning confidence.",IF(AC5="A27-UPSTREAM-UNRESOLVED","Resolve the claim status upstream before assigning confidence.",IF(AC5="A27-DIRECT-FIT","Narrow or replace the claim and rerun What Counts as Reliable Evidence in Competitor Analysis?.",IF(AC5="A27-DIRECT-FIT-PARTIAL","Submit the separately narrowed proposition approved through What Counts as Reliable Evidence in Competitor Analysis? as the new Exact claim with Direct claim fit set to Yes.",IF(AC5="A27-MISSING-OR-UNCHECKED","Recover or document the required evidence and complete the review in What Counts as Reliable Evidence in Competitor Analysis? before assigning confidence.",IF(AC5="A27-CONTRADICTION","Resolve or preserve the contradiction through How to Handle Contradictory Competitor Evidence before assigning confidence.",IF(AC5="A27-SC-NMC-CONTRADICTION","Resolve or preserve the contradiction through How to Handle Contradictory Competitor Evidence before assigning confidence.",IF(AC5="A27-NOT-ASSIGNABLE-ASSUMPTION","Resolve the material assumption or narrow the claim.",IF(AC5="A27-NOT-ASSIGNABLE-CONTEXT","Establish the relevant context before assigning confidence.",IF(AC5="A27-NOT-ASSIGNABLE-STALE-CURRENT","Update or historically bind the evidence through When Competitor Evidence Becomes Too Old to Use.",IF(AC5="A27-SC-NMC-STALE","Run a fresh assessment with current evidence.",IF(AC5="A27-SC-ASSUMPTION-CONFLICT","Choose a bounded assumption category or remove the detail.",IF(AC5="A27-SC-INDEPENDENCE-UNPROVEN","Trace origins or correct the support category.",IF(AC5="A27-SC-LIMIT-MISSING","Add the exact limitation or correct the upstream outcome.",IF(AC5="A27-SC-NMC-CLAIM-CHANGED","Run a fresh assessment.",IF(AC5="A27-SC-NMC-USE-CHANGED","Run a fresh assessment for the new use.",IF(AC5="A27-SC-UNCLASSIFIED","Return to method governance; do not invent a result.",IF(AC5="A27-LOW-ASSUMPTION","Keep the assumption explicit and seek evidence that could remove it.",IF(AC5="A27-LOW-HISTORICAL","Use only historically bounded wording and seek current evidence.",IF(AC5="A27-LOW-NOT-ESTABLISHED","Trace provenance or collect genuinely independent evidence.",IF(AC5="A27-LOW-SENSITIVE","Collect the evidence most likely to change the result.",IF(AC5="A27-LOW-SINGLE-ORIGIN","Seek genuinely independent corroboration.",IF(AC5="A27-LOW-WEAK-LINES","Strengthen direct support before consequential use.",IF(AC5="A27-MODERATE-HISTORICAL","Do not generalize it to the current decision without fresh evidence.",IF(AC5="A27-MODERATE-LIMITED","Reopen if the named limitation no longer holds.",IF(AC5="A27-MODERATE-NMC","Reopen if the exact claim, use, evidence or context changes.",IF(AC5="A27-MODERATE-ONE-LINE","A second genuinely independent line could change scope or wording.",IF(AC5="A27-MODERATE-SENSITIVE","Name the likely change trigger and keep the statement bounded.",IF(AC5="A27-MODERATE-SHARED-ORIGINS","Seek genuinely independent origins.",IF(AC5="A27-MODERATE-WEAK-LINES","Strengthen the direct evidence and preserve the limitation.",IF(AC5="A27-HIGH-DIRECT-INDEPENDENT","Reopen on the named evidence, context, assumption or decision-use trigger.",IF(AC5="A27-HIGH-INFERENCE-RETAINED","Retain the inference marker and reopen on the named trigger.",IF(AC5="A27-HIGH-NMC","Reopen on the named evidence, context, assumption or decision-use trigger.",""))))))))))))))))))))))))))))))))))))))</x:f>
      </x:c>
      <x:c r="AH5" s="38" t="str">
        <x:f>IF(A5="","",IF(Z5&lt;&gt;"Eligible","",IF(AND(V5="Consequential / high-impact",W5="Hard to reverse"),"CONF-OVERLAY-CONSEQUENCE + CONF-OVERLAY-HARD-TO-REVERSE",IF(AND(AA5="Low confidence",W5="Hard to reverse"),"CONF-OVERLAY-HARD-TO-REVERSE",IF(V5="Consequential / high-impact","CONF-OVERLAY-CONSEQUENCE",IF(W5="Hard to reverse","CONF-OVERLAY-HARD-TO-REVERSE",IF(OR(V5="Material / decision-changing",W5="Costly to reverse"),"CONF-OVERLAY-CONSEQUENCE","")))))))</x:f>
      </x:c>
      <x:c r="AI5" s="38" t="str">
        <x:f>IF(A5="","",IF(Z5&lt;&gt;"Eligible","",IF(AND(V5="Consequential / high-impact",W5="Hard to reverse"),IF(AA5="Low confidence","Independent review and formal approval required; default to deferral, evidence collection or a reversible test.","Independent accountable review and formal approval required before a consequential, hard-to-reverse action."),IF(AND(AA5="Low confidence",W5="Hard to reverse"),"Independent review and formal approval required; default to deferral, evidence collection or a reversible test.",IF(V5="Consequential / high-impact","Independent accountable review and formal approval required.",IF(W5="Hard to reverse","Independent review required before a hard-to-reverse action.",IF(OR(V5="Material / decision-changing",W5="Costly to reverse"),"Accountable reviewer required before material use.","Owner review; reopen on the named trigger.")))))))</x:f>
      </x:c>
      <x:c r="AJ5" s="38" t="str">
        <x:f>IF(A5="","",IF(Z5&lt;&gt;"Eligible","",IF(AND(V5="Consequential / high-impact",W5="Hard to reverse"),IF(AA5="Low confidence","Do not make an irreversible commitment from this Low-confidence assessment.","Prefer a reversible step and proceed only within the recorded scope after independent review; confidence itself is unchanged."),IF(AND(AA5="Low confidence",W5="Hard to reverse"),"Do not make an irreversible commitment from this Low-confidence assessment.",IF(V5="Consequential / high-impact","Proceed only within the recorded scope after independent review; confidence itself is unchanged.",IF(W5="Hard to reverse","Prefer a reversible step until review is complete.",IF(OR(V5="Material / decision-changing",W5="Costly to reverse"),"Use only after accountable review and within the stated boundary.","Proceed within the stated scope and preserve the reopen condition.")))))))</x:f>
      </x:c>
      <x:c r="AK5" s="37"/>
      <x:c r="AL5" s="37"/>
      <x:c r="AM5" s="37"/>
      <x:c r="AN5" s="37"/>
      <x:c r="AO5" s="42"/>
      <x:c r="AP5" s="38" t="str">
        <x:f>IF(A5="","",IF(Z5&lt;&gt;"Eligible","Not active",IF(OR(AND(AN5&lt;&gt;"",NOT(OR(EXACT(AN5,"Yes"),EXACT(AN5,"No")))),AND(AO5&lt;&gt;"",NOT(ISNUMBER(AO5)))),"H00",IF(OR(AK5="",AM5="",AN5=""),"H01",IF(AND(OR(V5="Material / decision-changing",V5="Consequential / high-impact",W5="Costly to reverse",W5="Hard to reverse"),AL5=""),"H02",IF(AND(OR(V5="Consequential / high-impact",W5="Hard to reverse"),AK5&lt;&gt;"",AL5&lt;&gt;"",EXACT(AK5,AL5)),"H03",IF(AND(AN5="Yes",AO5=""),"H04",IF(AND(AN5="No",AO5&lt;&gt;""),"H05","H06"))))))))</x:f>
      </x:c>
      <x:c r="AQ5" s="38" t="str">
        <x:f>IF(A5="","",IF(AP5="Not active","Not active",IF(OR(AP5="H00",AP5="H01",AP5="H04"),"Incomplete",IF(OR(AP5="H02",AP5="H03",AP5="H05"),"Draft","Complete"))))</x:f>
      </x:c>
      <x:c r="AR5" s="38" t="str">
        <x:f>IF(A5="","",IF(AP5="H00","CONF-HANDOFF-INVALID",IF(AP5="H01","CONF-HANDOFF-INCOMPLETE",IF(AP5="H02","CONF-HANDOFF-REVIEWER",IF(AP5="H03","CONF-HANDOFF-INDEPENDENCE",IF(AP5="H04","CONF-HANDOFF-DATE",IF(AP5="H05","CONF-HANDOFF-DATE-NOT-MATERIAL","")))))))</x:f>
      </x:c>
      <x:c r="AS5" s="38" t="str">
        <x:f>IF(A5="","",IF(AP5="H06","Permitted","Prohibited"))</x:f>
      </x:c>
      <x:c r="AT5" s="38" t="str">
        <x:f>IF(A5="","",IF(OR(AB5="P5",AB5="P6",AB5="P8",AB5="P9"),"What Counts as Reliable Evidence in Competitor Analysis?",IF(AB5="P7","Observed, Inferred and Unresolved Evidence",IF(AB5="P10","How to Handle Contradictory Competitor Evidence",IF(AB5="P11","When Competitor Evidence Becomes Too Old to Use","")))))</x:f>
      </x:c>
      <x:c r="AU5" s="38" t="str">
        <x:f>IF(A5="","","SERPIFAI Confidence Statement Method v1.0.1")</x:f>
      </x:c>
      <x:c r="AV5" s="38" t="str">
        <x:f>IF(A5="","","Qualitative evidence-and-uncertainty protocol; not probability, calibrated accuracy, scoring, assurance or a guarantee.")</x:f>
      </x:c>
    </x:row>
    <x:row r="6">
      <x:c r="A6" s="37"/>
      <x:c r="B6" s="37"/>
      <x:c r="C6" s="37"/>
      <x:c r="D6" s="37"/>
      <x:c r="E6" s="42"/>
      <x:c r="F6" s="37"/>
      <x:c r="G6" s="37"/>
      <x:c r="H6" s="37"/>
      <x:c r="I6" s="37"/>
      <x:c r="J6" s="37"/>
      <x:c r="K6" s="37"/>
      <x:c r="L6" s="37"/>
      <x:c r="M6" s="37"/>
      <x:c r="N6" s="37"/>
      <x:c r="O6" s="37"/>
      <x:c r="P6" s="37"/>
      <x:c r="Q6" s="37"/>
      <x:c r="R6" s="37"/>
      <x:c r="S6" s="37"/>
      <x:c r="T6" s="37"/>
      <x:c r="U6" s="37"/>
      <x:c r="V6" s="37"/>
      <x:c r="W6" s="37"/>
      <x:c r="X6" s="38" t="str">
        <x:f>IF(A6="","",IF(NOT(AND(OR(EXACT(F6,"Use"),EXACT(F6,"Use with limits"),EXACT(F6,"Review required"),EXACT(F6,"Refuse claim"),EXACT(F6,"No material change")),OR(EXACT(J6,"Fit"),EXACT(J6,"Limited / weak"),EXACT(J6,"Stale"),EXACT(J6,"Contradictory"),EXACT(J6,"Missing")),OR(EXACT(K6,"Supported"),EXACT(K6,"Inferred"),EXACT(K6,"Unresolved")),OR(EXACT(L6,"Yes"),EXACT(L6,"Partial"),EXACT(L6,"No"),EXACT(L6,"Unknown")),OR(EXACT(M6,"None found"),EXACT(M6,"Apparent contradiction resolved"),EXACT(M6,"Material contradiction unresolved"),EXACT(M6,"Not checked")),OR(EXACT(N6,"None"),EXACT(N6,"Recoverable missing evidence"),EXACT(N6,"Material evidence unavailable"),EXACT(N6,"Unknown")),OR(EXACT(O6,"Multiple independent lines"),EXACT(O6,"One independent line"),EXACT(O6,"Single-origin only"),EXACT(O6,"Not established")),OR(EXACT(Q6,"None"),EXACT(Q6,"Limited and visible"),EXACT(Q6,"Material but bounded"),EXACT(Q6,"Material and unresolved")),OR(EXACT(S6,"Fit for current decision"),EXACT(S6,"Historical but deliberately bounded"),EXACT(S6,"Stale for current decision"),EXACT(S6,"Context not established")),OR(EXACT(T6,"Unlikely to change assessment"),EXACT(T6,"Could change scope or wording"),EXACT(T6,"Likely to change assessment")),OR(EXACT(V6,"Routine / descriptive"),EXACT(V6,"Material / decision-changing"),EXACT(V6,"Consequential / high-impact")),OR(EXACT(W6,"Easy to reverse"),EXACT(W6,"Costly to reverse"),EXACT(W6,"Hard to reverse")),IF(F6="No material change",OR(EXACT(H6,"Unchanged exact claim"),EXACT(H6,"Changed exact claim")),TRUE),IF(F6="No material change",OR(EXACT(I6,"Unchanged decision use"),EXACT(I6,"Changed decision use")),TRUE),IF(OR(O6="Multiple independent lines",O6="One independent line"),OR(EXACT(P6,"Established independent origins"),EXACT(P6,"Shared or dependent origins"),EXACT(P6,"Not established")),TRUE))),"Invalid","Valid"))</x:f>
      </x:c>
      <x:c r="Y6" s="38" t="str">
        <x:f>IF(A6="","",IF(X6="Invalid","Not evaluated after P00",IF(OR(C6="",D6="",F6="",IF(F6="No material change",OR(H6="",I6=""),FALSE),J6="",K6="",L6="",M6="",N6="",O6="",IF(OR(O6="Multiple independent lines",O6="One independent line"),P6="",FALSE),Q6="",IF(Q6&lt;&gt;"None",R6="",FALSE),S6="",T6="",U6="",V6="",W6=""),"Incomplete","Complete")))</x:f>
      </x:c>
      <x:c r="Z6" s="38" t="str">
        <x:f>IF(A6="","",IF(AB6="P00","Invalid controlled input",IF(AB6="P01","Incomplete",IF(OR(AB6="P02",AB6="P03",AB6="P04",AB6="P05",AB6="P06",AB6="P07",AB6="P08",AB6="P09"),"Not eligible","Eligible"))))</x:f>
      </x:c>
      <x:c r="AA6" s="38" t="str">
        <x:f>IF(A6="","",IF(AB6="P00","No confidence assigned",IF(AB6="P01","No confidence result",IF(OR(AB6="P02",AB6="P03",AB6="P04",AB6="P05",AB6="P06",AB6="P07",AB6="P08",AB6="P09"),"Confidence not assignable",IF(AB6="P10","Low confidence",IF(AB6="P11","Moderate confidence","High confidence"))))))</x:f>
      </x:c>
      <x:c r="AB6" s="38" t="str">
        <x:f>IF(A6="","",IF(X6="Invalid","P00",IF(Y6="Incomplete","P01",IF(F6="Refuse claim","P02",IF(F6="Review required","P03",IF(K6="Unresolved","P04",IF(OR(L6="No",L6="Unknown",L6="Partial"),"P05",IF(OR(J6="Missing",N6&lt;&gt;"None",M6="Not checked"),"P06",IF(OR(J6="Contradictory",M6="Material contradiction unresolved"),"P07",IF(OR(J6="Stale",S6="Stale for current decision",S6="Context not established",Q6="Material and unresolved"),"P08",IF(OR(AND(F6="Use with limits",G6=""),AND(F6="No material change",H6="Changed exact claim"),AND(F6="No material change",I6="Changed decision use"),AND(OR(O6="Multiple independent lines",O6="One independent line"),P6="Not established"),AND(Q6="None",R6&lt;&gt;"")),"P09",IF(OR(Q6="Material but bounded",AND(S6="Historical but deliberately bounded",J6="Limited / weak"),O6="Not established",AND(J6="Limited / weak",O6="Multiple independent lines",P6="Established independent origins",T6="Likely to change assessment"),AND(O6="Single-origin only",NOT(AND(F6="Use",J6="Fit",OR(K6="Supported",K6="Inferred"),L6="Yes",OR(M6="None found",M6="Apparent contradiction resolved"),N6="None",O6="Single-origin only",OR(Q6="None",Q6="Limited and visible"),S6="Fit for current decision",T6="Unlikely to change assessment"))),T6="Likely to change assessment"),"P10",IF(OR(AND(F6="No material change",NOT(AND(OR(F6="Use",F6="No material change"),IF(F6="No material change",AND(H6="Unchanged exact claim",I6="Unchanged decision use"),TRUE),J6="Fit",OR(K6="Supported",K6="Inferred"),L6="Yes",OR(M6="None found",M6="Apparent contradiction resolved"),N6="None",O6="Multiple independent lines",P6="Established independent origins",OR(Q6="None",Q6="Limited and visible"),S6="Fit for current decision",T6="Unlikely to change assessment"))),F6="Use with limits",S6="Historical but deliberately bounded",P6="Shared or dependent origins",O6="One independent line",AND(F6="Use",J6="Fit",OR(K6="Supported",K6="Inferred"),L6="Yes",OR(M6="None found",M6="Apparent contradiction resolved"),N6="None",O6="Single-origin only",OR(Q6="None",Q6="Limited and visible"),S6="Fit for current decision",T6="Unlikely to change assessment"),AND(J6="Limited / weak",O6="Multiple independent lines",P6="Established independent origins",OR(T6="Unlikely to change assessment",T6="Could change scope or wording")),T6="Could change scope or wording"),"P11",IF(AND(OR(F6="Use",F6="No material change"),IF(F6="No material change",AND(H6="Unchanged exact claim",I6="Unchanged decision use"),TRUE),J6="Fit",OR(K6="Supported",K6="Inferred"),L6="Yes",OR(M6="None found",M6="Apparent contradiction resolved"),N6="None",O6="Multiple independent lines",P6="Established independent origins",OR(Q6="None",Q6="Limited and visible"),S6="Fit for current decision",T6="Unlikely to change assessment"),"P12","P09"))))))))))))))</x:f>
      </x:c>
      <x:c r="AC6" s="38" t="str">
        <x:f>IF(A6="","",IF(AB6="P00","CONF-TECH-INVALID-ENUM",IF(AB6="P01","CONF-INCOMPLETE",IF(AB6="P02","CONF-UPSTREAM-REFUSE",IF(AB6="P03","CONF-UPSTREAM-REVIEW",IF(AB6="P04",IF(F6="No material change","CONF-SC-NMC-UNRESOLVED","CONF-UPSTREAM-UNRESOLVED"),IF(AB6="P05",IF(L6="Partial","CONF-DIRECT-FIT-PARTIAL","CONF-DIRECT-FIT"),IF(AB6="P06","CONF-MISSING-OR-UNCHECKED",IF(AB6="P07",IF(F6="No material change","CONF-SC-NMC-CONTRADICTION","CONF-CONTRADICTION"),IF(AB6="P08",IF(Q6="Material and unresolved","CONF-NOT-ASSIGNABLE-ASSUMPTION",IF(AND(F6="No material change",OR(J6="Stale",S6="Stale for current decision")),"CONF-SC-NMC-STALE",IF(S6="Context not established","CONF-NOT-ASSIGNABLE-CONTEXT","CONF-NOT-ASSIGNABLE-STALE-CURRENT"))),IF(AB6="P09",IF(AND(F6="Use with limits",G6=""),"CONF-SC-LIMIT-MISSING",IF(AND(F6="No material change",H6="Changed exact claim"),"CONF-SC-NMC-CLAIM-CHANGED",IF(AND(F6="No material change",I6="Changed decision use"),"CONF-SC-NMC-USE-CHANGED",IF(AND(OR(O6="Multiple independent lines",O6="One independent line"),P6="Not established"),"CONF-SC-INDEPENDENCE-UNPROVEN",IF(AND(Q6="None",R6&lt;&gt;""),"CONF-SC-ASSUMPTION-CONFLICT","CONF-SC-UNCLASSIFIED"))))),IF(AB6="P10",IF(Q6="Material but bounded","CONF-LOW-ASSUMPTION",IF(AND(S6="Historical but deliberately bounded",J6="Limited / weak"),"CONF-LOW-HISTORICAL",IF(O6="Not established","CONF-LOW-NOT-ESTABLISHED",IF(AND(J6="Limited / weak",O6="Multiple independent lines",P6="Established independent origins",T6="Likely to change assessment"),"CONF-LOW-WEAK-LINES",IF(AND(O6="Single-origin only",NOT(AND(F6="Use",J6="Fit",OR(K6="Supported",K6="Inferred"),L6="Yes",OR(M6="None found",M6="Apparent contradiction resolved"),N6="None",O6="Single-origin only",OR(Q6="None",Q6="Limited and visible"),S6="Fit for current decision",T6="Unlikely to change assessment"))),"CONF-LOW-SINGLE-ORIGIN","CONF-LOW-SENSITIVE"))))),IF(AB6="P11",IF(F6="No material change","CONF-MODERATE-NMC",IF(F6="Use with limits","CONF-MODERATE-LIMITED",IF(S6="Historical but deliberately bounded","CONF-MODERATE-HISTORICAL",IF(P6="Shared or dependent origins","CONF-MODERATE-SHARED-ORIGINS",IF(OR(O6="One independent line",AND(F6="Use",J6="Fit",OR(K6="Supported",K6="Inferred"),L6="Yes",OR(M6="None found",M6="Apparent contradiction resolved"),N6="None",O6="Single-origin only",OR(Q6="None",Q6="Limited and visible"),S6="Fit for current decision",T6="Unlikely to change assessment")),"CONF-MODERATE-ONE-LINE",IF(AND(J6="Limited / weak",O6="Multiple independent lines",P6="Established independent origins",OR(T6="Unlikely to change assessment",T6="Could change scope or wording")),"CONF-MODERATE-WEAK-LINES","CONF-MODERATE-SENSITIVE")))))),IF(AB6="P12",IF(F6="No material change","CONF-HIGH-NMC",IF(K6="Inferred","CONF-HIGH-INFERENCE-RETAINED","CONF-HIGH-DIRECT-INDEPENDENT")),""))))))))))))))</x:f>
      </x:c>
      <x:c r="AD6" s="38" t="str">
        <x:f>IF(A6="","",IF(AC6="A28-TECH-INVALID-ENUM","One or more active Stage 1 controlled values are invalid.",IF(AC6="A28-INCOMPLETE","The active Stage 1 assessment is incomplete.",IF(AC6="A28-UPSTREAM-REFUSE","What Counts as Reliable Evidence in Competitor Analysis? returned Refuse claim.",IF(AC6="A28-UPSTREAM-REVIEW","What Counts as Reliable Evidence in Competitor Analysis? returned Review required.",IF(AC6="A28-SC-NMC-UNRESOLVED","The no-material-change claim remains unresolved.",IF(AC6="A28-UPSTREAM-UNRESOLVED","The claim remains unresolved.",IF(AC6="A28-DIRECT-FIT","The evidence does not directly fit the exact submitted claim.",IF(AC6="A28-DIRECT-FIT-PARTIAL","The submitted claim only partially fits the evidence.",IF(AC6="A28-MISSING-OR-UNCHECKED","Required evidence is missing, unavailable, unknown, or contradiction checking is incomplete.",IF(AC6="A28-CONTRADICTION","A material contradiction remains unresolved.",IF(AC6="A28-SC-NMC-CONTRADICTION","The no-material-change submission contains an unresolved material contradiction.",IF(AC6="A28-NOT-ASSIGNABLE-ASSUMPTION","A material assumption remains unresolved.",IF(AC6="A28-NOT-ASSIGNABLE-CONTEXT","The relevant context is not established.",IF(AC6="A28-NOT-ASSIGNABLE-STALE-CURRENT","The evidence or context is stale for the current decision.",IF(AC6="A28-SC-NMC-STALE","The no-material-change assessment is stale for the current decision.",IF(AC6="A28-SC-ASSUMPTION-CONFLICT","The assumption category and detail conflict.",IF(AC6="A28-SC-INDEPENDENCE-UNPROVEN","Independent origins are not established.",IF(AC6="A28-SC-LIMIT-MISSING","Use with limits requires a named limitation.",IF(AC6="A28-SC-NMC-CLAIM-CHANGED","The exact claim changed, so prior confidence cannot be carried forward.",IF(AC6="A28-SC-NMC-USE-CHANGED","The decision use changed.",IF(AC6="A28-SC-UNCLASSIFIED","The valid input combination has no authorized classification.",IF(AC6="A28-LOW-ASSUMPTION","A bounded material assumption makes the eligible assessment fragile.",IF(AC6="A28-LOW-HISTORICAL","Historical, weak support makes the assessment fragile.",IF(AC6="A28-LOW-NOT-ESTABLISHED","Support exists but independent support is not established.",IF(AC6="A28-LOW-SENSITIVE","Plausible new evidence is likely to change the assessment.",IF(AC6="A28-LOW-SINGLE-ORIGIN","The eligible assessment depends on one origin and fails the stable single-origin conjunction.",IF(AC6="A28-LOW-WEAK-LINES","Multiple independent lines remain weak and the result is likely to change.",IF(AC6="A28-MODERATE-HISTORICAL","The evidence supports a deliberately historical, bounded assessment.",IF(AC6="A28-MODERATE-LIMITED","The assessment is eligible only within the named limitation.",IF(AC6="A28-MODERATE-NMC","The unchanged assessment remains eligible but retains meaningful uncertainty.",IF(AC6="A28-MODERATE-ONE-LINE","The assessment rests on one effective line of support.",IF(AC6="A28-MODERATE-SENSITIVE","Meaningful new evidence could change the scope or wording.",IF(AC6="A28-MODERATE-SHARED-ORIGINS","The lines share or depend on common origins, reducing independent corroboration.",IF(AC6="A28-MODERATE-WEAK-LINES","Established independent origins support the assessment, but the evidence remains limited or weak.",IF(AC6="A28-HIGH-DIRECT-INDEPENDENT","Direct, coherent support with established independent origins and limited visible assumptions supports the bounded assessment.",IF(AC6="A28-HIGH-INFERENCE-RETAINED","Direct, coherent support with established independent origins supports the bounded inference; it remains explicitly an inference.",IF(AC6="A28-HIGH-NMC","The exact claim and decision use are unchanged and the strong-support conditions remain satisfied.",""))))))))))))))))))))))))))))))))))))))</x:f>
      </x:c>
      <x:c r="AE6" s="38" t="str">
        <x:f>IF(A6="","",IF(Z6="Invalid controlled input","No confidence statement is permitted.",IF(Z6="Incomplete","No confidence statement is permitted until Stage 1 is complete.",IF(Z6="Not eligible","Confidence not assignable: no confidence statement is permitted for "&amp;C6&amp;" because "&amp;AD6&amp;" "&amp;AG6,IF(AA6="High confidence",IF(K6="Inferred","The evidence supports the inference that ","The available evidence strongly supports the assessment that ")&amp;C6&amp;", with High confidence within "&amp;D6&amp;". The principal remaining uncertainty is "&amp;U6,IF(AA6="Moderate confidence",IF(K6="Inferred","The evidence supports the inference that ","The available evidence supports the assessment that ")&amp;C6&amp;", with Moderate confidence within "&amp;D6&amp;". "&amp;U6&amp;" could change its scope or wording.",IF(K6="Inferred","The limited evidence supports the provisional inference that ","Limited evidence weakly supports the bounded assessment that ")&amp;C6&amp;". Treat it as provisional because "&amp;U6))))))</x:f>
      </x:c>
      <x:c r="AF6" s="38" t="str">
        <x:f>IF(A6="","",IF(Z6="Invalid controlled input","Do not preserve or reuse a previous result.",IF(Z6="Incomplete","Do not infer a result from partial inputs.",IF(Z6="Not eligible","Do not use High, Moderate or Low confidence, zero confidence, very low confidence, or wording that presents the claim as established.",IF(AA6="High confidence","Do not say certain, proven, guaranteed, definitely, conclusive, established fact, or assign a numerical probability.",IF(AA6="Moderate confidence","Do not say definitive, conclusive, established fact, or attach a percentage band.","Do not say shows, confirms, demonstrates as established, or use Low confidence to rescue an unsupported claim."))))))</x:f>
      </x:c>
      <x:c r="AG6" s="38" t="str">
        <x:f>IF(A6="","",IF(AC6="A28-TECH-INVALID-ENUM","Correct the exact invalid value and resubmit.",IF(AC6="A28-INCOMPLETE","Complete every active Stage 1 field.",IF(AC6="A28-UPSTREAM-REFUSE","Resolve or replace the refused claim through What Counts as Reliable Evidence in Competitor Analysis?.",IF(AC6="A28-UPSTREAM-REVIEW","Complete the review in What Counts as Reliable Evidence in Competitor Analysis? before confidence assessment.",IF(AC6="A28-SC-NMC-UNRESOLVED","Resolve the claim status upstream before assigning confidence.",IF(AC6="A28-UPSTREAM-UNRESOLVED","Resolve the claim status upstream before assigning confidence.",IF(AC6="A28-DIRECT-FIT","Narrow or replace the claim and rerun What Counts as Reliable Evidence in Competitor Analysis?.",IF(AC6="A28-DIRECT-FIT-PARTIAL","Submit the separately narrowed proposition approved through What Counts as Reliable Evidence in Competitor Analysis? as the new Exact claim with Direct claim fit set to Yes.",IF(AC6="A28-MISSING-OR-UNCHECKED","Recover or document the required evidence and complete the review in What Counts as Reliable Evidence in Competitor Analysis? before assigning confidence.",IF(AC6="A28-CONTRADICTION","Resolve or preserve the contradiction through How to Handle Contradictory Competitor Evidence before assigning confidence.",IF(AC6="A28-SC-NMC-CONTRADICTION","Resolve or preserve the contradiction through How to Handle Contradictory Competitor Evidence before assigning confidence.",IF(AC6="A28-NOT-ASSIGNABLE-ASSUMPTION","Resolve the material assumption or narrow the claim.",IF(AC6="A28-NOT-ASSIGNABLE-CONTEXT","Establish the relevant context before assigning confidence.",IF(AC6="A28-NOT-ASSIGNABLE-STALE-CURRENT","Update or historically bind the evidence through When Competitor Evidence Becomes Too Old to Use.",IF(AC6="A28-SC-NMC-STALE","Run a fresh assessment with current evidence.",IF(AC6="A28-SC-ASSUMPTION-CONFLICT","Choose a bounded assumption category or remove the detail.",IF(AC6="A28-SC-INDEPENDENCE-UNPROVEN","Trace origins or correct the support category.",IF(AC6="A28-SC-LIMIT-MISSING","Add the exact limitation or correct the upstream outcome.",IF(AC6="A28-SC-NMC-CLAIM-CHANGED","Run a fresh assessment.",IF(AC6="A28-SC-NMC-USE-CHANGED","Run a fresh assessment for the new use.",IF(AC6="A28-SC-UNCLASSIFIED","Return to method governance; do not invent a result.",IF(AC6="A28-LOW-ASSUMPTION","Keep the assumption explicit and seek evidence that could remove it.",IF(AC6="A28-LOW-HISTORICAL","Use only historically bounded wording and seek current evidence.",IF(AC6="A28-LOW-NOT-ESTABLISHED","Trace provenance or collect genuinely independent evidence.",IF(AC6="A28-LOW-SENSITIVE","Collect the evidence most likely to change the result.",IF(AC6="A28-LOW-SINGLE-ORIGIN","Seek genuinely independent corroboration.",IF(AC6="A28-LOW-WEAK-LINES","Strengthen direct support before consequential use.",IF(AC6="A28-MODERATE-HISTORICAL","Do not generalize it to the current decision without fresh evidence.",IF(AC6="A28-MODERATE-LIMITED","Reopen if the named limitation no longer holds.",IF(AC6="A28-MODERATE-NMC","Reopen if the exact claim, use, evidence or context changes.",IF(AC6="A28-MODERATE-ONE-LINE","A second genuinely independent line could change scope or wording.",IF(AC6="A28-MODERATE-SENSITIVE","Name the likely change trigger and keep the statement bounded.",IF(AC6="A28-MODERATE-SHARED-ORIGINS","Seek genuinely independent origins.",IF(AC6="A28-MODERATE-WEAK-LINES","Strengthen the direct evidence and preserve the limitation.",IF(AC6="A28-HIGH-DIRECT-INDEPENDENT","Reopen on the named evidence, context, assumption or decision-use trigger.",IF(AC6="A28-HIGH-INFERENCE-RETAINED","Retain the inference marker and reopen on the named trigger.",IF(AC6="A28-HIGH-NMC","Reopen on the named evidence, context, assumption or decision-use trigger.",""))))))))))))))))))))))))))))))))))))))</x:f>
      </x:c>
      <x:c r="AH6" s="38" t="str">
        <x:f>IF(A6="","",IF(Z6&lt;&gt;"Eligible","",IF(AND(V6="Consequential / high-impact",W6="Hard to reverse"),"CONF-OVERLAY-CONSEQUENCE + CONF-OVERLAY-HARD-TO-REVERSE",IF(AND(AA6="Low confidence",W6="Hard to reverse"),"CONF-OVERLAY-HARD-TO-REVERSE",IF(V6="Consequential / high-impact","CONF-OVERLAY-CONSEQUENCE",IF(W6="Hard to reverse","CONF-OVERLAY-HARD-TO-REVERSE",IF(OR(V6="Material / decision-changing",W6="Costly to reverse"),"CONF-OVERLAY-CONSEQUENCE","")))))))</x:f>
      </x:c>
      <x:c r="AI6" s="38" t="str">
        <x:f>IF(A6="","",IF(Z6&lt;&gt;"Eligible","",IF(AND(V6="Consequential / high-impact",W6="Hard to reverse"),IF(AA6="Low confidence","Independent review and formal approval required; default to deferral, evidence collection or a reversible test.","Independent accountable review and formal approval required before a consequential, hard-to-reverse action."),IF(AND(AA6="Low confidence",W6="Hard to reverse"),"Independent review and formal approval required; default to deferral, evidence collection or a reversible test.",IF(V6="Consequential / high-impact","Independent accountable review and formal approval required.",IF(W6="Hard to reverse","Independent review required before a hard-to-reverse action.",IF(OR(V6="Material / decision-changing",W6="Costly to reverse"),"Accountable reviewer required before material use.","Owner review; reopen on the named trigger.")))))))</x:f>
      </x:c>
      <x:c r="AJ6" s="38" t="str">
        <x:f>IF(A6="","",IF(Z6&lt;&gt;"Eligible","",IF(AND(V6="Consequential / high-impact",W6="Hard to reverse"),IF(AA6="Low confidence","Do not make an irreversible commitment from this Low-confidence assessment.","Prefer a reversible step and proceed only within the recorded scope after independent review; confidence itself is unchanged."),IF(AND(AA6="Low confidence",W6="Hard to reverse"),"Do not make an irreversible commitment from this Low-confidence assessment.",IF(V6="Consequential / high-impact","Proceed only within the recorded scope after independent review; confidence itself is unchanged.",IF(W6="Hard to reverse","Prefer a reversible step until review is complete.",IF(OR(V6="Material / decision-changing",W6="Costly to reverse"),"Use only after accountable review and within the stated boundary.","Proceed within the stated scope and preserve the reopen condition.")))))))</x:f>
      </x:c>
      <x:c r="AK6" s="37"/>
      <x:c r="AL6" s="37"/>
      <x:c r="AM6" s="37"/>
      <x:c r="AN6" s="37"/>
      <x:c r="AO6" s="42"/>
      <x:c r="AP6" s="38" t="str">
        <x:f>IF(A6="","",IF(Z6&lt;&gt;"Eligible","Not active",IF(OR(AND(AN6&lt;&gt;"",NOT(OR(EXACT(AN6,"Yes"),EXACT(AN6,"No")))),AND(AO6&lt;&gt;"",NOT(ISNUMBER(AO6)))),"H00",IF(OR(AK6="",AM6="",AN6=""),"H01",IF(AND(OR(V6="Material / decision-changing",V6="Consequential / high-impact",W6="Costly to reverse",W6="Hard to reverse"),AL6=""),"H02",IF(AND(OR(V6="Consequential / high-impact",W6="Hard to reverse"),AK6&lt;&gt;"",AL6&lt;&gt;"",EXACT(AK6,AL6)),"H03",IF(AND(AN6="Yes",AO6=""),"H04",IF(AND(AN6="No",AO6&lt;&gt;""),"H05","H06"))))))))</x:f>
      </x:c>
      <x:c r="AQ6" s="38" t="str">
        <x:f>IF(A6="","",IF(AP6="Not active","Not active",IF(OR(AP6="H00",AP6="H01",AP6="H04"),"Incomplete",IF(OR(AP6="H02",AP6="H03",AP6="H05"),"Draft","Complete"))))</x:f>
      </x:c>
      <x:c r="AR6" s="38" t="str">
        <x:f>IF(A6="","",IF(AP6="H00","CONF-HANDOFF-INVALID",IF(AP6="H01","CONF-HANDOFF-INCOMPLETE",IF(AP6="H02","CONF-HANDOFF-REVIEWER",IF(AP6="H03","CONF-HANDOFF-INDEPENDENCE",IF(AP6="H04","CONF-HANDOFF-DATE",IF(AP6="H05","CONF-HANDOFF-DATE-NOT-MATERIAL","")))))))</x:f>
      </x:c>
      <x:c r="AS6" s="38" t="str">
        <x:f>IF(A6="","",IF(AP6="H06","Permitted","Prohibited"))</x:f>
      </x:c>
      <x:c r="AT6" s="38" t="str">
        <x:f>IF(A6="","",IF(OR(AB6="P6",AB6="P7",AB6="P9",AB6="P10"),"What Counts as Reliable Evidence in Competitor Analysis?",IF(AB6="P8","Observed, Inferred and Unresolved Evidence",IF(AB6="P11","How to Handle Contradictory Competitor Evidence",IF(AB6="P12","When Competitor Evidence Becomes Too Old to Use","")))))</x:f>
      </x:c>
      <x:c r="AU6" s="38" t="str">
        <x:f>IF(A6="","","SERPIFAI Confidence Statement Method v1.0.1")</x:f>
      </x:c>
      <x:c r="AV6" s="38" t="str">
        <x:f>IF(A6="","","Qualitative evidence-and-uncertainty protocol; not probability, calibrated accuracy, scoring, assurance or a guarantee.")</x:f>
      </x:c>
    </x:row>
    <x:row r="7">
      <x:c r="A7" s="37"/>
      <x:c r="B7" s="37"/>
      <x:c r="C7" s="37"/>
      <x:c r="D7" s="37"/>
      <x:c r="E7" s="42"/>
      <x:c r="F7" s="37"/>
      <x:c r="G7" s="37"/>
      <x:c r="H7" s="37"/>
      <x:c r="I7" s="37"/>
      <x:c r="J7" s="37"/>
      <x:c r="K7" s="37"/>
      <x:c r="L7" s="37"/>
      <x:c r="M7" s="37"/>
      <x:c r="N7" s="37"/>
      <x:c r="O7" s="37"/>
      <x:c r="P7" s="37"/>
      <x:c r="Q7" s="37"/>
      <x:c r="R7" s="37"/>
      <x:c r="S7" s="37"/>
      <x:c r="T7" s="37"/>
      <x:c r="U7" s="37"/>
      <x:c r="V7" s="37"/>
      <x:c r="W7" s="37"/>
      <x:c r="X7" s="38" t="str">
        <x:f>IF(A7="","",IF(NOT(AND(OR(EXACT(F7,"Use"),EXACT(F7,"Use with limits"),EXACT(F7,"Review required"),EXACT(F7,"Refuse claim"),EXACT(F7,"No material change")),OR(EXACT(J7,"Fit"),EXACT(J7,"Limited / weak"),EXACT(J7,"Stale"),EXACT(J7,"Contradictory"),EXACT(J7,"Missing")),OR(EXACT(K7,"Supported"),EXACT(K7,"Inferred"),EXACT(K7,"Unresolved")),OR(EXACT(L7,"Yes"),EXACT(L7,"Partial"),EXACT(L7,"No"),EXACT(L7,"Unknown")),OR(EXACT(M7,"None found"),EXACT(M7,"Apparent contradiction resolved"),EXACT(M7,"Material contradiction unresolved"),EXACT(M7,"Not checked")),OR(EXACT(N7,"None"),EXACT(N7,"Recoverable missing evidence"),EXACT(N7,"Material evidence unavailable"),EXACT(N7,"Unknown")),OR(EXACT(O7,"Multiple independent lines"),EXACT(O7,"One independent line"),EXACT(O7,"Single-origin only"),EXACT(O7,"Not established")),OR(EXACT(Q7,"None"),EXACT(Q7,"Limited and visible"),EXACT(Q7,"Material but bounded"),EXACT(Q7,"Material and unresolved")),OR(EXACT(S7,"Fit for current decision"),EXACT(S7,"Historical but deliberately bounded"),EXACT(S7,"Stale for current decision"),EXACT(S7,"Context not established")),OR(EXACT(T7,"Unlikely to change assessment"),EXACT(T7,"Could change scope or wording"),EXACT(T7,"Likely to change assessment")),OR(EXACT(V7,"Routine / descriptive"),EXACT(V7,"Material / decision-changing"),EXACT(V7,"Consequential / high-impact")),OR(EXACT(W7,"Easy to reverse"),EXACT(W7,"Costly to reverse"),EXACT(W7,"Hard to reverse")),IF(F7="No material change",OR(EXACT(H7,"Unchanged exact claim"),EXACT(H7,"Changed exact claim")),TRUE),IF(F7="No material change",OR(EXACT(I7,"Unchanged decision use"),EXACT(I7,"Changed decision use")),TRUE),IF(OR(O7="Multiple independent lines",O7="One independent line"),OR(EXACT(P7,"Established independent origins"),EXACT(P7,"Shared or dependent origins"),EXACT(P7,"Not established")),TRUE))),"Invalid","Valid"))</x:f>
      </x:c>
      <x:c r="Y7" s="38" t="str">
        <x:f>IF(A7="","",IF(X7="Invalid","Not evaluated after P00",IF(OR(C7="",D7="",F7="",IF(F7="No material change",OR(H7="",I7=""),FALSE),J7="",K7="",L7="",M7="",N7="",O7="",IF(OR(O7="Multiple independent lines",O7="One independent line"),P7="",FALSE),Q7="",IF(Q7&lt;&gt;"None",R7="",FALSE),S7="",T7="",U7="",V7="",W7=""),"Incomplete","Complete")))</x:f>
      </x:c>
      <x:c r="Z7" s="38" t="str">
        <x:f>IF(A7="","",IF(AB7="P00","Invalid controlled input",IF(AB7="P01","Incomplete",IF(OR(AB7="P02",AB7="P03",AB7="P04",AB7="P05",AB7="P06",AB7="P07",AB7="P08",AB7="P09"),"Not eligible","Eligible"))))</x:f>
      </x:c>
      <x:c r="AA7" s="38" t="str">
        <x:f>IF(A7="","",IF(AB7="P00","No confidence assigned",IF(AB7="P01","No confidence result",IF(OR(AB7="P02",AB7="P03",AB7="P04",AB7="P05",AB7="P06",AB7="P07",AB7="P08",AB7="P09"),"Confidence not assignable",IF(AB7="P10","Low confidence",IF(AB7="P11","Moderate confidence","High confidence"))))))</x:f>
      </x:c>
      <x:c r="AB7" s="38" t="str">
        <x:f>IF(A7="","",IF(X7="Invalid","P00",IF(Y7="Incomplete","P01",IF(F7="Refuse claim","P02",IF(F7="Review required","P03",IF(K7="Unresolved","P04",IF(OR(L7="No",L7="Unknown",L7="Partial"),"P05",IF(OR(J7="Missing",N7&lt;&gt;"None",M7="Not checked"),"P06",IF(OR(J7="Contradictory",M7="Material contradiction unresolved"),"P07",IF(OR(J7="Stale",S7="Stale for current decision",S7="Context not established",Q7="Material and unresolved"),"P08",IF(OR(AND(F7="Use with limits",G7=""),AND(F7="No material change",H7="Changed exact claim"),AND(F7="No material change",I7="Changed decision use"),AND(OR(O7="Multiple independent lines",O7="One independent line"),P7="Not established"),AND(Q7="None",R7&lt;&gt;"")),"P09",IF(OR(Q7="Material but bounded",AND(S7="Historical but deliberately bounded",J7="Limited / weak"),O7="Not established",AND(J7="Limited / weak",O7="Multiple independent lines",P7="Established independent origins",T7="Likely to change assessment"),AND(O7="Single-origin only",NOT(AND(F7="Use",J7="Fit",OR(K7="Supported",K7="Inferred"),L7="Yes",OR(M7="None found",M7="Apparent contradiction resolved"),N7="None",O7="Single-origin only",OR(Q7="None",Q7="Limited and visible"),S7="Fit for current decision",T7="Unlikely to change assessment"))),T7="Likely to change assessment"),"P10",IF(OR(AND(F7="No material change",NOT(AND(OR(F7="Use",F7="No material change"),IF(F7="No material change",AND(H7="Unchanged exact claim",I7="Unchanged decision use"),TRUE),J7="Fit",OR(K7="Supported",K7="Inferred"),L7="Yes",OR(M7="None found",M7="Apparent contradiction resolved"),N7="None",O7="Multiple independent lines",P7="Established independent origins",OR(Q7="None",Q7="Limited and visible"),S7="Fit for current decision",T7="Unlikely to change assessment"))),F7="Use with limits",S7="Historical but deliberately bounded",P7="Shared or dependent origins",O7="One independent line",AND(F7="Use",J7="Fit",OR(K7="Supported",K7="Inferred"),L7="Yes",OR(M7="None found",M7="Apparent contradiction resolved"),N7="None",O7="Single-origin only",OR(Q7="None",Q7="Limited and visible"),S7="Fit for current decision",T7="Unlikely to change assessment"),AND(J7="Limited / weak",O7="Multiple independent lines",P7="Established independent origins",OR(T7="Unlikely to change assessment",T7="Could change scope or wording")),T7="Could change scope or wording"),"P11",IF(AND(OR(F7="Use",F7="No material change"),IF(F7="No material change",AND(H7="Unchanged exact claim",I7="Unchanged decision use"),TRUE),J7="Fit",OR(K7="Supported",K7="Inferred"),L7="Yes",OR(M7="None found",M7="Apparent contradiction resolved"),N7="None",O7="Multiple independent lines",P7="Established independent origins",OR(Q7="None",Q7="Limited and visible"),S7="Fit for current decision",T7="Unlikely to change assessment"),"P12","P09"))))))))))))))</x:f>
      </x:c>
      <x:c r="AC7" s="38" t="str">
        <x:f>IF(A7="","",IF(AB7="P00","CONF-TECH-INVALID-ENUM",IF(AB7="P01","CONF-INCOMPLETE",IF(AB7="P02","CONF-UPSTREAM-REFUSE",IF(AB7="P03","CONF-UPSTREAM-REVIEW",IF(AB7="P04",IF(F7="No material change","CONF-SC-NMC-UNRESOLVED","CONF-UPSTREAM-UNRESOLVED"),IF(AB7="P05",IF(L7="Partial","CONF-DIRECT-FIT-PARTIAL","CONF-DIRECT-FIT"),IF(AB7="P06","CONF-MISSING-OR-UNCHECKED",IF(AB7="P07",IF(F7="No material change","CONF-SC-NMC-CONTRADICTION","CONF-CONTRADICTION"),IF(AB7="P08",IF(Q7="Material and unresolved","CONF-NOT-ASSIGNABLE-ASSUMPTION",IF(AND(F7="No material change",OR(J7="Stale",S7="Stale for current decision")),"CONF-SC-NMC-STALE",IF(S7="Context not established","CONF-NOT-ASSIGNABLE-CONTEXT","CONF-NOT-ASSIGNABLE-STALE-CURRENT"))),IF(AB7="P09",IF(AND(F7="Use with limits",G7=""),"CONF-SC-LIMIT-MISSING",IF(AND(F7="No material change",H7="Changed exact claim"),"CONF-SC-NMC-CLAIM-CHANGED",IF(AND(F7="No material change",I7="Changed decision use"),"CONF-SC-NMC-USE-CHANGED",IF(AND(OR(O7="Multiple independent lines",O7="One independent line"),P7="Not established"),"CONF-SC-INDEPENDENCE-UNPROVEN",IF(AND(Q7="None",R7&lt;&gt;""),"CONF-SC-ASSUMPTION-CONFLICT","CONF-SC-UNCLASSIFIED"))))),IF(AB7="P10",IF(Q7="Material but bounded","CONF-LOW-ASSUMPTION",IF(AND(S7="Historical but deliberately bounded",J7="Limited / weak"),"CONF-LOW-HISTORICAL",IF(O7="Not established","CONF-LOW-NOT-ESTABLISHED",IF(AND(J7="Limited / weak",O7="Multiple independent lines",P7="Established independent origins",T7="Likely to change assessment"),"CONF-LOW-WEAK-LINES",IF(AND(O7="Single-origin only",NOT(AND(F7="Use",J7="Fit",OR(K7="Supported",K7="Inferred"),L7="Yes",OR(M7="None found",M7="Apparent contradiction resolved"),N7="None",O7="Single-origin only",OR(Q7="None",Q7="Limited and visible"),S7="Fit for current decision",T7="Unlikely to change assessment"))),"CONF-LOW-SINGLE-ORIGIN","CONF-LOW-SENSITIVE"))))),IF(AB7="P11",IF(F7="No material change","CONF-MODERATE-NMC",IF(F7="Use with limits","CONF-MODERATE-LIMITED",IF(S7="Historical but deliberately bounded","CONF-MODERATE-HISTORICAL",IF(P7="Shared or dependent origins","CONF-MODERATE-SHARED-ORIGINS",IF(OR(O7="One independent line",AND(F7="Use",J7="Fit",OR(K7="Supported",K7="Inferred"),L7="Yes",OR(M7="None found",M7="Apparent contradiction resolved"),N7="None",O7="Single-origin only",OR(Q7="None",Q7="Limited and visible"),S7="Fit for current decision",T7="Unlikely to change assessment")),"CONF-MODERATE-ONE-LINE",IF(AND(J7="Limited / weak",O7="Multiple independent lines",P7="Established independent origins",OR(T7="Unlikely to change assessment",T7="Could change scope or wording")),"CONF-MODERATE-WEAK-LINES","CONF-MODERATE-SENSITIVE")))))),IF(AB7="P12",IF(F7="No material change","CONF-HIGH-NMC",IF(K7="Inferred","CONF-HIGH-INFERENCE-RETAINED","CONF-HIGH-DIRECT-INDEPENDENT")),""))))))))))))))</x:f>
      </x:c>
      <x:c r="AD7" s="38" t="str">
        <x:f>IF(A7="","",IF(AC7="A29-TECH-INVALID-ENUM","One or more active Stage 1 controlled values are invalid.",IF(AC7="A29-INCOMPLETE","The active Stage 1 assessment is incomplete.",IF(AC7="A29-UPSTREAM-REFUSE","What Counts as Reliable Evidence in Competitor Analysis? returned Refuse claim.",IF(AC7="A29-UPSTREAM-REVIEW","What Counts as Reliable Evidence in Competitor Analysis? returned Review required.",IF(AC7="A29-SC-NMC-UNRESOLVED","The no-material-change claim remains unresolved.",IF(AC7="A29-UPSTREAM-UNRESOLVED","The claim remains unresolved.",IF(AC7="A29-DIRECT-FIT","The evidence does not directly fit the exact submitted claim.",IF(AC7="A29-DIRECT-FIT-PARTIAL","The submitted claim only partially fits the evidence.",IF(AC7="A29-MISSING-OR-UNCHECKED","Required evidence is missing, unavailable, unknown, or contradiction checking is incomplete.",IF(AC7="A29-CONTRADICTION","A material contradiction remains unresolved.",IF(AC7="A29-SC-NMC-CONTRADICTION","The no-material-change submission contains an unresolved material contradiction.",IF(AC7="A29-NOT-ASSIGNABLE-ASSUMPTION","A material assumption remains unresolved.",IF(AC7="A29-NOT-ASSIGNABLE-CONTEXT","The relevant context is not established.",IF(AC7="A29-NOT-ASSIGNABLE-STALE-CURRENT","The evidence or context is stale for the current decision.",IF(AC7="A29-SC-NMC-STALE","The no-material-change assessment is stale for the current decision.",IF(AC7="A29-SC-ASSUMPTION-CONFLICT","The assumption category and detail conflict.",IF(AC7="A29-SC-INDEPENDENCE-UNPROVEN","Independent origins are not established.",IF(AC7="A29-SC-LIMIT-MISSING","Use with limits requires a named limitation.",IF(AC7="A29-SC-NMC-CLAIM-CHANGED","The exact claim changed, so prior confidence cannot be carried forward.",IF(AC7="A29-SC-NMC-USE-CHANGED","The decision use changed.",IF(AC7="A29-SC-UNCLASSIFIED","The valid input combination has no authorized classification.",IF(AC7="A29-LOW-ASSUMPTION","A bounded material assumption makes the eligible assessment fragile.",IF(AC7="A29-LOW-HISTORICAL","Historical, weak support makes the assessment fragile.",IF(AC7="A29-LOW-NOT-ESTABLISHED","Support exists but independent support is not established.",IF(AC7="A29-LOW-SENSITIVE","Plausible new evidence is likely to change the assessment.",IF(AC7="A29-LOW-SINGLE-ORIGIN","The eligible assessment depends on one origin and fails the stable single-origin conjunction.",IF(AC7="A29-LOW-WEAK-LINES","Multiple independent lines remain weak and the result is likely to change.",IF(AC7="A29-MODERATE-HISTORICAL","The evidence supports a deliberately historical, bounded assessment.",IF(AC7="A29-MODERATE-LIMITED","The assessment is eligible only within the named limitation.",IF(AC7="A29-MODERATE-NMC","The unchanged assessment remains eligible but retains meaningful uncertainty.",IF(AC7="A29-MODERATE-ONE-LINE","The assessment rests on one effective line of support.",IF(AC7="A29-MODERATE-SENSITIVE","Meaningful new evidence could change the scope or wording.",IF(AC7="A29-MODERATE-SHARED-ORIGINS","The lines share or depend on common origins, reducing independent corroboration.",IF(AC7="A29-MODERATE-WEAK-LINES","Established independent origins support the assessment, but the evidence remains limited or weak.",IF(AC7="A29-HIGH-DIRECT-INDEPENDENT","Direct, coherent support with established independent origins and limited visible assumptions supports the bounded assessment.",IF(AC7="A29-HIGH-INFERENCE-RETAINED","Direct, coherent support with established independent origins supports the bounded inference; it remains explicitly an inference.",IF(AC7="A29-HIGH-NMC","The exact claim and decision use are unchanged and the strong-support conditions remain satisfied.",""))))))))))))))))))))))))))))))))))))))</x:f>
      </x:c>
      <x:c r="AE7" s="38" t="str">
        <x:f>IF(A7="","",IF(Z7="Invalid controlled input","No confidence statement is permitted.",IF(Z7="Incomplete","No confidence statement is permitted until Stage 1 is complete.",IF(Z7="Not eligible","Confidence not assignable: no confidence statement is permitted for "&amp;C7&amp;" because "&amp;AD7&amp;" "&amp;AG7,IF(AA7="High confidence",IF(K7="Inferred","The evidence supports the inference that ","The available evidence strongly supports the assessment that ")&amp;C7&amp;", with High confidence within "&amp;D7&amp;". The principal remaining uncertainty is "&amp;U7,IF(AA7="Moderate confidence",IF(K7="Inferred","The evidence supports the inference that ","The available evidence supports the assessment that ")&amp;C7&amp;", with Moderate confidence within "&amp;D7&amp;". "&amp;U7&amp;" could change its scope or wording.",IF(K7="Inferred","The limited evidence supports the provisional inference that ","Limited evidence weakly supports the bounded assessment that ")&amp;C7&amp;". Treat it as provisional because "&amp;U7))))))</x:f>
      </x:c>
      <x:c r="AF7" s="38" t="str">
        <x:f>IF(A7="","",IF(Z7="Invalid controlled input","Do not preserve or reuse a previous result.",IF(Z7="Incomplete","Do not infer a result from partial inputs.",IF(Z7="Not eligible","Do not use High, Moderate or Low confidence, zero confidence, very low confidence, or wording that presents the claim as established.",IF(AA7="High confidence","Do not say certain, proven, guaranteed, definitely, conclusive, established fact, or assign a numerical probability.",IF(AA7="Moderate confidence","Do not say definitive, conclusive, established fact, or attach a percentage band.","Do not say shows, confirms, demonstrates as established, or use Low confidence to rescue an unsupported claim."))))))</x:f>
      </x:c>
      <x:c r="AG7" s="38" t="str">
        <x:f>IF(A7="","",IF(AC7="A29-TECH-INVALID-ENUM","Correct the exact invalid value and resubmit.",IF(AC7="A29-INCOMPLETE","Complete every active Stage 1 field.",IF(AC7="A29-UPSTREAM-REFUSE","Resolve or replace the refused claim through What Counts as Reliable Evidence in Competitor Analysis?.",IF(AC7="A29-UPSTREAM-REVIEW","Complete the review in What Counts as Reliable Evidence in Competitor Analysis? before confidence assessment.",IF(AC7="A29-SC-NMC-UNRESOLVED","Resolve the claim status upstream before assigning confidence.",IF(AC7="A29-UPSTREAM-UNRESOLVED","Resolve the claim status upstream before assigning confidence.",IF(AC7="A29-DIRECT-FIT","Narrow or replace the claim and rerun What Counts as Reliable Evidence in Competitor Analysis?.",IF(AC7="A29-DIRECT-FIT-PARTIAL","Submit the separately narrowed proposition approved through What Counts as Reliable Evidence in Competitor Analysis? as the new Exact claim with Direct claim fit set to Yes.",IF(AC7="A29-MISSING-OR-UNCHECKED","Recover or document the required evidence and complete the review in What Counts as Reliable Evidence in Competitor Analysis? before assigning confidence.",IF(AC7="A29-CONTRADICTION","Resolve or preserve the contradiction through How to Handle Contradictory Competitor Evidence before assigning confidence.",IF(AC7="A29-SC-NMC-CONTRADICTION","Resolve or preserve the contradiction through How to Handle Contradictory Competitor Evidence before assigning confidence.",IF(AC7="A29-NOT-ASSIGNABLE-ASSUMPTION","Resolve the material assumption or narrow the claim.",IF(AC7="A29-NOT-ASSIGNABLE-CONTEXT","Establish the relevant context before assigning confidence.",IF(AC7="A29-NOT-ASSIGNABLE-STALE-CURRENT","Update or historically bind the evidence through When Competitor Evidence Becomes Too Old to Use.",IF(AC7="A29-SC-NMC-STALE","Run a fresh assessment with current evidence.",IF(AC7="A29-SC-ASSUMPTION-CONFLICT","Choose a bounded assumption category or remove the detail.",IF(AC7="A29-SC-INDEPENDENCE-UNPROVEN","Trace origins or correct the support category.",IF(AC7="A29-SC-LIMIT-MISSING","Add the exact limitation or correct the upstream outcome.",IF(AC7="A29-SC-NMC-CLAIM-CHANGED","Run a fresh assessment.",IF(AC7="A29-SC-NMC-USE-CHANGED","Run a fresh assessment for the new use.",IF(AC7="A29-SC-UNCLASSIFIED","Return to method governance; do not invent a result.",IF(AC7="A29-LOW-ASSUMPTION","Keep the assumption explicit and seek evidence that could remove it.",IF(AC7="A29-LOW-HISTORICAL","Use only historically bounded wording and seek current evidence.",IF(AC7="A29-LOW-NOT-ESTABLISHED","Trace provenance or collect genuinely independent evidence.",IF(AC7="A29-LOW-SENSITIVE","Collect the evidence most likely to change the result.",IF(AC7="A29-LOW-SINGLE-ORIGIN","Seek genuinely independent corroboration.",IF(AC7="A29-LOW-WEAK-LINES","Strengthen direct support before consequential use.",IF(AC7="A29-MODERATE-HISTORICAL","Do not generalize it to the current decision without fresh evidence.",IF(AC7="A29-MODERATE-LIMITED","Reopen if the named limitation no longer holds.",IF(AC7="A29-MODERATE-NMC","Reopen if the exact claim, use, evidence or context changes.",IF(AC7="A29-MODERATE-ONE-LINE","A second genuinely independent line could change scope or wording.",IF(AC7="A29-MODERATE-SENSITIVE","Name the likely change trigger and keep the statement bounded.",IF(AC7="A29-MODERATE-SHARED-ORIGINS","Seek genuinely independent origins.",IF(AC7="A29-MODERATE-WEAK-LINES","Strengthen the direct evidence and preserve the limitation.",IF(AC7="A29-HIGH-DIRECT-INDEPENDENT","Reopen on the named evidence, context, assumption or decision-use trigger.",IF(AC7="A29-HIGH-INFERENCE-RETAINED","Retain the inference marker and reopen on the named trigger.",IF(AC7="A29-HIGH-NMC","Reopen on the named evidence, context, assumption or decision-use trigger.",""))))))))))))))))))))))))))))))))))))))</x:f>
      </x:c>
      <x:c r="AH7" s="38" t="str">
        <x:f>IF(A7="","",IF(Z7&lt;&gt;"Eligible","",IF(AND(V7="Consequential / high-impact",W7="Hard to reverse"),"CONF-OVERLAY-CONSEQUENCE + CONF-OVERLAY-HARD-TO-REVERSE",IF(AND(AA7="Low confidence",W7="Hard to reverse"),"CONF-OVERLAY-HARD-TO-REVERSE",IF(V7="Consequential / high-impact","CONF-OVERLAY-CONSEQUENCE",IF(W7="Hard to reverse","CONF-OVERLAY-HARD-TO-REVERSE",IF(OR(V7="Material / decision-changing",W7="Costly to reverse"),"CONF-OVERLAY-CONSEQUENCE","")))))))</x:f>
      </x:c>
      <x:c r="AI7" s="38" t="str">
        <x:f>IF(A7="","",IF(Z7&lt;&gt;"Eligible","",IF(AND(V7="Consequential / high-impact",W7="Hard to reverse"),IF(AA7="Low confidence","Independent review and formal approval required; default to deferral, evidence collection or a reversible test.","Independent accountable review and formal approval required before a consequential, hard-to-reverse action."),IF(AND(AA7="Low confidence",W7="Hard to reverse"),"Independent review and formal approval required; default to deferral, evidence collection or a reversible test.",IF(V7="Consequential / high-impact","Independent accountable review and formal approval required.",IF(W7="Hard to reverse","Independent review required before a hard-to-reverse action.",IF(OR(V7="Material / decision-changing",W7="Costly to reverse"),"Accountable reviewer required before material use.","Owner review; reopen on the named trigger.")))))))</x:f>
      </x:c>
      <x:c r="AJ7" s="38" t="str">
        <x:f>IF(A7="","",IF(Z7&lt;&gt;"Eligible","",IF(AND(V7="Consequential / high-impact",W7="Hard to reverse"),IF(AA7="Low confidence","Do not make an irreversible commitment from this Low-confidence assessment.","Prefer a reversible step and proceed only within the recorded scope after independent review; confidence itself is unchanged."),IF(AND(AA7="Low confidence",W7="Hard to reverse"),"Do not make an irreversible commitment from this Low-confidence assessment.",IF(V7="Consequential / high-impact","Proceed only within the recorded scope after independent review; confidence itself is unchanged.",IF(W7="Hard to reverse","Prefer a reversible step until review is complete.",IF(OR(V7="Material / decision-changing",W7="Costly to reverse"),"Use only after accountable review and within the stated boundary.","Proceed within the stated scope and preserve the reopen condition.")))))))</x:f>
      </x:c>
      <x:c r="AK7" s="37"/>
      <x:c r="AL7" s="37"/>
      <x:c r="AM7" s="37"/>
      <x:c r="AN7" s="37"/>
      <x:c r="AO7" s="42"/>
      <x:c r="AP7" s="38" t="str">
        <x:f>IF(A7="","",IF(Z7&lt;&gt;"Eligible","Not active",IF(OR(AND(AN7&lt;&gt;"",NOT(OR(EXACT(AN7,"Yes"),EXACT(AN7,"No")))),AND(AO7&lt;&gt;"",NOT(ISNUMBER(AO7)))),"H00",IF(OR(AK7="",AM7="",AN7=""),"H01",IF(AND(OR(V7="Material / decision-changing",V7="Consequential / high-impact",W7="Costly to reverse",W7="Hard to reverse"),AL7=""),"H02",IF(AND(OR(V7="Consequential / high-impact",W7="Hard to reverse"),AK7&lt;&gt;"",AL7&lt;&gt;"",EXACT(AK7,AL7)),"H03",IF(AND(AN7="Yes",AO7=""),"H04",IF(AND(AN7="No",AO7&lt;&gt;""),"H05","H06"))))))))</x:f>
      </x:c>
      <x:c r="AQ7" s="38" t="str">
        <x:f>IF(A7="","",IF(AP7="Not active","Not active",IF(OR(AP7="H00",AP7="H01",AP7="H04"),"Incomplete",IF(OR(AP7="H02",AP7="H03",AP7="H05"),"Draft","Complete"))))</x:f>
      </x:c>
      <x:c r="AR7" s="38" t="str">
        <x:f>IF(A7="","",IF(AP7="H00","CONF-HANDOFF-INVALID",IF(AP7="H01","CONF-HANDOFF-INCOMPLETE",IF(AP7="H02","CONF-HANDOFF-REVIEWER",IF(AP7="H03","CONF-HANDOFF-INDEPENDENCE",IF(AP7="H04","CONF-HANDOFF-DATE",IF(AP7="H05","CONF-HANDOFF-DATE-NOT-MATERIAL","")))))))</x:f>
      </x:c>
      <x:c r="AS7" s="38" t="str">
        <x:f>IF(A7="","",IF(AP7="H06","Permitted","Prohibited"))</x:f>
      </x:c>
      <x:c r="AT7" s="38" t="str">
        <x:f>IF(A7="","",IF(OR(AB7="P7",AB7="P8",AB7="P10",AB7="P11"),"What Counts as Reliable Evidence in Competitor Analysis?",IF(AB7="P9","Observed, Inferred and Unresolved Evidence",IF(AB7="P12","How to Handle Contradictory Competitor Evidence",IF(AB7="P13","When Competitor Evidence Becomes Too Old to Use","")))))</x:f>
      </x:c>
      <x:c r="AU7" s="38" t="str">
        <x:f>IF(A7="","","SERPIFAI Confidence Statement Method v1.0.1")</x:f>
      </x:c>
      <x:c r="AV7" s="38" t="str">
        <x:f>IF(A7="","","Qualitative evidence-and-uncertainty protocol; not probability, calibrated accuracy, scoring, assurance or a guarantee.")</x:f>
      </x:c>
    </x:row>
    <x:row r="8">
      <x:c r="A8" s="37"/>
      <x:c r="B8" s="37"/>
      <x:c r="C8" s="37"/>
      <x:c r="D8" s="37"/>
      <x:c r="E8" s="42"/>
      <x:c r="F8" s="37"/>
      <x:c r="G8" s="37"/>
      <x:c r="H8" s="37"/>
      <x:c r="I8" s="37"/>
      <x:c r="J8" s="37"/>
      <x:c r="K8" s="37"/>
      <x:c r="L8" s="37"/>
      <x:c r="M8" s="37"/>
      <x:c r="N8" s="37"/>
      <x:c r="O8" s="37"/>
      <x:c r="P8" s="37"/>
      <x:c r="Q8" s="37"/>
      <x:c r="R8" s="37"/>
      <x:c r="S8" s="37"/>
      <x:c r="T8" s="37"/>
      <x:c r="U8" s="37"/>
      <x:c r="V8" s="37"/>
      <x:c r="W8" s="37"/>
      <x:c r="X8" s="38" t="str">
        <x:f>IF(A8="","",IF(NOT(AND(OR(EXACT(F8,"Use"),EXACT(F8,"Use with limits"),EXACT(F8,"Review required"),EXACT(F8,"Refuse claim"),EXACT(F8,"No material change")),OR(EXACT(J8,"Fit"),EXACT(J8,"Limited / weak"),EXACT(J8,"Stale"),EXACT(J8,"Contradictory"),EXACT(J8,"Missing")),OR(EXACT(K8,"Supported"),EXACT(K8,"Inferred"),EXACT(K8,"Unresolved")),OR(EXACT(L8,"Yes"),EXACT(L8,"Partial"),EXACT(L8,"No"),EXACT(L8,"Unknown")),OR(EXACT(M8,"None found"),EXACT(M8,"Apparent contradiction resolved"),EXACT(M8,"Material contradiction unresolved"),EXACT(M8,"Not checked")),OR(EXACT(N8,"None"),EXACT(N8,"Recoverable missing evidence"),EXACT(N8,"Material evidence unavailable"),EXACT(N8,"Unknown")),OR(EXACT(O8,"Multiple independent lines"),EXACT(O8,"One independent line"),EXACT(O8,"Single-origin only"),EXACT(O8,"Not established")),OR(EXACT(Q8,"None"),EXACT(Q8,"Limited and visible"),EXACT(Q8,"Material but bounded"),EXACT(Q8,"Material and unresolved")),OR(EXACT(S8,"Fit for current decision"),EXACT(S8,"Historical but deliberately bounded"),EXACT(S8,"Stale for current decision"),EXACT(S8,"Context not established")),OR(EXACT(T8,"Unlikely to change assessment"),EXACT(T8,"Could change scope or wording"),EXACT(T8,"Likely to change assessment")),OR(EXACT(V8,"Routine / descriptive"),EXACT(V8,"Material / decision-changing"),EXACT(V8,"Consequential / high-impact")),OR(EXACT(W8,"Easy to reverse"),EXACT(W8,"Costly to reverse"),EXACT(W8,"Hard to reverse")),IF(F8="No material change",OR(EXACT(H8,"Unchanged exact claim"),EXACT(H8,"Changed exact claim")),TRUE),IF(F8="No material change",OR(EXACT(I8,"Unchanged decision use"),EXACT(I8,"Changed decision use")),TRUE),IF(OR(O8="Multiple independent lines",O8="One independent line"),OR(EXACT(P8,"Established independent origins"),EXACT(P8,"Shared or dependent origins"),EXACT(P8,"Not established")),TRUE))),"Invalid","Valid"))</x:f>
      </x:c>
      <x:c r="Y8" s="38" t="str">
        <x:f>IF(A8="","",IF(X8="Invalid","Not evaluated after P00",IF(OR(C8="",D8="",F8="",IF(F8="No material change",OR(H8="",I8=""),FALSE),J8="",K8="",L8="",M8="",N8="",O8="",IF(OR(O8="Multiple independent lines",O8="One independent line"),P8="",FALSE),Q8="",IF(Q8&lt;&gt;"None",R8="",FALSE),S8="",T8="",U8="",V8="",W8=""),"Incomplete","Complete")))</x:f>
      </x:c>
      <x:c r="Z8" s="38" t="str">
        <x:f>IF(A8="","",IF(AB8="P00","Invalid controlled input",IF(AB8="P01","Incomplete",IF(OR(AB8="P02",AB8="P03",AB8="P04",AB8="P05",AB8="P06",AB8="P07",AB8="P08",AB8="P09"),"Not eligible","Eligible"))))</x:f>
      </x:c>
      <x:c r="AA8" s="38" t="str">
        <x:f>IF(A8="","",IF(AB8="P00","No confidence assigned",IF(AB8="P01","No confidence result",IF(OR(AB8="P02",AB8="P03",AB8="P04",AB8="P05",AB8="P06",AB8="P07",AB8="P08",AB8="P09"),"Confidence not assignable",IF(AB8="P10","Low confidence",IF(AB8="P11","Moderate confidence","High confidence"))))))</x:f>
      </x:c>
      <x:c r="AB8" s="38" t="str">
        <x:f>IF(A8="","",IF(X8="Invalid","P00",IF(Y8="Incomplete","P01",IF(F8="Refuse claim","P02",IF(F8="Review required","P03",IF(K8="Unresolved","P04",IF(OR(L8="No",L8="Unknown",L8="Partial"),"P05",IF(OR(J8="Missing",N8&lt;&gt;"None",M8="Not checked"),"P06",IF(OR(J8="Contradictory",M8="Material contradiction unresolved"),"P07",IF(OR(J8="Stale",S8="Stale for current decision",S8="Context not established",Q8="Material and unresolved"),"P08",IF(OR(AND(F8="Use with limits",G8=""),AND(F8="No material change",H8="Changed exact claim"),AND(F8="No material change",I8="Changed decision use"),AND(OR(O8="Multiple independent lines",O8="One independent line"),P8="Not established"),AND(Q8="None",R8&lt;&gt;"")),"P09",IF(OR(Q8="Material but bounded",AND(S8="Historical but deliberately bounded",J8="Limited / weak"),O8="Not established",AND(J8="Limited / weak",O8="Multiple independent lines",P8="Established independent origins",T8="Likely to change assessment"),AND(O8="Single-origin only",NOT(AND(F8="Use",J8="Fit",OR(K8="Supported",K8="Inferred"),L8="Yes",OR(M8="None found",M8="Apparent contradiction resolved"),N8="None",O8="Single-origin only",OR(Q8="None",Q8="Limited and visible"),S8="Fit for current decision",T8="Unlikely to change assessment"))),T8="Likely to change assessment"),"P10",IF(OR(AND(F8="No material change",NOT(AND(OR(F8="Use",F8="No material change"),IF(F8="No material change",AND(H8="Unchanged exact claim",I8="Unchanged decision use"),TRUE),J8="Fit",OR(K8="Supported",K8="Inferred"),L8="Yes",OR(M8="None found",M8="Apparent contradiction resolved"),N8="None",O8="Multiple independent lines",P8="Established independent origins",OR(Q8="None",Q8="Limited and visible"),S8="Fit for current decision",T8="Unlikely to change assessment"))),F8="Use with limits",S8="Historical but deliberately bounded",P8="Shared or dependent origins",O8="One independent line",AND(F8="Use",J8="Fit",OR(K8="Supported",K8="Inferred"),L8="Yes",OR(M8="None found",M8="Apparent contradiction resolved"),N8="None",O8="Single-origin only",OR(Q8="None",Q8="Limited and visible"),S8="Fit for current decision",T8="Unlikely to change assessment"),AND(J8="Limited / weak",O8="Multiple independent lines",P8="Established independent origins",OR(T8="Unlikely to change assessment",T8="Could change scope or wording")),T8="Could change scope or wording"),"P11",IF(AND(OR(F8="Use",F8="No material change"),IF(F8="No material change",AND(H8="Unchanged exact claim",I8="Unchanged decision use"),TRUE),J8="Fit",OR(K8="Supported",K8="Inferred"),L8="Yes",OR(M8="None found",M8="Apparent contradiction resolved"),N8="None",O8="Multiple independent lines",P8="Established independent origins",OR(Q8="None",Q8="Limited and visible"),S8="Fit for current decision",T8="Unlikely to change assessment"),"P12","P09"))))))))))))))</x:f>
      </x:c>
      <x:c r="AC8" s="38" t="str">
        <x:f>IF(A8="","",IF(AB8="P00","CONF-TECH-INVALID-ENUM",IF(AB8="P01","CONF-INCOMPLETE",IF(AB8="P02","CONF-UPSTREAM-REFUSE",IF(AB8="P03","CONF-UPSTREAM-REVIEW",IF(AB8="P04",IF(F8="No material change","CONF-SC-NMC-UNRESOLVED","CONF-UPSTREAM-UNRESOLVED"),IF(AB8="P05",IF(L8="Partial","CONF-DIRECT-FIT-PARTIAL","CONF-DIRECT-FIT"),IF(AB8="P06","CONF-MISSING-OR-UNCHECKED",IF(AB8="P07",IF(F8="No material change","CONF-SC-NMC-CONTRADICTION","CONF-CONTRADICTION"),IF(AB8="P08",IF(Q8="Material and unresolved","CONF-NOT-ASSIGNABLE-ASSUMPTION",IF(AND(F8="No material change",OR(J8="Stale",S8="Stale for current decision")),"CONF-SC-NMC-STALE",IF(S8="Context not established","CONF-NOT-ASSIGNABLE-CONTEXT","CONF-NOT-ASSIGNABLE-STALE-CURRENT"))),IF(AB8="P09",IF(AND(F8="Use with limits",G8=""),"CONF-SC-LIMIT-MISSING",IF(AND(F8="No material change",H8="Changed exact claim"),"CONF-SC-NMC-CLAIM-CHANGED",IF(AND(F8="No material change",I8="Changed decision use"),"CONF-SC-NMC-USE-CHANGED",IF(AND(OR(O8="Multiple independent lines",O8="One independent line"),P8="Not established"),"CONF-SC-INDEPENDENCE-UNPROVEN",IF(AND(Q8="None",R8&lt;&gt;""),"CONF-SC-ASSUMPTION-CONFLICT","CONF-SC-UNCLASSIFIED"))))),IF(AB8="P10",IF(Q8="Material but bounded","CONF-LOW-ASSUMPTION",IF(AND(S8="Historical but deliberately bounded",J8="Limited / weak"),"CONF-LOW-HISTORICAL",IF(O8="Not established","CONF-LOW-NOT-ESTABLISHED",IF(AND(J8="Limited / weak",O8="Multiple independent lines",P8="Established independent origins",T8="Likely to change assessment"),"CONF-LOW-WEAK-LINES",IF(AND(O8="Single-origin only",NOT(AND(F8="Use",J8="Fit",OR(K8="Supported",K8="Inferred"),L8="Yes",OR(M8="None found",M8="Apparent contradiction resolved"),N8="None",O8="Single-origin only",OR(Q8="None",Q8="Limited and visible"),S8="Fit for current decision",T8="Unlikely to change assessment"))),"CONF-LOW-SINGLE-ORIGIN","CONF-LOW-SENSITIVE"))))),IF(AB8="P11",IF(F8="No material change","CONF-MODERATE-NMC",IF(F8="Use with limits","CONF-MODERATE-LIMITED",IF(S8="Historical but deliberately bounded","CONF-MODERATE-HISTORICAL",IF(P8="Shared or dependent origins","CONF-MODERATE-SHARED-ORIGINS",IF(OR(O8="One independent line",AND(F8="Use",J8="Fit",OR(K8="Supported",K8="Inferred"),L8="Yes",OR(M8="None found",M8="Apparent contradiction resolved"),N8="None",O8="Single-origin only",OR(Q8="None",Q8="Limited and visible"),S8="Fit for current decision",T8="Unlikely to change assessment")),"CONF-MODERATE-ONE-LINE",IF(AND(J8="Limited / weak",O8="Multiple independent lines",P8="Established independent origins",OR(T8="Unlikely to change assessment",T8="Could change scope or wording")),"CONF-MODERATE-WEAK-LINES","CONF-MODERATE-SENSITIVE")))))),IF(AB8="P12",IF(F8="No material change","CONF-HIGH-NMC",IF(K8="Inferred","CONF-HIGH-INFERENCE-RETAINED","CONF-HIGH-DIRECT-INDEPENDENT")),""))))))))))))))</x:f>
      </x:c>
      <x:c r="AD8" s="38" t="str">
        <x:f>IF(A8="","",IF(AC8="A30-TECH-INVALID-ENUM","One or more active Stage 1 controlled values are invalid.",IF(AC8="A30-INCOMPLETE","The active Stage 1 assessment is incomplete.",IF(AC8="A30-UPSTREAM-REFUSE","What Counts as Reliable Evidence in Competitor Analysis? returned Refuse claim.",IF(AC8="A30-UPSTREAM-REVIEW","What Counts as Reliable Evidence in Competitor Analysis? returned Review required.",IF(AC8="A30-SC-NMC-UNRESOLVED","The no-material-change claim remains unresolved.",IF(AC8="A30-UPSTREAM-UNRESOLVED","The claim remains unresolved.",IF(AC8="A30-DIRECT-FIT","The evidence does not directly fit the exact submitted claim.",IF(AC8="A30-DIRECT-FIT-PARTIAL","The submitted claim only partially fits the evidence.",IF(AC8="A30-MISSING-OR-UNCHECKED","Required evidence is missing, unavailable, unknown, or contradiction checking is incomplete.",IF(AC8="A30-CONTRADICTION","A material contradiction remains unresolved.",IF(AC8="A30-SC-NMC-CONTRADICTION","The no-material-change submission contains an unresolved material contradiction.",IF(AC8="A30-NOT-ASSIGNABLE-ASSUMPTION","A material assumption remains unresolved.",IF(AC8="A30-NOT-ASSIGNABLE-CONTEXT","The relevant context is not established.",IF(AC8="A30-NOT-ASSIGNABLE-STALE-CURRENT","The evidence or context is stale for the current decision.",IF(AC8="A30-SC-NMC-STALE","The no-material-change assessment is stale for the current decision.",IF(AC8="A30-SC-ASSUMPTION-CONFLICT","The assumption category and detail conflict.",IF(AC8="A30-SC-INDEPENDENCE-UNPROVEN","Independent origins are not established.",IF(AC8="A30-SC-LIMIT-MISSING","Use with limits requires a named limitation.",IF(AC8="A30-SC-NMC-CLAIM-CHANGED","The exact claim changed, so prior confidence cannot be carried forward.",IF(AC8="A30-SC-NMC-USE-CHANGED","The decision use changed.",IF(AC8="A30-SC-UNCLASSIFIED","The valid input combination has no authorized classification.",IF(AC8="A30-LOW-ASSUMPTION","A bounded material assumption makes the eligible assessment fragile.",IF(AC8="A30-LOW-HISTORICAL","Historical, weak support makes the assessment fragile.",IF(AC8="A30-LOW-NOT-ESTABLISHED","Support exists but independent support is not established.",IF(AC8="A30-LOW-SENSITIVE","Plausible new evidence is likely to change the assessment.",IF(AC8="A30-LOW-SINGLE-ORIGIN","The eligible assessment depends on one origin and fails the stable single-origin conjunction.",IF(AC8="A30-LOW-WEAK-LINES","Multiple independent lines remain weak and the result is likely to change.",IF(AC8="A30-MODERATE-HISTORICAL","The evidence supports a deliberately historical, bounded assessment.",IF(AC8="A30-MODERATE-LIMITED","The assessment is eligible only within the named limitation.",IF(AC8="A30-MODERATE-NMC","The unchanged assessment remains eligible but retains meaningful uncertainty.",IF(AC8="A30-MODERATE-ONE-LINE","The assessment rests on one effective line of support.",IF(AC8="A30-MODERATE-SENSITIVE","Meaningful new evidence could change the scope or wording.",IF(AC8="A30-MODERATE-SHARED-ORIGINS","The lines share or depend on common origins, reducing independent corroboration.",IF(AC8="A30-MODERATE-WEAK-LINES","Established independent origins support the assessment, but the evidence remains limited or weak.",IF(AC8="A30-HIGH-DIRECT-INDEPENDENT","Direct, coherent support with established independent origins and limited visible assumptions supports the bounded assessment.",IF(AC8="A30-HIGH-INFERENCE-RETAINED","Direct, coherent support with established independent origins supports the bounded inference; it remains explicitly an inference.",IF(AC8="A30-HIGH-NMC","The exact claim and decision use are unchanged and the strong-support conditions remain satisfied.",""))))))))))))))))))))))))))))))))))))))</x:f>
      </x:c>
      <x:c r="AE8" s="38" t="str">
        <x:f>IF(A8="","",IF(Z8="Invalid controlled input","No confidence statement is permitted.",IF(Z8="Incomplete","No confidence statement is permitted until Stage 1 is complete.",IF(Z8="Not eligible","Confidence not assignable: no confidence statement is permitted for "&amp;C8&amp;" because "&amp;AD8&amp;" "&amp;AG8,IF(AA8="High confidence",IF(K8="Inferred","The evidence supports the inference that ","The available evidence strongly supports the assessment that ")&amp;C8&amp;", with High confidence within "&amp;D8&amp;". The principal remaining uncertainty is "&amp;U8,IF(AA8="Moderate confidence",IF(K8="Inferred","The evidence supports the inference that ","The available evidence supports the assessment that ")&amp;C8&amp;", with Moderate confidence within "&amp;D8&amp;". "&amp;U8&amp;" could change its scope or wording.",IF(K8="Inferred","The limited evidence supports the provisional inference that ","Limited evidence weakly supports the bounded assessment that ")&amp;C8&amp;". Treat it as provisional because "&amp;U8))))))</x:f>
      </x:c>
      <x:c r="AF8" s="38" t="str">
        <x:f>IF(A8="","",IF(Z8="Invalid controlled input","Do not preserve or reuse a previous result.",IF(Z8="Incomplete","Do not infer a result from partial inputs.",IF(Z8="Not eligible","Do not use High, Moderate or Low confidence, zero confidence, very low confidence, or wording that presents the claim as established.",IF(AA8="High confidence","Do not say certain, proven, guaranteed, definitely, conclusive, established fact, or assign a numerical probability.",IF(AA8="Moderate confidence","Do not say definitive, conclusive, established fact, or attach a percentage band.","Do not say shows, confirms, demonstrates as established, or use Low confidence to rescue an unsupported claim."))))))</x:f>
      </x:c>
      <x:c r="AG8" s="38" t="str">
        <x:f>IF(A8="","",IF(AC8="A30-TECH-INVALID-ENUM","Correct the exact invalid value and resubmit.",IF(AC8="A30-INCOMPLETE","Complete every active Stage 1 field.",IF(AC8="A30-UPSTREAM-REFUSE","Resolve or replace the refused claim through What Counts as Reliable Evidence in Competitor Analysis?.",IF(AC8="A30-UPSTREAM-REVIEW","Complete the review in What Counts as Reliable Evidence in Competitor Analysis? before confidence assessment.",IF(AC8="A30-SC-NMC-UNRESOLVED","Resolve the claim status upstream before assigning confidence.",IF(AC8="A30-UPSTREAM-UNRESOLVED","Resolve the claim status upstream before assigning confidence.",IF(AC8="A30-DIRECT-FIT","Narrow or replace the claim and rerun What Counts as Reliable Evidence in Competitor Analysis?.",IF(AC8="A30-DIRECT-FIT-PARTIAL","Submit the separately narrowed proposition approved through What Counts as Reliable Evidence in Competitor Analysis? as the new Exact claim with Direct claim fit set to Yes.",IF(AC8="A30-MISSING-OR-UNCHECKED","Recover or document the required evidence and complete the review in What Counts as Reliable Evidence in Competitor Analysis? before assigning confidence.",IF(AC8="A30-CONTRADICTION","Resolve or preserve the contradiction through How to Handle Contradictory Competitor Evidence before assigning confidence.",IF(AC8="A30-SC-NMC-CONTRADICTION","Resolve or preserve the contradiction through How to Handle Contradictory Competitor Evidence before assigning confidence.",IF(AC8="A30-NOT-ASSIGNABLE-ASSUMPTION","Resolve the material assumption or narrow the claim.",IF(AC8="A30-NOT-ASSIGNABLE-CONTEXT","Establish the relevant context before assigning confidence.",IF(AC8="A30-NOT-ASSIGNABLE-STALE-CURRENT","Update or historically bind the evidence through When Competitor Evidence Becomes Too Old to Use.",IF(AC8="A30-SC-NMC-STALE","Run a fresh assessment with current evidence.",IF(AC8="A30-SC-ASSUMPTION-CONFLICT","Choose a bounded assumption category or remove the detail.",IF(AC8="A30-SC-INDEPENDENCE-UNPROVEN","Trace origins or correct the support category.",IF(AC8="A30-SC-LIMIT-MISSING","Add the exact limitation or correct the upstream outcome.",IF(AC8="A30-SC-NMC-CLAIM-CHANGED","Run a fresh assessment.",IF(AC8="A30-SC-NMC-USE-CHANGED","Run a fresh assessment for the new use.",IF(AC8="A30-SC-UNCLASSIFIED","Return to method governance; do not invent a result.",IF(AC8="A30-LOW-ASSUMPTION","Keep the assumption explicit and seek evidence that could remove it.",IF(AC8="A30-LOW-HISTORICAL","Use only historically bounded wording and seek current evidence.",IF(AC8="A30-LOW-NOT-ESTABLISHED","Trace provenance or collect genuinely independent evidence.",IF(AC8="A30-LOW-SENSITIVE","Collect the evidence most likely to change the result.",IF(AC8="A30-LOW-SINGLE-ORIGIN","Seek genuinely independent corroboration.",IF(AC8="A30-LOW-WEAK-LINES","Strengthen direct support before consequential use.",IF(AC8="A30-MODERATE-HISTORICAL","Do not generalize it to the current decision without fresh evidence.",IF(AC8="A30-MODERATE-LIMITED","Reopen if the named limitation no longer holds.",IF(AC8="A30-MODERATE-NMC","Reopen if the exact claim, use, evidence or context changes.",IF(AC8="A30-MODERATE-ONE-LINE","A second genuinely independent line could change scope or wording.",IF(AC8="A30-MODERATE-SENSITIVE","Name the likely change trigger and keep the statement bounded.",IF(AC8="A30-MODERATE-SHARED-ORIGINS","Seek genuinely independent origins.",IF(AC8="A30-MODERATE-WEAK-LINES","Strengthen the direct evidence and preserve the limitation.",IF(AC8="A30-HIGH-DIRECT-INDEPENDENT","Reopen on the named evidence, context, assumption or decision-use trigger.",IF(AC8="A30-HIGH-INFERENCE-RETAINED","Retain the inference marker and reopen on the named trigger.",IF(AC8="A30-HIGH-NMC","Reopen on the named evidence, context, assumption or decision-use trigger.",""))))))))))))))))))))))))))))))))))))))</x:f>
      </x:c>
      <x:c r="AH8" s="38" t="str">
        <x:f>IF(A8="","",IF(Z8&lt;&gt;"Eligible","",IF(AND(V8="Consequential / high-impact",W8="Hard to reverse"),"CONF-OVERLAY-CONSEQUENCE + CONF-OVERLAY-HARD-TO-REVERSE",IF(AND(AA8="Low confidence",W8="Hard to reverse"),"CONF-OVERLAY-HARD-TO-REVERSE",IF(V8="Consequential / high-impact","CONF-OVERLAY-CONSEQUENCE",IF(W8="Hard to reverse","CONF-OVERLAY-HARD-TO-REVERSE",IF(OR(V8="Material / decision-changing",W8="Costly to reverse"),"CONF-OVERLAY-CONSEQUENCE","")))))))</x:f>
      </x:c>
      <x:c r="AI8" s="38" t="str">
        <x:f>IF(A8="","",IF(Z8&lt;&gt;"Eligible","",IF(AND(V8="Consequential / high-impact",W8="Hard to reverse"),IF(AA8="Low confidence","Independent review and formal approval required; default to deferral, evidence collection or a reversible test.","Independent accountable review and formal approval required before a consequential, hard-to-reverse action."),IF(AND(AA8="Low confidence",W8="Hard to reverse"),"Independent review and formal approval required; default to deferral, evidence collection or a reversible test.",IF(V8="Consequential / high-impact","Independent accountable review and formal approval required.",IF(W8="Hard to reverse","Independent review required before a hard-to-reverse action.",IF(OR(V8="Material / decision-changing",W8="Costly to reverse"),"Accountable reviewer required before material use.","Owner review; reopen on the named trigger.")))))))</x:f>
      </x:c>
      <x:c r="AJ8" s="38" t="str">
        <x:f>IF(A8="","",IF(Z8&lt;&gt;"Eligible","",IF(AND(V8="Consequential / high-impact",W8="Hard to reverse"),IF(AA8="Low confidence","Do not make an irreversible commitment from this Low-confidence assessment.","Prefer a reversible step and proceed only within the recorded scope after independent review; confidence itself is unchanged."),IF(AND(AA8="Low confidence",W8="Hard to reverse"),"Do not make an irreversible commitment from this Low-confidence assessment.",IF(V8="Consequential / high-impact","Proceed only within the recorded scope after independent review; confidence itself is unchanged.",IF(W8="Hard to reverse","Prefer a reversible step until review is complete.",IF(OR(V8="Material / decision-changing",W8="Costly to reverse"),"Use only after accountable review and within the stated boundary.","Proceed within the stated scope and preserve the reopen condition.")))))))</x:f>
      </x:c>
      <x:c r="AK8" s="37"/>
      <x:c r="AL8" s="37"/>
      <x:c r="AM8" s="37"/>
      <x:c r="AN8" s="37"/>
      <x:c r="AO8" s="42"/>
      <x:c r="AP8" s="38" t="str">
        <x:f>IF(A8="","",IF(Z8&lt;&gt;"Eligible","Not active",IF(OR(AND(AN8&lt;&gt;"",NOT(OR(EXACT(AN8,"Yes"),EXACT(AN8,"No")))),AND(AO8&lt;&gt;"",NOT(ISNUMBER(AO8)))),"H00",IF(OR(AK8="",AM8="",AN8=""),"H01",IF(AND(OR(V8="Material / decision-changing",V8="Consequential / high-impact",W8="Costly to reverse",W8="Hard to reverse"),AL8=""),"H02",IF(AND(OR(V8="Consequential / high-impact",W8="Hard to reverse"),AK8&lt;&gt;"",AL8&lt;&gt;"",EXACT(AK8,AL8)),"H03",IF(AND(AN8="Yes",AO8=""),"H04",IF(AND(AN8="No",AO8&lt;&gt;""),"H05","H06"))))))))</x:f>
      </x:c>
      <x:c r="AQ8" s="38" t="str">
        <x:f>IF(A8="","",IF(AP8="Not active","Not active",IF(OR(AP8="H00",AP8="H01",AP8="H04"),"Incomplete",IF(OR(AP8="H02",AP8="H03",AP8="H05"),"Draft","Complete"))))</x:f>
      </x:c>
      <x:c r="AR8" s="38" t="str">
        <x:f>IF(A8="","",IF(AP8="H00","CONF-HANDOFF-INVALID",IF(AP8="H01","CONF-HANDOFF-INCOMPLETE",IF(AP8="H02","CONF-HANDOFF-REVIEWER",IF(AP8="H03","CONF-HANDOFF-INDEPENDENCE",IF(AP8="H04","CONF-HANDOFF-DATE",IF(AP8="H05","CONF-HANDOFF-DATE-NOT-MATERIAL","")))))))</x:f>
      </x:c>
      <x:c r="AS8" s="38" t="str">
        <x:f>IF(A8="","",IF(AP8="H06","Permitted","Prohibited"))</x:f>
      </x:c>
      <x:c r="AT8" s="38" t="str">
        <x:f>IF(A8="","",IF(OR(AB8="P8",AB8="P9",AB8="P11",AB8="P12"),"What Counts as Reliable Evidence in Competitor Analysis?",IF(AB8="P10","Observed, Inferred and Unresolved Evidence",IF(AB8="P13","How to Handle Contradictory Competitor Evidence",IF(AB8="P14","When Competitor Evidence Becomes Too Old to Use","")))))</x:f>
      </x:c>
      <x:c r="AU8" s="38" t="str">
        <x:f>IF(A8="","","SERPIFAI Confidence Statement Method v1.0.1")</x:f>
      </x:c>
      <x:c r="AV8" s="38" t="str">
        <x:f>IF(A8="","","Qualitative evidence-and-uncertainty protocol; not probability, calibrated accuracy, scoring, assurance or a guarantee.")</x:f>
      </x:c>
    </x:row>
    <x:row r="9">
      <x:c r="A9" s="37"/>
      <x:c r="B9" s="37"/>
      <x:c r="C9" s="37"/>
      <x:c r="D9" s="37"/>
      <x:c r="E9" s="42"/>
      <x:c r="F9" s="37"/>
      <x:c r="G9" s="37"/>
      <x:c r="H9" s="37"/>
      <x:c r="I9" s="37"/>
      <x:c r="J9" s="37"/>
      <x:c r="K9" s="37"/>
      <x:c r="L9" s="37"/>
      <x:c r="M9" s="37"/>
      <x:c r="N9" s="37"/>
      <x:c r="O9" s="37"/>
      <x:c r="P9" s="37"/>
      <x:c r="Q9" s="37"/>
      <x:c r="R9" s="37"/>
      <x:c r="S9" s="37"/>
      <x:c r="T9" s="37"/>
      <x:c r="U9" s="37"/>
      <x:c r="V9" s="37"/>
      <x:c r="W9" s="37"/>
      <x:c r="X9" s="38" t="str">
        <x:f>IF(A9="","",IF(NOT(AND(OR(EXACT(F9,"Use"),EXACT(F9,"Use with limits"),EXACT(F9,"Review required"),EXACT(F9,"Refuse claim"),EXACT(F9,"No material change")),OR(EXACT(J9,"Fit"),EXACT(J9,"Limited / weak"),EXACT(J9,"Stale"),EXACT(J9,"Contradictory"),EXACT(J9,"Missing")),OR(EXACT(K9,"Supported"),EXACT(K9,"Inferred"),EXACT(K9,"Unresolved")),OR(EXACT(L9,"Yes"),EXACT(L9,"Partial"),EXACT(L9,"No"),EXACT(L9,"Unknown")),OR(EXACT(M9,"None found"),EXACT(M9,"Apparent contradiction resolved"),EXACT(M9,"Material contradiction unresolved"),EXACT(M9,"Not checked")),OR(EXACT(N9,"None"),EXACT(N9,"Recoverable missing evidence"),EXACT(N9,"Material evidence unavailable"),EXACT(N9,"Unknown")),OR(EXACT(O9,"Multiple independent lines"),EXACT(O9,"One independent line"),EXACT(O9,"Single-origin only"),EXACT(O9,"Not established")),OR(EXACT(Q9,"None"),EXACT(Q9,"Limited and visible"),EXACT(Q9,"Material but bounded"),EXACT(Q9,"Material and unresolved")),OR(EXACT(S9,"Fit for current decision"),EXACT(S9,"Historical but deliberately bounded"),EXACT(S9,"Stale for current decision"),EXACT(S9,"Context not established")),OR(EXACT(T9,"Unlikely to change assessment"),EXACT(T9,"Could change scope or wording"),EXACT(T9,"Likely to change assessment")),OR(EXACT(V9,"Routine / descriptive"),EXACT(V9,"Material / decision-changing"),EXACT(V9,"Consequential / high-impact")),OR(EXACT(W9,"Easy to reverse"),EXACT(W9,"Costly to reverse"),EXACT(W9,"Hard to reverse")),IF(F9="No material change",OR(EXACT(H9,"Unchanged exact claim"),EXACT(H9,"Changed exact claim")),TRUE),IF(F9="No material change",OR(EXACT(I9,"Unchanged decision use"),EXACT(I9,"Changed decision use")),TRUE),IF(OR(O9="Multiple independent lines",O9="One independent line"),OR(EXACT(P9,"Established independent origins"),EXACT(P9,"Shared or dependent origins"),EXACT(P9,"Not established")),TRUE))),"Invalid","Valid"))</x:f>
      </x:c>
      <x:c r="Y9" s="38" t="str">
        <x:f>IF(A9="","",IF(X9="Invalid","Not evaluated after P00",IF(OR(C9="",D9="",F9="",IF(F9="No material change",OR(H9="",I9=""),FALSE),J9="",K9="",L9="",M9="",N9="",O9="",IF(OR(O9="Multiple independent lines",O9="One independent line"),P9="",FALSE),Q9="",IF(Q9&lt;&gt;"None",R9="",FALSE),S9="",T9="",U9="",V9="",W9=""),"Incomplete","Complete")))</x:f>
      </x:c>
      <x:c r="Z9" s="38" t="str">
        <x:f>IF(A9="","",IF(AB9="P00","Invalid controlled input",IF(AB9="P01","Incomplete",IF(OR(AB9="P02",AB9="P03",AB9="P04",AB9="P05",AB9="P06",AB9="P07",AB9="P08",AB9="P09"),"Not eligible","Eligible"))))</x:f>
      </x:c>
      <x:c r="AA9" s="38" t="str">
        <x:f>IF(A9="","",IF(AB9="P00","No confidence assigned",IF(AB9="P01","No confidence result",IF(OR(AB9="P02",AB9="P03",AB9="P04",AB9="P05",AB9="P06",AB9="P07",AB9="P08",AB9="P09"),"Confidence not assignable",IF(AB9="P10","Low confidence",IF(AB9="P11","Moderate confidence","High confidence"))))))</x:f>
      </x:c>
      <x:c r="AB9" s="38" t="str">
        <x:f>IF(A9="","",IF(X9="Invalid","P00",IF(Y9="Incomplete","P01",IF(F9="Refuse claim","P02",IF(F9="Review required","P03",IF(K9="Unresolved","P04",IF(OR(L9="No",L9="Unknown",L9="Partial"),"P05",IF(OR(J9="Missing",N9&lt;&gt;"None",M9="Not checked"),"P06",IF(OR(J9="Contradictory",M9="Material contradiction unresolved"),"P07",IF(OR(J9="Stale",S9="Stale for current decision",S9="Context not established",Q9="Material and unresolved"),"P08",IF(OR(AND(F9="Use with limits",G9=""),AND(F9="No material change",H9="Changed exact claim"),AND(F9="No material change",I9="Changed decision use"),AND(OR(O9="Multiple independent lines",O9="One independent line"),P9="Not established"),AND(Q9="None",R9&lt;&gt;"")),"P09",IF(OR(Q9="Material but bounded",AND(S9="Historical but deliberately bounded",J9="Limited / weak"),O9="Not established",AND(J9="Limited / weak",O9="Multiple independent lines",P9="Established independent origins",T9="Likely to change assessment"),AND(O9="Single-origin only",NOT(AND(F9="Use",J9="Fit",OR(K9="Supported",K9="Inferred"),L9="Yes",OR(M9="None found",M9="Apparent contradiction resolved"),N9="None",O9="Single-origin only",OR(Q9="None",Q9="Limited and visible"),S9="Fit for current decision",T9="Unlikely to change assessment"))),T9="Likely to change assessment"),"P10",IF(OR(AND(F9="No material change",NOT(AND(OR(F9="Use",F9="No material change"),IF(F9="No material change",AND(H9="Unchanged exact claim",I9="Unchanged decision use"),TRUE),J9="Fit",OR(K9="Supported",K9="Inferred"),L9="Yes",OR(M9="None found",M9="Apparent contradiction resolved"),N9="None",O9="Multiple independent lines",P9="Established independent origins",OR(Q9="None",Q9="Limited and visible"),S9="Fit for current decision",T9="Unlikely to change assessment"))),F9="Use with limits",S9="Historical but deliberately bounded",P9="Shared or dependent origins",O9="One independent line",AND(F9="Use",J9="Fit",OR(K9="Supported",K9="Inferred"),L9="Yes",OR(M9="None found",M9="Apparent contradiction resolved"),N9="None",O9="Single-origin only",OR(Q9="None",Q9="Limited and visible"),S9="Fit for current decision",T9="Unlikely to change assessment"),AND(J9="Limited / weak",O9="Multiple independent lines",P9="Established independent origins",OR(T9="Unlikely to change assessment",T9="Could change scope or wording")),T9="Could change scope or wording"),"P11",IF(AND(OR(F9="Use",F9="No material change"),IF(F9="No material change",AND(H9="Unchanged exact claim",I9="Unchanged decision use"),TRUE),J9="Fit",OR(K9="Supported",K9="Inferred"),L9="Yes",OR(M9="None found",M9="Apparent contradiction resolved"),N9="None",O9="Multiple independent lines",P9="Established independent origins",OR(Q9="None",Q9="Limited and visible"),S9="Fit for current decision",T9="Unlikely to change assessment"),"P12","P09"))))))))))))))</x:f>
      </x:c>
      <x:c r="AC9" s="38" t="str">
        <x:f>IF(A9="","",IF(AB9="P00","CONF-TECH-INVALID-ENUM",IF(AB9="P01","CONF-INCOMPLETE",IF(AB9="P02","CONF-UPSTREAM-REFUSE",IF(AB9="P03","CONF-UPSTREAM-REVIEW",IF(AB9="P04",IF(F9="No material change","CONF-SC-NMC-UNRESOLVED","CONF-UPSTREAM-UNRESOLVED"),IF(AB9="P05",IF(L9="Partial","CONF-DIRECT-FIT-PARTIAL","CONF-DIRECT-FIT"),IF(AB9="P06","CONF-MISSING-OR-UNCHECKED",IF(AB9="P07",IF(F9="No material change","CONF-SC-NMC-CONTRADICTION","CONF-CONTRADICTION"),IF(AB9="P08",IF(Q9="Material and unresolved","CONF-NOT-ASSIGNABLE-ASSUMPTION",IF(AND(F9="No material change",OR(J9="Stale",S9="Stale for current decision")),"CONF-SC-NMC-STALE",IF(S9="Context not established","CONF-NOT-ASSIGNABLE-CONTEXT","CONF-NOT-ASSIGNABLE-STALE-CURRENT"))),IF(AB9="P09",IF(AND(F9="Use with limits",G9=""),"CONF-SC-LIMIT-MISSING",IF(AND(F9="No material change",H9="Changed exact claim"),"CONF-SC-NMC-CLAIM-CHANGED",IF(AND(F9="No material change",I9="Changed decision use"),"CONF-SC-NMC-USE-CHANGED",IF(AND(OR(O9="Multiple independent lines",O9="One independent line"),P9="Not established"),"CONF-SC-INDEPENDENCE-UNPROVEN",IF(AND(Q9="None",R9&lt;&gt;""),"CONF-SC-ASSUMPTION-CONFLICT","CONF-SC-UNCLASSIFIED"))))),IF(AB9="P10",IF(Q9="Material but bounded","CONF-LOW-ASSUMPTION",IF(AND(S9="Historical but deliberately bounded",J9="Limited / weak"),"CONF-LOW-HISTORICAL",IF(O9="Not established","CONF-LOW-NOT-ESTABLISHED",IF(AND(J9="Limited / weak",O9="Multiple independent lines",P9="Established independent origins",T9="Likely to change assessment"),"CONF-LOW-WEAK-LINES",IF(AND(O9="Single-origin only",NOT(AND(F9="Use",J9="Fit",OR(K9="Supported",K9="Inferred"),L9="Yes",OR(M9="None found",M9="Apparent contradiction resolved"),N9="None",O9="Single-origin only",OR(Q9="None",Q9="Limited and visible"),S9="Fit for current decision",T9="Unlikely to change assessment"))),"CONF-LOW-SINGLE-ORIGIN","CONF-LOW-SENSITIVE"))))),IF(AB9="P11",IF(F9="No material change","CONF-MODERATE-NMC",IF(F9="Use with limits","CONF-MODERATE-LIMITED",IF(S9="Historical but deliberately bounded","CONF-MODERATE-HISTORICAL",IF(P9="Shared or dependent origins","CONF-MODERATE-SHARED-ORIGINS",IF(OR(O9="One independent line",AND(F9="Use",J9="Fit",OR(K9="Supported",K9="Inferred"),L9="Yes",OR(M9="None found",M9="Apparent contradiction resolved"),N9="None",O9="Single-origin only",OR(Q9="None",Q9="Limited and visible"),S9="Fit for current decision",T9="Unlikely to change assessment")),"CONF-MODERATE-ONE-LINE",IF(AND(J9="Limited / weak",O9="Multiple independent lines",P9="Established independent origins",OR(T9="Unlikely to change assessment",T9="Could change scope or wording")),"CONF-MODERATE-WEAK-LINES","CONF-MODERATE-SENSITIVE")))))),IF(AB9="P12",IF(F9="No material change","CONF-HIGH-NMC",IF(K9="Inferred","CONF-HIGH-INFERENCE-RETAINED","CONF-HIGH-DIRECT-INDEPENDENT")),""))))))))))))))</x:f>
      </x:c>
      <x:c r="AD9" s="38" t="str">
        <x:f>IF(A9="","",IF(AC9="A31-TECH-INVALID-ENUM","One or more active Stage 1 controlled values are invalid.",IF(AC9="A31-INCOMPLETE","The active Stage 1 assessment is incomplete.",IF(AC9="A31-UPSTREAM-REFUSE","What Counts as Reliable Evidence in Competitor Analysis? returned Refuse claim.",IF(AC9="A31-UPSTREAM-REVIEW","What Counts as Reliable Evidence in Competitor Analysis? returned Review required.",IF(AC9="A31-SC-NMC-UNRESOLVED","The no-material-change claim remains unresolved.",IF(AC9="A31-UPSTREAM-UNRESOLVED","The claim remains unresolved.",IF(AC9="A31-DIRECT-FIT","The evidence does not directly fit the exact submitted claim.",IF(AC9="A31-DIRECT-FIT-PARTIAL","The submitted claim only partially fits the evidence.",IF(AC9="A31-MISSING-OR-UNCHECKED","Required evidence is missing, unavailable, unknown, or contradiction checking is incomplete.",IF(AC9="A31-CONTRADICTION","A material contradiction remains unresolved.",IF(AC9="A31-SC-NMC-CONTRADICTION","The no-material-change submission contains an unresolved material contradiction.",IF(AC9="A31-NOT-ASSIGNABLE-ASSUMPTION","A material assumption remains unresolved.",IF(AC9="A31-NOT-ASSIGNABLE-CONTEXT","The relevant context is not established.",IF(AC9="A31-NOT-ASSIGNABLE-STALE-CURRENT","The evidence or context is stale for the current decision.",IF(AC9="A31-SC-NMC-STALE","The no-material-change assessment is stale for the current decision.",IF(AC9="A31-SC-ASSUMPTION-CONFLICT","The assumption category and detail conflict.",IF(AC9="A31-SC-INDEPENDENCE-UNPROVEN","Independent origins are not established.",IF(AC9="A31-SC-LIMIT-MISSING","Use with limits requires a named limitation.",IF(AC9="A31-SC-NMC-CLAIM-CHANGED","The exact claim changed, so prior confidence cannot be carried forward.",IF(AC9="A31-SC-NMC-USE-CHANGED","The decision use changed.",IF(AC9="A31-SC-UNCLASSIFIED","The valid input combination has no authorized classification.",IF(AC9="A31-LOW-ASSUMPTION","A bounded material assumption makes the eligible assessment fragile.",IF(AC9="A31-LOW-HISTORICAL","Historical, weak support makes the assessment fragile.",IF(AC9="A31-LOW-NOT-ESTABLISHED","Support exists but independent support is not established.",IF(AC9="A31-LOW-SENSITIVE","Plausible new evidence is likely to change the assessment.",IF(AC9="A31-LOW-SINGLE-ORIGIN","The eligible assessment depends on one origin and fails the stable single-origin conjunction.",IF(AC9="A31-LOW-WEAK-LINES","Multiple independent lines remain weak and the result is likely to change.",IF(AC9="A31-MODERATE-HISTORICAL","The evidence supports a deliberately historical, bounded assessment.",IF(AC9="A31-MODERATE-LIMITED","The assessment is eligible only within the named limitation.",IF(AC9="A31-MODERATE-NMC","The unchanged assessment remains eligible but retains meaningful uncertainty.",IF(AC9="A31-MODERATE-ONE-LINE","The assessment rests on one effective line of support.",IF(AC9="A31-MODERATE-SENSITIVE","Meaningful new evidence could change the scope or wording.",IF(AC9="A31-MODERATE-SHARED-ORIGINS","The lines share or depend on common origins, reducing independent corroboration.",IF(AC9="A31-MODERATE-WEAK-LINES","Established independent origins support the assessment, but the evidence remains limited or weak.",IF(AC9="A31-HIGH-DIRECT-INDEPENDENT","Direct, coherent support with established independent origins and limited visible assumptions supports the bounded assessment.",IF(AC9="A31-HIGH-INFERENCE-RETAINED","Direct, coherent support with established independent origins supports the bounded inference; it remains explicitly an inference.",IF(AC9="A31-HIGH-NMC","The exact claim and decision use are unchanged and the strong-support conditions remain satisfied.",""))))))))))))))))))))))))))))))))))))))</x:f>
      </x:c>
      <x:c r="AE9" s="38" t="str">
        <x:f>IF(A9="","",IF(Z9="Invalid controlled input","No confidence statement is permitted.",IF(Z9="Incomplete","No confidence statement is permitted until Stage 1 is complete.",IF(Z9="Not eligible","Confidence not assignable: no confidence statement is permitted for "&amp;C9&amp;" because "&amp;AD9&amp;" "&amp;AG9,IF(AA9="High confidence",IF(K9="Inferred","The evidence supports the inference that ","The available evidence strongly supports the assessment that ")&amp;C9&amp;", with High confidence within "&amp;D9&amp;". The principal remaining uncertainty is "&amp;U9,IF(AA9="Moderate confidence",IF(K9="Inferred","The evidence supports the inference that ","The available evidence supports the assessment that ")&amp;C9&amp;", with Moderate confidence within "&amp;D9&amp;". "&amp;U9&amp;" could change its scope or wording.",IF(K9="Inferred","The limited evidence supports the provisional inference that ","Limited evidence weakly supports the bounded assessment that ")&amp;C9&amp;". Treat it as provisional because "&amp;U9))))))</x:f>
      </x:c>
      <x:c r="AF9" s="38" t="str">
        <x:f>IF(A9="","",IF(Z9="Invalid controlled input","Do not preserve or reuse a previous result.",IF(Z9="Incomplete","Do not infer a result from partial inputs.",IF(Z9="Not eligible","Do not use High, Moderate or Low confidence, zero confidence, very low confidence, or wording that presents the claim as established.",IF(AA9="High confidence","Do not say certain, proven, guaranteed, definitely, conclusive, established fact, or assign a numerical probability.",IF(AA9="Moderate confidence","Do not say definitive, conclusive, established fact, or attach a percentage band.","Do not say shows, confirms, demonstrates as established, or use Low confidence to rescue an unsupported claim."))))))</x:f>
      </x:c>
      <x:c r="AG9" s="38" t="str">
        <x:f>IF(A9="","",IF(AC9="A31-TECH-INVALID-ENUM","Correct the exact invalid value and resubmit.",IF(AC9="A31-INCOMPLETE","Complete every active Stage 1 field.",IF(AC9="A31-UPSTREAM-REFUSE","Resolve or replace the refused claim through What Counts as Reliable Evidence in Competitor Analysis?.",IF(AC9="A31-UPSTREAM-REVIEW","Complete the review in What Counts as Reliable Evidence in Competitor Analysis? before confidence assessment.",IF(AC9="A31-SC-NMC-UNRESOLVED","Resolve the claim status upstream before assigning confidence.",IF(AC9="A31-UPSTREAM-UNRESOLVED","Resolve the claim status upstream before assigning confidence.",IF(AC9="A31-DIRECT-FIT","Narrow or replace the claim and rerun What Counts as Reliable Evidence in Competitor Analysis?.",IF(AC9="A31-DIRECT-FIT-PARTIAL","Submit the separately narrowed proposition approved through What Counts as Reliable Evidence in Competitor Analysis? as the new Exact claim with Direct claim fit set to Yes.",IF(AC9="A31-MISSING-OR-UNCHECKED","Recover or document the required evidence and complete the review in What Counts as Reliable Evidence in Competitor Analysis? before assigning confidence.",IF(AC9="A31-CONTRADICTION","Resolve or preserve the contradiction through How to Handle Contradictory Competitor Evidence before assigning confidence.",IF(AC9="A31-SC-NMC-CONTRADICTION","Resolve or preserve the contradiction through How to Handle Contradictory Competitor Evidence before assigning confidence.",IF(AC9="A31-NOT-ASSIGNABLE-ASSUMPTION","Resolve the material assumption or narrow the claim.",IF(AC9="A31-NOT-ASSIGNABLE-CONTEXT","Establish the relevant context before assigning confidence.",IF(AC9="A31-NOT-ASSIGNABLE-STALE-CURRENT","Update or historically bind the evidence through When Competitor Evidence Becomes Too Old to Use.",IF(AC9="A31-SC-NMC-STALE","Run a fresh assessment with current evidence.",IF(AC9="A31-SC-ASSUMPTION-CONFLICT","Choose a bounded assumption category or remove the detail.",IF(AC9="A31-SC-INDEPENDENCE-UNPROVEN","Trace origins or correct the support category.",IF(AC9="A31-SC-LIMIT-MISSING","Add the exact limitation or correct the upstream outcome.",IF(AC9="A31-SC-NMC-CLAIM-CHANGED","Run a fresh assessment.",IF(AC9="A31-SC-NMC-USE-CHANGED","Run a fresh assessment for the new use.",IF(AC9="A31-SC-UNCLASSIFIED","Return to method governance; do not invent a result.",IF(AC9="A31-LOW-ASSUMPTION","Keep the assumption explicit and seek evidence that could remove it.",IF(AC9="A31-LOW-HISTORICAL","Use only historically bounded wording and seek current evidence.",IF(AC9="A31-LOW-NOT-ESTABLISHED","Trace provenance or collect genuinely independent evidence.",IF(AC9="A31-LOW-SENSITIVE","Collect the evidence most likely to change the result.",IF(AC9="A31-LOW-SINGLE-ORIGIN","Seek genuinely independent corroboration.",IF(AC9="A31-LOW-WEAK-LINES","Strengthen direct support before consequential use.",IF(AC9="A31-MODERATE-HISTORICAL","Do not generalize it to the current decision without fresh evidence.",IF(AC9="A31-MODERATE-LIMITED","Reopen if the named limitation no longer holds.",IF(AC9="A31-MODERATE-NMC","Reopen if the exact claim, use, evidence or context changes.",IF(AC9="A31-MODERATE-ONE-LINE","A second genuinely independent line could change scope or wording.",IF(AC9="A31-MODERATE-SENSITIVE","Name the likely change trigger and keep the statement bounded.",IF(AC9="A31-MODERATE-SHARED-ORIGINS","Seek genuinely independent origins.",IF(AC9="A31-MODERATE-WEAK-LINES","Strengthen the direct evidence and preserve the limitation.",IF(AC9="A31-HIGH-DIRECT-INDEPENDENT","Reopen on the named evidence, context, assumption or decision-use trigger.",IF(AC9="A31-HIGH-INFERENCE-RETAINED","Retain the inference marker and reopen on the named trigger.",IF(AC9="A31-HIGH-NMC","Reopen on the named evidence, context, assumption or decision-use trigger.",""))))))))))))))))))))))))))))))))))))))</x:f>
      </x:c>
      <x:c r="AH9" s="38" t="str">
        <x:f>IF(A9="","",IF(Z9&lt;&gt;"Eligible","",IF(AND(V9="Consequential / high-impact",W9="Hard to reverse"),"CONF-OVERLAY-CONSEQUENCE + CONF-OVERLAY-HARD-TO-REVERSE",IF(AND(AA9="Low confidence",W9="Hard to reverse"),"CONF-OVERLAY-HARD-TO-REVERSE",IF(V9="Consequential / high-impact","CONF-OVERLAY-CONSEQUENCE",IF(W9="Hard to reverse","CONF-OVERLAY-HARD-TO-REVERSE",IF(OR(V9="Material / decision-changing",W9="Costly to reverse"),"CONF-OVERLAY-CONSEQUENCE","")))))))</x:f>
      </x:c>
      <x:c r="AI9" s="38" t="str">
        <x:f>IF(A9="","",IF(Z9&lt;&gt;"Eligible","",IF(AND(V9="Consequential / high-impact",W9="Hard to reverse"),IF(AA9="Low confidence","Independent review and formal approval required; default to deferral, evidence collection or a reversible test.","Independent accountable review and formal approval required before a consequential, hard-to-reverse action."),IF(AND(AA9="Low confidence",W9="Hard to reverse"),"Independent review and formal approval required; default to deferral, evidence collection or a reversible test.",IF(V9="Consequential / high-impact","Independent accountable review and formal approval required.",IF(W9="Hard to reverse","Independent review required before a hard-to-reverse action.",IF(OR(V9="Material / decision-changing",W9="Costly to reverse"),"Accountable reviewer required before material use.","Owner review; reopen on the named trigger.")))))))</x:f>
      </x:c>
      <x:c r="AJ9" s="38" t="str">
        <x:f>IF(A9="","",IF(Z9&lt;&gt;"Eligible","",IF(AND(V9="Consequential / high-impact",W9="Hard to reverse"),IF(AA9="Low confidence","Do not make an irreversible commitment from this Low-confidence assessment.","Prefer a reversible step and proceed only within the recorded scope after independent review; confidence itself is unchanged."),IF(AND(AA9="Low confidence",W9="Hard to reverse"),"Do not make an irreversible commitment from this Low-confidence assessment.",IF(V9="Consequential / high-impact","Proceed only within the recorded scope after independent review; confidence itself is unchanged.",IF(W9="Hard to reverse","Prefer a reversible step until review is complete.",IF(OR(V9="Material / decision-changing",W9="Costly to reverse"),"Use only after accountable review and within the stated boundary.","Proceed within the stated scope and preserve the reopen condition.")))))))</x:f>
      </x:c>
      <x:c r="AK9" s="37"/>
      <x:c r="AL9" s="37"/>
      <x:c r="AM9" s="37"/>
      <x:c r="AN9" s="37"/>
      <x:c r="AO9" s="42"/>
      <x:c r="AP9" s="38" t="str">
        <x:f>IF(A9="","",IF(Z9&lt;&gt;"Eligible","Not active",IF(OR(AND(AN9&lt;&gt;"",NOT(OR(EXACT(AN9,"Yes"),EXACT(AN9,"No")))),AND(AO9&lt;&gt;"",NOT(ISNUMBER(AO9)))),"H00",IF(OR(AK9="",AM9="",AN9=""),"H01",IF(AND(OR(V9="Material / decision-changing",V9="Consequential / high-impact",W9="Costly to reverse",W9="Hard to reverse"),AL9=""),"H02",IF(AND(OR(V9="Consequential / high-impact",W9="Hard to reverse"),AK9&lt;&gt;"",AL9&lt;&gt;"",EXACT(AK9,AL9)),"H03",IF(AND(AN9="Yes",AO9=""),"H04",IF(AND(AN9="No",AO9&lt;&gt;""),"H05","H06"))))))))</x:f>
      </x:c>
      <x:c r="AQ9" s="38" t="str">
        <x:f>IF(A9="","",IF(AP9="Not active","Not active",IF(OR(AP9="H00",AP9="H01",AP9="H04"),"Incomplete",IF(OR(AP9="H02",AP9="H03",AP9="H05"),"Draft","Complete"))))</x:f>
      </x:c>
      <x:c r="AR9" s="38" t="str">
        <x:f>IF(A9="","",IF(AP9="H00","CONF-HANDOFF-INVALID",IF(AP9="H01","CONF-HANDOFF-INCOMPLETE",IF(AP9="H02","CONF-HANDOFF-REVIEWER",IF(AP9="H03","CONF-HANDOFF-INDEPENDENCE",IF(AP9="H04","CONF-HANDOFF-DATE",IF(AP9="H05","CONF-HANDOFF-DATE-NOT-MATERIAL","")))))))</x:f>
      </x:c>
      <x:c r="AS9" s="38" t="str">
        <x:f>IF(A9="","",IF(AP9="H06","Permitted","Prohibited"))</x:f>
      </x:c>
      <x:c r="AT9" s="38" t="str">
        <x:f>IF(A9="","",IF(OR(AB9="P9",AB9="P10",AB9="P12",AB9="P13"),"What Counts as Reliable Evidence in Competitor Analysis?",IF(AB9="P11","Observed, Inferred and Unresolved Evidence",IF(AB9="P14","How to Handle Contradictory Competitor Evidence",IF(AB9="P15","When Competitor Evidence Becomes Too Old to Use","")))))</x:f>
      </x:c>
      <x:c r="AU9" s="38" t="str">
        <x:f>IF(A9="","","SERPIFAI Confidence Statement Method v1.0.1")</x:f>
      </x:c>
      <x:c r="AV9" s="38" t="str">
        <x:f>IF(A9="","","Qualitative evidence-and-uncertainty protocol; not probability, calibrated accuracy, scoring, assurance or a guarantee.")</x:f>
      </x:c>
    </x:row>
    <x:row r="10">
      <x:c r="A10" s="37"/>
      <x:c r="B10" s="37"/>
      <x:c r="C10" s="37"/>
      <x:c r="D10" s="37"/>
      <x:c r="E10" s="42"/>
      <x:c r="F10" s="37"/>
      <x:c r="G10" s="37"/>
      <x:c r="H10" s="37"/>
      <x:c r="I10" s="37"/>
      <x:c r="J10" s="37"/>
      <x:c r="K10" s="37"/>
      <x:c r="L10" s="37"/>
      <x:c r="M10" s="37"/>
      <x:c r="N10" s="37"/>
      <x:c r="O10" s="37"/>
      <x:c r="P10" s="37"/>
      <x:c r="Q10" s="37"/>
      <x:c r="R10" s="37"/>
      <x:c r="S10" s="37"/>
      <x:c r="T10" s="37"/>
      <x:c r="U10" s="37"/>
      <x:c r="V10" s="37"/>
      <x:c r="W10" s="37"/>
      <x:c r="X10" s="38" t="str">
        <x:f>IF(A10="","",IF(NOT(AND(OR(EXACT(F10,"Use"),EXACT(F10,"Use with limits"),EXACT(F10,"Review required"),EXACT(F10,"Refuse claim"),EXACT(F10,"No material change")),OR(EXACT(J10,"Fit"),EXACT(J10,"Limited / weak"),EXACT(J10,"Stale"),EXACT(J10,"Contradictory"),EXACT(J10,"Missing")),OR(EXACT(K10,"Supported"),EXACT(K10,"Inferred"),EXACT(K10,"Unresolved")),OR(EXACT(L10,"Yes"),EXACT(L10,"Partial"),EXACT(L10,"No"),EXACT(L10,"Unknown")),OR(EXACT(M10,"None found"),EXACT(M10,"Apparent contradiction resolved"),EXACT(M10,"Material contradiction unresolved"),EXACT(M10,"Not checked")),OR(EXACT(N10,"None"),EXACT(N10,"Recoverable missing evidence"),EXACT(N10,"Material evidence unavailable"),EXACT(N10,"Unknown")),OR(EXACT(O10,"Multiple independent lines"),EXACT(O10,"One independent line"),EXACT(O10,"Single-origin only"),EXACT(O10,"Not established")),OR(EXACT(Q10,"None"),EXACT(Q10,"Limited and visible"),EXACT(Q10,"Material but bounded"),EXACT(Q10,"Material and unresolved")),OR(EXACT(S10,"Fit for current decision"),EXACT(S10,"Historical but deliberately bounded"),EXACT(S10,"Stale for current decision"),EXACT(S10,"Context not established")),OR(EXACT(T10,"Unlikely to change assessment"),EXACT(T10,"Could change scope or wording"),EXACT(T10,"Likely to change assessment")),OR(EXACT(V10,"Routine / descriptive"),EXACT(V10,"Material / decision-changing"),EXACT(V10,"Consequential / high-impact")),OR(EXACT(W10,"Easy to reverse"),EXACT(W10,"Costly to reverse"),EXACT(W10,"Hard to reverse")),IF(F10="No material change",OR(EXACT(H10,"Unchanged exact claim"),EXACT(H10,"Changed exact claim")),TRUE),IF(F10="No material change",OR(EXACT(I10,"Unchanged decision use"),EXACT(I10,"Changed decision use")),TRUE),IF(OR(O10="Multiple independent lines",O10="One independent line"),OR(EXACT(P10,"Established independent origins"),EXACT(P10,"Shared or dependent origins"),EXACT(P10,"Not established")),TRUE))),"Invalid","Valid"))</x:f>
      </x:c>
      <x:c r="Y10" s="38" t="str">
        <x:f>IF(A10="","",IF(X10="Invalid","Not evaluated after P00",IF(OR(C10="",D10="",F10="",IF(F10="No material change",OR(H10="",I10=""),FALSE),J10="",K10="",L10="",M10="",N10="",O10="",IF(OR(O10="Multiple independent lines",O10="One independent line"),P10="",FALSE),Q10="",IF(Q10&lt;&gt;"None",R10="",FALSE),S10="",T10="",U10="",V10="",W10=""),"Incomplete","Complete")))</x:f>
      </x:c>
      <x:c r="Z10" s="38" t="str">
        <x:f>IF(A10="","",IF(AB10="P00","Invalid controlled input",IF(AB10="P01","Incomplete",IF(OR(AB10="P02",AB10="P03",AB10="P04",AB10="P05",AB10="P06",AB10="P07",AB10="P08",AB10="P09"),"Not eligible","Eligible"))))</x:f>
      </x:c>
      <x:c r="AA10" s="38" t="str">
        <x:f>IF(A10="","",IF(AB10="P00","No confidence assigned",IF(AB10="P01","No confidence result",IF(OR(AB10="P02",AB10="P03",AB10="P04",AB10="P05",AB10="P06",AB10="P07",AB10="P08",AB10="P09"),"Confidence not assignable",IF(AB10="P10","Low confidence",IF(AB10="P11","Moderate confidence","High confidence"))))))</x:f>
      </x:c>
      <x:c r="AB10" s="38" t="str">
        <x:f>IF(A10="","",IF(X10="Invalid","P00",IF(Y10="Incomplete","P01",IF(F10="Refuse claim","P02",IF(F10="Review required","P03",IF(K10="Unresolved","P04",IF(OR(L10="No",L10="Unknown",L10="Partial"),"P05",IF(OR(J10="Missing",N10&lt;&gt;"None",M10="Not checked"),"P06",IF(OR(J10="Contradictory",M10="Material contradiction unresolved"),"P07",IF(OR(J10="Stale",S10="Stale for current decision",S10="Context not established",Q10="Material and unresolved"),"P08",IF(OR(AND(F10="Use with limits",G10=""),AND(F10="No material change",H10="Changed exact claim"),AND(F10="No material change",I10="Changed decision use"),AND(OR(O10="Multiple independent lines",O10="One independent line"),P10="Not established"),AND(Q10="None",R10&lt;&gt;"")),"P09",IF(OR(Q10="Material but bounded",AND(S10="Historical but deliberately bounded",J10="Limited / weak"),O10="Not established",AND(J10="Limited / weak",O10="Multiple independent lines",P10="Established independent origins",T10="Likely to change assessment"),AND(O10="Single-origin only",NOT(AND(F10="Use",J10="Fit",OR(K10="Supported",K10="Inferred"),L10="Yes",OR(M10="None found",M10="Apparent contradiction resolved"),N10="None",O10="Single-origin only",OR(Q10="None",Q10="Limited and visible"),S10="Fit for current decision",T10="Unlikely to change assessment"))),T10="Likely to change assessment"),"P10",IF(OR(AND(F10="No material change",NOT(AND(OR(F10="Use",F10="No material change"),IF(F10="No material change",AND(H10="Unchanged exact claim",I10="Unchanged decision use"),TRUE),J10="Fit",OR(K10="Supported",K10="Inferred"),L10="Yes",OR(M10="None found",M10="Apparent contradiction resolved"),N10="None",O10="Multiple independent lines",P10="Established independent origins",OR(Q10="None",Q10="Limited and visible"),S10="Fit for current decision",T10="Unlikely to change assessment"))),F10="Use with limits",S10="Historical but deliberately bounded",P10="Shared or dependent origins",O10="One independent line",AND(F10="Use",J10="Fit",OR(K10="Supported",K10="Inferred"),L10="Yes",OR(M10="None found",M10="Apparent contradiction resolved"),N10="None",O10="Single-origin only",OR(Q10="None",Q10="Limited and visible"),S10="Fit for current decision",T10="Unlikely to change assessment"),AND(J10="Limited / weak",O10="Multiple independent lines",P10="Established independent origins",OR(T10="Unlikely to change assessment",T10="Could change scope or wording")),T10="Could change scope or wording"),"P11",IF(AND(OR(F10="Use",F10="No material change"),IF(F10="No material change",AND(H10="Unchanged exact claim",I10="Unchanged decision use"),TRUE),J10="Fit",OR(K10="Supported",K10="Inferred"),L10="Yes",OR(M10="None found",M10="Apparent contradiction resolved"),N10="None",O10="Multiple independent lines",P10="Established independent origins",OR(Q10="None",Q10="Limited and visible"),S10="Fit for current decision",T10="Unlikely to change assessment"),"P12","P09"))))))))))))))</x:f>
      </x:c>
      <x:c r="AC10" s="38" t="str">
        <x:f>IF(A10="","",IF(AB10="P00","CONF-TECH-INVALID-ENUM",IF(AB10="P01","CONF-INCOMPLETE",IF(AB10="P02","CONF-UPSTREAM-REFUSE",IF(AB10="P03","CONF-UPSTREAM-REVIEW",IF(AB10="P04",IF(F10="No material change","CONF-SC-NMC-UNRESOLVED","CONF-UPSTREAM-UNRESOLVED"),IF(AB10="P05",IF(L10="Partial","CONF-DIRECT-FIT-PARTIAL","CONF-DIRECT-FIT"),IF(AB10="P06","CONF-MISSING-OR-UNCHECKED",IF(AB10="P07",IF(F10="No material change","CONF-SC-NMC-CONTRADICTION","CONF-CONTRADICTION"),IF(AB10="P08",IF(Q10="Material and unresolved","CONF-NOT-ASSIGNABLE-ASSUMPTION",IF(AND(F10="No material change",OR(J10="Stale",S10="Stale for current decision")),"CONF-SC-NMC-STALE",IF(S10="Context not established","CONF-NOT-ASSIGNABLE-CONTEXT","CONF-NOT-ASSIGNABLE-STALE-CURRENT"))),IF(AB10="P09",IF(AND(F10="Use with limits",G10=""),"CONF-SC-LIMIT-MISSING",IF(AND(F10="No material change",H10="Changed exact claim"),"CONF-SC-NMC-CLAIM-CHANGED",IF(AND(F10="No material change",I10="Changed decision use"),"CONF-SC-NMC-USE-CHANGED",IF(AND(OR(O10="Multiple independent lines",O10="One independent line"),P10="Not established"),"CONF-SC-INDEPENDENCE-UNPROVEN",IF(AND(Q10="None",R10&lt;&gt;""),"CONF-SC-ASSUMPTION-CONFLICT","CONF-SC-UNCLASSIFIED"))))),IF(AB10="P10",IF(Q10="Material but bounded","CONF-LOW-ASSUMPTION",IF(AND(S10="Historical but deliberately bounded",J10="Limited / weak"),"CONF-LOW-HISTORICAL",IF(O10="Not established","CONF-LOW-NOT-ESTABLISHED",IF(AND(J10="Limited / weak",O10="Multiple independent lines",P10="Established independent origins",T10="Likely to change assessment"),"CONF-LOW-WEAK-LINES",IF(AND(O10="Single-origin only",NOT(AND(F10="Use",J10="Fit",OR(K10="Supported",K10="Inferred"),L10="Yes",OR(M10="None found",M10="Apparent contradiction resolved"),N10="None",O10="Single-origin only",OR(Q10="None",Q10="Limited and visible"),S10="Fit for current decision",T10="Unlikely to change assessment"))),"CONF-LOW-SINGLE-ORIGIN","CONF-LOW-SENSITIVE"))))),IF(AB10="P11",IF(F10="No material change","CONF-MODERATE-NMC",IF(F10="Use with limits","CONF-MODERATE-LIMITED",IF(S10="Historical but deliberately bounded","CONF-MODERATE-HISTORICAL",IF(P10="Shared or dependent origins","CONF-MODERATE-SHARED-ORIGINS",IF(OR(O10="One independent line",AND(F10="Use",J10="Fit",OR(K10="Supported",K10="Inferred"),L10="Yes",OR(M10="None found",M10="Apparent contradiction resolved"),N10="None",O10="Single-origin only",OR(Q10="None",Q10="Limited and visible"),S10="Fit for current decision",T10="Unlikely to change assessment")),"CONF-MODERATE-ONE-LINE",IF(AND(J10="Limited / weak",O10="Multiple independent lines",P10="Established independent origins",OR(T10="Unlikely to change assessment",T10="Could change scope or wording")),"CONF-MODERATE-WEAK-LINES","CONF-MODERATE-SENSITIVE")))))),IF(AB10="P12",IF(F10="No material change","CONF-HIGH-NMC",IF(K10="Inferred","CONF-HIGH-INFERENCE-RETAINED","CONF-HIGH-DIRECT-INDEPENDENT")),""))))))))))))))</x:f>
      </x:c>
      <x:c r="AD10" s="38" t="str">
        <x:f>IF(A10="","",IF(AC10="A32-TECH-INVALID-ENUM","One or more active Stage 1 controlled values are invalid.",IF(AC10="A32-INCOMPLETE","The active Stage 1 assessment is incomplete.",IF(AC10="A32-UPSTREAM-REFUSE","What Counts as Reliable Evidence in Competitor Analysis? returned Refuse claim.",IF(AC10="A32-UPSTREAM-REVIEW","What Counts as Reliable Evidence in Competitor Analysis? returned Review required.",IF(AC10="A32-SC-NMC-UNRESOLVED","The no-material-change claim remains unresolved.",IF(AC10="A32-UPSTREAM-UNRESOLVED","The claim remains unresolved.",IF(AC10="A32-DIRECT-FIT","The evidence does not directly fit the exact submitted claim.",IF(AC10="A32-DIRECT-FIT-PARTIAL","The submitted claim only partially fits the evidence.",IF(AC10="A32-MISSING-OR-UNCHECKED","Required evidence is missing, unavailable, unknown, or contradiction checking is incomplete.",IF(AC10="A32-CONTRADICTION","A material contradiction remains unresolved.",IF(AC10="A32-SC-NMC-CONTRADICTION","The no-material-change submission contains an unresolved material contradiction.",IF(AC10="A32-NOT-ASSIGNABLE-ASSUMPTION","A material assumption remains unresolved.",IF(AC10="A32-NOT-ASSIGNABLE-CONTEXT","The relevant context is not established.",IF(AC10="A32-NOT-ASSIGNABLE-STALE-CURRENT","The evidence or context is stale for the current decision.",IF(AC10="A32-SC-NMC-STALE","The no-material-change assessment is stale for the current decision.",IF(AC10="A32-SC-ASSUMPTION-CONFLICT","The assumption category and detail conflict.",IF(AC10="A32-SC-INDEPENDENCE-UNPROVEN","Independent origins are not established.",IF(AC10="A32-SC-LIMIT-MISSING","Use with limits requires a named limitation.",IF(AC10="A32-SC-NMC-CLAIM-CHANGED","The exact claim changed, so prior confidence cannot be carried forward.",IF(AC10="A32-SC-NMC-USE-CHANGED","The decision use changed.",IF(AC10="A32-SC-UNCLASSIFIED","The valid input combination has no authorized classification.",IF(AC10="A32-LOW-ASSUMPTION","A bounded material assumption makes the eligible assessment fragile.",IF(AC10="A32-LOW-HISTORICAL","Historical, weak support makes the assessment fragile.",IF(AC10="A32-LOW-NOT-ESTABLISHED","Support exists but independent support is not established.",IF(AC10="A32-LOW-SENSITIVE","Plausible new evidence is likely to change the assessment.",IF(AC10="A32-LOW-SINGLE-ORIGIN","The eligible assessment depends on one origin and fails the stable single-origin conjunction.",IF(AC10="A32-LOW-WEAK-LINES","Multiple independent lines remain weak and the result is likely to change.",IF(AC10="A32-MODERATE-HISTORICAL","The evidence supports a deliberately historical, bounded assessment.",IF(AC10="A32-MODERATE-LIMITED","The assessment is eligible only within the named limitation.",IF(AC10="A32-MODERATE-NMC","The unchanged assessment remains eligible but retains meaningful uncertainty.",IF(AC10="A32-MODERATE-ONE-LINE","The assessment rests on one effective line of support.",IF(AC10="A32-MODERATE-SENSITIVE","Meaningful new evidence could change the scope or wording.",IF(AC10="A32-MODERATE-SHARED-ORIGINS","The lines share or depend on common origins, reducing independent corroboration.",IF(AC10="A32-MODERATE-WEAK-LINES","Established independent origins support the assessment, but the evidence remains limited or weak.",IF(AC10="A32-HIGH-DIRECT-INDEPENDENT","Direct, coherent support with established independent origins and limited visible assumptions supports the bounded assessment.",IF(AC10="A32-HIGH-INFERENCE-RETAINED","Direct, coherent support with established independent origins supports the bounded inference; it remains explicitly an inference.",IF(AC10="A32-HIGH-NMC","The exact claim and decision use are unchanged and the strong-support conditions remain satisfied.",""))))))))))))))))))))))))))))))))))))))</x:f>
      </x:c>
      <x:c r="AE10" s="38" t="str">
        <x:f>IF(A10="","",IF(Z10="Invalid controlled input","No confidence statement is permitted.",IF(Z10="Incomplete","No confidence statement is permitted until Stage 1 is complete.",IF(Z10="Not eligible","Confidence not assignable: no confidence statement is permitted for "&amp;C10&amp;" because "&amp;AD10&amp;" "&amp;AG10,IF(AA10="High confidence",IF(K10="Inferred","The evidence supports the inference that ","The available evidence strongly supports the assessment that ")&amp;C10&amp;", with High confidence within "&amp;D10&amp;". The principal remaining uncertainty is "&amp;U10,IF(AA10="Moderate confidence",IF(K10="Inferred","The evidence supports the inference that ","The available evidence supports the assessment that ")&amp;C10&amp;", with Moderate confidence within "&amp;D10&amp;". "&amp;U10&amp;" could change its scope or wording.",IF(K10="Inferred","The limited evidence supports the provisional inference that ","Limited evidence weakly supports the bounded assessment that ")&amp;C10&amp;". Treat it as provisional because "&amp;U10))))))</x:f>
      </x:c>
      <x:c r="AF10" s="38" t="str">
        <x:f>IF(A10="","",IF(Z10="Invalid controlled input","Do not preserve or reuse a previous result.",IF(Z10="Incomplete","Do not infer a result from partial inputs.",IF(Z10="Not eligible","Do not use High, Moderate or Low confidence, zero confidence, very low confidence, or wording that presents the claim as established.",IF(AA10="High confidence","Do not say certain, proven, guaranteed, definitely, conclusive, established fact, or assign a numerical probability.",IF(AA10="Moderate confidence","Do not say definitive, conclusive, established fact, or attach a percentage band.","Do not say shows, confirms, demonstrates as established, or use Low confidence to rescue an unsupported claim."))))))</x:f>
      </x:c>
      <x:c r="AG10" s="38" t="str">
        <x:f>IF(A10="","",IF(AC10="A32-TECH-INVALID-ENUM","Correct the exact invalid value and resubmit.",IF(AC10="A32-INCOMPLETE","Complete every active Stage 1 field.",IF(AC10="A32-UPSTREAM-REFUSE","Resolve or replace the refused claim through What Counts as Reliable Evidence in Competitor Analysis?.",IF(AC10="A32-UPSTREAM-REVIEW","Complete the review in What Counts as Reliable Evidence in Competitor Analysis? before confidence assessment.",IF(AC10="A32-SC-NMC-UNRESOLVED","Resolve the claim status upstream before assigning confidence.",IF(AC10="A32-UPSTREAM-UNRESOLVED","Resolve the claim status upstream before assigning confidence.",IF(AC10="A32-DIRECT-FIT","Narrow or replace the claim and rerun What Counts as Reliable Evidence in Competitor Analysis?.",IF(AC10="A32-DIRECT-FIT-PARTIAL","Submit the separately narrowed proposition approved through What Counts as Reliable Evidence in Competitor Analysis? as the new Exact claim with Direct claim fit set to Yes.",IF(AC10="A32-MISSING-OR-UNCHECKED","Recover or document the required evidence and complete the review in What Counts as Reliable Evidence in Competitor Analysis? before assigning confidence.",IF(AC10="A32-CONTRADICTION","Resolve or preserve the contradiction through How to Handle Contradictory Competitor Evidence before assigning confidence.",IF(AC10="A32-SC-NMC-CONTRADICTION","Resolve or preserve the contradiction through How to Handle Contradictory Competitor Evidence before assigning confidence.",IF(AC10="A32-NOT-ASSIGNABLE-ASSUMPTION","Resolve the material assumption or narrow the claim.",IF(AC10="A32-NOT-ASSIGNABLE-CONTEXT","Establish the relevant context before assigning confidence.",IF(AC10="A32-NOT-ASSIGNABLE-STALE-CURRENT","Update or historically bind the evidence through When Competitor Evidence Becomes Too Old to Use.",IF(AC10="A32-SC-NMC-STALE","Run a fresh assessment with current evidence.",IF(AC10="A32-SC-ASSUMPTION-CONFLICT","Choose a bounded assumption category or remove the detail.",IF(AC10="A32-SC-INDEPENDENCE-UNPROVEN","Trace origins or correct the support category.",IF(AC10="A32-SC-LIMIT-MISSING","Add the exact limitation or correct the upstream outcome.",IF(AC10="A32-SC-NMC-CLAIM-CHANGED","Run a fresh assessment.",IF(AC10="A32-SC-NMC-USE-CHANGED","Run a fresh assessment for the new use.",IF(AC10="A32-SC-UNCLASSIFIED","Return to method governance; do not invent a result.",IF(AC10="A32-LOW-ASSUMPTION","Keep the assumption explicit and seek evidence that could remove it.",IF(AC10="A32-LOW-HISTORICAL","Use only historically bounded wording and seek current evidence.",IF(AC10="A32-LOW-NOT-ESTABLISHED","Trace provenance or collect genuinely independent evidence.",IF(AC10="A32-LOW-SENSITIVE","Collect the evidence most likely to change the result.",IF(AC10="A32-LOW-SINGLE-ORIGIN","Seek genuinely independent corroboration.",IF(AC10="A32-LOW-WEAK-LINES","Strengthen direct support before consequential use.",IF(AC10="A32-MODERATE-HISTORICAL","Do not generalize it to the current decision without fresh evidence.",IF(AC10="A32-MODERATE-LIMITED","Reopen if the named limitation no longer holds.",IF(AC10="A32-MODERATE-NMC","Reopen if the exact claim, use, evidence or context changes.",IF(AC10="A32-MODERATE-ONE-LINE","A second genuinely independent line could change scope or wording.",IF(AC10="A32-MODERATE-SENSITIVE","Name the likely change trigger and keep the statement bounded.",IF(AC10="A32-MODERATE-SHARED-ORIGINS","Seek genuinely independent origins.",IF(AC10="A32-MODERATE-WEAK-LINES","Strengthen the direct evidence and preserve the limitation.",IF(AC10="A32-HIGH-DIRECT-INDEPENDENT","Reopen on the named evidence, context, assumption or decision-use trigger.",IF(AC10="A32-HIGH-INFERENCE-RETAINED","Retain the inference marker and reopen on the named trigger.",IF(AC10="A32-HIGH-NMC","Reopen on the named evidence, context, assumption or decision-use trigger.",""))))))))))))))))))))))))))))))))))))))</x:f>
      </x:c>
      <x:c r="AH10" s="38" t="str">
        <x:f>IF(A10="","",IF(Z10&lt;&gt;"Eligible","",IF(AND(V10="Consequential / high-impact",W10="Hard to reverse"),"CONF-OVERLAY-CONSEQUENCE + CONF-OVERLAY-HARD-TO-REVERSE",IF(AND(AA10="Low confidence",W10="Hard to reverse"),"CONF-OVERLAY-HARD-TO-REVERSE",IF(V10="Consequential / high-impact","CONF-OVERLAY-CONSEQUENCE",IF(W10="Hard to reverse","CONF-OVERLAY-HARD-TO-REVERSE",IF(OR(V10="Material / decision-changing",W10="Costly to reverse"),"CONF-OVERLAY-CONSEQUENCE","")))))))</x:f>
      </x:c>
      <x:c r="AI10" s="38" t="str">
        <x:f>IF(A10="","",IF(Z10&lt;&gt;"Eligible","",IF(AND(V10="Consequential / high-impact",W10="Hard to reverse"),IF(AA10="Low confidence","Independent review and formal approval required; default to deferral, evidence collection or a reversible test.","Independent accountable review and formal approval required before a consequential, hard-to-reverse action."),IF(AND(AA10="Low confidence",W10="Hard to reverse"),"Independent review and formal approval required; default to deferral, evidence collection or a reversible test.",IF(V10="Consequential / high-impact","Independent accountable review and formal approval required.",IF(W10="Hard to reverse","Independent review required before a hard-to-reverse action.",IF(OR(V10="Material / decision-changing",W10="Costly to reverse"),"Accountable reviewer required before material use.","Owner review; reopen on the named trigger.")))))))</x:f>
      </x:c>
      <x:c r="AJ10" s="38" t="str">
        <x:f>IF(A10="","",IF(Z10&lt;&gt;"Eligible","",IF(AND(V10="Consequential / high-impact",W10="Hard to reverse"),IF(AA10="Low confidence","Do not make an irreversible commitment from this Low-confidence assessment.","Prefer a reversible step and proceed only within the recorded scope after independent review; confidence itself is unchanged."),IF(AND(AA10="Low confidence",W10="Hard to reverse"),"Do not make an irreversible commitment from this Low-confidence assessment.",IF(V10="Consequential / high-impact","Proceed only within the recorded scope after independent review; confidence itself is unchanged.",IF(W10="Hard to reverse","Prefer a reversible step until review is complete.",IF(OR(V10="Material / decision-changing",W10="Costly to reverse"),"Use only after accountable review and within the stated boundary.","Proceed within the stated scope and preserve the reopen condition.")))))))</x:f>
      </x:c>
      <x:c r="AK10" s="37"/>
      <x:c r="AL10" s="37"/>
      <x:c r="AM10" s="37"/>
      <x:c r="AN10" s="37"/>
      <x:c r="AO10" s="42"/>
      <x:c r="AP10" s="38" t="str">
        <x:f>IF(A10="","",IF(Z10&lt;&gt;"Eligible","Not active",IF(OR(AND(AN10&lt;&gt;"",NOT(OR(EXACT(AN10,"Yes"),EXACT(AN10,"No")))),AND(AO10&lt;&gt;"",NOT(ISNUMBER(AO10)))),"H00",IF(OR(AK10="",AM10="",AN10=""),"H01",IF(AND(OR(V10="Material / decision-changing",V10="Consequential / high-impact",W10="Costly to reverse",W10="Hard to reverse"),AL10=""),"H02",IF(AND(OR(V10="Consequential / high-impact",W10="Hard to reverse"),AK10&lt;&gt;"",AL10&lt;&gt;"",EXACT(AK10,AL10)),"H03",IF(AND(AN10="Yes",AO10=""),"H04",IF(AND(AN10="No",AO10&lt;&gt;""),"H05","H06"))))))))</x:f>
      </x:c>
      <x:c r="AQ10" s="38" t="str">
        <x:f>IF(A10="","",IF(AP10="Not active","Not active",IF(OR(AP10="H00",AP10="H01",AP10="H04"),"Incomplete",IF(OR(AP10="H02",AP10="H03",AP10="H05"),"Draft","Complete"))))</x:f>
      </x:c>
      <x:c r="AR10" s="38" t="str">
        <x:f>IF(A10="","",IF(AP10="H00","CONF-HANDOFF-INVALID",IF(AP10="H01","CONF-HANDOFF-INCOMPLETE",IF(AP10="H02","CONF-HANDOFF-REVIEWER",IF(AP10="H03","CONF-HANDOFF-INDEPENDENCE",IF(AP10="H04","CONF-HANDOFF-DATE",IF(AP10="H05","CONF-HANDOFF-DATE-NOT-MATERIAL","")))))))</x:f>
      </x:c>
      <x:c r="AS10" s="38" t="str">
        <x:f>IF(A10="","",IF(AP10="H06","Permitted","Prohibited"))</x:f>
      </x:c>
      <x:c r="AT10" s="38" t="str">
        <x:f>IF(A10="","",IF(OR(AB10="P10",AB10="P11",AB10="P13",AB10="P14"),"What Counts as Reliable Evidence in Competitor Analysis?",IF(AB10="P12","Observed, Inferred and Unresolved Evidence",IF(AB10="P15","How to Handle Contradictory Competitor Evidence",IF(AB10="P16","When Competitor Evidence Becomes Too Old to Use","")))))</x:f>
      </x:c>
      <x:c r="AU10" s="38" t="str">
        <x:f>IF(A10="","","SERPIFAI Confidence Statement Method v1.0.1")</x:f>
      </x:c>
      <x:c r="AV10" s="38" t="str">
        <x:f>IF(A10="","","Qualitative evidence-and-uncertainty protocol; not probability, calibrated accuracy, scoring, assurance or a guarantee.")</x:f>
      </x:c>
    </x:row>
    <x:row r="11">
      <x:c r="A11" s="37"/>
      <x:c r="B11" s="37"/>
      <x:c r="C11" s="37"/>
      <x:c r="D11" s="37"/>
      <x:c r="E11" s="42"/>
      <x:c r="F11" s="37"/>
      <x:c r="G11" s="37"/>
      <x:c r="H11" s="37"/>
      <x:c r="I11" s="37"/>
      <x:c r="J11" s="37"/>
      <x:c r="K11" s="37"/>
      <x:c r="L11" s="37"/>
      <x:c r="M11" s="37"/>
      <x:c r="N11" s="37"/>
      <x:c r="O11" s="37"/>
      <x:c r="P11" s="37"/>
      <x:c r="Q11" s="37"/>
      <x:c r="R11" s="37"/>
      <x:c r="S11" s="37"/>
      <x:c r="T11" s="37"/>
      <x:c r="U11" s="37"/>
      <x:c r="V11" s="37"/>
      <x:c r="W11" s="37"/>
      <x:c r="X11" s="38" t="str">
        <x:f>IF(A11="","",IF(NOT(AND(OR(EXACT(F11,"Use"),EXACT(F11,"Use with limits"),EXACT(F11,"Review required"),EXACT(F11,"Refuse claim"),EXACT(F11,"No material change")),OR(EXACT(J11,"Fit"),EXACT(J11,"Limited / weak"),EXACT(J11,"Stale"),EXACT(J11,"Contradictory"),EXACT(J11,"Missing")),OR(EXACT(K11,"Supported"),EXACT(K11,"Inferred"),EXACT(K11,"Unresolved")),OR(EXACT(L11,"Yes"),EXACT(L11,"Partial"),EXACT(L11,"No"),EXACT(L11,"Unknown")),OR(EXACT(M11,"None found"),EXACT(M11,"Apparent contradiction resolved"),EXACT(M11,"Material contradiction unresolved"),EXACT(M11,"Not checked")),OR(EXACT(N11,"None"),EXACT(N11,"Recoverable missing evidence"),EXACT(N11,"Material evidence unavailable"),EXACT(N11,"Unknown")),OR(EXACT(O11,"Multiple independent lines"),EXACT(O11,"One independent line"),EXACT(O11,"Single-origin only"),EXACT(O11,"Not established")),OR(EXACT(Q11,"None"),EXACT(Q11,"Limited and visible"),EXACT(Q11,"Material but bounded"),EXACT(Q11,"Material and unresolved")),OR(EXACT(S11,"Fit for current decision"),EXACT(S11,"Historical but deliberately bounded"),EXACT(S11,"Stale for current decision"),EXACT(S11,"Context not established")),OR(EXACT(T11,"Unlikely to change assessment"),EXACT(T11,"Could change scope or wording"),EXACT(T11,"Likely to change assessment")),OR(EXACT(V11,"Routine / descriptive"),EXACT(V11,"Material / decision-changing"),EXACT(V11,"Consequential / high-impact")),OR(EXACT(W11,"Easy to reverse"),EXACT(W11,"Costly to reverse"),EXACT(W11,"Hard to reverse")),IF(F11="No material change",OR(EXACT(H11,"Unchanged exact claim"),EXACT(H11,"Changed exact claim")),TRUE),IF(F11="No material change",OR(EXACT(I11,"Unchanged decision use"),EXACT(I11,"Changed decision use")),TRUE),IF(OR(O11="Multiple independent lines",O11="One independent line"),OR(EXACT(P11,"Established independent origins"),EXACT(P11,"Shared or dependent origins"),EXACT(P11,"Not established")),TRUE))),"Invalid","Valid"))</x:f>
      </x:c>
      <x:c r="Y11" s="38" t="str">
        <x:f>IF(A11="","",IF(X11="Invalid","Not evaluated after P00",IF(OR(C11="",D11="",F11="",IF(F11="No material change",OR(H11="",I11=""),FALSE),J11="",K11="",L11="",M11="",N11="",O11="",IF(OR(O11="Multiple independent lines",O11="One independent line"),P11="",FALSE),Q11="",IF(Q11&lt;&gt;"None",R11="",FALSE),S11="",T11="",U11="",V11="",W11=""),"Incomplete","Complete")))</x:f>
      </x:c>
      <x:c r="Z11" s="38" t="str">
        <x:f>IF(A11="","",IF(AB11="P00","Invalid controlled input",IF(AB11="P01","Incomplete",IF(OR(AB11="P02",AB11="P03",AB11="P04",AB11="P05",AB11="P06",AB11="P07",AB11="P08",AB11="P09"),"Not eligible","Eligible"))))</x:f>
      </x:c>
      <x:c r="AA11" s="38" t="str">
        <x:f>IF(A11="","",IF(AB11="P00","No confidence assigned",IF(AB11="P01","No confidence result",IF(OR(AB11="P02",AB11="P03",AB11="P04",AB11="P05",AB11="P06",AB11="P07",AB11="P08",AB11="P09"),"Confidence not assignable",IF(AB11="P10","Low confidence",IF(AB11="P11","Moderate confidence","High confidence"))))))</x:f>
      </x:c>
      <x:c r="AB11" s="38" t="str">
        <x:f>IF(A11="","",IF(X11="Invalid","P00",IF(Y11="Incomplete","P01",IF(F11="Refuse claim","P02",IF(F11="Review required","P03",IF(K11="Unresolved","P04",IF(OR(L11="No",L11="Unknown",L11="Partial"),"P05",IF(OR(J11="Missing",N11&lt;&gt;"None",M11="Not checked"),"P06",IF(OR(J11="Contradictory",M11="Material contradiction unresolved"),"P07",IF(OR(J11="Stale",S11="Stale for current decision",S11="Context not established",Q11="Material and unresolved"),"P08",IF(OR(AND(F11="Use with limits",G11=""),AND(F11="No material change",H11="Changed exact claim"),AND(F11="No material change",I11="Changed decision use"),AND(OR(O11="Multiple independent lines",O11="One independent line"),P11="Not established"),AND(Q11="None",R11&lt;&gt;"")),"P09",IF(OR(Q11="Material but bounded",AND(S11="Historical but deliberately bounded",J11="Limited / weak"),O11="Not established",AND(J11="Limited / weak",O11="Multiple independent lines",P11="Established independent origins",T11="Likely to change assessment"),AND(O11="Single-origin only",NOT(AND(F11="Use",J11="Fit",OR(K11="Supported",K11="Inferred"),L11="Yes",OR(M11="None found",M11="Apparent contradiction resolved"),N11="None",O11="Single-origin only",OR(Q11="None",Q11="Limited and visible"),S11="Fit for current decision",T11="Unlikely to change assessment"))),T11="Likely to change assessment"),"P10",IF(OR(AND(F11="No material change",NOT(AND(OR(F11="Use",F11="No material change"),IF(F11="No material change",AND(H11="Unchanged exact claim",I11="Unchanged decision use"),TRUE),J11="Fit",OR(K11="Supported",K11="Inferred"),L11="Yes",OR(M11="None found",M11="Apparent contradiction resolved"),N11="None",O11="Multiple independent lines",P11="Established independent origins",OR(Q11="None",Q11="Limited and visible"),S11="Fit for current decision",T11="Unlikely to change assessment"))),F11="Use with limits",S11="Historical but deliberately bounded",P11="Shared or dependent origins",O11="One independent line",AND(F11="Use",J11="Fit",OR(K11="Supported",K11="Inferred"),L11="Yes",OR(M11="None found",M11="Apparent contradiction resolved"),N11="None",O11="Single-origin only",OR(Q11="None",Q11="Limited and visible"),S11="Fit for current decision",T11="Unlikely to change assessment"),AND(J11="Limited / weak",O11="Multiple independent lines",P11="Established independent origins",OR(T11="Unlikely to change assessment",T11="Could change scope or wording")),T11="Could change scope or wording"),"P11",IF(AND(OR(F11="Use",F11="No material change"),IF(F11="No material change",AND(H11="Unchanged exact claim",I11="Unchanged decision use"),TRUE),J11="Fit",OR(K11="Supported",K11="Inferred"),L11="Yes",OR(M11="None found",M11="Apparent contradiction resolved"),N11="None",O11="Multiple independent lines",P11="Established independent origins",OR(Q11="None",Q11="Limited and visible"),S11="Fit for current decision",T11="Unlikely to change assessment"),"P12","P09"))))))))))))))</x:f>
      </x:c>
      <x:c r="AC11" s="38" t="str">
        <x:f>IF(A11="","",IF(AB11="P00","CONF-TECH-INVALID-ENUM",IF(AB11="P01","CONF-INCOMPLETE",IF(AB11="P02","CONF-UPSTREAM-REFUSE",IF(AB11="P03","CONF-UPSTREAM-REVIEW",IF(AB11="P04",IF(F11="No material change","CONF-SC-NMC-UNRESOLVED","CONF-UPSTREAM-UNRESOLVED"),IF(AB11="P05",IF(L11="Partial","CONF-DIRECT-FIT-PARTIAL","CONF-DIRECT-FIT"),IF(AB11="P06","CONF-MISSING-OR-UNCHECKED",IF(AB11="P07",IF(F11="No material change","CONF-SC-NMC-CONTRADICTION","CONF-CONTRADICTION"),IF(AB11="P08",IF(Q11="Material and unresolved","CONF-NOT-ASSIGNABLE-ASSUMPTION",IF(AND(F11="No material change",OR(J11="Stale",S11="Stale for current decision")),"CONF-SC-NMC-STALE",IF(S11="Context not established","CONF-NOT-ASSIGNABLE-CONTEXT","CONF-NOT-ASSIGNABLE-STALE-CURRENT"))),IF(AB11="P09",IF(AND(F11="Use with limits",G11=""),"CONF-SC-LIMIT-MISSING",IF(AND(F11="No material change",H11="Changed exact claim"),"CONF-SC-NMC-CLAIM-CHANGED",IF(AND(F11="No material change",I11="Changed decision use"),"CONF-SC-NMC-USE-CHANGED",IF(AND(OR(O11="Multiple independent lines",O11="One independent line"),P11="Not established"),"CONF-SC-INDEPENDENCE-UNPROVEN",IF(AND(Q11="None",R11&lt;&gt;""),"CONF-SC-ASSUMPTION-CONFLICT","CONF-SC-UNCLASSIFIED"))))),IF(AB11="P10",IF(Q11="Material but bounded","CONF-LOW-ASSUMPTION",IF(AND(S11="Historical but deliberately bounded",J11="Limited / weak"),"CONF-LOW-HISTORICAL",IF(O11="Not established","CONF-LOW-NOT-ESTABLISHED",IF(AND(J11="Limited / weak",O11="Multiple independent lines",P11="Established independent origins",T11="Likely to change assessment"),"CONF-LOW-WEAK-LINES",IF(AND(O11="Single-origin only",NOT(AND(F11="Use",J11="Fit",OR(K11="Supported",K11="Inferred"),L11="Yes",OR(M11="None found",M11="Apparent contradiction resolved"),N11="None",O11="Single-origin only",OR(Q11="None",Q11="Limited and visible"),S11="Fit for current decision",T11="Unlikely to change assessment"))),"CONF-LOW-SINGLE-ORIGIN","CONF-LOW-SENSITIVE"))))),IF(AB11="P11",IF(F11="No material change","CONF-MODERATE-NMC",IF(F11="Use with limits","CONF-MODERATE-LIMITED",IF(S11="Historical but deliberately bounded","CONF-MODERATE-HISTORICAL",IF(P11="Shared or dependent origins","CONF-MODERATE-SHARED-ORIGINS",IF(OR(O11="One independent line",AND(F11="Use",J11="Fit",OR(K11="Supported",K11="Inferred"),L11="Yes",OR(M11="None found",M11="Apparent contradiction resolved"),N11="None",O11="Single-origin only",OR(Q11="None",Q11="Limited and visible"),S11="Fit for current decision",T11="Unlikely to change assessment")),"CONF-MODERATE-ONE-LINE",IF(AND(J11="Limited / weak",O11="Multiple independent lines",P11="Established independent origins",OR(T11="Unlikely to change assessment",T11="Could change scope or wording")),"CONF-MODERATE-WEAK-LINES","CONF-MODERATE-SENSITIVE")))))),IF(AB11="P12",IF(F11="No material change","CONF-HIGH-NMC",IF(K11="Inferred","CONF-HIGH-INFERENCE-RETAINED","CONF-HIGH-DIRECT-INDEPENDENT")),""))))))))))))))</x:f>
      </x:c>
      <x:c r="AD11" s="38" t="str">
        <x:f>IF(A11="","",IF(AC11="A33-TECH-INVALID-ENUM","One or more active Stage 1 controlled values are invalid.",IF(AC11="A33-INCOMPLETE","The active Stage 1 assessment is incomplete.",IF(AC11="A33-UPSTREAM-REFUSE","What Counts as Reliable Evidence in Competitor Analysis? returned Refuse claim.",IF(AC11="A33-UPSTREAM-REVIEW","What Counts as Reliable Evidence in Competitor Analysis? returned Review required.",IF(AC11="A33-SC-NMC-UNRESOLVED","The no-material-change claim remains unresolved.",IF(AC11="A33-UPSTREAM-UNRESOLVED","The claim remains unresolved.",IF(AC11="A33-DIRECT-FIT","The evidence does not directly fit the exact submitted claim.",IF(AC11="A33-DIRECT-FIT-PARTIAL","The submitted claim only partially fits the evidence.",IF(AC11="A33-MISSING-OR-UNCHECKED","Required evidence is missing, unavailable, unknown, or contradiction checking is incomplete.",IF(AC11="A33-CONTRADICTION","A material contradiction remains unresolved.",IF(AC11="A33-SC-NMC-CONTRADICTION","The no-material-change submission contains an unresolved material contradiction.",IF(AC11="A33-NOT-ASSIGNABLE-ASSUMPTION","A material assumption remains unresolved.",IF(AC11="A33-NOT-ASSIGNABLE-CONTEXT","The relevant context is not established.",IF(AC11="A33-NOT-ASSIGNABLE-STALE-CURRENT","The evidence or context is stale for the current decision.",IF(AC11="A33-SC-NMC-STALE","The no-material-change assessment is stale for the current decision.",IF(AC11="A33-SC-ASSUMPTION-CONFLICT","The assumption category and detail conflict.",IF(AC11="A33-SC-INDEPENDENCE-UNPROVEN","Independent origins are not established.",IF(AC11="A33-SC-LIMIT-MISSING","Use with limits requires a named limitation.",IF(AC11="A33-SC-NMC-CLAIM-CHANGED","The exact claim changed, so prior confidence cannot be carried forward.",IF(AC11="A33-SC-NMC-USE-CHANGED","The decision use changed.",IF(AC11="A33-SC-UNCLASSIFIED","The valid input combination has no authorized classification.",IF(AC11="A33-LOW-ASSUMPTION","A bounded material assumption makes the eligible assessment fragile.",IF(AC11="A33-LOW-HISTORICAL","Historical, weak support makes the assessment fragile.",IF(AC11="A33-LOW-NOT-ESTABLISHED","Support exists but independent support is not established.",IF(AC11="A33-LOW-SENSITIVE","Plausible new evidence is likely to change the assessment.",IF(AC11="A33-LOW-SINGLE-ORIGIN","The eligible assessment depends on one origin and fails the stable single-origin conjunction.",IF(AC11="A33-LOW-WEAK-LINES","Multiple independent lines remain weak and the result is likely to change.",IF(AC11="A33-MODERATE-HISTORICAL","The evidence supports a deliberately historical, bounded assessment.",IF(AC11="A33-MODERATE-LIMITED","The assessment is eligible only within the named limitation.",IF(AC11="A33-MODERATE-NMC","The unchanged assessment remains eligible but retains meaningful uncertainty.",IF(AC11="A33-MODERATE-ONE-LINE","The assessment rests on one effective line of support.",IF(AC11="A33-MODERATE-SENSITIVE","Meaningful new evidence could change the scope or wording.",IF(AC11="A33-MODERATE-SHARED-ORIGINS","The lines share or depend on common origins, reducing independent corroboration.",IF(AC11="A33-MODERATE-WEAK-LINES","Established independent origins support the assessment, but the evidence remains limited or weak.",IF(AC11="A33-HIGH-DIRECT-INDEPENDENT","Direct, coherent support with established independent origins and limited visible assumptions supports the bounded assessment.",IF(AC11="A33-HIGH-INFERENCE-RETAINED","Direct, coherent support with established independent origins supports the bounded inference; it remains explicitly an inference.",IF(AC11="A33-HIGH-NMC","The exact claim and decision use are unchanged and the strong-support conditions remain satisfied.",""))))))))))))))))))))))))))))))))))))))</x:f>
      </x:c>
      <x:c r="AE11" s="38" t="str">
        <x:f>IF(A11="","",IF(Z11="Invalid controlled input","No confidence statement is permitted.",IF(Z11="Incomplete","No confidence statement is permitted until Stage 1 is complete.",IF(Z11="Not eligible","Confidence not assignable: no confidence statement is permitted for "&amp;C11&amp;" because "&amp;AD11&amp;" "&amp;AG11,IF(AA11="High confidence",IF(K11="Inferred","The evidence supports the inference that ","The available evidence strongly supports the assessment that ")&amp;C11&amp;", with High confidence within "&amp;D11&amp;". The principal remaining uncertainty is "&amp;U11,IF(AA11="Moderate confidence",IF(K11="Inferred","The evidence supports the inference that ","The available evidence supports the assessment that ")&amp;C11&amp;", with Moderate confidence within "&amp;D11&amp;". "&amp;U11&amp;" could change its scope or wording.",IF(K11="Inferred","The limited evidence supports the provisional inference that ","Limited evidence weakly supports the bounded assessment that ")&amp;C11&amp;". Treat it as provisional because "&amp;U11))))))</x:f>
      </x:c>
      <x:c r="AF11" s="38" t="str">
        <x:f>IF(A11="","",IF(Z11="Invalid controlled input","Do not preserve or reuse a previous result.",IF(Z11="Incomplete","Do not infer a result from partial inputs.",IF(Z11="Not eligible","Do not use High, Moderate or Low confidence, zero confidence, very low confidence, or wording that presents the claim as established.",IF(AA11="High confidence","Do not say certain, proven, guaranteed, definitely, conclusive, established fact, or assign a numerical probability.",IF(AA11="Moderate confidence","Do not say definitive, conclusive, established fact, or attach a percentage band.","Do not say shows, confirms, demonstrates as established, or use Low confidence to rescue an unsupported claim."))))))</x:f>
      </x:c>
      <x:c r="AG11" s="38" t="str">
        <x:f>IF(A11="","",IF(AC11="A33-TECH-INVALID-ENUM","Correct the exact invalid value and resubmit.",IF(AC11="A33-INCOMPLETE","Complete every active Stage 1 field.",IF(AC11="A33-UPSTREAM-REFUSE","Resolve or replace the refused claim through What Counts as Reliable Evidence in Competitor Analysis?.",IF(AC11="A33-UPSTREAM-REVIEW","Complete the review in What Counts as Reliable Evidence in Competitor Analysis? before confidence assessment.",IF(AC11="A33-SC-NMC-UNRESOLVED","Resolve the claim status upstream before assigning confidence.",IF(AC11="A33-UPSTREAM-UNRESOLVED","Resolve the claim status upstream before assigning confidence.",IF(AC11="A33-DIRECT-FIT","Narrow or replace the claim and rerun What Counts as Reliable Evidence in Competitor Analysis?.",IF(AC11="A33-DIRECT-FIT-PARTIAL","Submit the separately narrowed proposition approved through What Counts as Reliable Evidence in Competitor Analysis? as the new Exact claim with Direct claim fit set to Yes.",IF(AC11="A33-MISSING-OR-UNCHECKED","Recover or document the required evidence and complete the review in What Counts as Reliable Evidence in Competitor Analysis? before assigning confidence.",IF(AC11="A33-CONTRADICTION","Resolve or preserve the contradiction through How to Handle Contradictory Competitor Evidence before assigning confidence.",IF(AC11="A33-SC-NMC-CONTRADICTION","Resolve or preserve the contradiction through How to Handle Contradictory Competitor Evidence before assigning confidence.",IF(AC11="A33-NOT-ASSIGNABLE-ASSUMPTION","Resolve the material assumption or narrow the claim.",IF(AC11="A33-NOT-ASSIGNABLE-CONTEXT","Establish the relevant context before assigning confidence.",IF(AC11="A33-NOT-ASSIGNABLE-STALE-CURRENT","Update or historically bind the evidence through When Competitor Evidence Becomes Too Old to Use.",IF(AC11="A33-SC-NMC-STALE","Run a fresh assessment with current evidence.",IF(AC11="A33-SC-ASSUMPTION-CONFLICT","Choose a bounded assumption category or remove the detail.",IF(AC11="A33-SC-INDEPENDENCE-UNPROVEN","Trace origins or correct the support category.",IF(AC11="A33-SC-LIMIT-MISSING","Add the exact limitation or correct the upstream outcome.",IF(AC11="A33-SC-NMC-CLAIM-CHANGED","Run a fresh assessment.",IF(AC11="A33-SC-NMC-USE-CHANGED","Run a fresh assessment for the new use.",IF(AC11="A33-SC-UNCLASSIFIED","Return to method governance; do not invent a result.",IF(AC11="A33-LOW-ASSUMPTION","Keep the assumption explicit and seek evidence that could remove it.",IF(AC11="A33-LOW-HISTORICAL","Use only historically bounded wording and seek current evidence.",IF(AC11="A33-LOW-NOT-ESTABLISHED","Trace provenance or collect genuinely independent evidence.",IF(AC11="A33-LOW-SENSITIVE","Collect the evidence most likely to change the result.",IF(AC11="A33-LOW-SINGLE-ORIGIN","Seek genuinely independent corroboration.",IF(AC11="A33-LOW-WEAK-LINES","Strengthen direct support before consequential use.",IF(AC11="A33-MODERATE-HISTORICAL","Do not generalize it to the current decision without fresh evidence.",IF(AC11="A33-MODERATE-LIMITED","Reopen if the named limitation no longer holds.",IF(AC11="A33-MODERATE-NMC","Reopen if the exact claim, use, evidence or context changes.",IF(AC11="A33-MODERATE-ONE-LINE","A second genuinely independent line could change scope or wording.",IF(AC11="A33-MODERATE-SENSITIVE","Name the likely change trigger and keep the statement bounded.",IF(AC11="A33-MODERATE-SHARED-ORIGINS","Seek genuinely independent origins.",IF(AC11="A33-MODERATE-WEAK-LINES","Strengthen the direct evidence and preserve the limitation.",IF(AC11="A33-HIGH-DIRECT-INDEPENDENT","Reopen on the named evidence, context, assumption or decision-use trigger.",IF(AC11="A33-HIGH-INFERENCE-RETAINED","Retain the inference marker and reopen on the named trigger.",IF(AC11="A33-HIGH-NMC","Reopen on the named evidence, context, assumption or decision-use trigger.",""))))))))))))))))))))))))))))))))))))))</x:f>
      </x:c>
      <x:c r="AH11" s="38" t="str">
        <x:f>IF(A11="","",IF(Z11&lt;&gt;"Eligible","",IF(AND(V11="Consequential / high-impact",W11="Hard to reverse"),"CONF-OVERLAY-CONSEQUENCE + CONF-OVERLAY-HARD-TO-REVERSE",IF(AND(AA11="Low confidence",W11="Hard to reverse"),"CONF-OVERLAY-HARD-TO-REVERSE",IF(V11="Consequential / high-impact","CONF-OVERLAY-CONSEQUENCE",IF(W11="Hard to reverse","CONF-OVERLAY-HARD-TO-REVERSE",IF(OR(V11="Material / decision-changing",W11="Costly to reverse"),"CONF-OVERLAY-CONSEQUENCE","")))))))</x:f>
      </x:c>
      <x:c r="AI11" s="38" t="str">
        <x:f>IF(A11="","",IF(Z11&lt;&gt;"Eligible","",IF(AND(V11="Consequential / high-impact",W11="Hard to reverse"),IF(AA11="Low confidence","Independent review and formal approval required; default to deferral, evidence collection or a reversible test.","Independent accountable review and formal approval required before a consequential, hard-to-reverse action."),IF(AND(AA11="Low confidence",W11="Hard to reverse"),"Independent review and formal approval required; default to deferral, evidence collection or a reversible test.",IF(V11="Consequential / high-impact","Independent accountable review and formal approval required.",IF(W11="Hard to reverse","Independent review required before a hard-to-reverse action.",IF(OR(V11="Material / decision-changing",W11="Costly to reverse"),"Accountable reviewer required before material use.","Owner review; reopen on the named trigger.")))))))</x:f>
      </x:c>
      <x:c r="AJ11" s="38" t="str">
        <x:f>IF(A11="","",IF(Z11&lt;&gt;"Eligible","",IF(AND(V11="Consequential / high-impact",W11="Hard to reverse"),IF(AA11="Low confidence","Do not make an irreversible commitment from this Low-confidence assessment.","Prefer a reversible step and proceed only within the recorded scope after independent review; confidence itself is unchanged."),IF(AND(AA11="Low confidence",W11="Hard to reverse"),"Do not make an irreversible commitment from this Low-confidence assessment.",IF(V11="Consequential / high-impact","Proceed only within the recorded scope after independent review; confidence itself is unchanged.",IF(W11="Hard to reverse","Prefer a reversible step until review is complete.",IF(OR(V11="Material / decision-changing",W11="Costly to reverse"),"Use only after accountable review and within the stated boundary.","Proceed within the stated scope and preserve the reopen condition.")))))))</x:f>
      </x:c>
      <x:c r="AK11" s="37"/>
      <x:c r="AL11" s="37"/>
      <x:c r="AM11" s="37"/>
      <x:c r="AN11" s="37"/>
      <x:c r="AO11" s="42"/>
      <x:c r="AP11" s="38" t="str">
        <x:f>IF(A11="","",IF(Z11&lt;&gt;"Eligible","Not active",IF(OR(AND(AN11&lt;&gt;"",NOT(OR(EXACT(AN11,"Yes"),EXACT(AN11,"No")))),AND(AO11&lt;&gt;"",NOT(ISNUMBER(AO11)))),"H00",IF(OR(AK11="",AM11="",AN11=""),"H01",IF(AND(OR(V11="Material / decision-changing",V11="Consequential / high-impact",W11="Costly to reverse",W11="Hard to reverse"),AL11=""),"H02",IF(AND(OR(V11="Consequential / high-impact",W11="Hard to reverse"),AK11&lt;&gt;"",AL11&lt;&gt;"",EXACT(AK11,AL11)),"H03",IF(AND(AN11="Yes",AO11=""),"H04",IF(AND(AN11="No",AO11&lt;&gt;""),"H05","H06"))))))))</x:f>
      </x:c>
      <x:c r="AQ11" s="38" t="str">
        <x:f>IF(A11="","",IF(AP11="Not active","Not active",IF(OR(AP11="H00",AP11="H01",AP11="H04"),"Incomplete",IF(OR(AP11="H02",AP11="H03",AP11="H05"),"Draft","Complete"))))</x:f>
      </x:c>
      <x:c r="AR11" s="38" t="str">
        <x:f>IF(A11="","",IF(AP11="H00","CONF-HANDOFF-INVALID",IF(AP11="H01","CONF-HANDOFF-INCOMPLETE",IF(AP11="H02","CONF-HANDOFF-REVIEWER",IF(AP11="H03","CONF-HANDOFF-INDEPENDENCE",IF(AP11="H04","CONF-HANDOFF-DATE",IF(AP11="H05","CONF-HANDOFF-DATE-NOT-MATERIAL","")))))))</x:f>
      </x:c>
      <x:c r="AS11" s="38" t="str">
        <x:f>IF(A11="","",IF(AP11="H06","Permitted","Prohibited"))</x:f>
      </x:c>
      <x:c r="AT11" s="38" t="str">
        <x:f>IF(A11="","",IF(OR(AB11="P11",AB11="P12",AB11="P14",AB11="P15"),"What Counts as Reliable Evidence in Competitor Analysis?",IF(AB11="P13","Observed, Inferred and Unresolved Evidence",IF(AB11="P16","How to Handle Contradictory Competitor Evidence",IF(AB11="P17","When Competitor Evidence Becomes Too Old to Use","")))))</x:f>
      </x:c>
      <x:c r="AU11" s="38" t="str">
        <x:f>IF(A11="","","SERPIFAI Confidence Statement Method v1.0.1")</x:f>
      </x:c>
      <x:c r="AV11" s="38" t="str">
        <x:f>IF(A11="","","Qualitative evidence-and-uncertainty protocol; not probability, calibrated accuracy, scoring, assurance or a guarantee.")</x:f>
      </x:c>
    </x:row>
    <x:row r="12">
      <x:c r="A12" s="37"/>
      <x:c r="B12" s="37"/>
      <x:c r="C12" s="37"/>
      <x:c r="D12" s="37"/>
      <x:c r="E12" s="42"/>
      <x:c r="F12" s="37"/>
      <x:c r="G12" s="37"/>
      <x:c r="H12" s="37"/>
      <x:c r="I12" s="37"/>
      <x:c r="J12" s="37"/>
      <x:c r="K12" s="37"/>
      <x:c r="L12" s="37"/>
      <x:c r="M12" s="37"/>
      <x:c r="N12" s="37"/>
      <x:c r="O12" s="37"/>
      <x:c r="P12" s="37"/>
      <x:c r="Q12" s="37"/>
      <x:c r="R12" s="37"/>
      <x:c r="S12" s="37"/>
      <x:c r="T12" s="37"/>
      <x:c r="U12" s="37"/>
      <x:c r="V12" s="37"/>
      <x:c r="W12" s="37"/>
      <x:c r="X12" s="38" t="str">
        <x:f>IF(A12="","",IF(NOT(AND(OR(EXACT(F12,"Use"),EXACT(F12,"Use with limits"),EXACT(F12,"Review required"),EXACT(F12,"Refuse claim"),EXACT(F12,"No material change")),OR(EXACT(J12,"Fit"),EXACT(J12,"Limited / weak"),EXACT(J12,"Stale"),EXACT(J12,"Contradictory"),EXACT(J12,"Missing")),OR(EXACT(K12,"Supported"),EXACT(K12,"Inferred"),EXACT(K12,"Unresolved")),OR(EXACT(L12,"Yes"),EXACT(L12,"Partial"),EXACT(L12,"No"),EXACT(L12,"Unknown")),OR(EXACT(M12,"None found"),EXACT(M12,"Apparent contradiction resolved"),EXACT(M12,"Material contradiction unresolved"),EXACT(M12,"Not checked")),OR(EXACT(N12,"None"),EXACT(N12,"Recoverable missing evidence"),EXACT(N12,"Material evidence unavailable"),EXACT(N12,"Unknown")),OR(EXACT(O12,"Multiple independent lines"),EXACT(O12,"One independent line"),EXACT(O12,"Single-origin only"),EXACT(O12,"Not established")),OR(EXACT(Q12,"None"),EXACT(Q12,"Limited and visible"),EXACT(Q12,"Material but bounded"),EXACT(Q12,"Material and unresolved")),OR(EXACT(S12,"Fit for current decision"),EXACT(S12,"Historical but deliberately bounded"),EXACT(S12,"Stale for current decision"),EXACT(S12,"Context not established")),OR(EXACT(T12,"Unlikely to change assessment"),EXACT(T12,"Could change scope or wording"),EXACT(T12,"Likely to change assessment")),OR(EXACT(V12,"Routine / descriptive"),EXACT(V12,"Material / decision-changing"),EXACT(V12,"Consequential / high-impact")),OR(EXACT(W12,"Easy to reverse"),EXACT(W12,"Costly to reverse"),EXACT(W12,"Hard to reverse")),IF(F12="No material change",OR(EXACT(H12,"Unchanged exact claim"),EXACT(H12,"Changed exact claim")),TRUE),IF(F12="No material change",OR(EXACT(I12,"Unchanged decision use"),EXACT(I12,"Changed decision use")),TRUE),IF(OR(O12="Multiple independent lines",O12="One independent line"),OR(EXACT(P12,"Established independent origins"),EXACT(P12,"Shared or dependent origins"),EXACT(P12,"Not established")),TRUE))),"Invalid","Valid"))</x:f>
      </x:c>
      <x:c r="Y12" s="38" t="str">
        <x:f>IF(A12="","",IF(X12="Invalid","Not evaluated after P00",IF(OR(C12="",D12="",F12="",IF(F12="No material change",OR(H12="",I12=""),FALSE),J12="",K12="",L12="",M12="",N12="",O12="",IF(OR(O12="Multiple independent lines",O12="One independent line"),P12="",FALSE),Q12="",IF(Q12&lt;&gt;"None",R12="",FALSE),S12="",T12="",U12="",V12="",W12=""),"Incomplete","Complete")))</x:f>
      </x:c>
      <x:c r="Z12" s="38" t="str">
        <x:f>IF(A12="","",IF(AB12="P00","Invalid controlled input",IF(AB12="P01","Incomplete",IF(OR(AB12="P02",AB12="P03",AB12="P04",AB12="P05",AB12="P06",AB12="P07",AB12="P08",AB12="P09"),"Not eligible","Eligible"))))</x:f>
      </x:c>
      <x:c r="AA12" s="38" t="str">
        <x:f>IF(A12="","",IF(AB12="P00","No confidence assigned",IF(AB12="P01","No confidence result",IF(OR(AB12="P02",AB12="P03",AB12="P04",AB12="P05",AB12="P06",AB12="P07",AB12="P08",AB12="P09"),"Confidence not assignable",IF(AB12="P10","Low confidence",IF(AB12="P11","Moderate confidence","High confidence"))))))</x:f>
      </x:c>
      <x:c r="AB12" s="38" t="str">
        <x:f>IF(A12="","",IF(X12="Invalid","P00",IF(Y12="Incomplete","P01",IF(F12="Refuse claim","P02",IF(F12="Review required","P03",IF(K12="Unresolved","P04",IF(OR(L12="No",L12="Unknown",L12="Partial"),"P05",IF(OR(J12="Missing",N12&lt;&gt;"None",M12="Not checked"),"P06",IF(OR(J12="Contradictory",M12="Material contradiction unresolved"),"P07",IF(OR(J12="Stale",S12="Stale for current decision",S12="Context not established",Q12="Material and unresolved"),"P08",IF(OR(AND(F12="Use with limits",G12=""),AND(F12="No material change",H12="Changed exact claim"),AND(F12="No material change",I12="Changed decision use"),AND(OR(O12="Multiple independent lines",O12="One independent line"),P12="Not established"),AND(Q12="None",R12&lt;&gt;"")),"P09",IF(OR(Q12="Material but bounded",AND(S12="Historical but deliberately bounded",J12="Limited / weak"),O12="Not established",AND(J12="Limited / weak",O12="Multiple independent lines",P12="Established independent origins",T12="Likely to change assessment"),AND(O12="Single-origin only",NOT(AND(F12="Use",J12="Fit",OR(K12="Supported",K12="Inferred"),L12="Yes",OR(M12="None found",M12="Apparent contradiction resolved"),N12="None",O12="Single-origin only",OR(Q12="None",Q12="Limited and visible"),S12="Fit for current decision",T12="Unlikely to change assessment"))),T12="Likely to change assessment"),"P10",IF(OR(AND(F12="No material change",NOT(AND(OR(F12="Use",F12="No material change"),IF(F12="No material change",AND(H12="Unchanged exact claim",I12="Unchanged decision use"),TRUE),J12="Fit",OR(K12="Supported",K12="Inferred"),L12="Yes",OR(M12="None found",M12="Apparent contradiction resolved"),N12="None",O12="Multiple independent lines",P12="Established independent origins",OR(Q12="None",Q12="Limited and visible"),S12="Fit for current decision",T12="Unlikely to change assessment"))),F12="Use with limits",S12="Historical but deliberately bounded",P12="Shared or dependent origins",O12="One independent line",AND(F12="Use",J12="Fit",OR(K12="Supported",K12="Inferred"),L12="Yes",OR(M12="None found",M12="Apparent contradiction resolved"),N12="None",O12="Single-origin only",OR(Q12="None",Q12="Limited and visible"),S12="Fit for current decision",T12="Unlikely to change assessment"),AND(J12="Limited / weak",O12="Multiple independent lines",P12="Established independent origins",OR(T12="Unlikely to change assessment",T12="Could change scope or wording")),T12="Could change scope or wording"),"P11",IF(AND(OR(F12="Use",F12="No material change"),IF(F12="No material change",AND(H12="Unchanged exact claim",I12="Unchanged decision use"),TRUE),J12="Fit",OR(K12="Supported",K12="Inferred"),L12="Yes",OR(M12="None found",M12="Apparent contradiction resolved"),N12="None",O12="Multiple independent lines",P12="Established independent origins",OR(Q12="None",Q12="Limited and visible"),S12="Fit for current decision",T12="Unlikely to change assessment"),"P12","P09"))))))))))))))</x:f>
      </x:c>
      <x:c r="AC12" s="38" t="str">
        <x:f>IF(A12="","",IF(AB12="P00","CONF-TECH-INVALID-ENUM",IF(AB12="P01","CONF-INCOMPLETE",IF(AB12="P02","CONF-UPSTREAM-REFUSE",IF(AB12="P03","CONF-UPSTREAM-REVIEW",IF(AB12="P04",IF(F12="No material change","CONF-SC-NMC-UNRESOLVED","CONF-UPSTREAM-UNRESOLVED"),IF(AB12="P05",IF(L12="Partial","CONF-DIRECT-FIT-PARTIAL","CONF-DIRECT-FIT"),IF(AB12="P06","CONF-MISSING-OR-UNCHECKED",IF(AB12="P07",IF(F12="No material change","CONF-SC-NMC-CONTRADICTION","CONF-CONTRADICTION"),IF(AB12="P08",IF(Q12="Material and unresolved","CONF-NOT-ASSIGNABLE-ASSUMPTION",IF(AND(F12="No material change",OR(J12="Stale",S12="Stale for current decision")),"CONF-SC-NMC-STALE",IF(S12="Context not established","CONF-NOT-ASSIGNABLE-CONTEXT","CONF-NOT-ASSIGNABLE-STALE-CURRENT"))),IF(AB12="P09",IF(AND(F12="Use with limits",G12=""),"CONF-SC-LIMIT-MISSING",IF(AND(F12="No material change",H12="Changed exact claim"),"CONF-SC-NMC-CLAIM-CHANGED",IF(AND(F12="No material change",I12="Changed decision use"),"CONF-SC-NMC-USE-CHANGED",IF(AND(OR(O12="Multiple independent lines",O12="One independent line"),P12="Not established"),"CONF-SC-INDEPENDENCE-UNPROVEN",IF(AND(Q12="None",R12&lt;&gt;""),"CONF-SC-ASSUMPTION-CONFLICT","CONF-SC-UNCLASSIFIED"))))),IF(AB12="P10",IF(Q12="Material but bounded","CONF-LOW-ASSUMPTION",IF(AND(S12="Historical but deliberately bounded",J12="Limited / weak"),"CONF-LOW-HISTORICAL",IF(O12="Not established","CONF-LOW-NOT-ESTABLISHED",IF(AND(J12="Limited / weak",O12="Multiple independent lines",P12="Established independent origins",T12="Likely to change assessment"),"CONF-LOW-WEAK-LINES",IF(AND(O12="Single-origin only",NOT(AND(F12="Use",J12="Fit",OR(K12="Supported",K12="Inferred"),L12="Yes",OR(M12="None found",M12="Apparent contradiction resolved"),N12="None",O12="Single-origin only",OR(Q12="None",Q12="Limited and visible"),S12="Fit for current decision",T12="Unlikely to change assessment"))),"CONF-LOW-SINGLE-ORIGIN","CONF-LOW-SENSITIVE"))))),IF(AB12="P11",IF(F12="No material change","CONF-MODERATE-NMC",IF(F12="Use with limits","CONF-MODERATE-LIMITED",IF(S12="Historical but deliberately bounded","CONF-MODERATE-HISTORICAL",IF(P12="Shared or dependent origins","CONF-MODERATE-SHARED-ORIGINS",IF(OR(O12="One independent line",AND(F12="Use",J12="Fit",OR(K12="Supported",K12="Inferred"),L12="Yes",OR(M12="None found",M12="Apparent contradiction resolved"),N12="None",O12="Single-origin only",OR(Q12="None",Q12="Limited and visible"),S12="Fit for current decision",T12="Unlikely to change assessment")),"CONF-MODERATE-ONE-LINE",IF(AND(J12="Limited / weak",O12="Multiple independent lines",P12="Established independent origins",OR(T12="Unlikely to change assessment",T12="Could change scope or wording")),"CONF-MODERATE-WEAK-LINES","CONF-MODERATE-SENSITIVE")))))),IF(AB12="P12",IF(F12="No material change","CONF-HIGH-NMC",IF(K12="Inferred","CONF-HIGH-INFERENCE-RETAINED","CONF-HIGH-DIRECT-INDEPENDENT")),""))))))))))))))</x:f>
      </x:c>
      <x:c r="AD12" s="38" t="str">
        <x:f>IF(A12="","",IF(AC12="A34-TECH-INVALID-ENUM","One or more active Stage 1 controlled values are invalid.",IF(AC12="A34-INCOMPLETE","The active Stage 1 assessment is incomplete.",IF(AC12="A34-UPSTREAM-REFUSE","What Counts as Reliable Evidence in Competitor Analysis? returned Refuse claim.",IF(AC12="A34-UPSTREAM-REVIEW","What Counts as Reliable Evidence in Competitor Analysis? returned Review required.",IF(AC12="A34-SC-NMC-UNRESOLVED","The no-material-change claim remains unresolved.",IF(AC12="A34-UPSTREAM-UNRESOLVED","The claim remains unresolved.",IF(AC12="A34-DIRECT-FIT","The evidence does not directly fit the exact submitted claim.",IF(AC12="A34-DIRECT-FIT-PARTIAL","The submitted claim only partially fits the evidence.",IF(AC12="A34-MISSING-OR-UNCHECKED","Required evidence is missing, unavailable, unknown, or contradiction checking is incomplete.",IF(AC12="A34-CONTRADICTION","A material contradiction remains unresolved.",IF(AC12="A34-SC-NMC-CONTRADICTION","The no-material-change submission contains an unresolved material contradiction.",IF(AC12="A34-NOT-ASSIGNABLE-ASSUMPTION","A material assumption remains unresolved.",IF(AC12="A34-NOT-ASSIGNABLE-CONTEXT","The relevant context is not established.",IF(AC12="A34-NOT-ASSIGNABLE-STALE-CURRENT","The evidence or context is stale for the current decision.",IF(AC12="A34-SC-NMC-STALE","The no-material-change assessment is stale for the current decision.",IF(AC12="A34-SC-ASSUMPTION-CONFLICT","The assumption category and detail conflict.",IF(AC12="A34-SC-INDEPENDENCE-UNPROVEN","Independent origins are not established.",IF(AC12="A34-SC-LIMIT-MISSING","Use with limits requires a named limitation.",IF(AC12="A34-SC-NMC-CLAIM-CHANGED","The exact claim changed, so prior confidence cannot be carried forward.",IF(AC12="A34-SC-NMC-USE-CHANGED","The decision use changed.",IF(AC12="A34-SC-UNCLASSIFIED","The valid input combination has no authorized classification.",IF(AC12="A34-LOW-ASSUMPTION","A bounded material assumption makes the eligible assessment fragile.",IF(AC12="A34-LOW-HISTORICAL","Historical, weak support makes the assessment fragile.",IF(AC12="A34-LOW-NOT-ESTABLISHED","Support exists but independent support is not established.",IF(AC12="A34-LOW-SENSITIVE","Plausible new evidence is likely to change the assessment.",IF(AC12="A34-LOW-SINGLE-ORIGIN","The eligible assessment depends on one origin and fails the stable single-origin conjunction.",IF(AC12="A34-LOW-WEAK-LINES","Multiple independent lines remain weak and the result is likely to change.",IF(AC12="A34-MODERATE-HISTORICAL","The evidence supports a deliberately historical, bounded assessment.",IF(AC12="A34-MODERATE-LIMITED","The assessment is eligible only within the named limitation.",IF(AC12="A34-MODERATE-NMC","The unchanged assessment remains eligible but retains meaningful uncertainty.",IF(AC12="A34-MODERATE-ONE-LINE","The assessment rests on one effective line of support.",IF(AC12="A34-MODERATE-SENSITIVE","Meaningful new evidence could change the scope or wording.",IF(AC12="A34-MODERATE-SHARED-ORIGINS","The lines share or depend on common origins, reducing independent corroboration.",IF(AC12="A34-MODERATE-WEAK-LINES","Established independent origins support the assessment, but the evidence remains limited or weak.",IF(AC12="A34-HIGH-DIRECT-INDEPENDENT","Direct, coherent support with established independent origins and limited visible assumptions supports the bounded assessment.",IF(AC12="A34-HIGH-INFERENCE-RETAINED","Direct, coherent support with established independent origins supports the bounded inference; it remains explicitly an inference.",IF(AC12="A34-HIGH-NMC","The exact claim and decision use are unchanged and the strong-support conditions remain satisfied.",""))))))))))))))))))))))))))))))))))))))</x:f>
      </x:c>
      <x:c r="AE12" s="38" t="str">
        <x:f>IF(A12="","",IF(Z12="Invalid controlled input","No confidence statement is permitted.",IF(Z12="Incomplete","No confidence statement is permitted until Stage 1 is complete.",IF(Z12="Not eligible","Confidence not assignable: no confidence statement is permitted for "&amp;C12&amp;" because "&amp;AD12&amp;" "&amp;AG12,IF(AA12="High confidence",IF(K12="Inferred","The evidence supports the inference that ","The available evidence strongly supports the assessment that ")&amp;C12&amp;", with High confidence within "&amp;D12&amp;". The principal remaining uncertainty is "&amp;U12,IF(AA12="Moderate confidence",IF(K12="Inferred","The evidence supports the inference that ","The available evidence supports the assessment that ")&amp;C12&amp;", with Moderate confidence within "&amp;D12&amp;". "&amp;U12&amp;" could change its scope or wording.",IF(K12="Inferred","The limited evidence supports the provisional inference that ","Limited evidence weakly supports the bounded assessment that ")&amp;C12&amp;". Treat it as provisional because "&amp;U12))))))</x:f>
      </x:c>
      <x:c r="AF12" s="38" t="str">
        <x:f>IF(A12="","",IF(Z12="Invalid controlled input","Do not preserve or reuse a previous result.",IF(Z12="Incomplete","Do not infer a result from partial inputs.",IF(Z12="Not eligible","Do not use High, Moderate or Low confidence, zero confidence, very low confidence, or wording that presents the claim as established.",IF(AA12="High confidence","Do not say certain, proven, guaranteed, definitely, conclusive, established fact, or assign a numerical probability.",IF(AA12="Moderate confidence","Do not say definitive, conclusive, established fact, or attach a percentage band.","Do not say shows, confirms, demonstrates as established, or use Low confidence to rescue an unsupported claim."))))))</x:f>
      </x:c>
      <x:c r="AG12" s="38" t="str">
        <x:f>IF(A12="","",IF(AC12="A34-TECH-INVALID-ENUM","Correct the exact invalid value and resubmit.",IF(AC12="A34-INCOMPLETE","Complete every active Stage 1 field.",IF(AC12="A34-UPSTREAM-REFUSE","Resolve or replace the refused claim through What Counts as Reliable Evidence in Competitor Analysis?.",IF(AC12="A34-UPSTREAM-REVIEW","Complete the review in What Counts as Reliable Evidence in Competitor Analysis? before confidence assessment.",IF(AC12="A34-SC-NMC-UNRESOLVED","Resolve the claim status upstream before assigning confidence.",IF(AC12="A34-UPSTREAM-UNRESOLVED","Resolve the claim status upstream before assigning confidence.",IF(AC12="A34-DIRECT-FIT","Narrow or replace the claim and rerun What Counts as Reliable Evidence in Competitor Analysis?.",IF(AC12="A34-DIRECT-FIT-PARTIAL","Submit the separately narrowed proposition approved through What Counts as Reliable Evidence in Competitor Analysis? as the new Exact claim with Direct claim fit set to Yes.",IF(AC12="A34-MISSING-OR-UNCHECKED","Recover or document the required evidence and complete the review in What Counts as Reliable Evidence in Competitor Analysis? before assigning confidence.",IF(AC12="A34-CONTRADICTION","Resolve or preserve the contradiction through How to Handle Contradictory Competitor Evidence before assigning confidence.",IF(AC12="A34-SC-NMC-CONTRADICTION","Resolve or preserve the contradiction through How to Handle Contradictory Competitor Evidence before assigning confidence.",IF(AC12="A34-NOT-ASSIGNABLE-ASSUMPTION","Resolve the material assumption or narrow the claim.",IF(AC12="A34-NOT-ASSIGNABLE-CONTEXT","Establish the relevant context before assigning confidence.",IF(AC12="A34-NOT-ASSIGNABLE-STALE-CURRENT","Update or historically bind the evidence through When Competitor Evidence Becomes Too Old to Use.",IF(AC12="A34-SC-NMC-STALE","Run a fresh assessment with current evidence.",IF(AC12="A34-SC-ASSUMPTION-CONFLICT","Choose a bounded assumption category or remove the detail.",IF(AC12="A34-SC-INDEPENDENCE-UNPROVEN","Trace origins or correct the support category.",IF(AC12="A34-SC-LIMIT-MISSING","Add the exact limitation or correct the upstream outcome.",IF(AC12="A34-SC-NMC-CLAIM-CHANGED","Run a fresh assessment.",IF(AC12="A34-SC-NMC-USE-CHANGED","Run a fresh assessment for the new use.",IF(AC12="A34-SC-UNCLASSIFIED","Return to method governance; do not invent a result.",IF(AC12="A34-LOW-ASSUMPTION","Keep the assumption explicit and seek evidence that could remove it.",IF(AC12="A34-LOW-HISTORICAL","Use only historically bounded wording and seek current evidence.",IF(AC12="A34-LOW-NOT-ESTABLISHED","Trace provenance or collect genuinely independent evidence.",IF(AC12="A34-LOW-SENSITIVE","Collect the evidence most likely to change the result.",IF(AC12="A34-LOW-SINGLE-ORIGIN","Seek genuinely independent corroboration.",IF(AC12="A34-LOW-WEAK-LINES","Strengthen direct support before consequential use.",IF(AC12="A34-MODERATE-HISTORICAL","Do not generalize it to the current decision without fresh evidence.",IF(AC12="A34-MODERATE-LIMITED","Reopen if the named limitation no longer holds.",IF(AC12="A34-MODERATE-NMC","Reopen if the exact claim, use, evidence or context changes.",IF(AC12="A34-MODERATE-ONE-LINE","A second genuinely independent line could change scope or wording.",IF(AC12="A34-MODERATE-SENSITIVE","Name the likely change trigger and keep the statement bounded.",IF(AC12="A34-MODERATE-SHARED-ORIGINS","Seek genuinely independent origins.",IF(AC12="A34-MODERATE-WEAK-LINES","Strengthen the direct evidence and preserve the limitation.",IF(AC12="A34-HIGH-DIRECT-INDEPENDENT","Reopen on the named evidence, context, assumption or decision-use trigger.",IF(AC12="A34-HIGH-INFERENCE-RETAINED","Retain the inference marker and reopen on the named trigger.",IF(AC12="A34-HIGH-NMC","Reopen on the named evidence, context, assumption or decision-use trigger.",""))))))))))))))))))))))))))))))))))))))</x:f>
      </x:c>
      <x:c r="AH12" s="38" t="str">
        <x:f>IF(A12="","",IF(Z12&lt;&gt;"Eligible","",IF(AND(V12="Consequential / high-impact",W12="Hard to reverse"),"CONF-OVERLAY-CONSEQUENCE + CONF-OVERLAY-HARD-TO-REVERSE",IF(AND(AA12="Low confidence",W12="Hard to reverse"),"CONF-OVERLAY-HARD-TO-REVERSE",IF(V12="Consequential / high-impact","CONF-OVERLAY-CONSEQUENCE",IF(W12="Hard to reverse","CONF-OVERLAY-HARD-TO-REVERSE",IF(OR(V12="Material / decision-changing",W12="Costly to reverse"),"CONF-OVERLAY-CONSEQUENCE","")))))))</x:f>
      </x:c>
      <x:c r="AI12" s="38" t="str">
        <x:f>IF(A12="","",IF(Z12&lt;&gt;"Eligible","",IF(AND(V12="Consequential / high-impact",W12="Hard to reverse"),IF(AA12="Low confidence","Independent review and formal approval required; default to deferral, evidence collection or a reversible test.","Independent accountable review and formal approval required before a consequential, hard-to-reverse action."),IF(AND(AA12="Low confidence",W12="Hard to reverse"),"Independent review and formal approval required; default to deferral, evidence collection or a reversible test.",IF(V12="Consequential / high-impact","Independent accountable review and formal approval required.",IF(W12="Hard to reverse","Independent review required before a hard-to-reverse action.",IF(OR(V12="Material / decision-changing",W12="Costly to reverse"),"Accountable reviewer required before material use.","Owner review; reopen on the named trigger.")))))))</x:f>
      </x:c>
      <x:c r="AJ12" s="38" t="str">
        <x:f>IF(A12="","",IF(Z12&lt;&gt;"Eligible","",IF(AND(V12="Consequential / high-impact",W12="Hard to reverse"),IF(AA12="Low confidence","Do not make an irreversible commitment from this Low-confidence assessment.","Prefer a reversible step and proceed only within the recorded scope after independent review; confidence itself is unchanged."),IF(AND(AA12="Low confidence",W12="Hard to reverse"),"Do not make an irreversible commitment from this Low-confidence assessment.",IF(V12="Consequential / high-impact","Proceed only within the recorded scope after independent review; confidence itself is unchanged.",IF(W12="Hard to reverse","Prefer a reversible step until review is complete.",IF(OR(V12="Material / decision-changing",W12="Costly to reverse"),"Use only after accountable review and within the stated boundary.","Proceed within the stated scope and preserve the reopen condition.")))))))</x:f>
      </x:c>
      <x:c r="AK12" s="37"/>
      <x:c r="AL12" s="37"/>
      <x:c r="AM12" s="37"/>
      <x:c r="AN12" s="37"/>
      <x:c r="AO12" s="42"/>
      <x:c r="AP12" s="38" t="str">
        <x:f>IF(A12="","",IF(Z12&lt;&gt;"Eligible","Not active",IF(OR(AND(AN12&lt;&gt;"",NOT(OR(EXACT(AN12,"Yes"),EXACT(AN12,"No")))),AND(AO12&lt;&gt;"",NOT(ISNUMBER(AO12)))),"H00",IF(OR(AK12="",AM12="",AN12=""),"H01",IF(AND(OR(V12="Material / decision-changing",V12="Consequential / high-impact",W12="Costly to reverse",W12="Hard to reverse"),AL12=""),"H02",IF(AND(OR(V12="Consequential / high-impact",W12="Hard to reverse"),AK12&lt;&gt;"",AL12&lt;&gt;"",EXACT(AK12,AL12)),"H03",IF(AND(AN12="Yes",AO12=""),"H04",IF(AND(AN12="No",AO12&lt;&gt;""),"H05","H06"))))))))</x:f>
      </x:c>
      <x:c r="AQ12" s="38" t="str">
        <x:f>IF(A12="","",IF(AP12="Not active","Not active",IF(OR(AP12="H00",AP12="H01",AP12="H04"),"Incomplete",IF(OR(AP12="H02",AP12="H03",AP12="H05"),"Draft","Complete"))))</x:f>
      </x:c>
      <x:c r="AR12" s="38" t="str">
        <x:f>IF(A12="","",IF(AP12="H00","CONF-HANDOFF-INVALID",IF(AP12="H01","CONF-HANDOFF-INCOMPLETE",IF(AP12="H02","CONF-HANDOFF-REVIEWER",IF(AP12="H03","CONF-HANDOFF-INDEPENDENCE",IF(AP12="H04","CONF-HANDOFF-DATE",IF(AP12="H05","CONF-HANDOFF-DATE-NOT-MATERIAL","")))))))</x:f>
      </x:c>
      <x:c r="AS12" s="38" t="str">
        <x:f>IF(A12="","",IF(AP12="H06","Permitted","Prohibited"))</x:f>
      </x:c>
      <x:c r="AT12" s="38" t="str">
        <x:f>IF(A12="","",IF(OR(AB12="P12",AB12="P13",AB12="P15",AB12="P16"),"What Counts as Reliable Evidence in Competitor Analysis?",IF(AB12="P14","Observed, Inferred and Unresolved Evidence",IF(AB12="P17","How to Handle Contradictory Competitor Evidence",IF(AB12="P18","When Competitor Evidence Becomes Too Old to Use","")))))</x:f>
      </x:c>
      <x:c r="AU12" s="38" t="str">
        <x:f>IF(A12="","","SERPIFAI Confidence Statement Method v1.0.1")</x:f>
      </x:c>
      <x:c r="AV12" s="38" t="str">
        <x:f>IF(A12="","","Qualitative evidence-and-uncertainty protocol; not probability, calibrated accuracy, scoring, assurance or a guarantee.")</x:f>
      </x:c>
    </x:row>
    <x:row r="13">
      <x:c r="A13" s="37"/>
      <x:c r="B13" s="37"/>
      <x:c r="C13" s="37"/>
      <x:c r="D13" s="37"/>
      <x:c r="E13" s="42"/>
      <x:c r="F13" s="37"/>
      <x:c r="G13" s="37"/>
      <x:c r="H13" s="37"/>
      <x:c r="I13" s="37"/>
      <x:c r="J13" s="37"/>
      <x:c r="K13" s="37"/>
      <x:c r="L13" s="37"/>
      <x:c r="M13" s="37"/>
      <x:c r="N13" s="37"/>
      <x:c r="O13" s="37"/>
      <x:c r="P13" s="37"/>
      <x:c r="Q13" s="37"/>
      <x:c r="R13" s="37"/>
      <x:c r="S13" s="37"/>
      <x:c r="T13" s="37"/>
      <x:c r="U13" s="37"/>
      <x:c r="V13" s="37"/>
      <x:c r="W13" s="37"/>
      <x:c r="X13" s="38" t="str">
        <x:f>IF(A13="","",IF(NOT(AND(OR(EXACT(F13,"Use"),EXACT(F13,"Use with limits"),EXACT(F13,"Review required"),EXACT(F13,"Refuse claim"),EXACT(F13,"No material change")),OR(EXACT(J13,"Fit"),EXACT(J13,"Limited / weak"),EXACT(J13,"Stale"),EXACT(J13,"Contradictory"),EXACT(J13,"Missing")),OR(EXACT(K13,"Supported"),EXACT(K13,"Inferred"),EXACT(K13,"Unresolved")),OR(EXACT(L13,"Yes"),EXACT(L13,"Partial"),EXACT(L13,"No"),EXACT(L13,"Unknown")),OR(EXACT(M13,"None found"),EXACT(M13,"Apparent contradiction resolved"),EXACT(M13,"Material contradiction unresolved"),EXACT(M13,"Not checked")),OR(EXACT(N13,"None"),EXACT(N13,"Recoverable missing evidence"),EXACT(N13,"Material evidence unavailable"),EXACT(N13,"Unknown")),OR(EXACT(O13,"Multiple independent lines"),EXACT(O13,"One independent line"),EXACT(O13,"Single-origin only"),EXACT(O13,"Not established")),OR(EXACT(Q13,"None"),EXACT(Q13,"Limited and visible"),EXACT(Q13,"Material but bounded"),EXACT(Q13,"Material and unresolved")),OR(EXACT(S13,"Fit for current decision"),EXACT(S13,"Historical but deliberately bounded"),EXACT(S13,"Stale for current decision"),EXACT(S13,"Context not established")),OR(EXACT(T13,"Unlikely to change assessment"),EXACT(T13,"Could change scope or wording"),EXACT(T13,"Likely to change assessment")),OR(EXACT(V13,"Routine / descriptive"),EXACT(V13,"Material / decision-changing"),EXACT(V13,"Consequential / high-impact")),OR(EXACT(W13,"Easy to reverse"),EXACT(W13,"Costly to reverse"),EXACT(W13,"Hard to reverse")),IF(F13="No material change",OR(EXACT(H13,"Unchanged exact claim"),EXACT(H13,"Changed exact claim")),TRUE),IF(F13="No material change",OR(EXACT(I13,"Unchanged decision use"),EXACT(I13,"Changed decision use")),TRUE),IF(OR(O13="Multiple independent lines",O13="One independent line"),OR(EXACT(P13,"Established independent origins"),EXACT(P13,"Shared or dependent origins"),EXACT(P13,"Not established")),TRUE))),"Invalid","Valid"))</x:f>
      </x:c>
      <x:c r="Y13" s="38" t="str">
        <x:f>IF(A13="","",IF(X13="Invalid","Not evaluated after P00",IF(OR(C13="",D13="",F13="",IF(F13="No material change",OR(H13="",I13=""),FALSE),J13="",K13="",L13="",M13="",N13="",O13="",IF(OR(O13="Multiple independent lines",O13="One independent line"),P13="",FALSE),Q13="",IF(Q13&lt;&gt;"None",R13="",FALSE),S13="",T13="",U13="",V13="",W13=""),"Incomplete","Complete")))</x:f>
      </x:c>
      <x:c r="Z13" s="38" t="str">
        <x:f>IF(A13="","",IF(AB13="P00","Invalid controlled input",IF(AB13="P01","Incomplete",IF(OR(AB13="P02",AB13="P03",AB13="P04",AB13="P05",AB13="P06",AB13="P07",AB13="P08",AB13="P09"),"Not eligible","Eligible"))))</x:f>
      </x:c>
      <x:c r="AA13" s="38" t="str">
        <x:f>IF(A13="","",IF(AB13="P00","No confidence assigned",IF(AB13="P01","No confidence result",IF(OR(AB13="P02",AB13="P03",AB13="P04",AB13="P05",AB13="P06",AB13="P07",AB13="P08",AB13="P09"),"Confidence not assignable",IF(AB13="P10","Low confidence",IF(AB13="P11","Moderate confidence","High confidence"))))))</x:f>
      </x:c>
      <x:c r="AB13" s="38" t="str">
        <x:f>IF(A13="","",IF(X13="Invalid","P00",IF(Y13="Incomplete","P01",IF(F13="Refuse claim","P02",IF(F13="Review required","P03",IF(K13="Unresolved","P04",IF(OR(L13="No",L13="Unknown",L13="Partial"),"P05",IF(OR(J13="Missing",N13&lt;&gt;"None",M13="Not checked"),"P06",IF(OR(J13="Contradictory",M13="Material contradiction unresolved"),"P07",IF(OR(J13="Stale",S13="Stale for current decision",S13="Context not established",Q13="Material and unresolved"),"P08",IF(OR(AND(F13="Use with limits",G13=""),AND(F13="No material change",H13="Changed exact claim"),AND(F13="No material change",I13="Changed decision use"),AND(OR(O13="Multiple independent lines",O13="One independent line"),P13="Not established"),AND(Q13="None",R13&lt;&gt;"")),"P09",IF(OR(Q13="Material but bounded",AND(S13="Historical but deliberately bounded",J13="Limited / weak"),O13="Not established",AND(J13="Limited / weak",O13="Multiple independent lines",P13="Established independent origins",T13="Likely to change assessment"),AND(O13="Single-origin only",NOT(AND(F13="Use",J13="Fit",OR(K13="Supported",K13="Inferred"),L13="Yes",OR(M13="None found",M13="Apparent contradiction resolved"),N13="None",O13="Single-origin only",OR(Q13="None",Q13="Limited and visible"),S13="Fit for current decision",T13="Unlikely to change assessment"))),T13="Likely to change assessment"),"P10",IF(OR(AND(F13="No material change",NOT(AND(OR(F13="Use",F13="No material change"),IF(F13="No material change",AND(H13="Unchanged exact claim",I13="Unchanged decision use"),TRUE),J13="Fit",OR(K13="Supported",K13="Inferred"),L13="Yes",OR(M13="None found",M13="Apparent contradiction resolved"),N13="None",O13="Multiple independent lines",P13="Established independent origins",OR(Q13="None",Q13="Limited and visible"),S13="Fit for current decision",T13="Unlikely to change assessment"))),F13="Use with limits",S13="Historical but deliberately bounded",P13="Shared or dependent origins",O13="One independent line",AND(F13="Use",J13="Fit",OR(K13="Supported",K13="Inferred"),L13="Yes",OR(M13="None found",M13="Apparent contradiction resolved"),N13="None",O13="Single-origin only",OR(Q13="None",Q13="Limited and visible"),S13="Fit for current decision",T13="Unlikely to change assessment"),AND(J13="Limited / weak",O13="Multiple independent lines",P13="Established independent origins",OR(T13="Unlikely to change assessment",T13="Could change scope or wording")),T13="Could change scope or wording"),"P11",IF(AND(OR(F13="Use",F13="No material change"),IF(F13="No material change",AND(H13="Unchanged exact claim",I13="Unchanged decision use"),TRUE),J13="Fit",OR(K13="Supported",K13="Inferred"),L13="Yes",OR(M13="None found",M13="Apparent contradiction resolved"),N13="None",O13="Multiple independent lines",P13="Established independent origins",OR(Q13="None",Q13="Limited and visible"),S13="Fit for current decision",T13="Unlikely to change assessment"),"P12","P09"))))))))))))))</x:f>
      </x:c>
      <x:c r="AC13" s="38" t="str">
        <x:f>IF(A13="","",IF(AB13="P00","CONF-TECH-INVALID-ENUM",IF(AB13="P01","CONF-INCOMPLETE",IF(AB13="P02","CONF-UPSTREAM-REFUSE",IF(AB13="P03","CONF-UPSTREAM-REVIEW",IF(AB13="P04",IF(F13="No material change","CONF-SC-NMC-UNRESOLVED","CONF-UPSTREAM-UNRESOLVED"),IF(AB13="P05",IF(L13="Partial","CONF-DIRECT-FIT-PARTIAL","CONF-DIRECT-FIT"),IF(AB13="P06","CONF-MISSING-OR-UNCHECKED",IF(AB13="P07",IF(F13="No material change","CONF-SC-NMC-CONTRADICTION","CONF-CONTRADICTION"),IF(AB13="P08",IF(Q13="Material and unresolved","CONF-NOT-ASSIGNABLE-ASSUMPTION",IF(AND(F13="No material change",OR(J13="Stale",S13="Stale for current decision")),"CONF-SC-NMC-STALE",IF(S13="Context not established","CONF-NOT-ASSIGNABLE-CONTEXT","CONF-NOT-ASSIGNABLE-STALE-CURRENT"))),IF(AB13="P09",IF(AND(F13="Use with limits",G13=""),"CONF-SC-LIMIT-MISSING",IF(AND(F13="No material change",H13="Changed exact claim"),"CONF-SC-NMC-CLAIM-CHANGED",IF(AND(F13="No material change",I13="Changed decision use"),"CONF-SC-NMC-USE-CHANGED",IF(AND(OR(O13="Multiple independent lines",O13="One independent line"),P13="Not established"),"CONF-SC-INDEPENDENCE-UNPROVEN",IF(AND(Q13="None",R13&lt;&gt;""),"CONF-SC-ASSUMPTION-CONFLICT","CONF-SC-UNCLASSIFIED"))))),IF(AB13="P10",IF(Q13="Material but bounded","CONF-LOW-ASSUMPTION",IF(AND(S13="Historical but deliberately bounded",J13="Limited / weak"),"CONF-LOW-HISTORICAL",IF(O13="Not established","CONF-LOW-NOT-ESTABLISHED",IF(AND(J13="Limited / weak",O13="Multiple independent lines",P13="Established independent origins",T13="Likely to change assessment"),"CONF-LOW-WEAK-LINES",IF(AND(O13="Single-origin only",NOT(AND(F13="Use",J13="Fit",OR(K13="Supported",K13="Inferred"),L13="Yes",OR(M13="None found",M13="Apparent contradiction resolved"),N13="None",O13="Single-origin only",OR(Q13="None",Q13="Limited and visible"),S13="Fit for current decision",T13="Unlikely to change assessment"))),"CONF-LOW-SINGLE-ORIGIN","CONF-LOW-SENSITIVE"))))),IF(AB13="P11",IF(F13="No material change","CONF-MODERATE-NMC",IF(F13="Use with limits","CONF-MODERATE-LIMITED",IF(S13="Historical but deliberately bounded","CONF-MODERATE-HISTORICAL",IF(P13="Shared or dependent origins","CONF-MODERATE-SHARED-ORIGINS",IF(OR(O13="One independent line",AND(F13="Use",J13="Fit",OR(K13="Supported",K13="Inferred"),L13="Yes",OR(M13="None found",M13="Apparent contradiction resolved"),N13="None",O13="Single-origin only",OR(Q13="None",Q13="Limited and visible"),S13="Fit for current decision",T13="Unlikely to change assessment")),"CONF-MODERATE-ONE-LINE",IF(AND(J13="Limited / weak",O13="Multiple independent lines",P13="Established independent origins",OR(T13="Unlikely to change assessment",T13="Could change scope or wording")),"CONF-MODERATE-WEAK-LINES","CONF-MODERATE-SENSITIVE")))))),IF(AB13="P12",IF(F13="No material change","CONF-HIGH-NMC",IF(K13="Inferred","CONF-HIGH-INFERENCE-RETAINED","CONF-HIGH-DIRECT-INDEPENDENT")),""))))))))))))))</x:f>
      </x:c>
      <x:c r="AD13" s="38" t="str">
        <x:f>IF(A13="","",IF(AC13="A35-TECH-INVALID-ENUM","One or more active Stage 1 controlled values are invalid.",IF(AC13="A35-INCOMPLETE","The active Stage 1 assessment is incomplete.",IF(AC13="A35-UPSTREAM-REFUSE","What Counts as Reliable Evidence in Competitor Analysis? returned Refuse claim.",IF(AC13="A35-UPSTREAM-REVIEW","What Counts as Reliable Evidence in Competitor Analysis? returned Review required.",IF(AC13="A35-SC-NMC-UNRESOLVED","The no-material-change claim remains unresolved.",IF(AC13="A35-UPSTREAM-UNRESOLVED","The claim remains unresolved.",IF(AC13="A35-DIRECT-FIT","The evidence does not directly fit the exact submitted claim.",IF(AC13="A35-DIRECT-FIT-PARTIAL","The submitted claim only partially fits the evidence.",IF(AC13="A35-MISSING-OR-UNCHECKED","Required evidence is missing, unavailable, unknown, or contradiction checking is incomplete.",IF(AC13="A35-CONTRADICTION","A material contradiction remains unresolved.",IF(AC13="A35-SC-NMC-CONTRADICTION","The no-material-change submission contains an unresolved material contradiction.",IF(AC13="A35-NOT-ASSIGNABLE-ASSUMPTION","A material assumption remains unresolved.",IF(AC13="A35-NOT-ASSIGNABLE-CONTEXT","The relevant context is not established.",IF(AC13="A35-NOT-ASSIGNABLE-STALE-CURRENT","The evidence or context is stale for the current decision.",IF(AC13="A35-SC-NMC-STALE","The no-material-change assessment is stale for the current decision.",IF(AC13="A35-SC-ASSUMPTION-CONFLICT","The assumption category and detail conflict.",IF(AC13="A35-SC-INDEPENDENCE-UNPROVEN","Independent origins are not established.",IF(AC13="A35-SC-LIMIT-MISSING","Use with limits requires a named limitation.",IF(AC13="A35-SC-NMC-CLAIM-CHANGED","The exact claim changed, so prior confidence cannot be carried forward.",IF(AC13="A35-SC-NMC-USE-CHANGED","The decision use changed.",IF(AC13="A35-SC-UNCLASSIFIED","The valid input combination has no authorized classification.",IF(AC13="A35-LOW-ASSUMPTION","A bounded material assumption makes the eligible assessment fragile.",IF(AC13="A35-LOW-HISTORICAL","Historical, weak support makes the assessment fragile.",IF(AC13="A35-LOW-NOT-ESTABLISHED","Support exists but independent support is not established.",IF(AC13="A35-LOW-SENSITIVE","Plausible new evidence is likely to change the assessment.",IF(AC13="A35-LOW-SINGLE-ORIGIN","The eligible assessment depends on one origin and fails the stable single-origin conjunction.",IF(AC13="A35-LOW-WEAK-LINES","Multiple independent lines remain weak and the result is likely to change.",IF(AC13="A35-MODERATE-HISTORICAL","The evidence supports a deliberately historical, bounded assessment.",IF(AC13="A35-MODERATE-LIMITED","The assessment is eligible only within the named limitation.",IF(AC13="A35-MODERATE-NMC","The unchanged assessment remains eligible but retains meaningful uncertainty.",IF(AC13="A35-MODERATE-ONE-LINE","The assessment rests on one effective line of support.",IF(AC13="A35-MODERATE-SENSITIVE","Meaningful new evidence could change the scope or wording.",IF(AC13="A35-MODERATE-SHARED-ORIGINS","The lines share or depend on common origins, reducing independent corroboration.",IF(AC13="A35-MODERATE-WEAK-LINES","Established independent origins support the assessment, but the evidence remains limited or weak.",IF(AC13="A35-HIGH-DIRECT-INDEPENDENT","Direct, coherent support with established independent origins and limited visible assumptions supports the bounded assessment.",IF(AC13="A35-HIGH-INFERENCE-RETAINED","Direct, coherent support with established independent origins supports the bounded inference; it remains explicitly an inference.",IF(AC13="A35-HIGH-NMC","The exact claim and decision use are unchanged and the strong-support conditions remain satisfied.",""))))))))))))))))))))))))))))))))))))))</x:f>
      </x:c>
      <x:c r="AE13" s="38" t="str">
        <x:f>IF(A13="","",IF(Z13="Invalid controlled input","No confidence statement is permitted.",IF(Z13="Incomplete","No confidence statement is permitted until Stage 1 is complete.",IF(Z13="Not eligible","Confidence not assignable: no confidence statement is permitted for "&amp;C13&amp;" because "&amp;AD13&amp;" "&amp;AG13,IF(AA13="High confidence",IF(K13="Inferred","The evidence supports the inference that ","The available evidence strongly supports the assessment that ")&amp;C13&amp;", with High confidence within "&amp;D13&amp;". The principal remaining uncertainty is "&amp;U13,IF(AA13="Moderate confidence",IF(K13="Inferred","The evidence supports the inference that ","The available evidence supports the assessment that ")&amp;C13&amp;", with Moderate confidence within "&amp;D13&amp;". "&amp;U13&amp;" could change its scope or wording.",IF(K13="Inferred","The limited evidence supports the provisional inference that ","Limited evidence weakly supports the bounded assessment that ")&amp;C13&amp;". Treat it as provisional because "&amp;U13))))))</x:f>
      </x:c>
      <x:c r="AF13" s="38" t="str">
        <x:f>IF(A13="","",IF(Z13="Invalid controlled input","Do not preserve or reuse a previous result.",IF(Z13="Incomplete","Do not infer a result from partial inputs.",IF(Z13="Not eligible","Do not use High, Moderate or Low confidence, zero confidence, very low confidence, or wording that presents the claim as established.",IF(AA13="High confidence","Do not say certain, proven, guaranteed, definitely, conclusive, established fact, or assign a numerical probability.",IF(AA13="Moderate confidence","Do not say definitive, conclusive, established fact, or attach a percentage band.","Do not say shows, confirms, demonstrates as established, or use Low confidence to rescue an unsupported claim."))))))</x:f>
      </x:c>
      <x:c r="AG13" s="38" t="str">
        <x:f>IF(A13="","",IF(AC13="A35-TECH-INVALID-ENUM","Correct the exact invalid value and resubmit.",IF(AC13="A35-INCOMPLETE","Complete every active Stage 1 field.",IF(AC13="A35-UPSTREAM-REFUSE","Resolve or replace the refused claim through What Counts as Reliable Evidence in Competitor Analysis?.",IF(AC13="A35-UPSTREAM-REVIEW","Complete the review in What Counts as Reliable Evidence in Competitor Analysis? before confidence assessment.",IF(AC13="A35-SC-NMC-UNRESOLVED","Resolve the claim status upstream before assigning confidence.",IF(AC13="A35-UPSTREAM-UNRESOLVED","Resolve the claim status upstream before assigning confidence.",IF(AC13="A35-DIRECT-FIT","Narrow or replace the claim and rerun What Counts as Reliable Evidence in Competitor Analysis?.",IF(AC13="A35-DIRECT-FIT-PARTIAL","Submit the separately narrowed proposition approved through What Counts as Reliable Evidence in Competitor Analysis? as the new Exact claim with Direct claim fit set to Yes.",IF(AC13="A35-MISSING-OR-UNCHECKED","Recover or document the required evidence and complete the review in What Counts as Reliable Evidence in Competitor Analysis? before assigning confidence.",IF(AC13="A35-CONTRADICTION","Resolve or preserve the contradiction through How to Handle Contradictory Competitor Evidence before assigning confidence.",IF(AC13="A35-SC-NMC-CONTRADICTION","Resolve or preserve the contradiction through How to Handle Contradictory Competitor Evidence before assigning confidence.",IF(AC13="A35-NOT-ASSIGNABLE-ASSUMPTION","Resolve the material assumption or narrow the claim.",IF(AC13="A35-NOT-ASSIGNABLE-CONTEXT","Establish the relevant context before assigning confidence.",IF(AC13="A35-NOT-ASSIGNABLE-STALE-CURRENT","Update or historically bind the evidence through When Competitor Evidence Becomes Too Old to Use.",IF(AC13="A35-SC-NMC-STALE","Run a fresh assessment with current evidence.",IF(AC13="A35-SC-ASSUMPTION-CONFLICT","Choose a bounded assumption category or remove the detail.",IF(AC13="A35-SC-INDEPENDENCE-UNPROVEN","Trace origins or correct the support category.",IF(AC13="A35-SC-LIMIT-MISSING","Add the exact limitation or correct the upstream outcome.",IF(AC13="A35-SC-NMC-CLAIM-CHANGED","Run a fresh assessment.",IF(AC13="A35-SC-NMC-USE-CHANGED","Run a fresh assessment for the new use.",IF(AC13="A35-SC-UNCLASSIFIED","Return to method governance; do not invent a result.",IF(AC13="A35-LOW-ASSUMPTION","Keep the assumption explicit and seek evidence that could remove it.",IF(AC13="A35-LOW-HISTORICAL","Use only historically bounded wording and seek current evidence.",IF(AC13="A35-LOW-NOT-ESTABLISHED","Trace provenance or collect genuinely independent evidence.",IF(AC13="A35-LOW-SENSITIVE","Collect the evidence most likely to change the result.",IF(AC13="A35-LOW-SINGLE-ORIGIN","Seek genuinely independent corroboration.",IF(AC13="A35-LOW-WEAK-LINES","Strengthen direct support before consequential use.",IF(AC13="A35-MODERATE-HISTORICAL","Do not generalize it to the current decision without fresh evidence.",IF(AC13="A35-MODERATE-LIMITED","Reopen if the named limitation no longer holds.",IF(AC13="A35-MODERATE-NMC","Reopen if the exact claim, use, evidence or context changes.",IF(AC13="A35-MODERATE-ONE-LINE","A second genuinely independent line could change scope or wording.",IF(AC13="A35-MODERATE-SENSITIVE","Name the likely change trigger and keep the statement bounded.",IF(AC13="A35-MODERATE-SHARED-ORIGINS","Seek genuinely independent origins.",IF(AC13="A35-MODERATE-WEAK-LINES","Strengthen the direct evidence and preserve the limitation.",IF(AC13="A35-HIGH-DIRECT-INDEPENDENT","Reopen on the named evidence, context, assumption or decision-use trigger.",IF(AC13="A35-HIGH-INFERENCE-RETAINED","Retain the inference marker and reopen on the named trigger.",IF(AC13="A35-HIGH-NMC","Reopen on the named evidence, context, assumption or decision-use trigger.",""))))))))))))))))))))))))))))))))))))))</x:f>
      </x:c>
      <x:c r="AH13" s="38" t="str">
        <x:f>IF(A13="","",IF(Z13&lt;&gt;"Eligible","",IF(AND(V13="Consequential / high-impact",W13="Hard to reverse"),"CONF-OVERLAY-CONSEQUENCE + CONF-OVERLAY-HARD-TO-REVERSE",IF(AND(AA13="Low confidence",W13="Hard to reverse"),"CONF-OVERLAY-HARD-TO-REVERSE",IF(V13="Consequential / high-impact","CONF-OVERLAY-CONSEQUENCE",IF(W13="Hard to reverse","CONF-OVERLAY-HARD-TO-REVERSE",IF(OR(V13="Material / decision-changing",W13="Costly to reverse"),"CONF-OVERLAY-CONSEQUENCE","")))))))</x:f>
      </x:c>
      <x:c r="AI13" s="38" t="str">
        <x:f>IF(A13="","",IF(Z13&lt;&gt;"Eligible","",IF(AND(V13="Consequential / high-impact",W13="Hard to reverse"),IF(AA13="Low confidence","Independent review and formal approval required; default to deferral, evidence collection or a reversible test.","Independent accountable review and formal approval required before a consequential, hard-to-reverse action."),IF(AND(AA13="Low confidence",W13="Hard to reverse"),"Independent review and formal approval required; default to deferral, evidence collection or a reversible test.",IF(V13="Consequential / high-impact","Independent accountable review and formal approval required.",IF(W13="Hard to reverse","Independent review required before a hard-to-reverse action.",IF(OR(V13="Material / decision-changing",W13="Costly to reverse"),"Accountable reviewer required before material use.","Owner review; reopen on the named trigger.")))))))</x:f>
      </x:c>
      <x:c r="AJ13" s="38" t="str">
        <x:f>IF(A13="","",IF(Z13&lt;&gt;"Eligible","",IF(AND(V13="Consequential / high-impact",W13="Hard to reverse"),IF(AA13="Low confidence","Do not make an irreversible commitment from this Low-confidence assessment.","Prefer a reversible step and proceed only within the recorded scope after independent review; confidence itself is unchanged."),IF(AND(AA13="Low confidence",W13="Hard to reverse"),"Do not make an irreversible commitment from this Low-confidence assessment.",IF(V13="Consequential / high-impact","Proceed only within the recorded scope after independent review; confidence itself is unchanged.",IF(W13="Hard to reverse","Prefer a reversible step until review is complete.",IF(OR(V13="Material / decision-changing",W13="Costly to reverse"),"Use only after accountable review and within the stated boundary.","Proceed within the stated scope and preserve the reopen condition.")))))))</x:f>
      </x:c>
      <x:c r="AK13" s="37"/>
      <x:c r="AL13" s="37"/>
      <x:c r="AM13" s="37"/>
      <x:c r="AN13" s="37"/>
      <x:c r="AO13" s="42"/>
      <x:c r="AP13" s="38" t="str">
        <x:f>IF(A13="","",IF(Z13&lt;&gt;"Eligible","Not active",IF(OR(AND(AN13&lt;&gt;"",NOT(OR(EXACT(AN13,"Yes"),EXACT(AN13,"No")))),AND(AO13&lt;&gt;"",NOT(ISNUMBER(AO13)))),"H00",IF(OR(AK13="",AM13="",AN13=""),"H01",IF(AND(OR(V13="Material / decision-changing",V13="Consequential / high-impact",W13="Costly to reverse",W13="Hard to reverse"),AL13=""),"H02",IF(AND(OR(V13="Consequential / high-impact",W13="Hard to reverse"),AK13&lt;&gt;"",AL13&lt;&gt;"",EXACT(AK13,AL13)),"H03",IF(AND(AN13="Yes",AO13=""),"H04",IF(AND(AN13="No",AO13&lt;&gt;""),"H05","H06"))))))))</x:f>
      </x:c>
      <x:c r="AQ13" s="38" t="str">
        <x:f>IF(A13="","",IF(AP13="Not active","Not active",IF(OR(AP13="H00",AP13="H01",AP13="H04"),"Incomplete",IF(OR(AP13="H02",AP13="H03",AP13="H05"),"Draft","Complete"))))</x:f>
      </x:c>
      <x:c r="AR13" s="38" t="str">
        <x:f>IF(A13="","",IF(AP13="H00","CONF-HANDOFF-INVALID",IF(AP13="H01","CONF-HANDOFF-INCOMPLETE",IF(AP13="H02","CONF-HANDOFF-REVIEWER",IF(AP13="H03","CONF-HANDOFF-INDEPENDENCE",IF(AP13="H04","CONF-HANDOFF-DATE",IF(AP13="H05","CONF-HANDOFF-DATE-NOT-MATERIAL","")))))))</x:f>
      </x:c>
      <x:c r="AS13" s="38" t="str">
        <x:f>IF(A13="","",IF(AP13="H06","Permitted","Prohibited"))</x:f>
      </x:c>
      <x:c r="AT13" s="38" t="str">
        <x:f>IF(A13="","",IF(OR(AB13="P13",AB13="P14",AB13="P16",AB13="P17"),"What Counts as Reliable Evidence in Competitor Analysis?",IF(AB13="P15","Observed, Inferred and Unresolved Evidence",IF(AB13="P18","How to Handle Contradictory Competitor Evidence",IF(AB13="P19","When Competitor Evidence Becomes Too Old to Use","")))))</x:f>
      </x:c>
      <x:c r="AU13" s="38" t="str">
        <x:f>IF(A13="","","SERPIFAI Confidence Statement Method v1.0.1")</x:f>
      </x:c>
      <x:c r="AV13" s="38" t="str">
        <x:f>IF(A13="","","Qualitative evidence-and-uncertainty protocol; not probability, calibrated accuracy, scoring, assurance or a guarantee.")</x:f>
      </x:c>
    </x:row>
    <x:row r="14">
      <x:c r="A14" s="37"/>
      <x:c r="B14" s="37"/>
      <x:c r="C14" s="37"/>
      <x:c r="D14" s="37"/>
      <x:c r="E14" s="42"/>
      <x:c r="F14" s="37"/>
      <x:c r="G14" s="37"/>
      <x:c r="H14" s="37"/>
      <x:c r="I14" s="37"/>
      <x:c r="J14" s="37"/>
      <x:c r="K14" s="37"/>
      <x:c r="L14" s="37"/>
      <x:c r="M14" s="37"/>
      <x:c r="N14" s="37"/>
      <x:c r="O14" s="37"/>
      <x:c r="P14" s="37"/>
      <x:c r="Q14" s="37"/>
      <x:c r="R14" s="37"/>
      <x:c r="S14" s="37"/>
      <x:c r="T14" s="37"/>
      <x:c r="U14" s="37"/>
      <x:c r="V14" s="37"/>
      <x:c r="W14" s="37"/>
      <x:c r="X14" s="38" t="str">
        <x:f>IF(A14="","",IF(NOT(AND(OR(EXACT(F14,"Use"),EXACT(F14,"Use with limits"),EXACT(F14,"Review required"),EXACT(F14,"Refuse claim"),EXACT(F14,"No material change")),OR(EXACT(J14,"Fit"),EXACT(J14,"Limited / weak"),EXACT(J14,"Stale"),EXACT(J14,"Contradictory"),EXACT(J14,"Missing")),OR(EXACT(K14,"Supported"),EXACT(K14,"Inferred"),EXACT(K14,"Unresolved")),OR(EXACT(L14,"Yes"),EXACT(L14,"Partial"),EXACT(L14,"No"),EXACT(L14,"Unknown")),OR(EXACT(M14,"None found"),EXACT(M14,"Apparent contradiction resolved"),EXACT(M14,"Material contradiction unresolved"),EXACT(M14,"Not checked")),OR(EXACT(N14,"None"),EXACT(N14,"Recoverable missing evidence"),EXACT(N14,"Material evidence unavailable"),EXACT(N14,"Unknown")),OR(EXACT(O14,"Multiple independent lines"),EXACT(O14,"One independent line"),EXACT(O14,"Single-origin only"),EXACT(O14,"Not established")),OR(EXACT(Q14,"None"),EXACT(Q14,"Limited and visible"),EXACT(Q14,"Material but bounded"),EXACT(Q14,"Material and unresolved")),OR(EXACT(S14,"Fit for current decision"),EXACT(S14,"Historical but deliberately bounded"),EXACT(S14,"Stale for current decision"),EXACT(S14,"Context not established")),OR(EXACT(T14,"Unlikely to change assessment"),EXACT(T14,"Could change scope or wording"),EXACT(T14,"Likely to change assessment")),OR(EXACT(V14,"Routine / descriptive"),EXACT(V14,"Material / decision-changing"),EXACT(V14,"Consequential / high-impact")),OR(EXACT(W14,"Easy to reverse"),EXACT(W14,"Costly to reverse"),EXACT(W14,"Hard to reverse")),IF(F14="No material change",OR(EXACT(H14,"Unchanged exact claim"),EXACT(H14,"Changed exact claim")),TRUE),IF(F14="No material change",OR(EXACT(I14,"Unchanged decision use"),EXACT(I14,"Changed decision use")),TRUE),IF(OR(O14="Multiple independent lines",O14="One independent line"),OR(EXACT(P14,"Established independent origins"),EXACT(P14,"Shared or dependent origins"),EXACT(P14,"Not established")),TRUE))),"Invalid","Valid"))</x:f>
      </x:c>
      <x:c r="Y14" s="38" t="str">
        <x:f>IF(A14="","",IF(X14="Invalid","Not evaluated after P00",IF(OR(C14="",D14="",F14="",IF(F14="No material change",OR(H14="",I14=""),FALSE),J14="",K14="",L14="",M14="",N14="",O14="",IF(OR(O14="Multiple independent lines",O14="One independent line"),P14="",FALSE),Q14="",IF(Q14&lt;&gt;"None",R14="",FALSE),S14="",T14="",U14="",V14="",W14=""),"Incomplete","Complete")))</x:f>
      </x:c>
      <x:c r="Z14" s="38" t="str">
        <x:f>IF(A14="","",IF(AB14="P00","Invalid controlled input",IF(AB14="P01","Incomplete",IF(OR(AB14="P02",AB14="P03",AB14="P04",AB14="P05",AB14="P06",AB14="P07",AB14="P08",AB14="P09"),"Not eligible","Eligible"))))</x:f>
      </x:c>
      <x:c r="AA14" s="38" t="str">
        <x:f>IF(A14="","",IF(AB14="P00","No confidence assigned",IF(AB14="P01","No confidence result",IF(OR(AB14="P02",AB14="P03",AB14="P04",AB14="P05",AB14="P06",AB14="P07",AB14="P08",AB14="P09"),"Confidence not assignable",IF(AB14="P10","Low confidence",IF(AB14="P11","Moderate confidence","High confidence"))))))</x:f>
      </x:c>
      <x:c r="AB14" s="38" t="str">
        <x:f>IF(A14="","",IF(X14="Invalid","P00",IF(Y14="Incomplete","P01",IF(F14="Refuse claim","P02",IF(F14="Review required","P03",IF(K14="Unresolved","P04",IF(OR(L14="No",L14="Unknown",L14="Partial"),"P05",IF(OR(J14="Missing",N14&lt;&gt;"None",M14="Not checked"),"P06",IF(OR(J14="Contradictory",M14="Material contradiction unresolved"),"P07",IF(OR(J14="Stale",S14="Stale for current decision",S14="Context not established",Q14="Material and unresolved"),"P08",IF(OR(AND(F14="Use with limits",G14=""),AND(F14="No material change",H14="Changed exact claim"),AND(F14="No material change",I14="Changed decision use"),AND(OR(O14="Multiple independent lines",O14="One independent line"),P14="Not established"),AND(Q14="None",R14&lt;&gt;"")),"P09",IF(OR(Q14="Material but bounded",AND(S14="Historical but deliberately bounded",J14="Limited / weak"),O14="Not established",AND(J14="Limited / weak",O14="Multiple independent lines",P14="Established independent origins",T14="Likely to change assessment"),AND(O14="Single-origin only",NOT(AND(F14="Use",J14="Fit",OR(K14="Supported",K14="Inferred"),L14="Yes",OR(M14="None found",M14="Apparent contradiction resolved"),N14="None",O14="Single-origin only",OR(Q14="None",Q14="Limited and visible"),S14="Fit for current decision",T14="Unlikely to change assessment"))),T14="Likely to change assessment"),"P10",IF(OR(AND(F14="No material change",NOT(AND(OR(F14="Use",F14="No material change"),IF(F14="No material change",AND(H14="Unchanged exact claim",I14="Unchanged decision use"),TRUE),J14="Fit",OR(K14="Supported",K14="Inferred"),L14="Yes",OR(M14="None found",M14="Apparent contradiction resolved"),N14="None",O14="Multiple independent lines",P14="Established independent origins",OR(Q14="None",Q14="Limited and visible"),S14="Fit for current decision",T14="Unlikely to change assessment"))),F14="Use with limits",S14="Historical but deliberately bounded",P14="Shared or dependent origins",O14="One independent line",AND(F14="Use",J14="Fit",OR(K14="Supported",K14="Inferred"),L14="Yes",OR(M14="None found",M14="Apparent contradiction resolved"),N14="None",O14="Single-origin only",OR(Q14="None",Q14="Limited and visible"),S14="Fit for current decision",T14="Unlikely to change assessment"),AND(J14="Limited / weak",O14="Multiple independent lines",P14="Established independent origins",OR(T14="Unlikely to change assessment",T14="Could change scope or wording")),T14="Could change scope or wording"),"P11",IF(AND(OR(F14="Use",F14="No material change"),IF(F14="No material change",AND(H14="Unchanged exact claim",I14="Unchanged decision use"),TRUE),J14="Fit",OR(K14="Supported",K14="Inferred"),L14="Yes",OR(M14="None found",M14="Apparent contradiction resolved"),N14="None",O14="Multiple independent lines",P14="Established independent origins",OR(Q14="None",Q14="Limited and visible"),S14="Fit for current decision",T14="Unlikely to change assessment"),"P12","P09"))))))))))))))</x:f>
      </x:c>
      <x:c r="AC14" s="38" t="str">
        <x:f>IF(A14="","",IF(AB14="P00","CONF-TECH-INVALID-ENUM",IF(AB14="P01","CONF-INCOMPLETE",IF(AB14="P02","CONF-UPSTREAM-REFUSE",IF(AB14="P03","CONF-UPSTREAM-REVIEW",IF(AB14="P04",IF(F14="No material change","CONF-SC-NMC-UNRESOLVED","CONF-UPSTREAM-UNRESOLVED"),IF(AB14="P05",IF(L14="Partial","CONF-DIRECT-FIT-PARTIAL","CONF-DIRECT-FIT"),IF(AB14="P06","CONF-MISSING-OR-UNCHECKED",IF(AB14="P07",IF(F14="No material change","CONF-SC-NMC-CONTRADICTION","CONF-CONTRADICTION"),IF(AB14="P08",IF(Q14="Material and unresolved","CONF-NOT-ASSIGNABLE-ASSUMPTION",IF(AND(F14="No material change",OR(J14="Stale",S14="Stale for current decision")),"CONF-SC-NMC-STALE",IF(S14="Context not established","CONF-NOT-ASSIGNABLE-CONTEXT","CONF-NOT-ASSIGNABLE-STALE-CURRENT"))),IF(AB14="P09",IF(AND(F14="Use with limits",G14=""),"CONF-SC-LIMIT-MISSING",IF(AND(F14="No material change",H14="Changed exact claim"),"CONF-SC-NMC-CLAIM-CHANGED",IF(AND(F14="No material change",I14="Changed decision use"),"CONF-SC-NMC-USE-CHANGED",IF(AND(OR(O14="Multiple independent lines",O14="One independent line"),P14="Not established"),"CONF-SC-INDEPENDENCE-UNPROVEN",IF(AND(Q14="None",R14&lt;&gt;""),"CONF-SC-ASSUMPTION-CONFLICT","CONF-SC-UNCLASSIFIED"))))),IF(AB14="P10",IF(Q14="Material but bounded","CONF-LOW-ASSUMPTION",IF(AND(S14="Historical but deliberately bounded",J14="Limited / weak"),"CONF-LOW-HISTORICAL",IF(O14="Not established","CONF-LOW-NOT-ESTABLISHED",IF(AND(J14="Limited / weak",O14="Multiple independent lines",P14="Established independent origins",T14="Likely to change assessment"),"CONF-LOW-WEAK-LINES",IF(AND(O14="Single-origin only",NOT(AND(F14="Use",J14="Fit",OR(K14="Supported",K14="Inferred"),L14="Yes",OR(M14="None found",M14="Apparent contradiction resolved"),N14="None",O14="Single-origin only",OR(Q14="None",Q14="Limited and visible"),S14="Fit for current decision",T14="Unlikely to change assessment"))),"CONF-LOW-SINGLE-ORIGIN","CONF-LOW-SENSITIVE"))))),IF(AB14="P11",IF(F14="No material change","CONF-MODERATE-NMC",IF(F14="Use with limits","CONF-MODERATE-LIMITED",IF(S14="Historical but deliberately bounded","CONF-MODERATE-HISTORICAL",IF(P14="Shared or dependent origins","CONF-MODERATE-SHARED-ORIGINS",IF(OR(O14="One independent line",AND(F14="Use",J14="Fit",OR(K14="Supported",K14="Inferred"),L14="Yes",OR(M14="None found",M14="Apparent contradiction resolved"),N14="None",O14="Single-origin only",OR(Q14="None",Q14="Limited and visible"),S14="Fit for current decision",T14="Unlikely to change assessment")),"CONF-MODERATE-ONE-LINE",IF(AND(J14="Limited / weak",O14="Multiple independent lines",P14="Established independent origins",OR(T14="Unlikely to change assessment",T14="Could change scope or wording")),"CONF-MODERATE-WEAK-LINES","CONF-MODERATE-SENSITIVE")))))),IF(AB14="P12",IF(F14="No material change","CONF-HIGH-NMC",IF(K14="Inferred","CONF-HIGH-INFERENCE-RETAINED","CONF-HIGH-DIRECT-INDEPENDENT")),""))))))))))))))</x:f>
      </x:c>
      <x:c r="AD14" s="38" t="str">
        <x:f>IF(A14="","",IF(AC14="A36-TECH-INVALID-ENUM","One or more active Stage 1 controlled values are invalid.",IF(AC14="A36-INCOMPLETE","The active Stage 1 assessment is incomplete.",IF(AC14="A36-UPSTREAM-REFUSE","What Counts as Reliable Evidence in Competitor Analysis? returned Refuse claim.",IF(AC14="A36-UPSTREAM-REVIEW","What Counts as Reliable Evidence in Competitor Analysis? returned Review required.",IF(AC14="A36-SC-NMC-UNRESOLVED","The no-material-change claim remains unresolved.",IF(AC14="A36-UPSTREAM-UNRESOLVED","The claim remains unresolved.",IF(AC14="A36-DIRECT-FIT","The evidence does not directly fit the exact submitted claim.",IF(AC14="A36-DIRECT-FIT-PARTIAL","The submitted claim only partially fits the evidence.",IF(AC14="A36-MISSING-OR-UNCHECKED","Required evidence is missing, unavailable, unknown, or contradiction checking is incomplete.",IF(AC14="A36-CONTRADICTION","A material contradiction remains unresolved.",IF(AC14="A36-SC-NMC-CONTRADICTION","The no-material-change submission contains an unresolved material contradiction.",IF(AC14="A36-NOT-ASSIGNABLE-ASSUMPTION","A material assumption remains unresolved.",IF(AC14="A36-NOT-ASSIGNABLE-CONTEXT","The relevant context is not established.",IF(AC14="A36-NOT-ASSIGNABLE-STALE-CURRENT","The evidence or context is stale for the current decision.",IF(AC14="A36-SC-NMC-STALE","The no-material-change assessment is stale for the current decision.",IF(AC14="A36-SC-ASSUMPTION-CONFLICT","The assumption category and detail conflict.",IF(AC14="A36-SC-INDEPENDENCE-UNPROVEN","Independent origins are not established.",IF(AC14="A36-SC-LIMIT-MISSING","Use with limits requires a named limitation.",IF(AC14="A36-SC-NMC-CLAIM-CHANGED","The exact claim changed, so prior confidence cannot be carried forward.",IF(AC14="A36-SC-NMC-USE-CHANGED","The decision use changed.",IF(AC14="A36-SC-UNCLASSIFIED","The valid input combination has no authorized classification.",IF(AC14="A36-LOW-ASSUMPTION","A bounded material assumption makes the eligible assessment fragile.",IF(AC14="A36-LOW-HISTORICAL","Historical, weak support makes the assessment fragile.",IF(AC14="A36-LOW-NOT-ESTABLISHED","Support exists but independent support is not established.",IF(AC14="A36-LOW-SENSITIVE","Plausible new evidence is likely to change the assessment.",IF(AC14="A36-LOW-SINGLE-ORIGIN","The eligible assessment depends on one origin and fails the stable single-origin conjunction.",IF(AC14="A36-LOW-WEAK-LINES","Multiple independent lines remain weak and the result is likely to change.",IF(AC14="A36-MODERATE-HISTORICAL","The evidence supports a deliberately historical, bounded assessment.",IF(AC14="A36-MODERATE-LIMITED","The assessment is eligible only within the named limitation.",IF(AC14="A36-MODERATE-NMC","The unchanged assessment remains eligible but retains meaningful uncertainty.",IF(AC14="A36-MODERATE-ONE-LINE","The assessment rests on one effective line of support.",IF(AC14="A36-MODERATE-SENSITIVE","Meaningful new evidence could change the scope or wording.",IF(AC14="A36-MODERATE-SHARED-ORIGINS","The lines share or depend on common origins, reducing independent corroboration.",IF(AC14="A36-MODERATE-WEAK-LINES","Established independent origins support the assessment, but the evidence remains limited or weak.",IF(AC14="A36-HIGH-DIRECT-INDEPENDENT","Direct, coherent support with established independent origins and limited visible assumptions supports the bounded assessment.",IF(AC14="A36-HIGH-INFERENCE-RETAINED","Direct, coherent support with established independent origins supports the bounded inference; it remains explicitly an inference.",IF(AC14="A36-HIGH-NMC","The exact claim and decision use are unchanged and the strong-support conditions remain satisfied.",""))))))))))))))))))))))))))))))))))))))</x:f>
      </x:c>
      <x:c r="AE14" s="38" t="str">
        <x:f>IF(A14="","",IF(Z14="Invalid controlled input","No confidence statement is permitted.",IF(Z14="Incomplete","No confidence statement is permitted until Stage 1 is complete.",IF(Z14="Not eligible","Confidence not assignable: no confidence statement is permitted for "&amp;C14&amp;" because "&amp;AD14&amp;" "&amp;AG14,IF(AA14="High confidence",IF(K14="Inferred","The evidence supports the inference that ","The available evidence strongly supports the assessment that ")&amp;C14&amp;", with High confidence within "&amp;D14&amp;". The principal remaining uncertainty is "&amp;U14,IF(AA14="Moderate confidence",IF(K14="Inferred","The evidence supports the inference that ","The available evidence supports the assessment that ")&amp;C14&amp;", with Moderate confidence within "&amp;D14&amp;". "&amp;U14&amp;" could change its scope or wording.",IF(K14="Inferred","The limited evidence supports the provisional inference that ","Limited evidence weakly supports the bounded assessment that ")&amp;C14&amp;". Treat it as provisional because "&amp;U14))))))</x:f>
      </x:c>
      <x:c r="AF14" s="38" t="str">
        <x:f>IF(A14="","",IF(Z14="Invalid controlled input","Do not preserve or reuse a previous result.",IF(Z14="Incomplete","Do not infer a result from partial inputs.",IF(Z14="Not eligible","Do not use High, Moderate or Low confidence, zero confidence, very low confidence, or wording that presents the claim as established.",IF(AA14="High confidence","Do not say certain, proven, guaranteed, definitely, conclusive, established fact, or assign a numerical probability.",IF(AA14="Moderate confidence","Do not say definitive, conclusive, established fact, or attach a percentage band.","Do not say shows, confirms, demonstrates as established, or use Low confidence to rescue an unsupported claim."))))))</x:f>
      </x:c>
      <x:c r="AG14" s="38" t="str">
        <x:f>IF(A14="","",IF(AC14="A36-TECH-INVALID-ENUM","Correct the exact invalid value and resubmit.",IF(AC14="A36-INCOMPLETE","Complete every active Stage 1 field.",IF(AC14="A36-UPSTREAM-REFUSE","Resolve or replace the refused claim through What Counts as Reliable Evidence in Competitor Analysis?.",IF(AC14="A36-UPSTREAM-REVIEW","Complete the review in What Counts as Reliable Evidence in Competitor Analysis? before confidence assessment.",IF(AC14="A36-SC-NMC-UNRESOLVED","Resolve the claim status upstream before assigning confidence.",IF(AC14="A36-UPSTREAM-UNRESOLVED","Resolve the claim status upstream before assigning confidence.",IF(AC14="A36-DIRECT-FIT","Narrow or replace the claim and rerun What Counts as Reliable Evidence in Competitor Analysis?.",IF(AC14="A36-DIRECT-FIT-PARTIAL","Submit the separately narrowed proposition approved through What Counts as Reliable Evidence in Competitor Analysis? as the new Exact claim with Direct claim fit set to Yes.",IF(AC14="A36-MISSING-OR-UNCHECKED","Recover or document the required evidence and complete the review in What Counts as Reliable Evidence in Competitor Analysis? before assigning confidence.",IF(AC14="A36-CONTRADICTION","Resolve or preserve the contradiction through How to Handle Contradictory Competitor Evidence before assigning confidence.",IF(AC14="A36-SC-NMC-CONTRADICTION","Resolve or preserve the contradiction through How to Handle Contradictory Competitor Evidence before assigning confidence.",IF(AC14="A36-NOT-ASSIGNABLE-ASSUMPTION","Resolve the material assumption or narrow the claim.",IF(AC14="A36-NOT-ASSIGNABLE-CONTEXT","Establish the relevant context before assigning confidence.",IF(AC14="A36-NOT-ASSIGNABLE-STALE-CURRENT","Update or historically bind the evidence through When Competitor Evidence Becomes Too Old to Use.",IF(AC14="A36-SC-NMC-STALE","Run a fresh assessment with current evidence.",IF(AC14="A36-SC-ASSUMPTION-CONFLICT","Choose a bounded assumption category or remove the detail.",IF(AC14="A36-SC-INDEPENDENCE-UNPROVEN","Trace origins or correct the support category.",IF(AC14="A36-SC-LIMIT-MISSING","Add the exact limitation or correct the upstream outcome.",IF(AC14="A36-SC-NMC-CLAIM-CHANGED","Run a fresh assessment.",IF(AC14="A36-SC-NMC-USE-CHANGED","Run a fresh assessment for the new use.",IF(AC14="A36-SC-UNCLASSIFIED","Return to method governance; do not invent a result.",IF(AC14="A36-LOW-ASSUMPTION","Keep the assumption explicit and seek evidence that could remove it.",IF(AC14="A36-LOW-HISTORICAL","Use only historically bounded wording and seek current evidence.",IF(AC14="A36-LOW-NOT-ESTABLISHED","Trace provenance or collect genuinely independent evidence.",IF(AC14="A36-LOW-SENSITIVE","Collect the evidence most likely to change the result.",IF(AC14="A36-LOW-SINGLE-ORIGIN","Seek genuinely independent corroboration.",IF(AC14="A36-LOW-WEAK-LINES","Strengthen direct support before consequential use.",IF(AC14="A36-MODERATE-HISTORICAL","Do not generalize it to the current decision without fresh evidence.",IF(AC14="A36-MODERATE-LIMITED","Reopen if the named limitation no longer holds.",IF(AC14="A36-MODERATE-NMC","Reopen if the exact claim, use, evidence or context changes.",IF(AC14="A36-MODERATE-ONE-LINE","A second genuinely independent line could change scope or wording.",IF(AC14="A36-MODERATE-SENSITIVE","Name the likely change trigger and keep the statement bounded.",IF(AC14="A36-MODERATE-SHARED-ORIGINS","Seek genuinely independent origins.",IF(AC14="A36-MODERATE-WEAK-LINES","Strengthen the direct evidence and preserve the limitation.",IF(AC14="A36-HIGH-DIRECT-INDEPENDENT","Reopen on the named evidence, context, assumption or decision-use trigger.",IF(AC14="A36-HIGH-INFERENCE-RETAINED","Retain the inference marker and reopen on the named trigger.",IF(AC14="A36-HIGH-NMC","Reopen on the named evidence, context, assumption or decision-use trigger.",""))))))))))))))))))))))))))))))))))))))</x:f>
      </x:c>
      <x:c r="AH14" s="38" t="str">
        <x:f>IF(A14="","",IF(Z14&lt;&gt;"Eligible","",IF(AND(V14="Consequential / high-impact",W14="Hard to reverse"),"CONF-OVERLAY-CONSEQUENCE + CONF-OVERLAY-HARD-TO-REVERSE",IF(AND(AA14="Low confidence",W14="Hard to reverse"),"CONF-OVERLAY-HARD-TO-REVERSE",IF(V14="Consequential / high-impact","CONF-OVERLAY-CONSEQUENCE",IF(W14="Hard to reverse","CONF-OVERLAY-HARD-TO-REVERSE",IF(OR(V14="Material / decision-changing",W14="Costly to reverse"),"CONF-OVERLAY-CONSEQUENCE","")))))))</x:f>
      </x:c>
      <x:c r="AI14" s="38" t="str">
        <x:f>IF(A14="","",IF(Z14&lt;&gt;"Eligible","",IF(AND(V14="Consequential / high-impact",W14="Hard to reverse"),IF(AA14="Low confidence","Independent review and formal approval required; default to deferral, evidence collection or a reversible test.","Independent accountable review and formal approval required before a consequential, hard-to-reverse action."),IF(AND(AA14="Low confidence",W14="Hard to reverse"),"Independent review and formal approval required; default to deferral, evidence collection or a reversible test.",IF(V14="Consequential / high-impact","Independent accountable review and formal approval required.",IF(W14="Hard to reverse","Independent review required before a hard-to-reverse action.",IF(OR(V14="Material / decision-changing",W14="Costly to reverse"),"Accountable reviewer required before material use.","Owner review; reopen on the named trigger.")))))))</x:f>
      </x:c>
      <x:c r="AJ14" s="38" t="str">
        <x:f>IF(A14="","",IF(Z14&lt;&gt;"Eligible","",IF(AND(V14="Consequential / high-impact",W14="Hard to reverse"),IF(AA14="Low confidence","Do not make an irreversible commitment from this Low-confidence assessment.","Prefer a reversible step and proceed only within the recorded scope after independent review; confidence itself is unchanged."),IF(AND(AA14="Low confidence",W14="Hard to reverse"),"Do not make an irreversible commitment from this Low-confidence assessment.",IF(V14="Consequential / high-impact","Proceed only within the recorded scope after independent review; confidence itself is unchanged.",IF(W14="Hard to reverse","Prefer a reversible step until review is complete.",IF(OR(V14="Material / decision-changing",W14="Costly to reverse"),"Use only after accountable review and within the stated boundary.","Proceed within the stated scope and preserve the reopen condition.")))))))</x:f>
      </x:c>
      <x:c r="AK14" s="37"/>
      <x:c r="AL14" s="37"/>
      <x:c r="AM14" s="37"/>
      <x:c r="AN14" s="37"/>
      <x:c r="AO14" s="42"/>
      <x:c r="AP14" s="38" t="str">
        <x:f>IF(A14="","",IF(Z14&lt;&gt;"Eligible","Not active",IF(OR(AND(AN14&lt;&gt;"",NOT(OR(EXACT(AN14,"Yes"),EXACT(AN14,"No")))),AND(AO14&lt;&gt;"",NOT(ISNUMBER(AO14)))),"H00",IF(OR(AK14="",AM14="",AN14=""),"H01",IF(AND(OR(V14="Material / decision-changing",V14="Consequential / high-impact",W14="Costly to reverse",W14="Hard to reverse"),AL14=""),"H02",IF(AND(OR(V14="Consequential / high-impact",W14="Hard to reverse"),AK14&lt;&gt;"",AL14&lt;&gt;"",EXACT(AK14,AL14)),"H03",IF(AND(AN14="Yes",AO14=""),"H04",IF(AND(AN14="No",AO14&lt;&gt;""),"H05","H06"))))))))</x:f>
      </x:c>
      <x:c r="AQ14" s="38" t="str">
        <x:f>IF(A14="","",IF(AP14="Not active","Not active",IF(OR(AP14="H00",AP14="H01",AP14="H04"),"Incomplete",IF(OR(AP14="H02",AP14="H03",AP14="H05"),"Draft","Complete"))))</x:f>
      </x:c>
      <x:c r="AR14" s="38" t="str">
        <x:f>IF(A14="","",IF(AP14="H00","CONF-HANDOFF-INVALID",IF(AP14="H01","CONF-HANDOFF-INCOMPLETE",IF(AP14="H02","CONF-HANDOFF-REVIEWER",IF(AP14="H03","CONF-HANDOFF-INDEPENDENCE",IF(AP14="H04","CONF-HANDOFF-DATE",IF(AP14="H05","CONF-HANDOFF-DATE-NOT-MATERIAL","")))))))</x:f>
      </x:c>
      <x:c r="AS14" s="38" t="str">
        <x:f>IF(A14="","",IF(AP14="H06","Permitted","Prohibited"))</x:f>
      </x:c>
      <x:c r="AT14" s="38" t="str">
        <x:f>IF(A14="","",IF(OR(AB14="P14",AB14="P15",AB14="P17",AB14="P18"),"What Counts as Reliable Evidence in Competitor Analysis?",IF(AB14="P16","Observed, Inferred and Unresolved Evidence",IF(AB14="P19","How to Handle Contradictory Competitor Evidence",IF(AB14="P20","When Competitor Evidence Becomes Too Old to Use","")))))</x:f>
      </x:c>
      <x:c r="AU14" s="38" t="str">
        <x:f>IF(A14="","","SERPIFAI Confidence Statement Method v1.0.1")</x:f>
      </x:c>
      <x:c r="AV14" s="38" t="str">
        <x:f>IF(A14="","","Qualitative evidence-and-uncertainty protocol; not probability, calibrated accuracy, scoring, assurance or a guarantee.")</x:f>
      </x:c>
    </x:row>
    <x:row r="15">
      <x:c r="A15" s="37"/>
      <x:c r="B15" s="37"/>
      <x:c r="C15" s="37"/>
      <x:c r="D15" s="37"/>
      <x:c r="E15" s="42"/>
      <x:c r="F15" s="37"/>
      <x:c r="G15" s="37"/>
      <x:c r="H15" s="37"/>
      <x:c r="I15" s="37"/>
      <x:c r="J15" s="37"/>
      <x:c r="K15" s="37"/>
      <x:c r="L15" s="37"/>
      <x:c r="M15" s="37"/>
      <x:c r="N15" s="37"/>
      <x:c r="O15" s="37"/>
      <x:c r="P15" s="37"/>
      <x:c r="Q15" s="37"/>
      <x:c r="R15" s="37"/>
      <x:c r="S15" s="37"/>
      <x:c r="T15" s="37"/>
      <x:c r="U15" s="37"/>
      <x:c r="V15" s="37"/>
      <x:c r="W15" s="37"/>
      <x:c r="X15" s="38" t="str">
        <x:f>IF(A15="","",IF(NOT(AND(OR(EXACT(F15,"Use"),EXACT(F15,"Use with limits"),EXACT(F15,"Review required"),EXACT(F15,"Refuse claim"),EXACT(F15,"No material change")),OR(EXACT(J15,"Fit"),EXACT(J15,"Limited / weak"),EXACT(J15,"Stale"),EXACT(J15,"Contradictory"),EXACT(J15,"Missing")),OR(EXACT(K15,"Supported"),EXACT(K15,"Inferred"),EXACT(K15,"Unresolved")),OR(EXACT(L15,"Yes"),EXACT(L15,"Partial"),EXACT(L15,"No"),EXACT(L15,"Unknown")),OR(EXACT(M15,"None found"),EXACT(M15,"Apparent contradiction resolved"),EXACT(M15,"Material contradiction unresolved"),EXACT(M15,"Not checked")),OR(EXACT(N15,"None"),EXACT(N15,"Recoverable missing evidence"),EXACT(N15,"Material evidence unavailable"),EXACT(N15,"Unknown")),OR(EXACT(O15,"Multiple independent lines"),EXACT(O15,"One independent line"),EXACT(O15,"Single-origin only"),EXACT(O15,"Not established")),OR(EXACT(Q15,"None"),EXACT(Q15,"Limited and visible"),EXACT(Q15,"Material but bounded"),EXACT(Q15,"Material and unresolved")),OR(EXACT(S15,"Fit for current decision"),EXACT(S15,"Historical but deliberately bounded"),EXACT(S15,"Stale for current decision"),EXACT(S15,"Context not established")),OR(EXACT(T15,"Unlikely to change assessment"),EXACT(T15,"Could change scope or wording"),EXACT(T15,"Likely to change assessment")),OR(EXACT(V15,"Routine / descriptive"),EXACT(V15,"Material / decision-changing"),EXACT(V15,"Consequential / high-impact")),OR(EXACT(W15,"Easy to reverse"),EXACT(W15,"Costly to reverse"),EXACT(W15,"Hard to reverse")),IF(F15="No material change",OR(EXACT(H15,"Unchanged exact claim"),EXACT(H15,"Changed exact claim")),TRUE),IF(F15="No material change",OR(EXACT(I15,"Unchanged decision use"),EXACT(I15,"Changed decision use")),TRUE),IF(OR(O15="Multiple independent lines",O15="One independent line"),OR(EXACT(P15,"Established independent origins"),EXACT(P15,"Shared or dependent origins"),EXACT(P15,"Not established")),TRUE))),"Invalid","Valid"))</x:f>
      </x:c>
      <x:c r="Y15" s="38" t="str">
        <x:f>IF(A15="","",IF(X15="Invalid","Not evaluated after P00",IF(OR(C15="",D15="",F15="",IF(F15="No material change",OR(H15="",I15=""),FALSE),J15="",K15="",L15="",M15="",N15="",O15="",IF(OR(O15="Multiple independent lines",O15="One independent line"),P15="",FALSE),Q15="",IF(Q15&lt;&gt;"None",R15="",FALSE),S15="",T15="",U15="",V15="",W15=""),"Incomplete","Complete")))</x:f>
      </x:c>
      <x:c r="Z15" s="38" t="str">
        <x:f>IF(A15="","",IF(AB15="P00","Invalid controlled input",IF(AB15="P01","Incomplete",IF(OR(AB15="P02",AB15="P03",AB15="P04",AB15="P05",AB15="P06",AB15="P07",AB15="P08",AB15="P09"),"Not eligible","Eligible"))))</x:f>
      </x:c>
      <x:c r="AA15" s="38" t="str">
        <x:f>IF(A15="","",IF(AB15="P00","No confidence assigned",IF(AB15="P01","No confidence result",IF(OR(AB15="P02",AB15="P03",AB15="P04",AB15="P05",AB15="P06",AB15="P07",AB15="P08",AB15="P09"),"Confidence not assignable",IF(AB15="P10","Low confidence",IF(AB15="P11","Moderate confidence","High confidence"))))))</x:f>
      </x:c>
      <x:c r="AB15" s="38" t="str">
        <x:f>IF(A15="","",IF(X15="Invalid","P00",IF(Y15="Incomplete","P01",IF(F15="Refuse claim","P02",IF(F15="Review required","P03",IF(K15="Unresolved","P04",IF(OR(L15="No",L15="Unknown",L15="Partial"),"P05",IF(OR(J15="Missing",N15&lt;&gt;"None",M15="Not checked"),"P06",IF(OR(J15="Contradictory",M15="Material contradiction unresolved"),"P07",IF(OR(J15="Stale",S15="Stale for current decision",S15="Context not established",Q15="Material and unresolved"),"P08",IF(OR(AND(F15="Use with limits",G15=""),AND(F15="No material change",H15="Changed exact claim"),AND(F15="No material change",I15="Changed decision use"),AND(OR(O15="Multiple independent lines",O15="One independent line"),P15="Not established"),AND(Q15="None",R15&lt;&gt;"")),"P09",IF(OR(Q15="Material but bounded",AND(S15="Historical but deliberately bounded",J15="Limited / weak"),O15="Not established",AND(J15="Limited / weak",O15="Multiple independent lines",P15="Established independent origins",T15="Likely to change assessment"),AND(O15="Single-origin only",NOT(AND(F15="Use",J15="Fit",OR(K15="Supported",K15="Inferred"),L15="Yes",OR(M15="None found",M15="Apparent contradiction resolved"),N15="None",O15="Single-origin only",OR(Q15="None",Q15="Limited and visible"),S15="Fit for current decision",T15="Unlikely to change assessment"))),T15="Likely to change assessment"),"P10",IF(OR(AND(F15="No material change",NOT(AND(OR(F15="Use",F15="No material change"),IF(F15="No material change",AND(H15="Unchanged exact claim",I15="Unchanged decision use"),TRUE),J15="Fit",OR(K15="Supported",K15="Inferred"),L15="Yes",OR(M15="None found",M15="Apparent contradiction resolved"),N15="None",O15="Multiple independent lines",P15="Established independent origins",OR(Q15="None",Q15="Limited and visible"),S15="Fit for current decision",T15="Unlikely to change assessment"))),F15="Use with limits",S15="Historical but deliberately bounded",P15="Shared or dependent origins",O15="One independent line",AND(F15="Use",J15="Fit",OR(K15="Supported",K15="Inferred"),L15="Yes",OR(M15="None found",M15="Apparent contradiction resolved"),N15="None",O15="Single-origin only",OR(Q15="None",Q15="Limited and visible"),S15="Fit for current decision",T15="Unlikely to change assessment"),AND(J15="Limited / weak",O15="Multiple independent lines",P15="Established independent origins",OR(T15="Unlikely to change assessment",T15="Could change scope or wording")),T15="Could change scope or wording"),"P11",IF(AND(OR(F15="Use",F15="No material change"),IF(F15="No material change",AND(H15="Unchanged exact claim",I15="Unchanged decision use"),TRUE),J15="Fit",OR(K15="Supported",K15="Inferred"),L15="Yes",OR(M15="None found",M15="Apparent contradiction resolved"),N15="None",O15="Multiple independent lines",P15="Established independent origins",OR(Q15="None",Q15="Limited and visible"),S15="Fit for current decision",T15="Unlikely to change assessment"),"P12","P09"))))))))))))))</x:f>
      </x:c>
      <x:c r="AC15" s="38" t="str">
        <x:f>IF(A15="","",IF(AB15="P00","CONF-TECH-INVALID-ENUM",IF(AB15="P01","CONF-INCOMPLETE",IF(AB15="P02","CONF-UPSTREAM-REFUSE",IF(AB15="P03","CONF-UPSTREAM-REVIEW",IF(AB15="P04",IF(F15="No material change","CONF-SC-NMC-UNRESOLVED","CONF-UPSTREAM-UNRESOLVED"),IF(AB15="P05",IF(L15="Partial","CONF-DIRECT-FIT-PARTIAL","CONF-DIRECT-FIT"),IF(AB15="P06","CONF-MISSING-OR-UNCHECKED",IF(AB15="P07",IF(F15="No material change","CONF-SC-NMC-CONTRADICTION","CONF-CONTRADICTION"),IF(AB15="P08",IF(Q15="Material and unresolved","CONF-NOT-ASSIGNABLE-ASSUMPTION",IF(AND(F15="No material change",OR(J15="Stale",S15="Stale for current decision")),"CONF-SC-NMC-STALE",IF(S15="Context not established","CONF-NOT-ASSIGNABLE-CONTEXT","CONF-NOT-ASSIGNABLE-STALE-CURRENT"))),IF(AB15="P09",IF(AND(F15="Use with limits",G15=""),"CONF-SC-LIMIT-MISSING",IF(AND(F15="No material change",H15="Changed exact claim"),"CONF-SC-NMC-CLAIM-CHANGED",IF(AND(F15="No material change",I15="Changed decision use"),"CONF-SC-NMC-USE-CHANGED",IF(AND(OR(O15="Multiple independent lines",O15="One independent line"),P15="Not established"),"CONF-SC-INDEPENDENCE-UNPROVEN",IF(AND(Q15="None",R15&lt;&gt;""),"CONF-SC-ASSUMPTION-CONFLICT","CONF-SC-UNCLASSIFIED"))))),IF(AB15="P10",IF(Q15="Material but bounded","CONF-LOW-ASSUMPTION",IF(AND(S15="Historical but deliberately bounded",J15="Limited / weak"),"CONF-LOW-HISTORICAL",IF(O15="Not established","CONF-LOW-NOT-ESTABLISHED",IF(AND(J15="Limited / weak",O15="Multiple independent lines",P15="Established independent origins",T15="Likely to change assessment"),"CONF-LOW-WEAK-LINES",IF(AND(O15="Single-origin only",NOT(AND(F15="Use",J15="Fit",OR(K15="Supported",K15="Inferred"),L15="Yes",OR(M15="None found",M15="Apparent contradiction resolved"),N15="None",O15="Single-origin only",OR(Q15="None",Q15="Limited and visible"),S15="Fit for current decision",T15="Unlikely to change assessment"))),"CONF-LOW-SINGLE-ORIGIN","CONF-LOW-SENSITIVE"))))),IF(AB15="P11",IF(F15="No material change","CONF-MODERATE-NMC",IF(F15="Use with limits","CONF-MODERATE-LIMITED",IF(S15="Historical but deliberately bounded","CONF-MODERATE-HISTORICAL",IF(P15="Shared or dependent origins","CONF-MODERATE-SHARED-ORIGINS",IF(OR(O15="One independent line",AND(F15="Use",J15="Fit",OR(K15="Supported",K15="Inferred"),L15="Yes",OR(M15="None found",M15="Apparent contradiction resolved"),N15="None",O15="Single-origin only",OR(Q15="None",Q15="Limited and visible"),S15="Fit for current decision",T15="Unlikely to change assessment")),"CONF-MODERATE-ONE-LINE",IF(AND(J15="Limited / weak",O15="Multiple independent lines",P15="Established independent origins",OR(T15="Unlikely to change assessment",T15="Could change scope or wording")),"CONF-MODERATE-WEAK-LINES","CONF-MODERATE-SENSITIVE")))))),IF(AB15="P12",IF(F15="No material change","CONF-HIGH-NMC",IF(K15="Inferred","CONF-HIGH-INFERENCE-RETAINED","CONF-HIGH-DIRECT-INDEPENDENT")),""))))))))))))))</x:f>
      </x:c>
      <x:c r="AD15" s="38" t="str">
        <x:f>IF(A15="","",IF(AC15="A37-TECH-INVALID-ENUM","One or more active Stage 1 controlled values are invalid.",IF(AC15="A37-INCOMPLETE","The active Stage 1 assessment is incomplete.",IF(AC15="A37-UPSTREAM-REFUSE","What Counts as Reliable Evidence in Competitor Analysis? returned Refuse claim.",IF(AC15="A37-UPSTREAM-REVIEW","What Counts as Reliable Evidence in Competitor Analysis? returned Review required.",IF(AC15="A37-SC-NMC-UNRESOLVED","The no-material-change claim remains unresolved.",IF(AC15="A37-UPSTREAM-UNRESOLVED","The claim remains unresolved.",IF(AC15="A37-DIRECT-FIT","The evidence does not directly fit the exact submitted claim.",IF(AC15="A37-DIRECT-FIT-PARTIAL","The submitted claim only partially fits the evidence.",IF(AC15="A37-MISSING-OR-UNCHECKED","Required evidence is missing, unavailable, unknown, or contradiction checking is incomplete.",IF(AC15="A37-CONTRADICTION","A material contradiction remains unresolved.",IF(AC15="A37-SC-NMC-CONTRADICTION","The no-material-change submission contains an unresolved material contradiction.",IF(AC15="A37-NOT-ASSIGNABLE-ASSUMPTION","A material assumption remains unresolved.",IF(AC15="A37-NOT-ASSIGNABLE-CONTEXT","The relevant context is not established.",IF(AC15="A37-NOT-ASSIGNABLE-STALE-CURRENT","The evidence or context is stale for the current decision.",IF(AC15="A37-SC-NMC-STALE","The no-material-change assessment is stale for the current decision.",IF(AC15="A37-SC-ASSUMPTION-CONFLICT","The assumption category and detail conflict.",IF(AC15="A37-SC-INDEPENDENCE-UNPROVEN","Independent origins are not established.",IF(AC15="A37-SC-LIMIT-MISSING","Use with limits requires a named limitation.",IF(AC15="A37-SC-NMC-CLAIM-CHANGED","The exact claim changed, so prior confidence cannot be carried forward.",IF(AC15="A37-SC-NMC-USE-CHANGED","The decision use changed.",IF(AC15="A37-SC-UNCLASSIFIED","The valid input combination has no authorized classification.",IF(AC15="A37-LOW-ASSUMPTION","A bounded material assumption makes the eligible assessment fragile.",IF(AC15="A37-LOW-HISTORICAL","Historical, weak support makes the assessment fragile.",IF(AC15="A37-LOW-NOT-ESTABLISHED","Support exists but independent support is not established.",IF(AC15="A37-LOW-SENSITIVE","Plausible new evidence is likely to change the assessment.",IF(AC15="A37-LOW-SINGLE-ORIGIN","The eligible assessment depends on one origin and fails the stable single-origin conjunction.",IF(AC15="A37-LOW-WEAK-LINES","Multiple independent lines remain weak and the result is likely to change.",IF(AC15="A37-MODERATE-HISTORICAL","The evidence supports a deliberately historical, bounded assessment.",IF(AC15="A37-MODERATE-LIMITED","The assessment is eligible only within the named limitation.",IF(AC15="A37-MODERATE-NMC","The unchanged assessment remains eligible but retains meaningful uncertainty.",IF(AC15="A37-MODERATE-ONE-LINE","The assessment rests on one effective line of support.",IF(AC15="A37-MODERATE-SENSITIVE","Meaningful new evidence could change the scope or wording.",IF(AC15="A37-MODERATE-SHARED-ORIGINS","The lines share or depend on common origins, reducing independent corroboration.",IF(AC15="A37-MODERATE-WEAK-LINES","Established independent origins support the assessment, but the evidence remains limited or weak.",IF(AC15="A37-HIGH-DIRECT-INDEPENDENT","Direct, coherent support with established independent origins and limited visible assumptions supports the bounded assessment.",IF(AC15="A37-HIGH-INFERENCE-RETAINED","Direct, coherent support with established independent origins supports the bounded inference; it remains explicitly an inference.",IF(AC15="A37-HIGH-NMC","The exact claim and decision use are unchanged and the strong-support conditions remain satisfied.",""))))))))))))))))))))))))))))))))))))))</x:f>
      </x:c>
      <x:c r="AE15" s="38" t="str">
        <x:f>IF(A15="","",IF(Z15="Invalid controlled input","No confidence statement is permitted.",IF(Z15="Incomplete","No confidence statement is permitted until Stage 1 is complete.",IF(Z15="Not eligible","Confidence not assignable: no confidence statement is permitted for "&amp;C15&amp;" because "&amp;AD15&amp;" "&amp;AG15,IF(AA15="High confidence",IF(K15="Inferred","The evidence supports the inference that ","The available evidence strongly supports the assessment that ")&amp;C15&amp;", with High confidence within "&amp;D15&amp;". The principal remaining uncertainty is "&amp;U15,IF(AA15="Moderate confidence",IF(K15="Inferred","The evidence supports the inference that ","The available evidence supports the assessment that ")&amp;C15&amp;", with Moderate confidence within "&amp;D15&amp;". "&amp;U15&amp;" could change its scope or wording.",IF(K15="Inferred","The limited evidence supports the provisional inference that ","Limited evidence weakly supports the bounded assessment that ")&amp;C15&amp;". Treat it as provisional because "&amp;U15))))))</x:f>
      </x:c>
      <x:c r="AF15" s="38" t="str">
        <x:f>IF(A15="","",IF(Z15="Invalid controlled input","Do not preserve or reuse a previous result.",IF(Z15="Incomplete","Do not infer a result from partial inputs.",IF(Z15="Not eligible","Do not use High, Moderate or Low confidence, zero confidence, very low confidence, or wording that presents the claim as established.",IF(AA15="High confidence","Do not say certain, proven, guaranteed, definitely, conclusive, established fact, or assign a numerical probability.",IF(AA15="Moderate confidence","Do not say definitive, conclusive, established fact, or attach a percentage band.","Do not say shows, confirms, demonstrates as established, or use Low confidence to rescue an unsupported claim."))))))</x:f>
      </x:c>
      <x:c r="AG15" s="38" t="str">
        <x:f>IF(A15="","",IF(AC15="A37-TECH-INVALID-ENUM","Correct the exact invalid value and resubmit.",IF(AC15="A37-INCOMPLETE","Complete every active Stage 1 field.",IF(AC15="A37-UPSTREAM-REFUSE","Resolve or replace the refused claim through What Counts as Reliable Evidence in Competitor Analysis?.",IF(AC15="A37-UPSTREAM-REVIEW","Complete the review in What Counts as Reliable Evidence in Competitor Analysis? before confidence assessment.",IF(AC15="A37-SC-NMC-UNRESOLVED","Resolve the claim status upstream before assigning confidence.",IF(AC15="A37-UPSTREAM-UNRESOLVED","Resolve the claim status upstream before assigning confidence.",IF(AC15="A37-DIRECT-FIT","Narrow or replace the claim and rerun What Counts as Reliable Evidence in Competitor Analysis?.",IF(AC15="A37-DIRECT-FIT-PARTIAL","Submit the separately narrowed proposition approved through What Counts as Reliable Evidence in Competitor Analysis? as the new Exact claim with Direct claim fit set to Yes.",IF(AC15="A37-MISSING-OR-UNCHECKED","Recover or document the required evidence and complete the review in What Counts as Reliable Evidence in Competitor Analysis? before assigning confidence.",IF(AC15="A37-CONTRADICTION","Resolve or preserve the contradiction through How to Handle Contradictory Competitor Evidence before assigning confidence.",IF(AC15="A37-SC-NMC-CONTRADICTION","Resolve or preserve the contradiction through How to Handle Contradictory Competitor Evidence before assigning confidence.",IF(AC15="A37-NOT-ASSIGNABLE-ASSUMPTION","Resolve the material assumption or narrow the claim.",IF(AC15="A37-NOT-ASSIGNABLE-CONTEXT","Establish the relevant context before assigning confidence.",IF(AC15="A37-NOT-ASSIGNABLE-STALE-CURRENT","Update or historically bind the evidence through When Competitor Evidence Becomes Too Old to Use.",IF(AC15="A37-SC-NMC-STALE","Run a fresh assessment with current evidence.",IF(AC15="A37-SC-ASSUMPTION-CONFLICT","Choose a bounded assumption category or remove the detail.",IF(AC15="A37-SC-INDEPENDENCE-UNPROVEN","Trace origins or correct the support category.",IF(AC15="A37-SC-LIMIT-MISSING","Add the exact limitation or correct the upstream outcome.",IF(AC15="A37-SC-NMC-CLAIM-CHANGED","Run a fresh assessment.",IF(AC15="A37-SC-NMC-USE-CHANGED","Run a fresh assessment for the new use.",IF(AC15="A37-SC-UNCLASSIFIED","Return to method governance; do not invent a result.",IF(AC15="A37-LOW-ASSUMPTION","Keep the assumption explicit and seek evidence that could remove it.",IF(AC15="A37-LOW-HISTORICAL","Use only historically bounded wording and seek current evidence.",IF(AC15="A37-LOW-NOT-ESTABLISHED","Trace provenance or collect genuinely independent evidence.",IF(AC15="A37-LOW-SENSITIVE","Collect the evidence most likely to change the result.",IF(AC15="A37-LOW-SINGLE-ORIGIN","Seek genuinely independent corroboration.",IF(AC15="A37-LOW-WEAK-LINES","Strengthen direct support before consequential use.",IF(AC15="A37-MODERATE-HISTORICAL","Do not generalize it to the current decision without fresh evidence.",IF(AC15="A37-MODERATE-LIMITED","Reopen if the named limitation no longer holds.",IF(AC15="A37-MODERATE-NMC","Reopen if the exact claim, use, evidence or context changes.",IF(AC15="A37-MODERATE-ONE-LINE","A second genuinely independent line could change scope or wording.",IF(AC15="A37-MODERATE-SENSITIVE","Name the likely change trigger and keep the statement bounded.",IF(AC15="A37-MODERATE-SHARED-ORIGINS","Seek genuinely independent origins.",IF(AC15="A37-MODERATE-WEAK-LINES","Strengthen the direct evidence and preserve the limitation.",IF(AC15="A37-HIGH-DIRECT-INDEPENDENT","Reopen on the named evidence, context, assumption or decision-use trigger.",IF(AC15="A37-HIGH-INFERENCE-RETAINED","Retain the inference marker and reopen on the named trigger.",IF(AC15="A37-HIGH-NMC","Reopen on the named evidence, context, assumption or decision-use trigger.",""))))))))))))))))))))))))))))))))))))))</x:f>
      </x:c>
      <x:c r="AH15" s="38" t="str">
        <x:f>IF(A15="","",IF(Z15&lt;&gt;"Eligible","",IF(AND(V15="Consequential / high-impact",W15="Hard to reverse"),"CONF-OVERLAY-CONSEQUENCE + CONF-OVERLAY-HARD-TO-REVERSE",IF(AND(AA15="Low confidence",W15="Hard to reverse"),"CONF-OVERLAY-HARD-TO-REVERSE",IF(V15="Consequential / high-impact","CONF-OVERLAY-CONSEQUENCE",IF(W15="Hard to reverse","CONF-OVERLAY-HARD-TO-REVERSE",IF(OR(V15="Material / decision-changing",W15="Costly to reverse"),"CONF-OVERLAY-CONSEQUENCE","")))))))</x:f>
      </x:c>
      <x:c r="AI15" s="38" t="str">
        <x:f>IF(A15="","",IF(Z15&lt;&gt;"Eligible","",IF(AND(V15="Consequential / high-impact",W15="Hard to reverse"),IF(AA15="Low confidence","Independent review and formal approval required; default to deferral, evidence collection or a reversible test.","Independent accountable review and formal approval required before a consequential, hard-to-reverse action."),IF(AND(AA15="Low confidence",W15="Hard to reverse"),"Independent review and formal approval required; default to deferral, evidence collection or a reversible test.",IF(V15="Consequential / high-impact","Independent accountable review and formal approval required.",IF(W15="Hard to reverse","Independent review required before a hard-to-reverse action.",IF(OR(V15="Material / decision-changing",W15="Costly to reverse"),"Accountable reviewer required before material use.","Owner review; reopen on the named trigger.")))))))</x:f>
      </x:c>
      <x:c r="AJ15" s="38" t="str">
        <x:f>IF(A15="","",IF(Z15&lt;&gt;"Eligible","",IF(AND(V15="Consequential / high-impact",W15="Hard to reverse"),IF(AA15="Low confidence","Do not make an irreversible commitment from this Low-confidence assessment.","Prefer a reversible step and proceed only within the recorded scope after independent review; confidence itself is unchanged."),IF(AND(AA15="Low confidence",W15="Hard to reverse"),"Do not make an irreversible commitment from this Low-confidence assessment.",IF(V15="Consequential / high-impact","Proceed only within the recorded scope after independent review; confidence itself is unchanged.",IF(W15="Hard to reverse","Prefer a reversible step until review is complete.",IF(OR(V15="Material / decision-changing",W15="Costly to reverse"),"Use only after accountable review and within the stated boundary.","Proceed within the stated scope and preserve the reopen condition.")))))))</x:f>
      </x:c>
      <x:c r="AK15" s="37"/>
      <x:c r="AL15" s="37"/>
      <x:c r="AM15" s="37"/>
      <x:c r="AN15" s="37"/>
      <x:c r="AO15" s="42"/>
      <x:c r="AP15" s="38" t="str">
        <x:f>IF(A15="","",IF(Z15&lt;&gt;"Eligible","Not active",IF(OR(AND(AN15&lt;&gt;"",NOT(OR(EXACT(AN15,"Yes"),EXACT(AN15,"No")))),AND(AO15&lt;&gt;"",NOT(ISNUMBER(AO15)))),"H00",IF(OR(AK15="",AM15="",AN15=""),"H01",IF(AND(OR(V15="Material / decision-changing",V15="Consequential / high-impact",W15="Costly to reverse",W15="Hard to reverse"),AL15=""),"H02",IF(AND(OR(V15="Consequential / high-impact",W15="Hard to reverse"),AK15&lt;&gt;"",AL15&lt;&gt;"",EXACT(AK15,AL15)),"H03",IF(AND(AN15="Yes",AO15=""),"H04",IF(AND(AN15="No",AO15&lt;&gt;""),"H05","H06"))))))))</x:f>
      </x:c>
      <x:c r="AQ15" s="38" t="str">
        <x:f>IF(A15="","",IF(AP15="Not active","Not active",IF(OR(AP15="H00",AP15="H01",AP15="H04"),"Incomplete",IF(OR(AP15="H02",AP15="H03",AP15="H05"),"Draft","Complete"))))</x:f>
      </x:c>
      <x:c r="AR15" s="38" t="str">
        <x:f>IF(A15="","",IF(AP15="H00","CONF-HANDOFF-INVALID",IF(AP15="H01","CONF-HANDOFF-INCOMPLETE",IF(AP15="H02","CONF-HANDOFF-REVIEWER",IF(AP15="H03","CONF-HANDOFF-INDEPENDENCE",IF(AP15="H04","CONF-HANDOFF-DATE",IF(AP15="H05","CONF-HANDOFF-DATE-NOT-MATERIAL","")))))))</x:f>
      </x:c>
      <x:c r="AS15" s="38" t="str">
        <x:f>IF(A15="","",IF(AP15="H06","Permitted","Prohibited"))</x:f>
      </x:c>
      <x:c r="AT15" s="38" t="str">
        <x:f>IF(A15="","",IF(OR(AB15="P15",AB15="P16",AB15="P18",AB15="P19"),"What Counts as Reliable Evidence in Competitor Analysis?",IF(AB15="P17","Observed, Inferred and Unresolved Evidence",IF(AB15="P20","How to Handle Contradictory Competitor Evidence",IF(AB15="P21","When Competitor Evidence Becomes Too Old to Use","")))))</x:f>
      </x:c>
      <x:c r="AU15" s="38" t="str">
        <x:f>IF(A15="","","SERPIFAI Confidence Statement Method v1.0.1")</x:f>
      </x:c>
      <x:c r="AV15" s="38" t="str">
        <x:f>IF(A15="","","Qualitative evidence-and-uncertainty protocol; not probability, calibrated accuracy, scoring, assurance or a guarantee.")</x:f>
      </x:c>
    </x:row>
    <x:row r="16">
      <x:c r="A16" s="37"/>
      <x:c r="B16" s="37"/>
      <x:c r="C16" s="37"/>
      <x:c r="D16" s="37"/>
      <x:c r="E16" s="42"/>
      <x:c r="F16" s="37"/>
      <x:c r="G16" s="37"/>
      <x:c r="H16" s="37"/>
      <x:c r="I16" s="37"/>
      <x:c r="J16" s="37"/>
      <x:c r="K16" s="37"/>
      <x:c r="L16" s="37"/>
      <x:c r="M16" s="37"/>
      <x:c r="N16" s="37"/>
      <x:c r="O16" s="37"/>
      <x:c r="P16" s="37"/>
      <x:c r="Q16" s="37"/>
      <x:c r="R16" s="37"/>
      <x:c r="S16" s="37"/>
      <x:c r="T16" s="37"/>
      <x:c r="U16" s="37"/>
      <x:c r="V16" s="37"/>
      <x:c r="W16" s="37"/>
      <x:c r="X16" s="38" t="str">
        <x:f>IF(A16="","",IF(NOT(AND(OR(EXACT(F16,"Use"),EXACT(F16,"Use with limits"),EXACT(F16,"Review required"),EXACT(F16,"Refuse claim"),EXACT(F16,"No material change")),OR(EXACT(J16,"Fit"),EXACT(J16,"Limited / weak"),EXACT(J16,"Stale"),EXACT(J16,"Contradictory"),EXACT(J16,"Missing")),OR(EXACT(K16,"Supported"),EXACT(K16,"Inferred"),EXACT(K16,"Unresolved")),OR(EXACT(L16,"Yes"),EXACT(L16,"Partial"),EXACT(L16,"No"),EXACT(L16,"Unknown")),OR(EXACT(M16,"None found"),EXACT(M16,"Apparent contradiction resolved"),EXACT(M16,"Material contradiction unresolved"),EXACT(M16,"Not checked")),OR(EXACT(N16,"None"),EXACT(N16,"Recoverable missing evidence"),EXACT(N16,"Material evidence unavailable"),EXACT(N16,"Unknown")),OR(EXACT(O16,"Multiple independent lines"),EXACT(O16,"One independent line"),EXACT(O16,"Single-origin only"),EXACT(O16,"Not established")),OR(EXACT(Q16,"None"),EXACT(Q16,"Limited and visible"),EXACT(Q16,"Material but bounded"),EXACT(Q16,"Material and unresolved")),OR(EXACT(S16,"Fit for current decision"),EXACT(S16,"Historical but deliberately bounded"),EXACT(S16,"Stale for current decision"),EXACT(S16,"Context not established")),OR(EXACT(T16,"Unlikely to change assessment"),EXACT(T16,"Could change scope or wording"),EXACT(T16,"Likely to change assessment")),OR(EXACT(V16,"Routine / descriptive"),EXACT(V16,"Material / decision-changing"),EXACT(V16,"Consequential / high-impact")),OR(EXACT(W16,"Easy to reverse"),EXACT(W16,"Costly to reverse"),EXACT(W16,"Hard to reverse")),IF(F16="No material change",OR(EXACT(H16,"Unchanged exact claim"),EXACT(H16,"Changed exact claim")),TRUE),IF(F16="No material change",OR(EXACT(I16,"Unchanged decision use"),EXACT(I16,"Changed decision use")),TRUE),IF(OR(O16="Multiple independent lines",O16="One independent line"),OR(EXACT(P16,"Established independent origins"),EXACT(P16,"Shared or dependent origins"),EXACT(P16,"Not established")),TRUE))),"Invalid","Valid"))</x:f>
      </x:c>
      <x:c r="Y16" s="38" t="str">
        <x:f>IF(A16="","",IF(X16="Invalid","Not evaluated after P00",IF(OR(C16="",D16="",F16="",IF(F16="No material change",OR(H16="",I16=""),FALSE),J16="",K16="",L16="",M16="",N16="",O16="",IF(OR(O16="Multiple independent lines",O16="One independent line"),P16="",FALSE),Q16="",IF(Q16&lt;&gt;"None",R16="",FALSE),S16="",T16="",U16="",V16="",W16=""),"Incomplete","Complete")))</x:f>
      </x:c>
      <x:c r="Z16" s="38" t="str">
        <x:f>IF(A16="","",IF(AB16="P00","Invalid controlled input",IF(AB16="P01","Incomplete",IF(OR(AB16="P02",AB16="P03",AB16="P04",AB16="P05",AB16="P06",AB16="P07",AB16="P08",AB16="P09"),"Not eligible","Eligible"))))</x:f>
      </x:c>
      <x:c r="AA16" s="38" t="str">
        <x:f>IF(A16="","",IF(AB16="P00","No confidence assigned",IF(AB16="P01","No confidence result",IF(OR(AB16="P02",AB16="P03",AB16="P04",AB16="P05",AB16="P06",AB16="P07",AB16="P08",AB16="P09"),"Confidence not assignable",IF(AB16="P10","Low confidence",IF(AB16="P11","Moderate confidence","High confidence"))))))</x:f>
      </x:c>
      <x:c r="AB16" s="38" t="str">
        <x:f>IF(A16="","",IF(X16="Invalid","P00",IF(Y16="Incomplete","P01",IF(F16="Refuse claim","P02",IF(F16="Review required","P03",IF(K16="Unresolved","P04",IF(OR(L16="No",L16="Unknown",L16="Partial"),"P05",IF(OR(J16="Missing",N16&lt;&gt;"None",M16="Not checked"),"P06",IF(OR(J16="Contradictory",M16="Material contradiction unresolved"),"P07",IF(OR(J16="Stale",S16="Stale for current decision",S16="Context not established",Q16="Material and unresolved"),"P08",IF(OR(AND(F16="Use with limits",G16=""),AND(F16="No material change",H16="Changed exact claim"),AND(F16="No material change",I16="Changed decision use"),AND(OR(O16="Multiple independent lines",O16="One independent line"),P16="Not established"),AND(Q16="None",R16&lt;&gt;"")),"P09",IF(OR(Q16="Material but bounded",AND(S16="Historical but deliberately bounded",J16="Limited / weak"),O16="Not established",AND(J16="Limited / weak",O16="Multiple independent lines",P16="Established independent origins",T16="Likely to change assessment"),AND(O16="Single-origin only",NOT(AND(F16="Use",J16="Fit",OR(K16="Supported",K16="Inferred"),L16="Yes",OR(M16="None found",M16="Apparent contradiction resolved"),N16="None",O16="Single-origin only",OR(Q16="None",Q16="Limited and visible"),S16="Fit for current decision",T16="Unlikely to change assessment"))),T16="Likely to change assessment"),"P10",IF(OR(AND(F16="No material change",NOT(AND(OR(F16="Use",F16="No material change"),IF(F16="No material change",AND(H16="Unchanged exact claim",I16="Unchanged decision use"),TRUE),J16="Fit",OR(K16="Supported",K16="Inferred"),L16="Yes",OR(M16="None found",M16="Apparent contradiction resolved"),N16="None",O16="Multiple independent lines",P16="Established independent origins",OR(Q16="None",Q16="Limited and visible"),S16="Fit for current decision",T16="Unlikely to change assessment"))),F16="Use with limits",S16="Historical but deliberately bounded",P16="Shared or dependent origins",O16="One independent line",AND(F16="Use",J16="Fit",OR(K16="Supported",K16="Inferred"),L16="Yes",OR(M16="None found",M16="Apparent contradiction resolved"),N16="None",O16="Single-origin only",OR(Q16="None",Q16="Limited and visible"),S16="Fit for current decision",T16="Unlikely to change assessment"),AND(J16="Limited / weak",O16="Multiple independent lines",P16="Established independent origins",OR(T16="Unlikely to change assessment",T16="Could change scope or wording")),T16="Could change scope or wording"),"P11",IF(AND(OR(F16="Use",F16="No material change"),IF(F16="No material change",AND(H16="Unchanged exact claim",I16="Unchanged decision use"),TRUE),J16="Fit",OR(K16="Supported",K16="Inferred"),L16="Yes",OR(M16="None found",M16="Apparent contradiction resolved"),N16="None",O16="Multiple independent lines",P16="Established independent origins",OR(Q16="None",Q16="Limited and visible"),S16="Fit for current decision",T16="Unlikely to change assessment"),"P12","P09"))))))))))))))</x:f>
      </x:c>
      <x:c r="AC16" s="38" t="str">
        <x:f>IF(A16="","",IF(AB16="P00","CONF-TECH-INVALID-ENUM",IF(AB16="P01","CONF-INCOMPLETE",IF(AB16="P02","CONF-UPSTREAM-REFUSE",IF(AB16="P03","CONF-UPSTREAM-REVIEW",IF(AB16="P04",IF(F16="No material change","CONF-SC-NMC-UNRESOLVED","CONF-UPSTREAM-UNRESOLVED"),IF(AB16="P05",IF(L16="Partial","CONF-DIRECT-FIT-PARTIAL","CONF-DIRECT-FIT"),IF(AB16="P06","CONF-MISSING-OR-UNCHECKED",IF(AB16="P07",IF(F16="No material change","CONF-SC-NMC-CONTRADICTION","CONF-CONTRADICTION"),IF(AB16="P08",IF(Q16="Material and unresolved","CONF-NOT-ASSIGNABLE-ASSUMPTION",IF(AND(F16="No material change",OR(J16="Stale",S16="Stale for current decision")),"CONF-SC-NMC-STALE",IF(S16="Context not established","CONF-NOT-ASSIGNABLE-CONTEXT","CONF-NOT-ASSIGNABLE-STALE-CURRENT"))),IF(AB16="P09",IF(AND(F16="Use with limits",G16=""),"CONF-SC-LIMIT-MISSING",IF(AND(F16="No material change",H16="Changed exact claim"),"CONF-SC-NMC-CLAIM-CHANGED",IF(AND(F16="No material change",I16="Changed decision use"),"CONF-SC-NMC-USE-CHANGED",IF(AND(OR(O16="Multiple independent lines",O16="One independent line"),P16="Not established"),"CONF-SC-INDEPENDENCE-UNPROVEN",IF(AND(Q16="None",R16&lt;&gt;""),"CONF-SC-ASSUMPTION-CONFLICT","CONF-SC-UNCLASSIFIED"))))),IF(AB16="P10",IF(Q16="Material but bounded","CONF-LOW-ASSUMPTION",IF(AND(S16="Historical but deliberately bounded",J16="Limited / weak"),"CONF-LOW-HISTORICAL",IF(O16="Not established","CONF-LOW-NOT-ESTABLISHED",IF(AND(J16="Limited / weak",O16="Multiple independent lines",P16="Established independent origins",T16="Likely to change assessment"),"CONF-LOW-WEAK-LINES",IF(AND(O16="Single-origin only",NOT(AND(F16="Use",J16="Fit",OR(K16="Supported",K16="Inferred"),L16="Yes",OR(M16="None found",M16="Apparent contradiction resolved"),N16="None",O16="Single-origin only",OR(Q16="None",Q16="Limited and visible"),S16="Fit for current decision",T16="Unlikely to change assessment"))),"CONF-LOW-SINGLE-ORIGIN","CONF-LOW-SENSITIVE"))))),IF(AB16="P11",IF(F16="No material change","CONF-MODERATE-NMC",IF(F16="Use with limits","CONF-MODERATE-LIMITED",IF(S16="Historical but deliberately bounded","CONF-MODERATE-HISTORICAL",IF(P16="Shared or dependent origins","CONF-MODERATE-SHARED-ORIGINS",IF(OR(O16="One independent line",AND(F16="Use",J16="Fit",OR(K16="Supported",K16="Inferred"),L16="Yes",OR(M16="None found",M16="Apparent contradiction resolved"),N16="None",O16="Single-origin only",OR(Q16="None",Q16="Limited and visible"),S16="Fit for current decision",T16="Unlikely to change assessment")),"CONF-MODERATE-ONE-LINE",IF(AND(J16="Limited / weak",O16="Multiple independent lines",P16="Established independent origins",OR(T16="Unlikely to change assessment",T16="Could change scope or wording")),"CONF-MODERATE-WEAK-LINES","CONF-MODERATE-SENSITIVE")))))),IF(AB16="P12",IF(F16="No material change","CONF-HIGH-NMC",IF(K16="Inferred","CONF-HIGH-INFERENCE-RETAINED","CONF-HIGH-DIRECT-INDEPENDENT")),""))))))))))))))</x:f>
      </x:c>
      <x:c r="AD16" s="38" t="str">
        <x:f>IF(A16="","",IF(AC16="A38-TECH-INVALID-ENUM","One or more active Stage 1 controlled values are invalid.",IF(AC16="A38-INCOMPLETE","The active Stage 1 assessment is incomplete.",IF(AC16="A38-UPSTREAM-REFUSE","What Counts as Reliable Evidence in Competitor Analysis? returned Refuse claim.",IF(AC16="A38-UPSTREAM-REVIEW","What Counts as Reliable Evidence in Competitor Analysis? returned Review required.",IF(AC16="A38-SC-NMC-UNRESOLVED","The no-material-change claim remains unresolved.",IF(AC16="A38-UPSTREAM-UNRESOLVED","The claim remains unresolved.",IF(AC16="A38-DIRECT-FIT","The evidence does not directly fit the exact submitted claim.",IF(AC16="A38-DIRECT-FIT-PARTIAL","The submitted claim only partially fits the evidence.",IF(AC16="A38-MISSING-OR-UNCHECKED","Required evidence is missing, unavailable, unknown, or contradiction checking is incomplete.",IF(AC16="A38-CONTRADICTION","A material contradiction remains unresolved.",IF(AC16="A38-SC-NMC-CONTRADICTION","The no-material-change submission contains an unresolved material contradiction.",IF(AC16="A38-NOT-ASSIGNABLE-ASSUMPTION","A material assumption remains unresolved.",IF(AC16="A38-NOT-ASSIGNABLE-CONTEXT","The relevant context is not established.",IF(AC16="A38-NOT-ASSIGNABLE-STALE-CURRENT","The evidence or context is stale for the current decision.",IF(AC16="A38-SC-NMC-STALE","The no-material-change assessment is stale for the current decision.",IF(AC16="A38-SC-ASSUMPTION-CONFLICT","The assumption category and detail conflict.",IF(AC16="A38-SC-INDEPENDENCE-UNPROVEN","Independent origins are not established.",IF(AC16="A38-SC-LIMIT-MISSING","Use with limits requires a named limitation.",IF(AC16="A38-SC-NMC-CLAIM-CHANGED","The exact claim changed, so prior confidence cannot be carried forward.",IF(AC16="A38-SC-NMC-USE-CHANGED","The decision use changed.",IF(AC16="A38-SC-UNCLASSIFIED","The valid input combination has no authorized classification.",IF(AC16="A38-LOW-ASSUMPTION","A bounded material assumption makes the eligible assessment fragile.",IF(AC16="A38-LOW-HISTORICAL","Historical, weak support makes the assessment fragile.",IF(AC16="A38-LOW-NOT-ESTABLISHED","Support exists but independent support is not established.",IF(AC16="A38-LOW-SENSITIVE","Plausible new evidence is likely to change the assessment.",IF(AC16="A38-LOW-SINGLE-ORIGIN","The eligible assessment depends on one origin and fails the stable single-origin conjunction.",IF(AC16="A38-LOW-WEAK-LINES","Multiple independent lines remain weak and the result is likely to change.",IF(AC16="A38-MODERATE-HISTORICAL","The evidence supports a deliberately historical, bounded assessment.",IF(AC16="A38-MODERATE-LIMITED","The assessment is eligible only within the named limitation.",IF(AC16="A38-MODERATE-NMC","The unchanged assessment remains eligible but retains meaningful uncertainty.",IF(AC16="A38-MODERATE-ONE-LINE","The assessment rests on one effective line of support.",IF(AC16="A38-MODERATE-SENSITIVE","Meaningful new evidence could change the scope or wording.",IF(AC16="A38-MODERATE-SHARED-ORIGINS","The lines share or depend on common origins, reducing independent corroboration.",IF(AC16="A38-MODERATE-WEAK-LINES","Established independent origins support the assessment, but the evidence remains limited or weak.",IF(AC16="A38-HIGH-DIRECT-INDEPENDENT","Direct, coherent support with established independent origins and limited visible assumptions supports the bounded assessment.",IF(AC16="A38-HIGH-INFERENCE-RETAINED","Direct, coherent support with established independent origins supports the bounded inference; it remains explicitly an inference.",IF(AC16="A38-HIGH-NMC","The exact claim and decision use are unchanged and the strong-support conditions remain satisfied.",""))))))))))))))))))))))))))))))))))))))</x:f>
      </x:c>
      <x:c r="AE16" s="38" t="str">
        <x:f>IF(A16="","",IF(Z16="Invalid controlled input","No confidence statement is permitted.",IF(Z16="Incomplete","No confidence statement is permitted until Stage 1 is complete.",IF(Z16="Not eligible","Confidence not assignable: no confidence statement is permitted for "&amp;C16&amp;" because "&amp;AD16&amp;" "&amp;AG16,IF(AA16="High confidence",IF(K16="Inferred","The evidence supports the inference that ","The available evidence strongly supports the assessment that ")&amp;C16&amp;", with High confidence within "&amp;D16&amp;". The principal remaining uncertainty is "&amp;U16,IF(AA16="Moderate confidence",IF(K16="Inferred","The evidence supports the inference that ","The available evidence supports the assessment that ")&amp;C16&amp;", with Moderate confidence within "&amp;D16&amp;". "&amp;U16&amp;" could change its scope or wording.",IF(K16="Inferred","The limited evidence supports the provisional inference that ","Limited evidence weakly supports the bounded assessment that ")&amp;C16&amp;". Treat it as provisional because "&amp;U16))))))</x:f>
      </x:c>
      <x:c r="AF16" s="38" t="str">
        <x:f>IF(A16="","",IF(Z16="Invalid controlled input","Do not preserve or reuse a previous result.",IF(Z16="Incomplete","Do not infer a result from partial inputs.",IF(Z16="Not eligible","Do not use High, Moderate or Low confidence, zero confidence, very low confidence, or wording that presents the claim as established.",IF(AA16="High confidence","Do not say certain, proven, guaranteed, definitely, conclusive, established fact, or assign a numerical probability.",IF(AA16="Moderate confidence","Do not say definitive, conclusive, established fact, or attach a percentage band.","Do not say shows, confirms, demonstrates as established, or use Low confidence to rescue an unsupported claim."))))))</x:f>
      </x:c>
      <x:c r="AG16" s="38" t="str">
        <x:f>IF(A16="","",IF(AC16="A38-TECH-INVALID-ENUM","Correct the exact invalid value and resubmit.",IF(AC16="A38-INCOMPLETE","Complete every active Stage 1 field.",IF(AC16="A38-UPSTREAM-REFUSE","Resolve or replace the refused claim through What Counts as Reliable Evidence in Competitor Analysis?.",IF(AC16="A38-UPSTREAM-REVIEW","Complete the review in What Counts as Reliable Evidence in Competitor Analysis? before confidence assessment.",IF(AC16="A38-SC-NMC-UNRESOLVED","Resolve the claim status upstream before assigning confidence.",IF(AC16="A38-UPSTREAM-UNRESOLVED","Resolve the claim status upstream before assigning confidence.",IF(AC16="A38-DIRECT-FIT","Narrow or replace the claim and rerun What Counts as Reliable Evidence in Competitor Analysis?.",IF(AC16="A38-DIRECT-FIT-PARTIAL","Submit the separately narrowed proposition approved through What Counts as Reliable Evidence in Competitor Analysis? as the new Exact claim with Direct claim fit set to Yes.",IF(AC16="A38-MISSING-OR-UNCHECKED","Recover or document the required evidence and complete the review in What Counts as Reliable Evidence in Competitor Analysis? before assigning confidence.",IF(AC16="A38-CONTRADICTION","Resolve or preserve the contradiction through How to Handle Contradictory Competitor Evidence before assigning confidence.",IF(AC16="A38-SC-NMC-CONTRADICTION","Resolve or preserve the contradiction through How to Handle Contradictory Competitor Evidence before assigning confidence.",IF(AC16="A38-NOT-ASSIGNABLE-ASSUMPTION","Resolve the material assumption or narrow the claim.",IF(AC16="A38-NOT-ASSIGNABLE-CONTEXT","Establish the relevant context before assigning confidence.",IF(AC16="A38-NOT-ASSIGNABLE-STALE-CURRENT","Update or historically bind the evidence through When Competitor Evidence Becomes Too Old to Use.",IF(AC16="A38-SC-NMC-STALE","Run a fresh assessment with current evidence.",IF(AC16="A38-SC-ASSUMPTION-CONFLICT","Choose a bounded assumption category or remove the detail.",IF(AC16="A38-SC-INDEPENDENCE-UNPROVEN","Trace origins or correct the support category.",IF(AC16="A38-SC-LIMIT-MISSING","Add the exact limitation or correct the upstream outcome.",IF(AC16="A38-SC-NMC-CLAIM-CHANGED","Run a fresh assessment.",IF(AC16="A38-SC-NMC-USE-CHANGED","Run a fresh assessment for the new use.",IF(AC16="A38-SC-UNCLASSIFIED","Return to method governance; do not invent a result.",IF(AC16="A38-LOW-ASSUMPTION","Keep the assumption explicit and seek evidence that could remove it.",IF(AC16="A38-LOW-HISTORICAL","Use only historically bounded wording and seek current evidence.",IF(AC16="A38-LOW-NOT-ESTABLISHED","Trace provenance or collect genuinely independent evidence.",IF(AC16="A38-LOW-SENSITIVE","Collect the evidence most likely to change the result.",IF(AC16="A38-LOW-SINGLE-ORIGIN","Seek genuinely independent corroboration.",IF(AC16="A38-LOW-WEAK-LINES","Strengthen direct support before consequential use.",IF(AC16="A38-MODERATE-HISTORICAL","Do not generalize it to the current decision without fresh evidence.",IF(AC16="A38-MODERATE-LIMITED","Reopen if the named limitation no longer holds.",IF(AC16="A38-MODERATE-NMC","Reopen if the exact claim, use, evidence or context changes.",IF(AC16="A38-MODERATE-ONE-LINE","A second genuinely independent line could change scope or wording.",IF(AC16="A38-MODERATE-SENSITIVE","Name the likely change trigger and keep the statement bounded.",IF(AC16="A38-MODERATE-SHARED-ORIGINS","Seek genuinely independent origins.",IF(AC16="A38-MODERATE-WEAK-LINES","Strengthen the direct evidence and preserve the limitation.",IF(AC16="A38-HIGH-DIRECT-INDEPENDENT","Reopen on the named evidence, context, assumption or decision-use trigger.",IF(AC16="A38-HIGH-INFERENCE-RETAINED","Retain the inference marker and reopen on the named trigger.",IF(AC16="A38-HIGH-NMC","Reopen on the named evidence, context, assumption or decision-use trigger.",""))))))))))))))))))))))))))))))))))))))</x:f>
      </x:c>
      <x:c r="AH16" s="38" t="str">
        <x:f>IF(A16="","",IF(Z16&lt;&gt;"Eligible","",IF(AND(V16="Consequential / high-impact",W16="Hard to reverse"),"CONF-OVERLAY-CONSEQUENCE + CONF-OVERLAY-HARD-TO-REVERSE",IF(AND(AA16="Low confidence",W16="Hard to reverse"),"CONF-OVERLAY-HARD-TO-REVERSE",IF(V16="Consequential / high-impact","CONF-OVERLAY-CONSEQUENCE",IF(W16="Hard to reverse","CONF-OVERLAY-HARD-TO-REVERSE",IF(OR(V16="Material / decision-changing",W16="Costly to reverse"),"CONF-OVERLAY-CONSEQUENCE","")))))))</x:f>
      </x:c>
      <x:c r="AI16" s="38" t="str">
        <x:f>IF(A16="","",IF(Z16&lt;&gt;"Eligible","",IF(AND(V16="Consequential / high-impact",W16="Hard to reverse"),IF(AA16="Low confidence","Independent review and formal approval required; default to deferral, evidence collection or a reversible test.","Independent accountable review and formal approval required before a consequential, hard-to-reverse action."),IF(AND(AA16="Low confidence",W16="Hard to reverse"),"Independent review and formal approval required; default to deferral, evidence collection or a reversible test.",IF(V16="Consequential / high-impact","Independent accountable review and formal approval required.",IF(W16="Hard to reverse","Independent review required before a hard-to-reverse action.",IF(OR(V16="Material / decision-changing",W16="Costly to reverse"),"Accountable reviewer required before material use.","Owner review; reopen on the named trigger.")))))))</x:f>
      </x:c>
      <x:c r="AJ16" s="38" t="str">
        <x:f>IF(A16="","",IF(Z16&lt;&gt;"Eligible","",IF(AND(V16="Consequential / high-impact",W16="Hard to reverse"),IF(AA16="Low confidence","Do not make an irreversible commitment from this Low-confidence assessment.","Prefer a reversible step and proceed only within the recorded scope after independent review; confidence itself is unchanged."),IF(AND(AA16="Low confidence",W16="Hard to reverse"),"Do not make an irreversible commitment from this Low-confidence assessment.",IF(V16="Consequential / high-impact","Proceed only within the recorded scope after independent review; confidence itself is unchanged.",IF(W16="Hard to reverse","Prefer a reversible step until review is complete.",IF(OR(V16="Material / decision-changing",W16="Costly to reverse"),"Use only after accountable review and within the stated boundary.","Proceed within the stated scope and preserve the reopen condition.")))))))</x:f>
      </x:c>
      <x:c r="AK16" s="37"/>
      <x:c r="AL16" s="37"/>
      <x:c r="AM16" s="37"/>
      <x:c r="AN16" s="37"/>
      <x:c r="AO16" s="42"/>
      <x:c r="AP16" s="38" t="str">
        <x:f>IF(A16="","",IF(Z16&lt;&gt;"Eligible","Not active",IF(OR(AND(AN16&lt;&gt;"",NOT(OR(EXACT(AN16,"Yes"),EXACT(AN16,"No")))),AND(AO16&lt;&gt;"",NOT(ISNUMBER(AO16)))),"H00",IF(OR(AK16="",AM16="",AN16=""),"H01",IF(AND(OR(V16="Material / decision-changing",V16="Consequential / high-impact",W16="Costly to reverse",W16="Hard to reverse"),AL16=""),"H02",IF(AND(OR(V16="Consequential / high-impact",W16="Hard to reverse"),AK16&lt;&gt;"",AL16&lt;&gt;"",EXACT(AK16,AL16)),"H03",IF(AND(AN16="Yes",AO16=""),"H04",IF(AND(AN16="No",AO16&lt;&gt;""),"H05","H06"))))))))</x:f>
      </x:c>
      <x:c r="AQ16" s="38" t="str">
        <x:f>IF(A16="","",IF(AP16="Not active","Not active",IF(OR(AP16="H00",AP16="H01",AP16="H04"),"Incomplete",IF(OR(AP16="H02",AP16="H03",AP16="H05"),"Draft","Complete"))))</x:f>
      </x:c>
      <x:c r="AR16" s="38" t="str">
        <x:f>IF(A16="","",IF(AP16="H00","CONF-HANDOFF-INVALID",IF(AP16="H01","CONF-HANDOFF-INCOMPLETE",IF(AP16="H02","CONF-HANDOFF-REVIEWER",IF(AP16="H03","CONF-HANDOFF-INDEPENDENCE",IF(AP16="H04","CONF-HANDOFF-DATE",IF(AP16="H05","CONF-HANDOFF-DATE-NOT-MATERIAL","")))))))</x:f>
      </x:c>
      <x:c r="AS16" s="38" t="str">
        <x:f>IF(A16="","",IF(AP16="H06","Permitted","Prohibited"))</x:f>
      </x:c>
      <x:c r="AT16" s="38" t="str">
        <x:f>IF(A16="","",IF(OR(AB16="P16",AB16="P17",AB16="P19",AB16="P20"),"What Counts as Reliable Evidence in Competitor Analysis?",IF(AB16="P18","Observed, Inferred and Unresolved Evidence",IF(AB16="P21","How to Handle Contradictory Competitor Evidence",IF(AB16="P22","When Competitor Evidence Becomes Too Old to Use","")))))</x:f>
      </x:c>
      <x:c r="AU16" s="38" t="str">
        <x:f>IF(A16="","","SERPIFAI Confidence Statement Method v1.0.1")</x:f>
      </x:c>
      <x:c r="AV16" s="38" t="str">
        <x:f>IF(A16="","","Qualitative evidence-and-uncertainty protocol; not probability, calibrated accuracy, scoring, assurance or a guarantee.")</x:f>
      </x:c>
    </x:row>
    <x:row r="17">
      <x:c r="A17" s="37"/>
      <x:c r="B17" s="37"/>
      <x:c r="C17" s="37"/>
      <x:c r="D17" s="37"/>
      <x:c r="E17" s="42"/>
      <x:c r="F17" s="37"/>
      <x:c r="G17" s="37"/>
      <x:c r="H17" s="37"/>
      <x:c r="I17" s="37"/>
      <x:c r="J17" s="37"/>
      <x:c r="K17" s="37"/>
      <x:c r="L17" s="37"/>
      <x:c r="M17" s="37"/>
      <x:c r="N17" s="37"/>
      <x:c r="O17" s="37"/>
      <x:c r="P17" s="37"/>
      <x:c r="Q17" s="37"/>
      <x:c r="R17" s="37"/>
      <x:c r="S17" s="37"/>
      <x:c r="T17" s="37"/>
      <x:c r="U17" s="37"/>
      <x:c r="V17" s="37"/>
      <x:c r="W17" s="37"/>
      <x:c r="X17" s="38" t="str">
        <x:f>IF(A17="","",IF(NOT(AND(OR(EXACT(F17,"Use"),EXACT(F17,"Use with limits"),EXACT(F17,"Review required"),EXACT(F17,"Refuse claim"),EXACT(F17,"No material change")),OR(EXACT(J17,"Fit"),EXACT(J17,"Limited / weak"),EXACT(J17,"Stale"),EXACT(J17,"Contradictory"),EXACT(J17,"Missing")),OR(EXACT(K17,"Supported"),EXACT(K17,"Inferred"),EXACT(K17,"Unresolved")),OR(EXACT(L17,"Yes"),EXACT(L17,"Partial"),EXACT(L17,"No"),EXACT(L17,"Unknown")),OR(EXACT(M17,"None found"),EXACT(M17,"Apparent contradiction resolved"),EXACT(M17,"Material contradiction unresolved"),EXACT(M17,"Not checked")),OR(EXACT(N17,"None"),EXACT(N17,"Recoverable missing evidence"),EXACT(N17,"Material evidence unavailable"),EXACT(N17,"Unknown")),OR(EXACT(O17,"Multiple independent lines"),EXACT(O17,"One independent line"),EXACT(O17,"Single-origin only"),EXACT(O17,"Not established")),OR(EXACT(Q17,"None"),EXACT(Q17,"Limited and visible"),EXACT(Q17,"Material but bounded"),EXACT(Q17,"Material and unresolved")),OR(EXACT(S17,"Fit for current decision"),EXACT(S17,"Historical but deliberately bounded"),EXACT(S17,"Stale for current decision"),EXACT(S17,"Context not established")),OR(EXACT(T17,"Unlikely to change assessment"),EXACT(T17,"Could change scope or wording"),EXACT(T17,"Likely to change assessment")),OR(EXACT(V17,"Routine / descriptive"),EXACT(V17,"Material / decision-changing"),EXACT(V17,"Consequential / high-impact")),OR(EXACT(W17,"Easy to reverse"),EXACT(W17,"Costly to reverse"),EXACT(W17,"Hard to reverse")),IF(F17="No material change",OR(EXACT(H17,"Unchanged exact claim"),EXACT(H17,"Changed exact claim")),TRUE),IF(F17="No material change",OR(EXACT(I17,"Unchanged decision use"),EXACT(I17,"Changed decision use")),TRUE),IF(OR(O17="Multiple independent lines",O17="One independent line"),OR(EXACT(P17,"Established independent origins"),EXACT(P17,"Shared or dependent origins"),EXACT(P17,"Not established")),TRUE))),"Invalid","Valid"))</x:f>
      </x:c>
      <x:c r="Y17" s="38" t="str">
        <x:f>IF(A17="","",IF(X17="Invalid","Not evaluated after P00",IF(OR(C17="",D17="",F17="",IF(F17="No material change",OR(H17="",I17=""),FALSE),J17="",K17="",L17="",M17="",N17="",O17="",IF(OR(O17="Multiple independent lines",O17="One independent line"),P17="",FALSE),Q17="",IF(Q17&lt;&gt;"None",R17="",FALSE),S17="",T17="",U17="",V17="",W17=""),"Incomplete","Complete")))</x:f>
      </x:c>
      <x:c r="Z17" s="38" t="str">
        <x:f>IF(A17="","",IF(AB17="P00","Invalid controlled input",IF(AB17="P01","Incomplete",IF(OR(AB17="P02",AB17="P03",AB17="P04",AB17="P05",AB17="P06",AB17="P07",AB17="P08",AB17="P09"),"Not eligible","Eligible"))))</x:f>
      </x:c>
      <x:c r="AA17" s="38" t="str">
        <x:f>IF(A17="","",IF(AB17="P00","No confidence assigned",IF(AB17="P01","No confidence result",IF(OR(AB17="P02",AB17="P03",AB17="P04",AB17="P05",AB17="P06",AB17="P07",AB17="P08",AB17="P09"),"Confidence not assignable",IF(AB17="P10","Low confidence",IF(AB17="P11","Moderate confidence","High confidence"))))))</x:f>
      </x:c>
      <x:c r="AB17" s="38" t="str">
        <x:f>IF(A17="","",IF(X17="Invalid","P00",IF(Y17="Incomplete","P01",IF(F17="Refuse claim","P02",IF(F17="Review required","P03",IF(K17="Unresolved","P04",IF(OR(L17="No",L17="Unknown",L17="Partial"),"P05",IF(OR(J17="Missing",N17&lt;&gt;"None",M17="Not checked"),"P06",IF(OR(J17="Contradictory",M17="Material contradiction unresolved"),"P07",IF(OR(J17="Stale",S17="Stale for current decision",S17="Context not established",Q17="Material and unresolved"),"P08",IF(OR(AND(F17="Use with limits",G17=""),AND(F17="No material change",H17="Changed exact claim"),AND(F17="No material change",I17="Changed decision use"),AND(OR(O17="Multiple independent lines",O17="One independent line"),P17="Not established"),AND(Q17="None",R17&lt;&gt;"")),"P09",IF(OR(Q17="Material but bounded",AND(S17="Historical but deliberately bounded",J17="Limited / weak"),O17="Not established",AND(J17="Limited / weak",O17="Multiple independent lines",P17="Established independent origins",T17="Likely to change assessment"),AND(O17="Single-origin only",NOT(AND(F17="Use",J17="Fit",OR(K17="Supported",K17="Inferred"),L17="Yes",OR(M17="None found",M17="Apparent contradiction resolved"),N17="None",O17="Single-origin only",OR(Q17="None",Q17="Limited and visible"),S17="Fit for current decision",T17="Unlikely to change assessment"))),T17="Likely to change assessment"),"P10",IF(OR(AND(F17="No material change",NOT(AND(OR(F17="Use",F17="No material change"),IF(F17="No material change",AND(H17="Unchanged exact claim",I17="Unchanged decision use"),TRUE),J17="Fit",OR(K17="Supported",K17="Inferred"),L17="Yes",OR(M17="None found",M17="Apparent contradiction resolved"),N17="None",O17="Multiple independent lines",P17="Established independent origins",OR(Q17="None",Q17="Limited and visible"),S17="Fit for current decision",T17="Unlikely to change assessment"))),F17="Use with limits",S17="Historical but deliberately bounded",P17="Shared or dependent origins",O17="One independent line",AND(F17="Use",J17="Fit",OR(K17="Supported",K17="Inferred"),L17="Yes",OR(M17="None found",M17="Apparent contradiction resolved"),N17="None",O17="Single-origin only",OR(Q17="None",Q17="Limited and visible"),S17="Fit for current decision",T17="Unlikely to change assessment"),AND(J17="Limited / weak",O17="Multiple independent lines",P17="Established independent origins",OR(T17="Unlikely to change assessment",T17="Could change scope or wording")),T17="Could change scope or wording"),"P11",IF(AND(OR(F17="Use",F17="No material change"),IF(F17="No material change",AND(H17="Unchanged exact claim",I17="Unchanged decision use"),TRUE),J17="Fit",OR(K17="Supported",K17="Inferred"),L17="Yes",OR(M17="None found",M17="Apparent contradiction resolved"),N17="None",O17="Multiple independent lines",P17="Established independent origins",OR(Q17="None",Q17="Limited and visible"),S17="Fit for current decision",T17="Unlikely to change assessment"),"P12","P09"))))))))))))))</x:f>
      </x:c>
      <x:c r="AC17" s="38" t="str">
        <x:f>IF(A17="","",IF(AB17="P00","CONF-TECH-INVALID-ENUM",IF(AB17="P01","CONF-INCOMPLETE",IF(AB17="P02","CONF-UPSTREAM-REFUSE",IF(AB17="P03","CONF-UPSTREAM-REVIEW",IF(AB17="P04",IF(F17="No material change","CONF-SC-NMC-UNRESOLVED","CONF-UPSTREAM-UNRESOLVED"),IF(AB17="P05",IF(L17="Partial","CONF-DIRECT-FIT-PARTIAL","CONF-DIRECT-FIT"),IF(AB17="P06","CONF-MISSING-OR-UNCHECKED",IF(AB17="P07",IF(F17="No material change","CONF-SC-NMC-CONTRADICTION","CONF-CONTRADICTION"),IF(AB17="P08",IF(Q17="Material and unresolved","CONF-NOT-ASSIGNABLE-ASSUMPTION",IF(AND(F17="No material change",OR(J17="Stale",S17="Stale for current decision")),"CONF-SC-NMC-STALE",IF(S17="Context not established","CONF-NOT-ASSIGNABLE-CONTEXT","CONF-NOT-ASSIGNABLE-STALE-CURRENT"))),IF(AB17="P09",IF(AND(F17="Use with limits",G17=""),"CONF-SC-LIMIT-MISSING",IF(AND(F17="No material change",H17="Changed exact claim"),"CONF-SC-NMC-CLAIM-CHANGED",IF(AND(F17="No material change",I17="Changed decision use"),"CONF-SC-NMC-USE-CHANGED",IF(AND(OR(O17="Multiple independent lines",O17="One independent line"),P17="Not established"),"CONF-SC-INDEPENDENCE-UNPROVEN",IF(AND(Q17="None",R17&lt;&gt;""),"CONF-SC-ASSUMPTION-CONFLICT","CONF-SC-UNCLASSIFIED"))))),IF(AB17="P10",IF(Q17="Material but bounded","CONF-LOW-ASSUMPTION",IF(AND(S17="Historical but deliberately bounded",J17="Limited / weak"),"CONF-LOW-HISTORICAL",IF(O17="Not established","CONF-LOW-NOT-ESTABLISHED",IF(AND(J17="Limited / weak",O17="Multiple independent lines",P17="Established independent origins",T17="Likely to change assessment"),"CONF-LOW-WEAK-LINES",IF(AND(O17="Single-origin only",NOT(AND(F17="Use",J17="Fit",OR(K17="Supported",K17="Inferred"),L17="Yes",OR(M17="None found",M17="Apparent contradiction resolved"),N17="None",O17="Single-origin only",OR(Q17="None",Q17="Limited and visible"),S17="Fit for current decision",T17="Unlikely to change assessment"))),"CONF-LOW-SINGLE-ORIGIN","CONF-LOW-SENSITIVE"))))),IF(AB17="P11",IF(F17="No material change","CONF-MODERATE-NMC",IF(F17="Use with limits","CONF-MODERATE-LIMITED",IF(S17="Historical but deliberately bounded","CONF-MODERATE-HISTORICAL",IF(P17="Shared or dependent origins","CONF-MODERATE-SHARED-ORIGINS",IF(OR(O17="One independent line",AND(F17="Use",J17="Fit",OR(K17="Supported",K17="Inferred"),L17="Yes",OR(M17="None found",M17="Apparent contradiction resolved"),N17="None",O17="Single-origin only",OR(Q17="None",Q17="Limited and visible"),S17="Fit for current decision",T17="Unlikely to change assessment")),"CONF-MODERATE-ONE-LINE",IF(AND(J17="Limited / weak",O17="Multiple independent lines",P17="Established independent origins",OR(T17="Unlikely to change assessment",T17="Could change scope or wording")),"CONF-MODERATE-WEAK-LINES","CONF-MODERATE-SENSITIVE")))))),IF(AB17="P12",IF(F17="No material change","CONF-HIGH-NMC",IF(K17="Inferred","CONF-HIGH-INFERENCE-RETAINED","CONF-HIGH-DIRECT-INDEPENDENT")),""))))))))))))))</x:f>
      </x:c>
      <x:c r="AD17" s="38" t="str">
        <x:f>IF(A17="","",IF(AC17="A39-TECH-INVALID-ENUM","One or more active Stage 1 controlled values are invalid.",IF(AC17="A39-INCOMPLETE","The active Stage 1 assessment is incomplete.",IF(AC17="A39-UPSTREAM-REFUSE","What Counts as Reliable Evidence in Competitor Analysis? returned Refuse claim.",IF(AC17="A39-UPSTREAM-REVIEW","What Counts as Reliable Evidence in Competitor Analysis? returned Review required.",IF(AC17="A39-SC-NMC-UNRESOLVED","The no-material-change claim remains unresolved.",IF(AC17="A39-UPSTREAM-UNRESOLVED","The claim remains unresolved.",IF(AC17="A39-DIRECT-FIT","The evidence does not directly fit the exact submitted claim.",IF(AC17="A39-DIRECT-FIT-PARTIAL","The submitted claim only partially fits the evidence.",IF(AC17="A39-MISSING-OR-UNCHECKED","Required evidence is missing, unavailable, unknown, or contradiction checking is incomplete.",IF(AC17="A39-CONTRADICTION","A material contradiction remains unresolved.",IF(AC17="A39-SC-NMC-CONTRADICTION","The no-material-change submission contains an unresolved material contradiction.",IF(AC17="A39-NOT-ASSIGNABLE-ASSUMPTION","A material assumption remains unresolved.",IF(AC17="A39-NOT-ASSIGNABLE-CONTEXT","The relevant context is not established.",IF(AC17="A39-NOT-ASSIGNABLE-STALE-CURRENT","The evidence or context is stale for the current decision.",IF(AC17="A39-SC-NMC-STALE","The no-material-change assessment is stale for the current decision.",IF(AC17="A39-SC-ASSUMPTION-CONFLICT","The assumption category and detail conflict.",IF(AC17="A39-SC-INDEPENDENCE-UNPROVEN","Independent origins are not established.",IF(AC17="A39-SC-LIMIT-MISSING","Use with limits requires a named limitation.",IF(AC17="A39-SC-NMC-CLAIM-CHANGED","The exact claim changed, so prior confidence cannot be carried forward.",IF(AC17="A39-SC-NMC-USE-CHANGED","The decision use changed.",IF(AC17="A39-SC-UNCLASSIFIED","The valid input combination has no authorized classification.",IF(AC17="A39-LOW-ASSUMPTION","A bounded material assumption makes the eligible assessment fragile.",IF(AC17="A39-LOW-HISTORICAL","Historical, weak support makes the assessment fragile.",IF(AC17="A39-LOW-NOT-ESTABLISHED","Support exists but independent support is not established.",IF(AC17="A39-LOW-SENSITIVE","Plausible new evidence is likely to change the assessment.",IF(AC17="A39-LOW-SINGLE-ORIGIN","The eligible assessment depends on one origin and fails the stable single-origin conjunction.",IF(AC17="A39-LOW-WEAK-LINES","Multiple independent lines remain weak and the result is likely to change.",IF(AC17="A39-MODERATE-HISTORICAL","The evidence supports a deliberately historical, bounded assessment.",IF(AC17="A39-MODERATE-LIMITED","The assessment is eligible only within the named limitation.",IF(AC17="A39-MODERATE-NMC","The unchanged assessment remains eligible but retains meaningful uncertainty.",IF(AC17="A39-MODERATE-ONE-LINE","The assessment rests on one effective line of support.",IF(AC17="A39-MODERATE-SENSITIVE","Meaningful new evidence could change the scope or wording.",IF(AC17="A39-MODERATE-SHARED-ORIGINS","The lines share or depend on common origins, reducing independent corroboration.",IF(AC17="A39-MODERATE-WEAK-LINES","Established independent origins support the assessment, but the evidence remains limited or weak.",IF(AC17="A39-HIGH-DIRECT-INDEPENDENT","Direct, coherent support with established independent origins and limited visible assumptions supports the bounded assessment.",IF(AC17="A39-HIGH-INFERENCE-RETAINED","Direct, coherent support with established independent origins supports the bounded inference; it remains explicitly an inference.",IF(AC17="A39-HIGH-NMC","The exact claim and decision use are unchanged and the strong-support conditions remain satisfied.",""))))))))))))))))))))))))))))))))))))))</x:f>
      </x:c>
      <x:c r="AE17" s="38" t="str">
        <x:f>IF(A17="","",IF(Z17="Invalid controlled input","No confidence statement is permitted.",IF(Z17="Incomplete","No confidence statement is permitted until Stage 1 is complete.",IF(Z17="Not eligible","Confidence not assignable: no confidence statement is permitted for "&amp;C17&amp;" because "&amp;AD17&amp;" "&amp;AG17,IF(AA17="High confidence",IF(K17="Inferred","The evidence supports the inference that ","The available evidence strongly supports the assessment that ")&amp;C17&amp;", with High confidence within "&amp;D17&amp;". The principal remaining uncertainty is "&amp;U17,IF(AA17="Moderate confidence",IF(K17="Inferred","The evidence supports the inference that ","The available evidence supports the assessment that ")&amp;C17&amp;", with Moderate confidence within "&amp;D17&amp;". "&amp;U17&amp;" could change its scope or wording.",IF(K17="Inferred","The limited evidence supports the provisional inference that ","Limited evidence weakly supports the bounded assessment that ")&amp;C17&amp;". Treat it as provisional because "&amp;U17))))))</x:f>
      </x:c>
      <x:c r="AF17" s="38" t="str">
        <x:f>IF(A17="","",IF(Z17="Invalid controlled input","Do not preserve or reuse a previous result.",IF(Z17="Incomplete","Do not infer a result from partial inputs.",IF(Z17="Not eligible","Do not use High, Moderate or Low confidence, zero confidence, very low confidence, or wording that presents the claim as established.",IF(AA17="High confidence","Do not say certain, proven, guaranteed, definitely, conclusive, established fact, or assign a numerical probability.",IF(AA17="Moderate confidence","Do not say definitive, conclusive, established fact, or attach a percentage band.","Do not say shows, confirms, demonstrates as established, or use Low confidence to rescue an unsupported claim."))))))</x:f>
      </x:c>
      <x:c r="AG17" s="38" t="str">
        <x:f>IF(A17="","",IF(AC17="A39-TECH-INVALID-ENUM","Correct the exact invalid value and resubmit.",IF(AC17="A39-INCOMPLETE","Complete every active Stage 1 field.",IF(AC17="A39-UPSTREAM-REFUSE","Resolve or replace the refused claim through What Counts as Reliable Evidence in Competitor Analysis?.",IF(AC17="A39-UPSTREAM-REVIEW","Complete the review in What Counts as Reliable Evidence in Competitor Analysis? before confidence assessment.",IF(AC17="A39-SC-NMC-UNRESOLVED","Resolve the claim status upstream before assigning confidence.",IF(AC17="A39-UPSTREAM-UNRESOLVED","Resolve the claim status upstream before assigning confidence.",IF(AC17="A39-DIRECT-FIT","Narrow or replace the claim and rerun What Counts as Reliable Evidence in Competitor Analysis?.",IF(AC17="A39-DIRECT-FIT-PARTIAL","Submit the separately narrowed proposition approved through What Counts as Reliable Evidence in Competitor Analysis? as the new Exact claim with Direct claim fit set to Yes.",IF(AC17="A39-MISSING-OR-UNCHECKED","Recover or document the required evidence and complete the review in What Counts as Reliable Evidence in Competitor Analysis? before assigning confidence.",IF(AC17="A39-CONTRADICTION","Resolve or preserve the contradiction through How to Handle Contradictory Competitor Evidence before assigning confidence.",IF(AC17="A39-SC-NMC-CONTRADICTION","Resolve or preserve the contradiction through How to Handle Contradictory Competitor Evidence before assigning confidence.",IF(AC17="A39-NOT-ASSIGNABLE-ASSUMPTION","Resolve the material assumption or narrow the claim.",IF(AC17="A39-NOT-ASSIGNABLE-CONTEXT","Establish the relevant context before assigning confidence.",IF(AC17="A39-NOT-ASSIGNABLE-STALE-CURRENT","Update or historically bind the evidence through When Competitor Evidence Becomes Too Old to Use.",IF(AC17="A39-SC-NMC-STALE","Run a fresh assessment with current evidence.",IF(AC17="A39-SC-ASSUMPTION-CONFLICT","Choose a bounded assumption category or remove the detail.",IF(AC17="A39-SC-INDEPENDENCE-UNPROVEN","Trace origins or correct the support category.",IF(AC17="A39-SC-LIMIT-MISSING","Add the exact limitation or correct the upstream outcome.",IF(AC17="A39-SC-NMC-CLAIM-CHANGED","Run a fresh assessment.",IF(AC17="A39-SC-NMC-USE-CHANGED","Run a fresh assessment for the new use.",IF(AC17="A39-SC-UNCLASSIFIED","Return to method governance; do not invent a result.",IF(AC17="A39-LOW-ASSUMPTION","Keep the assumption explicit and seek evidence that could remove it.",IF(AC17="A39-LOW-HISTORICAL","Use only historically bounded wording and seek current evidence.",IF(AC17="A39-LOW-NOT-ESTABLISHED","Trace provenance or collect genuinely independent evidence.",IF(AC17="A39-LOW-SENSITIVE","Collect the evidence most likely to change the result.",IF(AC17="A39-LOW-SINGLE-ORIGIN","Seek genuinely independent corroboration.",IF(AC17="A39-LOW-WEAK-LINES","Strengthen direct support before consequential use.",IF(AC17="A39-MODERATE-HISTORICAL","Do not generalize it to the current decision without fresh evidence.",IF(AC17="A39-MODERATE-LIMITED","Reopen if the named limitation no longer holds.",IF(AC17="A39-MODERATE-NMC","Reopen if the exact claim, use, evidence or context changes.",IF(AC17="A39-MODERATE-ONE-LINE","A second genuinely independent line could change scope or wording.",IF(AC17="A39-MODERATE-SENSITIVE","Name the likely change trigger and keep the statement bounded.",IF(AC17="A39-MODERATE-SHARED-ORIGINS","Seek genuinely independent origins.",IF(AC17="A39-MODERATE-WEAK-LINES","Strengthen the direct evidence and preserve the limitation.",IF(AC17="A39-HIGH-DIRECT-INDEPENDENT","Reopen on the named evidence, context, assumption or decision-use trigger.",IF(AC17="A39-HIGH-INFERENCE-RETAINED","Retain the inference marker and reopen on the named trigger.",IF(AC17="A39-HIGH-NMC","Reopen on the named evidence, context, assumption or decision-use trigger.",""))))))))))))))))))))))))))))))))))))))</x:f>
      </x:c>
      <x:c r="AH17" s="38" t="str">
        <x:f>IF(A17="","",IF(Z17&lt;&gt;"Eligible","",IF(AND(V17="Consequential / high-impact",W17="Hard to reverse"),"CONF-OVERLAY-CONSEQUENCE + CONF-OVERLAY-HARD-TO-REVERSE",IF(AND(AA17="Low confidence",W17="Hard to reverse"),"CONF-OVERLAY-HARD-TO-REVERSE",IF(V17="Consequential / high-impact","CONF-OVERLAY-CONSEQUENCE",IF(W17="Hard to reverse","CONF-OVERLAY-HARD-TO-REVERSE",IF(OR(V17="Material / decision-changing",W17="Costly to reverse"),"CONF-OVERLAY-CONSEQUENCE","")))))))</x:f>
      </x:c>
      <x:c r="AI17" s="38" t="str">
        <x:f>IF(A17="","",IF(Z17&lt;&gt;"Eligible","",IF(AND(V17="Consequential / high-impact",W17="Hard to reverse"),IF(AA17="Low confidence","Independent review and formal approval required; default to deferral, evidence collection or a reversible test.","Independent accountable review and formal approval required before a consequential, hard-to-reverse action."),IF(AND(AA17="Low confidence",W17="Hard to reverse"),"Independent review and formal approval required; default to deferral, evidence collection or a reversible test.",IF(V17="Consequential / high-impact","Independent accountable review and formal approval required.",IF(W17="Hard to reverse","Independent review required before a hard-to-reverse action.",IF(OR(V17="Material / decision-changing",W17="Costly to reverse"),"Accountable reviewer required before material use.","Owner review; reopen on the named trigger.")))))))</x:f>
      </x:c>
      <x:c r="AJ17" s="38" t="str">
        <x:f>IF(A17="","",IF(Z17&lt;&gt;"Eligible","",IF(AND(V17="Consequential / high-impact",W17="Hard to reverse"),IF(AA17="Low confidence","Do not make an irreversible commitment from this Low-confidence assessment.","Prefer a reversible step and proceed only within the recorded scope after independent review; confidence itself is unchanged."),IF(AND(AA17="Low confidence",W17="Hard to reverse"),"Do not make an irreversible commitment from this Low-confidence assessment.",IF(V17="Consequential / high-impact","Proceed only within the recorded scope after independent review; confidence itself is unchanged.",IF(W17="Hard to reverse","Prefer a reversible step until review is complete.",IF(OR(V17="Material / decision-changing",W17="Costly to reverse"),"Use only after accountable review and within the stated boundary.","Proceed within the stated scope and preserve the reopen condition.")))))))</x:f>
      </x:c>
      <x:c r="AK17" s="37"/>
      <x:c r="AL17" s="37"/>
      <x:c r="AM17" s="37"/>
      <x:c r="AN17" s="37"/>
      <x:c r="AO17" s="42"/>
      <x:c r="AP17" s="38" t="str">
        <x:f>IF(A17="","",IF(Z17&lt;&gt;"Eligible","Not active",IF(OR(AND(AN17&lt;&gt;"",NOT(OR(EXACT(AN17,"Yes"),EXACT(AN17,"No")))),AND(AO17&lt;&gt;"",NOT(ISNUMBER(AO17)))),"H00",IF(OR(AK17="",AM17="",AN17=""),"H01",IF(AND(OR(V17="Material / decision-changing",V17="Consequential / high-impact",W17="Costly to reverse",W17="Hard to reverse"),AL17=""),"H02",IF(AND(OR(V17="Consequential / high-impact",W17="Hard to reverse"),AK17&lt;&gt;"",AL17&lt;&gt;"",EXACT(AK17,AL17)),"H03",IF(AND(AN17="Yes",AO17=""),"H04",IF(AND(AN17="No",AO17&lt;&gt;""),"H05","H06"))))))))</x:f>
      </x:c>
      <x:c r="AQ17" s="38" t="str">
        <x:f>IF(A17="","",IF(AP17="Not active","Not active",IF(OR(AP17="H00",AP17="H01",AP17="H04"),"Incomplete",IF(OR(AP17="H02",AP17="H03",AP17="H05"),"Draft","Complete"))))</x:f>
      </x:c>
      <x:c r="AR17" s="38" t="str">
        <x:f>IF(A17="","",IF(AP17="H00","CONF-HANDOFF-INVALID",IF(AP17="H01","CONF-HANDOFF-INCOMPLETE",IF(AP17="H02","CONF-HANDOFF-REVIEWER",IF(AP17="H03","CONF-HANDOFF-INDEPENDENCE",IF(AP17="H04","CONF-HANDOFF-DATE",IF(AP17="H05","CONF-HANDOFF-DATE-NOT-MATERIAL","")))))))</x:f>
      </x:c>
      <x:c r="AS17" s="38" t="str">
        <x:f>IF(A17="","",IF(AP17="H06","Permitted","Prohibited"))</x:f>
      </x:c>
      <x:c r="AT17" s="38" t="str">
        <x:f>IF(A17="","",IF(OR(AB17="P17",AB17="P18",AB17="P20",AB17="P21"),"What Counts as Reliable Evidence in Competitor Analysis?",IF(AB17="P19","Observed, Inferred and Unresolved Evidence",IF(AB17="P22","How to Handle Contradictory Competitor Evidence",IF(AB17="P23","When Competitor Evidence Becomes Too Old to Use","")))))</x:f>
      </x:c>
      <x:c r="AU17" s="38" t="str">
        <x:f>IF(A17="","","SERPIFAI Confidence Statement Method v1.0.1")</x:f>
      </x:c>
      <x:c r="AV17" s="38" t="str">
        <x:f>IF(A17="","","Qualitative evidence-and-uncertainty protocol; not probability, calibrated accuracy, scoring, assurance or a guarantee.")</x:f>
      </x:c>
    </x:row>
    <x:row r="18">
      <x:c r="A18" s="37"/>
      <x:c r="B18" s="37"/>
      <x:c r="C18" s="37"/>
      <x:c r="D18" s="37"/>
      <x:c r="E18" s="42"/>
      <x:c r="F18" s="37"/>
      <x:c r="G18" s="37"/>
      <x:c r="H18" s="37"/>
      <x:c r="I18" s="37"/>
      <x:c r="J18" s="37"/>
      <x:c r="K18" s="37"/>
      <x:c r="L18" s="37"/>
      <x:c r="M18" s="37"/>
      <x:c r="N18" s="37"/>
      <x:c r="O18" s="37"/>
      <x:c r="P18" s="37"/>
      <x:c r="Q18" s="37"/>
      <x:c r="R18" s="37"/>
      <x:c r="S18" s="37"/>
      <x:c r="T18" s="37"/>
      <x:c r="U18" s="37"/>
      <x:c r="V18" s="37"/>
      <x:c r="W18" s="37"/>
      <x:c r="X18" s="38" t="str">
        <x:f>IF(A18="","",IF(NOT(AND(OR(EXACT(F18,"Use"),EXACT(F18,"Use with limits"),EXACT(F18,"Review required"),EXACT(F18,"Refuse claim"),EXACT(F18,"No material change")),OR(EXACT(J18,"Fit"),EXACT(J18,"Limited / weak"),EXACT(J18,"Stale"),EXACT(J18,"Contradictory"),EXACT(J18,"Missing")),OR(EXACT(K18,"Supported"),EXACT(K18,"Inferred"),EXACT(K18,"Unresolved")),OR(EXACT(L18,"Yes"),EXACT(L18,"Partial"),EXACT(L18,"No"),EXACT(L18,"Unknown")),OR(EXACT(M18,"None found"),EXACT(M18,"Apparent contradiction resolved"),EXACT(M18,"Material contradiction unresolved"),EXACT(M18,"Not checked")),OR(EXACT(N18,"None"),EXACT(N18,"Recoverable missing evidence"),EXACT(N18,"Material evidence unavailable"),EXACT(N18,"Unknown")),OR(EXACT(O18,"Multiple independent lines"),EXACT(O18,"One independent line"),EXACT(O18,"Single-origin only"),EXACT(O18,"Not established")),OR(EXACT(Q18,"None"),EXACT(Q18,"Limited and visible"),EXACT(Q18,"Material but bounded"),EXACT(Q18,"Material and unresolved")),OR(EXACT(S18,"Fit for current decision"),EXACT(S18,"Historical but deliberately bounded"),EXACT(S18,"Stale for current decision"),EXACT(S18,"Context not established")),OR(EXACT(T18,"Unlikely to change assessment"),EXACT(T18,"Could change scope or wording"),EXACT(T18,"Likely to change assessment")),OR(EXACT(V18,"Routine / descriptive"),EXACT(V18,"Material / decision-changing"),EXACT(V18,"Consequential / high-impact")),OR(EXACT(W18,"Easy to reverse"),EXACT(W18,"Costly to reverse"),EXACT(W18,"Hard to reverse")),IF(F18="No material change",OR(EXACT(H18,"Unchanged exact claim"),EXACT(H18,"Changed exact claim")),TRUE),IF(F18="No material change",OR(EXACT(I18,"Unchanged decision use"),EXACT(I18,"Changed decision use")),TRUE),IF(OR(O18="Multiple independent lines",O18="One independent line"),OR(EXACT(P18,"Established independent origins"),EXACT(P18,"Shared or dependent origins"),EXACT(P18,"Not established")),TRUE))),"Invalid","Valid"))</x:f>
      </x:c>
      <x:c r="Y18" s="38" t="str">
        <x:f>IF(A18="","",IF(X18="Invalid","Not evaluated after P00",IF(OR(C18="",D18="",F18="",IF(F18="No material change",OR(H18="",I18=""),FALSE),J18="",K18="",L18="",M18="",N18="",O18="",IF(OR(O18="Multiple independent lines",O18="One independent line"),P18="",FALSE),Q18="",IF(Q18&lt;&gt;"None",R18="",FALSE),S18="",T18="",U18="",V18="",W18=""),"Incomplete","Complete")))</x:f>
      </x:c>
      <x:c r="Z18" s="38" t="str">
        <x:f>IF(A18="","",IF(AB18="P00","Invalid controlled input",IF(AB18="P01","Incomplete",IF(OR(AB18="P02",AB18="P03",AB18="P04",AB18="P05",AB18="P06",AB18="P07",AB18="P08",AB18="P09"),"Not eligible","Eligible"))))</x:f>
      </x:c>
      <x:c r="AA18" s="38" t="str">
        <x:f>IF(A18="","",IF(AB18="P00","No confidence assigned",IF(AB18="P01","No confidence result",IF(OR(AB18="P02",AB18="P03",AB18="P04",AB18="P05",AB18="P06",AB18="P07",AB18="P08",AB18="P09"),"Confidence not assignable",IF(AB18="P10","Low confidence",IF(AB18="P11","Moderate confidence","High confidence"))))))</x:f>
      </x:c>
      <x:c r="AB18" s="38" t="str">
        <x:f>IF(A18="","",IF(X18="Invalid","P00",IF(Y18="Incomplete","P01",IF(F18="Refuse claim","P02",IF(F18="Review required","P03",IF(K18="Unresolved","P04",IF(OR(L18="No",L18="Unknown",L18="Partial"),"P05",IF(OR(J18="Missing",N18&lt;&gt;"None",M18="Not checked"),"P06",IF(OR(J18="Contradictory",M18="Material contradiction unresolved"),"P07",IF(OR(J18="Stale",S18="Stale for current decision",S18="Context not established",Q18="Material and unresolved"),"P08",IF(OR(AND(F18="Use with limits",G18=""),AND(F18="No material change",H18="Changed exact claim"),AND(F18="No material change",I18="Changed decision use"),AND(OR(O18="Multiple independent lines",O18="One independent line"),P18="Not established"),AND(Q18="None",R18&lt;&gt;"")),"P09",IF(OR(Q18="Material but bounded",AND(S18="Historical but deliberately bounded",J18="Limited / weak"),O18="Not established",AND(J18="Limited / weak",O18="Multiple independent lines",P18="Established independent origins",T18="Likely to change assessment"),AND(O18="Single-origin only",NOT(AND(F18="Use",J18="Fit",OR(K18="Supported",K18="Inferred"),L18="Yes",OR(M18="None found",M18="Apparent contradiction resolved"),N18="None",O18="Single-origin only",OR(Q18="None",Q18="Limited and visible"),S18="Fit for current decision",T18="Unlikely to change assessment"))),T18="Likely to change assessment"),"P10",IF(OR(AND(F18="No material change",NOT(AND(OR(F18="Use",F18="No material change"),IF(F18="No material change",AND(H18="Unchanged exact claim",I18="Unchanged decision use"),TRUE),J18="Fit",OR(K18="Supported",K18="Inferred"),L18="Yes",OR(M18="None found",M18="Apparent contradiction resolved"),N18="None",O18="Multiple independent lines",P18="Established independent origins",OR(Q18="None",Q18="Limited and visible"),S18="Fit for current decision",T18="Unlikely to change assessment"))),F18="Use with limits",S18="Historical but deliberately bounded",P18="Shared or dependent origins",O18="One independent line",AND(F18="Use",J18="Fit",OR(K18="Supported",K18="Inferred"),L18="Yes",OR(M18="None found",M18="Apparent contradiction resolved"),N18="None",O18="Single-origin only",OR(Q18="None",Q18="Limited and visible"),S18="Fit for current decision",T18="Unlikely to change assessment"),AND(J18="Limited / weak",O18="Multiple independent lines",P18="Established independent origins",OR(T18="Unlikely to change assessment",T18="Could change scope or wording")),T18="Could change scope or wording"),"P11",IF(AND(OR(F18="Use",F18="No material change"),IF(F18="No material change",AND(H18="Unchanged exact claim",I18="Unchanged decision use"),TRUE),J18="Fit",OR(K18="Supported",K18="Inferred"),L18="Yes",OR(M18="None found",M18="Apparent contradiction resolved"),N18="None",O18="Multiple independent lines",P18="Established independent origins",OR(Q18="None",Q18="Limited and visible"),S18="Fit for current decision",T18="Unlikely to change assessment"),"P12","P09"))))))))))))))</x:f>
      </x:c>
      <x:c r="AC18" s="38" t="str">
        <x:f>IF(A18="","",IF(AB18="P00","CONF-TECH-INVALID-ENUM",IF(AB18="P01","CONF-INCOMPLETE",IF(AB18="P02","CONF-UPSTREAM-REFUSE",IF(AB18="P03","CONF-UPSTREAM-REVIEW",IF(AB18="P04",IF(F18="No material change","CONF-SC-NMC-UNRESOLVED","CONF-UPSTREAM-UNRESOLVED"),IF(AB18="P05",IF(L18="Partial","CONF-DIRECT-FIT-PARTIAL","CONF-DIRECT-FIT"),IF(AB18="P06","CONF-MISSING-OR-UNCHECKED",IF(AB18="P07",IF(F18="No material change","CONF-SC-NMC-CONTRADICTION","CONF-CONTRADICTION"),IF(AB18="P08",IF(Q18="Material and unresolved","CONF-NOT-ASSIGNABLE-ASSUMPTION",IF(AND(F18="No material change",OR(J18="Stale",S18="Stale for current decision")),"CONF-SC-NMC-STALE",IF(S18="Context not established","CONF-NOT-ASSIGNABLE-CONTEXT","CONF-NOT-ASSIGNABLE-STALE-CURRENT"))),IF(AB18="P09",IF(AND(F18="Use with limits",G18=""),"CONF-SC-LIMIT-MISSING",IF(AND(F18="No material change",H18="Changed exact claim"),"CONF-SC-NMC-CLAIM-CHANGED",IF(AND(F18="No material change",I18="Changed decision use"),"CONF-SC-NMC-USE-CHANGED",IF(AND(OR(O18="Multiple independent lines",O18="One independent line"),P18="Not established"),"CONF-SC-INDEPENDENCE-UNPROVEN",IF(AND(Q18="None",R18&lt;&gt;""),"CONF-SC-ASSUMPTION-CONFLICT","CONF-SC-UNCLASSIFIED"))))),IF(AB18="P10",IF(Q18="Material but bounded","CONF-LOW-ASSUMPTION",IF(AND(S18="Historical but deliberately bounded",J18="Limited / weak"),"CONF-LOW-HISTORICAL",IF(O18="Not established","CONF-LOW-NOT-ESTABLISHED",IF(AND(J18="Limited / weak",O18="Multiple independent lines",P18="Established independent origins",T18="Likely to change assessment"),"CONF-LOW-WEAK-LINES",IF(AND(O18="Single-origin only",NOT(AND(F18="Use",J18="Fit",OR(K18="Supported",K18="Inferred"),L18="Yes",OR(M18="None found",M18="Apparent contradiction resolved"),N18="None",O18="Single-origin only",OR(Q18="None",Q18="Limited and visible"),S18="Fit for current decision",T18="Unlikely to change assessment"))),"CONF-LOW-SINGLE-ORIGIN","CONF-LOW-SENSITIVE"))))),IF(AB18="P11",IF(F18="No material change","CONF-MODERATE-NMC",IF(F18="Use with limits","CONF-MODERATE-LIMITED",IF(S18="Historical but deliberately bounded","CONF-MODERATE-HISTORICAL",IF(P18="Shared or dependent origins","CONF-MODERATE-SHARED-ORIGINS",IF(OR(O18="One independent line",AND(F18="Use",J18="Fit",OR(K18="Supported",K18="Inferred"),L18="Yes",OR(M18="None found",M18="Apparent contradiction resolved"),N18="None",O18="Single-origin only",OR(Q18="None",Q18="Limited and visible"),S18="Fit for current decision",T18="Unlikely to change assessment")),"CONF-MODERATE-ONE-LINE",IF(AND(J18="Limited / weak",O18="Multiple independent lines",P18="Established independent origins",OR(T18="Unlikely to change assessment",T18="Could change scope or wording")),"CONF-MODERATE-WEAK-LINES","CONF-MODERATE-SENSITIVE")))))),IF(AB18="P12",IF(F18="No material change","CONF-HIGH-NMC",IF(K18="Inferred","CONF-HIGH-INFERENCE-RETAINED","CONF-HIGH-DIRECT-INDEPENDENT")),""))))))))))))))</x:f>
      </x:c>
      <x:c r="AD18" s="38" t="str">
        <x:f>IF(A18="","",IF(AC18="A40-TECH-INVALID-ENUM","One or more active Stage 1 controlled values are invalid.",IF(AC18="A40-INCOMPLETE","The active Stage 1 assessment is incomplete.",IF(AC18="A40-UPSTREAM-REFUSE","What Counts as Reliable Evidence in Competitor Analysis? returned Refuse claim.",IF(AC18="A40-UPSTREAM-REVIEW","What Counts as Reliable Evidence in Competitor Analysis? returned Review required.",IF(AC18="A40-SC-NMC-UNRESOLVED","The no-material-change claim remains unresolved.",IF(AC18="A40-UPSTREAM-UNRESOLVED","The claim remains unresolved.",IF(AC18="A40-DIRECT-FIT","The evidence does not directly fit the exact submitted claim.",IF(AC18="A40-DIRECT-FIT-PARTIAL","The submitted claim only partially fits the evidence.",IF(AC18="A40-MISSING-OR-UNCHECKED","Required evidence is missing, unavailable, unknown, or contradiction checking is incomplete.",IF(AC18="A40-CONTRADICTION","A material contradiction remains unresolved.",IF(AC18="A40-SC-NMC-CONTRADICTION","The no-material-change submission contains an unresolved material contradiction.",IF(AC18="A40-NOT-ASSIGNABLE-ASSUMPTION","A material assumption remains unresolved.",IF(AC18="A40-NOT-ASSIGNABLE-CONTEXT","The relevant context is not established.",IF(AC18="A40-NOT-ASSIGNABLE-STALE-CURRENT","The evidence or context is stale for the current decision.",IF(AC18="A40-SC-NMC-STALE","The no-material-change assessment is stale for the current decision.",IF(AC18="A40-SC-ASSUMPTION-CONFLICT","The assumption category and detail conflict.",IF(AC18="A40-SC-INDEPENDENCE-UNPROVEN","Independent origins are not established.",IF(AC18="A40-SC-LIMIT-MISSING","Use with limits requires a named limitation.",IF(AC18="A40-SC-NMC-CLAIM-CHANGED","The exact claim changed, so prior confidence cannot be carried forward.",IF(AC18="A40-SC-NMC-USE-CHANGED","The decision use changed.",IF(AC18="A40-SC-UNCLASSIFIED","The valid input combination has no authorized classification.",IF(AC18="A40-LOW-ASSUMPTION","A bounded material assumption makes the eligible assessment fragile.",IF(AC18="A40-LOW-HISTORICAL","Historical, weak support makes the assessment fragile.",IF(AC18="A40-LOW-NOT-ESTABLISHED","Support exists but independent support is not established.",IF(AC18="A40-LOW-SENSITIVE","Plausible new evidence is likely to change the assessment.",IF(AC18="A40-LOW-SINGLE-ORIGIN","The eligible assessment depends on one origin and fails the stable single-origin conjunction.",IF(AC18="A40-LOW-WEAK-LINES","Multiple independent lines remain weak and the result is likely to change.",IF(AC18="A40-MODERATE-HISTORICAL","The evidence supports a deliberately historical, bounded assessment.",IF(AC18="A40-MODERATE-LIMITED","The assessment is eligible only within the named limitation.",IF(AC18="A40-MODERATE-NMC","The unchanged assessment remains eligible but retains meaningful uncertainty.",IF(AC18="A40-MODERATE-ONE-LINE","The assessment rests on one effective line of support.",IF(AC18="A40-MODERATE-SENSITIVE","Meaningful new evidence could change the scope or wording.",IF(AC18="A40-MODERATE-SHARED-ORIGINS","The lines share or depend on common origins, reducing independent corroboration.",IF(AC18="A40-MODERATE-WEAK-LINES","Established independent origins support the assessment, but the evidence remains limited or weak.",IF(AC18="A40-HIGH-DIRECT-INDEPENDENT","Direct, coherent support with established independent origins and limited visible assumptions supports the bounded assessment.",IF(AC18="A40-HIGH-INFERENCE-RETAINED","Direct, coherent support with established independent origins supports the bounded inference; it remains explicitly an inference.",IF(AC18="A40-HIGH-NMC","The exact claim and decision use are unchanged and the strong-support conditions remain satisfied.",""))))))))))))))))))))))))))))))))))))))</x:f>
      </x:c>
      <x:c r="AE18" s="38" t="str">
        <x:f>IF(A18="","",IF(Z18="Invalid controlled input","No confidence statement is permitted.",IF(Z18="Incomplete","No confidence statement is permitted until Stage 1 is complete.",IF(Z18="Not eligible","Confidence not assignable: no confidence statement is permitted for "&amp;C18&amp;" because "&amp;AD18&amp;" "&amp;AG18,IF(AA18="High confidence",IF(K18="Inferred","The evidence supports the inference that ","The available evidence strongly supports the assessment that ")&amp;C18&amp;", with High confidence within "&amp;D18&amp;". The principal remaining uncertainty is "&amp;U18,IF(AA18="Moderate confidence",IF(K18="Inferred","The evidence supports the inference that ","The available evidence supports the assessment that ")&amp;C18&amp;", with Moderate confidence within "&amp;D18&amp;". "&amp;U18&amp;" could change its scope or wording.",IF(K18="Inferred","The limited evidence supports the provisional inference that ","Limited evidence weakly supports the bounded assessment that ")&amp;C18&amp;". Treat it as provisional because "&amp;U18))))))</x:f>
      </x:c>
      <x:c r="AF18" s="38" t="str">
        <x:f>IF(A18="","",IF(Z18="Invalid controlled input","Do not preserve or reuse a previous result.",IF(Z18="Incomplete","Do not infer a result from partial inputs.",IF(Z18="Not eligible","Do not use High, Moderate or Low confidence, zero confidence, very low confidence, or wording that presents the claim as established.",IF(AA18="High confidence","Do not say certain, proven, guaranteed, definitely, conclusive, established fact, or assign a numerical probability.",IF(AA18="Moderate confidence","Do not say definitive, conclusive, established fact, or attach a percentage band.","Do not say shows, confirms, demonstrates as established, or use Low confidence to rescue an unsupported claim."))))))</x:f>
      </x:c>
      <x:c r="AG18" s="38" t="str">
        <x:f>IF(A18="","",IF(AC18="A40-TECH-INVALID-ENUM","Correct the exact invalid value and resubmit.",IF(AC18="A40-INCOMPLETE","Complete every active Stage 1 field.",IF(AC18="A40-UPSTREAM-REFUSE","Resolve or replace the refused claim through What Counts as Reliable Evidence in Competitor Analysis?.",IF(AC18="A40-UPSTREAM-REVIEW","Complete the review in What Counts as Reliable Evidence in Competitor Analysis? before confidence assessment.",IF(AC18="A40-SC-NMC-UNRESOLVED","Resolve the claim status upstream before assigning confidence.",IF(AC18="A40-UPSTREAM-UNRESOLVED","Resolve the claim status upstream before assigning confidence.",IF(AC18="A40-DIRECT-FIT","Narrow or replace the claim and rerun What Counts as Reliable Evidence in Competitor Analysis?.",IF(AC18="A40-DIRECT-FIT-PARTIAL","Submit the separately narrowed proposition approved through What Counts as Reliable Evidence in Competitor Analysis? as the new Exact claim with Direct claim fit set to Yes.",IF(AC18="A40-MISSING-OR-UNCHECKED","Recover or document the required evidence and complete the review in What Counts as Reliable Evidence in Competitor Analysis? before assigning confidence.",IF(AC18="A40-CONTRADICTION","Resolve or preserve the contradiction through How to Handle Contradictory Competitor Evidence before assigning confidence.",IF(AC18="A40-SC-NMC-CONTRADICTION","Resolve or preserve the contradiction through How to Handle Contradictory Competitor Evidence before assigning confidence.",IF(AC18="A40-NOT-ASSIGNABLE-ASSUMPTION","Resolve the material assumption or narrow the claim.",IF(AC18="A40-NOT-ASSIGNABLE-CONTEXT","Establish the relevant context before assigning confidence.",IF(AC18="A40-NOT-ASSIGNABLE-STALE-CURRENT","Update or historically bind the evidence through When Competitor Evidence Becomes Too Old to Use.",IF(AC18="A40-SC-NMC-STALE","Run a fresh assessment with current evidence.",IF(AC18="A40-SC-ASSUMPTION-CONFLICT","Choose a bounded assumption category or remove the detail.",IF(AC18="A40-SC-INDEPENDENCE-UNPROVEN","Trace origins or correct the support category.",IF(AC18="A40-SC-LIMIT-MISSING","Add the exact limitation or correct the upstream outcome.",IF(AC18="A40-SC-NMC-CLAIM-CHANGED","Run a fresh assessment.",IF(AC18="A40-SC-NMC-USE-CHANGED","Run a fresh assessment for the new use.",IF(AC18="A40-SC-UNCLASSIFIED","Return to method governance; do not invent a result.",IF(AC18="A40-LOW-ASSUMPTION","Keep the assumption explicit and seek evidence that could remove it.",IF(AC18="A40-LOW-HISTORICAL","Use only historically bounded wording and seek current evidence.",IF(AC18="A40-LOW-NOT-ESTABLISHED","Trace provenance or collect genuinely independent evidence.",IF(AC18="A40-LOW-SENSITIVE","Collect the evidence most likely to change the result.",IF(AC18="A40-LOW-SINGLE-ORIGIN","Seek genuinely independent corroboration.",IF(AC18="A40-LOW-WEAK-LINES","Strengthen direct support before consequential use.",IF(AC18="A40-MODERATE-HISTORICAL","Do not generalize it to the current decision without fresh evidence.",IF(AC18="A40-MODERATE-LIMITED","Reopen if the named limitation no longer holds.",IF(AC18="A40-MODERATE-NMC","Reopen if the exact claim, use, evidence or context changes.",IF(AC18="A40-MODERATE-ONE-LINE","A second genuinely independent line could change scope or wording.",IF(AC18="A40-MODERATE-SENSITIVE","Name the likely change trigger and keep the statement bounded.",IF(AC18="A40-MODERATE-SHARED-ORIGINS","Seek genuinely independent origins.",IF(AC18="A40-MODERATE-WEAK-LINES","Strengthen the direct evidence and preserve the limitation.",IF(AC18="A40-HIGH-DIRECT-INDEPENDENT","Reopen on the named evidence, context, assumption or decision-use trigger.",IF(AC18="A40-HIGH-INFERENCE-RETAINED","Retain the inference marker and reopen on the named trigger.",IF(AC18="A40-HIGH-NMC","Reopen on the named evidence, context, assumption or decision-use trigger.",""))))))))))))))))))))))))))))))))))))))</x:f>
      </x:c>
      <x:c r="AH18" s="38" t="str">
        <x:f>IF(A18="","",IF(Z18&lt;&gt;"Eligible","",IF(AND(V18="Consequential / high-impact",W18="Hard to reverse"),"CONF-OVERLAY-CONSEQUENCE + CONF-OVERLAY-HARD-TO-REVERSE",IF(AND(AA18="Low confidence",W18="Hard to reverse"),"CONF-OVERLAY-HARD-TO-REVERSE",IF(V18="Consequential / high-impact","CONF-OVERLAY-CONSEQUENCE",IF(W18="Hard to reverse","CONF-OVERLAY-HARD-TO-REVERSE",IF(OR(V18="Material / decision-changing",W18="Costly to reverse"),"CONF-OVERLAY-CONSEQUENCE","")))))))</x:f>
      </x:c>
      <x:c r="AI18" s="38" t="str">
        <x:f>IF(A18="","",IF(Z18&lt;&gt;"Eligible","",IF(AND(V18="Consequential / high-impact",W18="Hard to reverse"),IF(AA18="Low confidence","Independent review and formal approval required; default to deferral, evidence collection or a reversible test.","Independent accountable review and formal approval required before a consequential, hard-to-reverse action."),IF(AND(AA18="Low confidence",W18="Hard to reverse"),"Independent review and formal approval required; default to deferral, evidence collection or a reversible test.",IF(V18="Consequential / high-impact","Independent accountable review and formal approval required.",IF(W18="Hard to reverse","Independent review required before a hard-to-reverse action.",IF(OR(V18="Material / decision-changing",W18="Costly to reverse"),"Accountable reviewer required before material use.","Owner review; reopen on the named trigger.")))))))</x:f>
      </x:c>
      <x:c r="AJ18" s="38" t="str">
        <x:f>IF(A18="","",IF(Z18&lt;&gt;"Eligible","",IF(AND(V18="Consequential / high-impact",W18="Hard to reverse"),IF(AA18="Low confidence","Do not make an irreversible commitment from this Low-confidence assessment.","Prefer a reversible step and proceed only within the recorded scope after independent review; confidence itself is unchanged."),IF(AND(AA18="Low confidence",W18="Hard to reverse"),"Do not make an irreversible commitment from this Low-confidence assessment.",IF(V18="Consequential / high-impact","Proceed only within the recorded scope after independent review; confidence itself is unchanged.",IF(W18="Hard to reverse","Prefer a reversible step until review is complete.",IF(OR(V18="Material / decision-changing",W18="Costly to reverse"),"Use only after accountable review and within the stated boundary.","Proceed within the stated scope and preserve the reopen condition.")))))))</x:f>
      </x:c>
      <x:c r="AK18" s="37"/>
      <x:c r="AL18" s="37"/>
      <x:c r="AM18" s="37"/>
      <x:c r="AN18" s="37"/>
      <x:c r="AO18" s="42"/>
      <x:c r="AP18" s="38" t="str">
        <x:f>IF(A18="","",IF(Z18&lt;&gt;"Eligible","Not active",IF(OR(AND(AN18&lt;&gt;"",NOT(OR(EXACT(AN18,"Yes"),EXACT(AN18,"No")))),AND(AO18&lt;&gt;"",NOT(ISNUMBER(AO18)))),"H00",IF(OR(AK18="",AM18="",AN18=""),"H01",IF(AND(OR(V18="Material / decision-changing",V18="Consequential / high-impact",W18="Costly to reverse",W18="Hard to reverse"),AL18=""),"H02",IF(AND(OR(V18="Consequential / high-impact",W18="Hard to reverse"),AK18&lt;&gt;"",AL18&lt;&gt;"",EXACT(AK18,AL18)),"H03",IF(AND(AN18="Yes",AO18=""),"H04",IF(AND(AN18="No",AO18&lt;&gt;""),"H05","H06"))))))))</x:f>
      </x:c>
      <x:c r="AQ18" s="38" t="str">
        <x:f>IF(A18="","",IF(AP18="Not active","Not active",IF(OR(AP18="H00",AP18="H01",AP18="H04"),"Incomplete",IF(OR(AP18="H02",AP18="H03",AP18="H05"),"Draft","Complete"))))</x:f>
      </x:c>
      <x:c r="AR18" s="38" t="str">
        <x:f>IF(A18="","",IF(AP18="H00","CONF-HANDOFF-INVALID",IF(AP18="H01","CONF-HANDOFF-INCOMPLETE",IF(AP18="H02","CONF-HANDOFF-REVIEWER",IF(AP18="H03","CONF-HANDOFF-INDEPENDENCE",IF(AP18="H04","CONF-HANDOFF-DATE",IF(AP18="H05","CONF-HANDOFF-DATE-NOT-MATERIAL","")))))))</x:f>
      </x:c>
      <x:c r="AS18" s="38" t="str">
        <x:f>IF(A18="","",IF(AP18="H06","Permitted","Prohibited"))</x:f>
      </x:c>
      <x:c r="AT18" s="38" t="str">
        <x:f>IF(A18="","",IF(OR(AB18="P18",AB18="P19",AB18="P21",AB18="P22"),"What Counts as Reliable Evidence in Competitor Analysis?",IF(AB18="P20","Observed, Inferred and Unresolved Evidence",IF(AB18="P23","How to Handle Contradictory Competitor Evidence",IF(AB18="P24","When Competitor Evidence Becomes Too Old to Use","")))))</x:f>
      </x:c>
      <x:c r="AU18" s="38" t="str">
        <x:f>IF(A18="","","SERPIFAI Confidence Statement Method v1.0.1")</x:f>
      </x:c>
      <x:c r="AV18" s="38" t="str">
        <x:f>IF(A18="","","Qualitative evidence-and-uncertainty protocol; not probability, calibrated accuracy, scoring, assurance or a guarantee.")</x:f>
      </x:c>
    </x:row>
    <x:row r="19">
      <x:c r="A19" s="37"/>
      <x:c r="B19" s="37"/>
      <x:c r="C19" s="37"/>
      <x:c r="D19" s="37"/>
      <x:c r="E19" s="42"/>
      <x:c r="F19" s="37"/>
      <x:c r="G19" s="37"/>
      <x:c r="H19" s="37"/>
      <x:c r="I19" s="37"/>
      <x:c r="J19" s="37"/>
      <x:c r="K19" s="37"/>
      <x:c r="L19" s="37"/>
      <x:c r="M19" s="37"/>
      <x:c r="N19" s="37"/>
      <x:c r="O19" s="37"/>
      <x:c r="P19" s="37"/>
      <x:c r="Q19" s="37"/>
      <x:c r="R19" s="37"/>
      <x:c r="S19" s="37"/>
      <x:c r="T19" s="37"/>
      <x:c r="U19" s="37"/>
      <x:c r="V19" s="37"/>
      <x:c r="W19" s="37"/>
      <x:c r="X19" s="38" t="str">
        <x:f>IF(A19="","",IF(NOT(AND(OR(EXACT(F19,"Use"),EXACT(F19,"Use with limits"),EXACT(F19,"Review required"),EXACT(F19,"Refuse claim"),EXACT(F19,"No material change")),OR(EXACT(J19,"Fit"),EXACT(J19,"Limited / weak"),EXACT(J19,"Stale"),EXACT(J19,"Contradictory"),EXACT(J19,"Missing")),OR(EXACT(K19,"Supported"),EXACT(K19,"Inferred"),EXACT(K19,"Unresolved")),OR(EXACT(L19,"Yes"),EXACT(L19,"Partial"),EXACT(L19,"No"),EXACT(L19,"Unknown")),OR(EXACT(M19,"None found"),EXACT(M19,"Apparent contradiction resolved"),EXACT(M19,"Material contradiction unresolved"),EXACT(M19,"Not checked")),OR(EXACT(N19,"None"),EXACT(N19,"Recoverable missing evidence"),EXACT(N19,"Material evidence unavailable"),EXACT(N19,"Unknown")),OR(EXACT(O19,"Multiple independent lines"),EXACT(O19,"One independent line"),EXACT(O19,"Single-origin only"),EXACT(O19,"Not established")),OR(EXACT(Q19,"None"),EXACT(Q19,"Limited and visible"),EXACT(Q19,"Material but bounded"),EXACT(Q19,"Material and unresolved")),OR(EXACT(S19,"Fit for current decision"),EXACT(S19,"Historical but deliberately bounded"),EXACT(S19,"Stale for current decision"),EXACT(S19,"Context not established")),OR(EXACT(T19,"Unlikely to change assessment"),EXACT(T19,"Could change scope or wording"),EXACT(T19,"Likely to change assessment")),OR(EXACT(V19,"Routine / descriptive"),EXACT(V19,"Material / decision-changing"),EXACT(V19,"Consequential / high-impact")),OR(EXACT(W19,"Easy to reverse"),EXACT(W19,"Costly to reverse"),EXACT(W19,"Hard to reverse")),IF(F19="No material change",OR(EXACT(H19,"Unchanged exact claim"),EXACT(H19,"Changed exact claim")),TRUE),IF(F19="No material change",OR(EXACT(I19,"Unchanged decision use"),EXACT(I19,"Changed decision use")),TRUE),IF(OR(O19="Multiple independent lines",O19="One independent line"),OR(EXACT(P19,"Established independent origins"),EXACT(P19,"Shared or dependent origins"),EXACT(P19,"Not established")),TRUE))),"Invalid","Valid"))</x:f>
      </x:c>
      <x:c r="Y19" s="38" t="str">
        <x:f>IF(A19="","",IF(X19="Invalid","Not evaluated after P00",IF(OR(C19="",D19="",F19="",IF(F19="No material change",OR(H19="",I19=""),FALSE),J19="",K19="",L19="",M19="",N19="",O19="",IF(OR(O19="Multiple independent lines",O19="One independent line"),P19="",FALSE),Q19="",IF(Q19&lt;&gt;"None",R19="",FALSE),S19="",T19="",U19="",V19="",W19=""),"Incomplete","Complete")))</x:f>
      </x:c>
      <x:c r="Z19" s="38" t="str">
        <x:f>IF(A19="","",IF(AB19="P00","Invalid controlled input",IF(AB19="P01","Incomplete",IF(OR(AB19="P02",AB19="P03",AB19="P04",AB19="P05",AB19="P06",AB19="P07",AB19="P08",AB19="P09"),"Not eligible","Eligible"))))</x:f>
      </x:c>
      <x:c r="AA19" s="38" t="str">
        <x:f>IF(A19="","",IF(AB19="P00","No confidence assigned",IF(AB19="P01","No confidence result",IF(OR(AB19="P02",AB19="P03",AB19="P04",AB19="P05",AB19="P06",AB19="P07",AB19="P08",AB19="P09"),"Confidence not assignable",IF(AB19="P10","Low confidence",IF(AB19="P11","Moderate confidence","High confidence"))))))</x:f>
      </x:c>
      <x:c r="AB19" s="38" t="str">
        <x:f>IF(A19="","",IF(X19="Invalid","P00",IF(Y19="Incomplete","P01",IF(F19="Refuse claim","P02",IF(F19="Review required","P03",IF(K19="Unresolved","P04",IF(OR(L19="No",L19="Unknown",L19="Partial"),"P05",IF(OR(J19="Missing",N19&lt;&gt;"None",M19="Not checked"),"P06",IF(OR(J19="Contradictory",M19="Material contradiction unresolved"),"P07",IF(OR(J19="Stale",S19="Stale for current decision",S19="Context not established",Q19="Material and unresolved"),"P08",IF(OR(AND(F19="Use with limits",G19=""),AND(F19="No material change",H19="Changed exact claim"),AND(F19="No material change",I19="Changed decision use"),AND(OR(O19="Multiple independent lines",O19="One independent line"),P19="Not established"),AND(Q19="None",R19&lt;&gt;"")),"P09",IF(OR(Q19="Material but bounded",AND(S19="Historical but deliberately bounded",J19="Limited / weak"),O19="Not established",AND(J19="Limited / weak",O19="Multiple independent lines",P19="Established independent origins",T19="Likely to change assessment"),AND(O19="Single-origin only",NOT(AND(F19="Use",J19="Fit",OR(K19="Supported",K19="Inferred"),L19="Yes",OR(M19="None found",M19="Apparent contradiction resolved"),N19="None",O19="Single-origin only",OR(Q19="None",Q19="Limited and visible"),S19="Fit for current decision",T19="Unlikely to change assessment"))),T19="Likely to change assessment"),"P10",IF(OR(AND(F19="No material change",NOT(AND(OR(F19="Use",F19="No material change"),IF(F19="No material change",AND(H19="Unchanged exact claim",I19="Unchanged decision use"),TRUE),J19="Fit",OR(K19="Supported",K19="Inferred"),L19="Yes",OR(M19="None found",M19="Apparent contradiction resolved"),N19="None",O19="Multiple independent lines",P19="Established independent origins",OR(Q19="None",Q19="Limited and visible"),S19="Fit for current decision",T19="Unlikely to change assessment"))),F19="Use with limits",S19="Historical but deliberately bounded",P19="Shared or dependent origins",O19="One independent line",AND(F19="Use",J19="Fit",OR(K19="Supported",K19="Inferred"),L19="Yes",OR(M19="None found",M19="Apparent contradiction resolved"),N19="None",O19="Single-origin only",OR(Q19="None",Q19="Limited and visible"),S19="Fit for current decision",T19="Unlikely to change assessment"),AND(J19="Limited / weak",O19="Multiple independent lines",P19="Established independent origins",OR(T19="Unlikely to change assessment",T19="Could change scope or wording")),T19="Could change scope or wording"),"P11",IF(AND(OR(F19="Use",F19="No material change"),IF(F19="No material change",AND(H19="Unchanged exact claim",I19="Unchanged decision use"),TRUE),J19="Fit",OR(K19="Supported",K19="Inferred"),L19="Yes",OR(M19="None found",M19="Apparent contradiction resolved"),N19="None",O19="Multiple independent lines",P19="Established independent origins",OR(Q19="None",Q19="Limited and visible"),S19="Fit for current decision",T19="Unlikely to change assessment"),"P12","P09"))))))))))))))</x:f>
      </x:c>
      <x:c r="AC19" s="38" t="str">
        <x:f>IF(A19="","",IF(AB19="P00","CONF-TECH-INVALID-ENUM",IF(AB19="P01","CONF-INCOMPLETE",IF(AB19="P02","CONF-UPSTREAM-REFUSE",IF(AB19="P03","CONF-UPSTREAM-REVIEW",IF(AB19="P04",IF(F19="No material change","CONF-SC-NMC-UNRESOLVED","CONF-UPSTREAM-UNRESOLVED"),IF(AB19="P05",IF(L19="Partial","CONF-DIRECT-FIT-PARTIAL","CONF-DIRECT-FIT"),IF(AB19="P06","CONF-MISSING-OR-UNCHECKED",IF(AB19="P07",IF(F19="No material change","CONF-SC-NMC-CONTRADICTION","CONF-CONTRADICTION"),IF(AB19="P08",IF(Q19="Material and unresolved","CONF-NOT-ASSIGNABLE-ASSUMPTION",IF(AND(F19="No material change",OR(J19="Stale",S19="Stale for current decision")),"CONF-SC-NMC-STALE",IF(S19="Context not established","CONF-NOT-ASSIGNABLE-CONTEXT","CONF-NOT-ASSIGNABLE-STALE-CURRENT"))),IF(AB19="P09",IF(AND(F19="Use with limits",G19=""),"CONF-SC-LIMIT-MISSING",IF(AND(F19="No material change",H19="Changed exact claim"),"CONF-SC-NMC-CLAIM-CHANGED",IF(AND(F19="No material change",I19="Changed decision use"),"CONF-SC-NMC-USE-CHANGED",IF(AND(OR(O19="Multiple independent lines",O19="One independent line"),P19="Not established"),"CONF-SC-INDEPENDENCE-UNPROVEN",IF(AND(Q19="None",R19&lt;&gt;""),"CONF-SC-ASSUMPTION-CONFLICT","CONF-SC-UNCLASSIFIED"))))),IF(AB19="P10",IF(Q19="Material but bounded","CONF-LOW-ASSUMPTION",IF(AND(S19="Historical but deliberately bounded",J19="Limited / weak"),"CONF-LOW-HISTORICAL",IF(O19="Not established","CONF-LOW-NOT-ESTABLISHED",IF(AND(J19="Limited / weak",O19="Multiple independent lines",P19="Established independent origins",T19="Likely to change assessment"),"CONF-LOW-WEAK-LINES",IF(AND(O19="Single-origin only",NOT(AND(F19="Use",J19="Fit",OR(K19="Supported",K19="Inferred"),L19="Yes",OR(M19="None found",M19="Apparent contradiction resolved"),N19="None",O19="Single-origin only",OR(Q19="None",Q19="Limited and visible"),S19="Fit for current decision",T19="Unlikely to change assessment"))),"CONF-LOW-SINGLE-ORIGIN","CONF-LOW-SENSITIVE"))))),IF(AB19="P11",IF(F19="No material change","CONF-MODERATE-NMC",IF(F19="Use with limits","CONF-MODERATE-LIMITED",IF(S19="Historical but deliberately bounded","CONF-MODERATE-HISTORICAL",IF(P19="Shared or dependent origins","CONF-MODERATE-SHARED-ORIGINS",IF(OR(O19="One independent line",AND(F19="Use",J19="Fit",OR(K19="Supported",K19="Inferred"),L19="Yes",OR(M19="None found",M19="Apparent contradiction resolved"),N19="None",O19="Single-origin only",OR(Q19="None",Q19="Limited and visible"),S19="Fit for current decision",T19="Unlikely to change assessment")),"CONF-MODERATE-ONE-LINE",IF(AND(J19="Limited / weak",O19="Multiple independent lines",P19="Established independent origins",OR(T19="Unlikely to change assessment",T19="Could change scope or wording")),"CONF-MODERATE-WEAK-LINES","CONF-MODERATE-SENSITIVE")))))),IF(AB19="P12",IF(F19="No material change","CONF-HIGH-NMC",IF(K19="Inferred","CONF-HIGH-INFERENCE-RETAINED","CONF-HIGH-DIRECT-INDEPENDENT")),""))))))))))))))</x:f>
      </x:c>
      <x:c r="AD19" s="38" t="str">
        <x:f>IF(A19="","",IF(AC19="A41-TECH-INVALID-ENUM","One or more active Stage 1 controlled values are invalid.",IF(AC19="A41-INCOMPLETE","The active Stage 1 assessment is incomplete.",IF(AC19="A41-UPSTREAM-REFUSE","What Counts as Reliable Evidence in Competitor Analysis? returned Refuse claim.",IF(AC19="A41-UPSTREAM-REVIEW","What Counts as Reliable Evidence in Competitor Analysis? returned Review required.",IF(AC19="A41-SC-NMC-UNRESOLVED","The no-material-change claim remains unresolved.",IF(AC19="A41-UPSTREAM-UNRESOLVED","The claim remains unresolved.",IF(AC19="A41-DIRECT-FIT","The evidence does not directly fit the exact submitted claim.",IF(AC19="A41-DIRECT-FIT-PARTIAL","The submitted claim only partially fits the evidence.",IF(AC19="A41-MISSING-OR-UNCHECKED","Required evidence is missing, unavailable, unknown, or contradiction checking is incomplete.",IF(AC19="A41-CONTRADICTION","A material contradiction remains unresolved.",IF(AC19="A41-SC-NMC-CONTRADICTION","The no-material-change submission contains an unresolved material contradiction.",IF(AC19="A41-NOT-ASSIGNABLE-ASSUMPTION","A material assumption remains unresolved.",IF(AC19="A41-NOT-ASSIGNABLE-CONTEXT","The relevant context is not established.",IF(AC19="A41-NOT-ASSIGNABLE-STALE-CURRENT","The evidence or context is stale for the current decision.",IF(AC19="A41-SC-NMC-STALE","The no-material-change assessment is stale for the current decision.",IF(AC19="A41-SC-ASSUMPTION-CONFLICT","The assumption category and detail conflict.",IF(AC19="A41-SC-INDEPENDENCE-UNPROVEN","Independent origins are not established.",IF(AC19="A41-SC-LIMIT-MISSING","Use with limits requires a named limitation.",IF(AC19="A41-SC-NMC-CLAIM-CHANGED","The exact claim changed, so prior confidence cannot be carried forward.",IF(AC19="A41-SC-NMC-USE-CHANGED","The decision use changed.",IF(AC19="A41-SC-UNCLASSIFIED","The valid input combination has no authorized classification.",IF(AC19="A41-LOW-ASSUMPTION","A bounded material assumption makes the eligible assessment fragile.",IF(AC19="A41-LOW-HISTORICAL","Historical, weak support makes the assessment fragile.",IF(AC19="A41-LOW-NOT-ESTABLISHED","Support exists but independent support is not established.",IF(AC19="A41-LOW-SENSITIVE","Plausible new evidence is likely to change the assessment.",IF(AC19="A41-LOW-SINGLE-ORIGIN","The eligible assessment depends on one origin and fails the stable single-origin conjunction.",IF(AC19="A41-LOW-WEAK-LINES","Multiple independent lines remain weak and the result is likely to change.",IF(AC19="A41-MODERATE-HISTORICAL","The evidence supports a deliberately historical, bounded assessment.",IF(AC19="A41-MODERATE-LIMITED","The assessment is eligible only within the named limitation.",IF(AC19="A41-MODERATE-NMC","The unchanged assessment remains eligible but retains meaningful uncertainty.",IF(AC19="A41-MODERATE-ONE-LINE","The assessment rests on one effective line of support.",IF(AC19="A41-MODERATE-SENSITIVE","Meaningful new evidence could change the scope or wording.",IF(AC19="A41-MODERATE-SHARED-ORIGINS","The lines share or depend on common origins, reducing independent corroboration.",IF(AC19="A41-MODERATE-WEAK-LINES","Established independent origins support the assessment, but the evidence remains limited or weak.",IF(AC19="A41-HIGH-DIRECT-INDEPENDENT","Direct, coherent support with established independent origins and limited visible assumptions supports the bounded assessment.",IF(AC19="A41-HIGH-INFERENCE-RETAINED","Direct, coherent support with established independent origins supports the bounded inference; it remains explicitly an inference.",IF(AC19="A41-HIGH-NMC","The exact claim and decision use are unchanged and the strong-support conditions remain satisfied.",""))))))))))))))))))))))))))))))))))))))</x:f>
      </x:c>
      <x:c r="AE19" s="38" t="str">
        <x:f>IF(A19="","",IF(Z19="Invalid controlled input","No confidence statement is permitted.",IF(Z19="Incomplete","No confidence statement is permitted until Stage 1 is complete.",IF(Z19="Not eligible","Confidence not assignable: no confidence statement is permitted for "&amp;C19&amp;" because "&amp;AD19&amp;" "&amp;AG19,IF(AA19="High confidence",IF(K19="Inferred","The evidence supports the inference that ","The available evidence strongly supports the assessment that ")&amp;C19&amp;", with High confidence within "&amp;D19&amp;". The principal remaining uncertainty is "&amp;U19,IF(AA19="Moderate confidence",IF(K19="Inferred","The evidence supports the inference that ","The available evidence supports the assessment that ")&amp;C19&amp;", with Moderate confidence within "&amp;D19&amp;". "&amp;U19&amp;" could change its scope or wording.",IF(K19="Inferred","The limited evidence supports the provisional inference that ","Limited evidence weakly supports the bounded assessment that ")&amp;C19&amp;". Treat it as provisional because "&amp;U19))))))</x:f>
      </x:c>
      <x:c r="AF19" s="38" t="str">
        <x:f>IF(A19="","",IF(Z19="Invalid controlled input","Do not preserve or reuse a previous result.",IF(Z19="Incomplete","Do not infer a result from partial inputs.",IF(Z19="Not eligible","Do not use High, Moderate or Low confidence, zero confidence, very low confidence, or wording that presents the claim as established.",IF(AA19="High confidence","Do not say certain, proven, guaranteed, definitely, conclusive, established fact, or assign a numerical probability.",IF(AA19="Moderate confidence","Do not say definitive, conclusive, established fact, or attach a percentage band.","Do not say shows, confirms, demonstrates as established, or use Low confidence to rescue an unsupported claim."))))))</x:f>
      </x:c>
      <x:c r="AG19" s="38" t="str">
        <x:f>IF(A19="","",IF(AC19="A41-TECH-INVALID-ENUM","Correct the exact invalid value and resubmit.",IF(AC19="A41-INCOMPLETE","Complete every active Stage 1 field.",IF(AC19="A41-UPSTREAM-REFUSE","Resolve or replace the refused claim through What Counts as Reliable Evidence in Competitor Analysis?.",IF(AC19="A41-UPSTREAM-REVIEW","Complete the review in What Counts as Reliable Evidence in Competitor Analysis? before confidence assessment.",IF(AC19="A41-SC-NMC-UNRESOLVED","Resolve the claim status upstream before assigning confidence.",IF(AC19="A41-UPSTREAM-UNRESOLVED","Resolve the claim status upstream before assigning confidence.",IF(AC19="A41-DIRECT-FIT","Narrow or replace the claim and rerun What Counts as Reliable Evidence in Competitor Analysis?.",IF(AC19="A41-DIRECT-FIT-PARTIAL","Submit the separately narrowed proposition approved through What Counts as Reliable Evidence in Competitor Analysis? as the new Exact claim with Direct claim fit set to Yes.",IF(AC19="A41-MISSING-OR-UNCHECKED","Recover or document the required evidence and complete the review in What Counts as Reliable Evidence in Competitor Analysis? before assigning confidence.",IF(AC19="A41-CONTRADICTION","Resolve or preserve the contradiction through How to Handle Contradictory Competitor Evidence before assigning confidence.",IF(AC19="A41-SC-NMC-CONTRADICTION","Resolve or preserve the contradiction through How to Handle Contradictory Competitor Evidence before assigning confidence.",IF(AC19="A41-NOT-ASSIGNABLE-ASSUMPTION","Resolve the material assumption or narrow the claim.",IF(AC19="A41-NOT-ASSIGNABLE-CONTEXT","Establish the relevant context before assigning confidence.",IF(AC19="A41-NOT-ASSIGNABLE-STALE-CURRENT","Update or historically bind the evidence through When Competitor Evidence Becomes Too Old to Use.",IF(AC19="A41-SC-NMC-STALE","Run a fresh assessment with current evidence.",IF(AC19="A41-SC-ASSUMPTION-CONFLICT","Choose a bounded assumption category or remove the detail.",IF(AC19="A41-SC-INDEPENDENCE-UNPROVEN","Trace origins or correct the support category.",IF(AC19="A41-SC-LIMIT-MISSING","Add the exact limitation or correct the upstream outcome.",IF(AC19="A41-SC-NMC-CLAIM-CHANGED","Run a fresh assessment.",IF(AC19="A41-SC-NMC-USE-CHANGED","Run a fresh assessment for the new use.",IF(AC19="A41-SC-UNCLASSIFIED","Return to method governance; do not invent a result.",IF(AC19="A41-LOW-ASSUMPTION","Keep the assumption explicit and seek evidence that could remove it.",IF(AC19="A41-LOW-HISTORICAL","Use only historically bounded wording and seek current evidence.",IF(AC19="A41-LOW-NOT-ESTABLISHED","Trace provenance or collect genuinely independent evidence.",IF(AC19="A41-LOW-SENSITIVE","Collect the evidence most likely to change the result.",IF(AC19="A41-LOW-SINGLE-ORIGIN","Seek genuinely independent corroboration.",IF(AC19="A41-LOW-WEAK-LINES","Strengthen direct support before consequential use.",IF(AC19="A41-MODERATE-HISTORICAL","Do not generalize it to the current decision without fresh evidence.",IF(AC19="A41-MODERATE-LIMITED","Reopen if the named limitation no longer holds.",IF(AC19="A41-MODERATE-NMC","Reopen if the exact claim, use, evidence or context changes.",IF(AC19="A41-MODERATE-ONE-LINE","A second genuinely independent line could change scope or wording.",IF(AC19="A41-MODERATE-SENSITIVE","Name the likely change trigger and keep the statement bounded.",IF(AC19="A41-MODERATE-SHARED-ORIGINS","Seek genuinely independent origins.",IF(AC19="A41-MODERATE-WEAK-LINES","Strengthen the direct evidence and preserve the limitation.",IF(AC19="A41-HIGH-DIRECT-INDEPENDENT","Reopen on the named evidence, context, assumption or decision-use trigger.",IF(AC19="A41-HIGH-INFERENCE-RETAINED","Retain the inference marker and reopen on the named trigger.",IF(AC19="A41-HIGH-NMC","Reopen on the named evidence, context, assumption or decision-use trigger.",""))))))))))))))))))))))))))))))))))))))</x:f>
      </x:c>
      <x:c r="AH19" s="38" t="str">
        <x:f>IF(A19="","",IF(Z19&lt;&gt;"Eligible","",IF(AND(V19="Consequential / high-impact",W19="Hard to reverse"),"CONF-OVERLAY-CONSEQUENCE + CONF-OVERLAY-HARD-TO-REVERSE",IF(AND(AA19="Low confidence",W19="Hard to reverse"),"CONF-OVERLAY-HARD-TO-REVERSE",IF(V19="Consequential / high-impact","CONF-OVERLAY-CONSEQUENCE",IF(W19="Hard to reverse","CONF-OVERLAY-HARD-TO-REVERSE",IF(OR(V19="Material / decision-changing",W19="Costly to reverse"),"CONF-OVERLAY-CONSEQUENCE","")))))))</x:f>
      </x:c>
      <x:c r="AI19" s="38" t="str">
        <x:f>IF(A19="","",IF(Z19&lt;&gt;"Eligible","",IF(AND(V19="Consequential / high-impact",W19="Hard to reverse"),IF(AA19="Low confidence","Independent review and formal approval required; default to deferral, evidence collection or a reversible test.","Independent accountable review and formal approval required before a consequential, hard-to-reverse action."),IF(AND(AA19="Low confidence",W19="Hard to reverse"),"Independent review and formal approval required; default to deferral, evidence collection or a reversible test.",IF(V19="Consequential / high-impact","Independent accountable review and formal approval required.",IF(W19="Hard to reverse","Independent review required before a hard-to-reverse action.",IF(OR(V19="Material / decision-changing",W19="Costly to reverse"),"Accountable reviewer required before material use.","Owner review; reopen on the named trigger.")))))))</x:f>
      </x:c>
      <x:c r="AJ19" s="38" t="str">
        <x:f>IF(A19="","",IF(Z19&lt;&gt;"Eligible","",IF(AND(V19="Consequential / high-impact",W19="Hard to reverse"),IF(AA19="Low confidence","Do not make an irreversible commitment from this Low-confidence assessment.","Prefer a reversible step and proceed only within the recorded scope after independent review; confidence itself is unchanged."),IF(AND(AA19="Low confidence",W19="Hard to reverse"),"Do not make an irreversible commitment from this Low-confidence assessment.",IF(V19="Consequential / high-impact","Proceed only within the recorded scope after independent review; confidence itself is unchanged.",IF(W19="Hard to reverse","Prefer a reversible step until review is complete.",IF(OR(V19="Material / decision-changing",W19="Costly to reverse"),"Use only after accountable review and within the stated boundary.","Proceed within the stated scope and preserve the reopen condition.")))))))</x:f>
      </x:c>
      <x:c r="AK19" s="37"/>
      <x:c r="AL19" s="37"/>
      <x:c r="AM19" s="37"/>
      <x:c r="AN19" s="37"/>
      <x:c r="AO19" s="42"/>
      <x:c r="AP19" s="38" t="str">
        <x:f>IF(A19="","",IF(Z19&lt;&gt;"Eligible","Not active",IF(OR(AND(AN19&lt;&gt;"",NOT(OR(EXACT(AN19,"Yes"),EXACT(AN19,"No")))),AND(AO19&lt;&gt;"",NOT(ISNUMBER(AO19)))),"H00",IF(OR(AK19="",AM19="",AN19=""),"H01",IF(AND(OR(V19="Material / decision-changing",V19="Consequential / high-impact",W19="Costly to reverse",W19="Hard to reverse"),AL19=""),"H02",IF(AND(OR(V19="Consequential / high-impact",W19="Hard to reverse"),AK19&lt;&gt;"",AL19&lt;&gt;"",EXACT(AK19,AL19)),"H03",IF(AND(AN19="Yes",AO19=""),"H04",IF(AND(AN19="No",AO19&lt;&gt;""),"H05","H06"))))))))</x:f>
      </x:c>
      <x:c r="AQ19" s="38" t="str">
        <x:f>IF(A19="","",IF(AP19="Not active","Not active",IF(OR(AP19="H00",AP19="H01",AP19="H04"),"Incomplete",IF(OR(AP19="H02",AP19="H03",AP19="H05"),"Draft","Complete"))))</x:f>
      </x:c>
      <x:c r="AR19" s="38" t="str">
        <x:f>IF(A19="","",IF(AP19="H00","CONF-HANDOFF-INVALID",IF(AP19="H01","CONF-HANDOFF-INCOMPLETE",IF(AP19="H02","CONF-HANDOFF-REVIEWER",IF(AP19="H03","CONF-HANDOFF-INDEPENDENCE",IF(AP19="H04","CONF-HANDOFF-DATE",IF(AP19="H05","CONF-HANDOFF-DATE-NOT-MATERIAL","")))))))</x:f>
      </x:c>
      <x:c r="AS19" s="38" t="str">
        <x:f>IF(A19="","",IF(AP19="H06","Permitted","Prohibited"))</x:f>
      </x:c>
      <x:c r="AT19" s="38" t="str">
        <x:f>IF(A19="","",IF(OR(AB19="P19",AB19="P20",AB19="P22",AB19="P23"),"What Counts as Reliable Evidence in Competitor Analysis?",IF(AB19="P21","Observed, Inferred and Unresolved Evidence",IF(AB19="P24","How to Handle Contradictory Competitor Evidence",IF(AB19="P25","When Competitor Evidence Becomes Too Old to Use","")))))</x:f>
      </x:c>
      <x:c r="AU19" s="38" t="str">
        <x:f>IF(A19="","","SERPIFAI Confidence Statement Method v1.0.1")</x:f>
      </x:c>
      <x:c r="AV19" s="38" t="str">
        <x:f>IF(A19="","","Qualitative evidence-and-uncertainty protocol; not probability, calibrated accuracy, scoring, assurance or a guarantee.")</x:f>
      </x:c>
    </x:row>
    <x:row r="20">
      <x:c r="A20" s="37"/>
      <x:c r="B20" s="37"/>
      <x:c r="C20" s="37"/>
      <x:c r="D20" s="37"/>
      <x:c r="E20" s="42"/>
      <x:c r="F20" s="37"/>
      <x:c r="G20" s="37"/>
      <x:c r="H20" s="37"/>
      <x:c r="I20" s="37"/>
      <x:c r="J20" s="37"/>
      <x:c r="K20" s="37"/>
      <x:c r="L20" s="37"/>
      <x:c r="M20" s="37"/>
      <x:c r="N20" s="37"/>
      <x:c r="O20" s="37"/>
      <x:c r="P20" s="37"/>
      <x:c r="Q20" s="37"/>
      <x:c r="R20" s="37"/>
      <x:c r="S20" s="37"/>
      <x:c r="T20" s="37"/>
      <x:c r="U20" s="37"/>
      <x:c r="V20" s="37"/>
      <x:c r="W20" s="37"/>
      <x:c r="X20" s="38" t="str">
        <x:f>IF(A20="","",IF(NOT(AND(OR(EXACT(F20,"Use"),EXACT(F20,"Use with limits"),EXACT(F20,"Review required"),EXACT(F20,"Refuse claim"),EXACT(F20,"No material change")),OR(EXACT(J20,"Fit"),EXACT(J20,"Limited / weak"),EXACT(J20,"Stale"),EXACT(J20,"Contradictory"),EXACT(J20,"Missing")),OR(EXACT(K20,"Supported"),EXACT(K20,"Inferred"),EXACT(K20,"Unresolved")),OR(EXACT(L20,"Yes"),EXACT(L20,"Partial"),EXACT(L20,"No"),EXACT(L20,"Unknown")),OR(EXACT(M20,"None found"),EXACT(M20,"Apparent contradiction resolved"),EXACT(M20,"Material contradiction unresolved"),EXACT(M20,"Not checked")),OR(EXACT(N20,"None"),EXACT(N20,"Recoverable missing evidence"),EXACT(N20,"Material evidence unavailable"),EXACT(N20,"Unknown")),OR(EXACT(O20,"Multiple independent lines"),EXACT(O20,"One independent line"),EXACT(O20,"Single-origin only"),EXACT(O20,"Not established")),OR(EXACT(Q20,"None"),EXACT(Q20,"Limited and visible"),EXACT(Q20,"Material but bounded"),EXACT(Q20,"Material and unresolved")),OR(EXACT(S20,"Fit for current decision"),EXACT(S20,"Historical but deliberately bounded"),EXACT(S20,"Stale for current decision"),EXACT(S20,"Context not established")),OR(EXACT(T20,"Unlikely to change assessment"),EXACT(T20,"Could change scope or wording"),EXACT(T20,"Likely to change assessment")),OR(EXACT(V20,"Routine / descriptive"),EXACT(V20,"Material / decision-changing"),EXACT(V20,"Consequential / high-impact")),OR(EXACT(W20,"Easy to reverse"),EXACT(W20,"Costly to reverse"),EXACT(W20,"Hard to reverse")),IF(F20="No material change",OR(EXACT(H20,"Unchanged exact claim"),EXACT(H20,"Changed exact claim")),TRUE),IF(F20="No material change",OR(EXACT(I20,"Unchanged decision use"),EXACT(I20,"Changed decision use")),TRUE),IF(OR(O20="Multiple independent lines",O20="One independent line"),OR(EXACT(P20,"Established independent origins"),EXACT(P20,"Shared or dependent origins"),EXACT(P20,"Not established")),TRUE))),"Invalid","Valid"))</x:f>
      </x:c>
      <x:c r="Y20" s="38" t="str">
        <x:f>IF(A20="","",IF(X20="Invalid","Not evaluated after P00",IF(OR(C20="",D20="",F20="",IF(F20="No material change",OR(H20="",I20=""),FALSE),J20="",K20="",L20="",M20="",N20="",O20="",IF(OR(O20="Multiple independent lines",O20="One independent line"),P20="",FALSE),Q20="",IF(Q20&lt;&gt;"None",R20="",FALSE),S20="",T20="",U20="",V20="",W20=""),"Incomplete","Complete")))</x:f>
      </x:c>
      <x:c r="Z20" s="38" t="str">
        <x:f>IF(A20="","",IF(AB20="P00","Invalid controlled input",IF(AB20="P01","Incomplete",IF(OR(AB20="P02",AB20="P03",AB20="P04",AB20="P05",AB20="P06",AB20="P07",AB20="P08",AB20="P09"),"Not eligible","Eligible"))))</x:f>
      </x:c>
      <x:c r="AA20" s="38" t="str">
        <x:f>IF(A20="","",IF(AB20="P00","No confidence assigned",IF(AB20="P01","No confidence result",IF(OR(AB20="P02",AB20="P03",AB20="P04",AB20="P05",AB20="P06",AB20="P07",AB20="P08",AB20="P09"),"Confidence not assignable",IF(AB20="P10","Low confidence",IF(AB20="P11","Moderate confidence","High confidence"))))))</x:f>
      </x:c>
      <x:c r="AB20" s="38" t="str">
        <x:f>IF(A20="","",IF(X20="Invalid","P00",IF(Y20="Incomplete","P01",IF(F20="Refuse claim","P02",IF(F20="Review required","P03",IF(K20="Unresolved","P04",IF(OR(L20="No",L20="Unknown",L20="Partial"),"P05",IF(OR(J20="Missing",N20&lt;&gt;"None",M20="Not checked"),"P06",IF(OR(J20="Contradictory",M20="Material contradiction unresolved"),"P07",IF(OR(J20="Stale",S20="Stale for current decision",S20="Context not established",Q20="Material and unresolved"),"P08",IF(OR(AND(F20="Use with limits",G20=""),AND(F20="No material change",H20="Changed exact claim"),AND(F20="No material change",I20="Changed decision use"),AND(OR(O20="Multiple independent lines",O20="One independent line"),P20="Not established"),AND(Q20="None",R20&lt;&gt;"")),"P09",IF(OR(Q20="Material but bounded",AND(S20="Historical but deliberately bounded",J20="Limited / weak"),O20="Not established",AND(J20="Limited / weak",O20="Multiple independent lines",P20="Established independent origins",T20="Likely to change assessment"),AND(O20="Single-origin only",NOT(AND(F20="Use",J20="Fit",OR(K20="Supported",K20="Inferred"),L20="Yes",OR(M20="None found",M20="Apparent contradiction resolved"),N20="None",O20="Single-origin only",OR(Q20="None",Q20="Limited and visible"),S20="Fit for current decision",T20="Unlikely to change assessment"))),T20="Likely to change assessment"),"P10",IF(OR(AND(F20="No material change",NOT(AND(OR(F20="Use",F20="No material change"),IF(F20="No material change",AND(H20="Unchanged exact claim",I20="Unchanged decision use"),TRUE),J20="Fit",OR(K20="Supported",K20="Inferred"),L20="Yes",OR(M20="None found",M20="Apparent contradiction resolved"),N20="None",O20="Multiple independent lines",P20="Established independent origins",OR(Q20="None",Q20="Limited and visible"),S20="Fit for current decision",T20="Unlikely to change assessment"))),F20="Use with limits",S20="Historical but deliberately bounded",P20="Shared or dependent origins",O20="One independent line",AND(F20="Use",J20="Fit",OR(K20="Supported",K20="Inferred"),L20="Yes",OR(M20="None found",M20="Apparent contradiction resolved"),N20="None",O20="Single-origin only",OR(Q20="None",Q20="Limited and visible"),S20="Fit for current decision",T20="Unlikely to change assessment"),AND(J20="Limited / weak",O20="Multiple independent lines",P20="Established independent origins",OR(T20="Unlikely to change assessment",T20="Could change scope or wording")),T20="Could change scope or wording"),"P11",IF(AND(OR(F20="Use",F20="No material change"),IF(F20="No material change",AND(H20="Unchanged exact claim",I20="Unchanged decision use"),TRUE),J20="Fit",OR(K20="Supported",K20="Inferred"),L20="Yes",OR(M20="None found",M20="Apparent contradiction resolved"),N20="None",O20="Multiple independent lines",P20="Established independent origins",OR(Q20="None",Q20="Limited and visible"),S20="Fit for current decision",T20="Unlikely to change assessment"),"P12","P09"))))))))))))))</x:f>
      </x:c>
      <x:c r="AC20" s="38" t="str">
        <x:f>IF(A20="","",IF(AB20="P00","CONF-TECH-INVALID-ENUM",IF(AB20="P01","CONF-INCOMPLETE",IF(AB20="P02","CONF-UPSTREAM-REFUSE",IF(AB20="P03","CONF-UPSTREAM-REVIEW",IF(AB20="P04",IF(F20="No material change","CONF-SC-NMC-UNRESOLVED","CONF-UPSTREAM-UNRESOLVED"),IF(AB20="P05",IF(L20="Partial","CONF-DIRECT-FIT-PARTIAL","CONF-DIRECT-FIT"),IF(AB20="P06","CONF-MISSING-OR-UNCHECKED",IF(AB20="P07",IF(F20="No material change","CONF-SC-NMC-CONTRADICTION","CONF-CONTRADICTION"),IF(AB20="P08",IF(Q20="Material and unresolved","CONF-NOT-ASSIGNABLE-ASSUMPTION",IF(AND(F20="No material change",OR(J20="Stale",S20="Stale for current decision")),"CONF-SC-NMC-STALE",IF(S20="Context not established","CONF-NOT-ASSIGNABLE-CONTEXT","CONF-NOT-ASSIGNABLE-STALE-CURRENT"))),IF(AB20="P09",IF(AND(F20="Use with limits",G20=""),"CONF-SC-LIMIT-MISSING",IF(AND(F20="No material change",H20="Changed exact claim"),"CONF-SC-NMC-CLAIM-CHANGED",IF(AND(F20="No material change",I20="Changed decision use"),"CONF-SC-NMC-USE-CHANGED",IF(AND(OR(O20="Multiple independent lines",O20="One independent line"),P20="Not established"),"CONF-SC-INDEPENDENCE-UNPROVEN",IF(AND(Q20="None",R20&lt;&gt;""),"CONF-SC-ASSUMPTION-CONFLICT","CONF-SC-UNCLASSIFIED"))))),IF(AB20="P10",IF(Q20="Material but bounded","CONF-LOW-ASSUMPTION",IF(AND(S20="Historical but deliberately bounded",J20="Limited / weak"),"CONF-LOW-HISTORICAL",IF(O20="Not established","CONF-LOW-NOT-ESTABLISHED",IF(AND(J20="Limited / weak",O20="Multiple independent lines",P20="Established independent origins",T20="Likely to change assessment"),"CONF-LOW-WEAK-LINES",IF(AND(O20="Single-origin only",NOT(AND(F20="Use",J20="Fit",OR(K20="Supported",K20="Inferred"),L20="Yes",OR(M20="None found",M20="Apparent contradiction resolved"),N20="None",O20="Single-origin only",OR(Q20="None",Q20="Limited and visible"),S20="Fit for current decision",T20="Unlikely to change assessment"))),"CONF-LOW-SINGLE-ORIGIN","CONF-LOW-SENSITIVE"))))),IF(AB20="P11",IF(F20="No material change","CONF-MODERATE-NMC",IF(F20="Use with limits","CONF-MODERATE-LIMITED",IF(S20="Historical but deliberately bounded","CONF-MODERATE-HISTORICAL",IF(P20="Shared or dependent origins","CONF-MODERATE-SHARED-ORIGINS",IF(OR(O20="One independent line",AND(F20="Use",J20="Fit",OR(K20="Supported",K20="Inferred"),L20="Yes",OR(M20="None found",M20="Apparent contradiction resolved"),N20="None",O20="Single-origin only",OR(Q20="None",Q20="Limited and visible"),S20="Fit for current decision",T20="Unlikely to change assessment")),"CONF-MODERATE-ONE-LINE",IF(AND(J20="Limited / weak",O20="Multiple independent lines",P20="Established independent origins",OR(T20="Unlikely to change assessment",T20="Could change scope or wording")),"CONF-MODERATE-WEAK-LINES","CONF-MODERATE-SENSITIVE")))))),IF(AB20="P12",IF(F20="No material change","CONF-HIGH-NMC",IF(K20="Inferred","CONF-HIGH-INFERENCE-RETAINED","CONF-HIGH-DIRECT-INDEPENDENT")),""))))))))))))))</x:f>
      </x:c>
      <x:c r="AD20" s="38" t="str">
        <x:f>IF(A20="","",IF(AC20="A42-TECH-INVALID-ENUM","One or more active Stage 1 controlled values are invalid.",IF(AC20="A42-INCOMPLETE","The active Stage 1 assessment is incomplete.",IF(AC20="A42-UPSTREAM-REFUSE","What Counts as Reliable Evidence in Competitor Analysis? returned Refuse claim.",IF(AC20="A42-UPSTREAM-REVIEW","What Counts as Reliable Evidence in Competitor Analysis? returned Review required.",IF(AC20="A42-SC-NMC-UNRESOLVED","The no-material-change claim remains unresolved.",IF(AC20="A42-UPSTREAM-UNRESOLVED","The claim remains unresolved.",IF(AC20="A42-DIRECT-FIT","The evidence does not directly fit the exact submitted claim.",IF(AC20="A42-DIRECT-FIT-PARTIAL","The submitted claim only partially fits the evidence.",IF(AC20="A42-MISSING-OR-UNCHECKED","Required evidence is missing, unavailable, unknown, or contradiction checking is incomplete.",IF(AC20="A42-CONTRADICTION","A material contradiction remains unresolved.",IF(AC20="A42-SC-NMC-CONTRADICTION","The no-material-change submission contains an unresolved material contradiction.",IF(AC20="A42-NOT-ASSIGNABLE-ASSUMPTION","A material assumption remains unresolved.",IF(AC20="A42-NOT-ASSIGNABLE-CONTEXT","The relevant context is not established.",IF(AC20="A42-NOT-ASSIGNABLE-STALE-CURRENT","The evidence or context is stale for the current decision.",IF(AC20="A42-SC-NMC-STALE","The no-material-change assessment is stale for the current decision.",IF(AC20="A42-SC-ASSUMPTION-CONFLICT","The assumption category and detail conflict.",IF(AC20="A42-SC-INDEPENDENCE-UNPROVEN","Independent origins are not established.",IF(AC20="A42-SC-LIMIT-MISSING","Use with limits requires a named limitation.",IF(AC20="A42-SC-NMC-CLAIM-CHANGED","The exact claim changed, so prior confidence cannot be carried forward.",IF(AC20="A42-SC-NMC-USE-CHANGED","The decision use changed.",IF(AC20="A42-SC-UNCLASSIFIED","The valid input combination has no authorized classification.",IF(AC20="A42-LOW-ASSUMPTION","A bounded material assumption makes the eligible assessment fragile.",IF(AC20="A42-LOW-HISTORICAL","Historical, weak support makes the assessment fragile.",IF(AC20="A42-LOW-NOT-ESTABLISHED","Support exists but independent support is not established.",IF(AC20="A42-LOW-SENSITIVE","Plausible new evidence is likely to change the assessment.",IF(AC20="A42-LOW-SINGLE-ORIGIN","The eligible assessment depends on one origin and fails the stable single-origin conjunction.",IF(AC20="A42-LOW-WEAK-LINES","Multiple independent lines remain weak and the result is likely to change.",IF(AC20="A42-MODERATE-HISTORICAL","The evidence supports a deliberately historical, bounded assessment.",IF(AC20="A42-MODERATE-LIMITED","The assessment is eligible only within the named limitation.",IF(AC20="A42-MODERATE-NMC","The unchanged assessment remains eligible but retains meaningful uncertainty.",IF(AC20="A42-MODERATE-ONE-LINE","The assessment rests on one effective line of support.",IF(AC20="A42-MODERATE-SENSITIVE","Meaningful new evidence could change the scope or wording.",IF(AC20="A42-MODERATE-SHARED-ORIGINS","The lines share or depend on common origins, reducing independent corroboration.",IF(AC20="A42-MODERATE-WEAK-LINES","Established independent origins support the assessment, but the evidence remains limited or weak.",IF(AC20="A42-HIGH-DIRECT-INDEPENDENT","Direct, coherent support with established independent origins and limited visible assumptions supports the bounded assessment.",IF(AC20="A42-HIGH-INFERENCE-RETAINED","Direct, coherent support with established independent origins supports the bounded inference; it remains explicitly an inference.",IF(AC20="A42-HIGH-NMC","The exact claim and decision use are unchanged and the strong-support conditions remain satisfied.",""))))))))))))))))))))))))))))))))))))))</x:f>
      </x:c>
      <x:c r="AE20" s="38" t="str">
        <x:f>IF(A20="","",IF(Z20="Invalid controlled input","No confidence statement is permitted.",IF(Z20="Incomplete","No confidence statement is permitted until Stage 1 is complete.",IF(Z20="Not eligible","Confidence not assignable: no confidence statement is permitted for "&amp;C20&amp;" because "&amp;AD20&amp;" "&amp;AG20,IF(AA20="High confidence",IF(K20="Inferred","The evidence supports the inference that ","The available evidence strongly supports the assessment that ")&amp;C20&amp;", with High confidence within "&amp;D20&amp;". The principal remaining uncertainty is "&amp;U20,IF(AA20="Moderate confidence",IF(K20="Inferred","The evidence supports the inference that ","The available evidence supports the assessment that ")&amp;C20&amp;", with Moderate confidence within "&amp;D20&amp;". "&amp;U20&amp;" could change its scope or wording.",IF(K20="Inferred","The limited evidence supports the provisional inference that ","Limited evidence weakly supports the bounded assessment that ")&amp;C20&amp;". Treat it as provisional because "&amp;U20))))))</x:f>
      </x:c>
      <x:c r="AF20" s="38" t="str">
        <x:f>IF(A20="","",IF(Z20="Invalid controlled input","Do not preserve or reuse a previous result.",IF(Z20="Incomplete","Do not infer a result from partial inputs.",IF(Z20="Not eligible","Do not use High, Moderate or Low confidence, zero confidence, very low confidence, or wording that presents the claim as established.",IF(AA20="High confidence","Do not say certain, proven, guaranteed, definitely, conclusive, established fact, or assign a numerical probability.",IF(AA20="Moderate confidence","Do not say definitive, conclusive, established fact, or attach a percentage band.","Do not say shows, confirms, demonstrates as established, or use Low confidence to rescue an unsupported claim."))))))</x:f>
      </x:c>
      <x:c r="AG20" s="38" t="str">
        <x:f>IF(A20="","",IF(AC20="A42-TECH-INVALID-ENUM","Correct the exact invalid value and resubmit.",IF(AC20="A42-INCOMPLETE","Complete every active Stage 1 field.",IF(AC20="A42-UPSTREAM-REFUSE","Resolve or replace the refused claim through What Counts as Reliable Evidence in Competitor Analysis?.",IF(AC20="A42-UPSTREAM-REVIEW","Complete the review in What Counts as Reliable Evidence in Competitor Analysis? before confidence assessment.",IF(AC20="A42-SC-NMC-UNRESOLVED","Resolve the claim status upstream before assigning confidence.",IF(AC20="A42-UPSTREAM-UNRESOLVED","Resolve the claim status upstream before assigning confidence.",IF(AC20="A42-DIRECT-FIT","Narrow or replace the claim and rerun What Counts as Reliable Evidence in Competitor Analysis?.",IF(AC20="A42-DIRECT-FIT-PARTIAL","Submit the separately narrowed proposition approved through What Counts as Reliable Evidence in Competitor Analysis? as the new Exact claim with Direct claim fit set to Yes.",IF(AC20="A42-MISSING-OR-UNCHECKED","Recover or document the required evidence and complete the review in What Counts as Reliable Evidence in Competitor Analysis? before assigning confidence.",IF(AC20="A42-CONTRADICTION","Resolve or preserve the contradiction through How to Handle Contradictory Competitor Evidence before assigning confidence.",IF(AC20="A42-SC-NMC-CONTRADICTION","Resolve or preserve the contradiction through How to Handle Contradictory Competitor Evidence before assigning confidence.",IF(AC20="A42-NOT-ASSIGNABLE-ASSUMPTION","Resolve the material assumption or narrow the claim.",IF(AC20="A42-NOT-ASSIGNABLE-CONTEXT","Establish the relevant context before assigning confidence.",IF(AC20="A42-NOT-ASSIGNABLE-STALE-CURRENT","Update or historically bind the evidence through When Competitor Evidence Becomes Too Old to Use.",IF(AC20="A42-SC-NMC-STALE","Run a fresh assessment with current evidence.",IF(AC20="A42-SC-ASSUMPTION-CONFLICT","Choose a bounded assumption category or remove the detail.",IF(AC20="A42-SC-INDEPENDENCE-UNPROVEN","Trace origins or correct the support category.",IF(AC20="A42-SC-LIMIT-MISSING","Add the exact limitation or correct the upstream outcome.",IF(AC20="A42-SC-NMC-CLAIM-CHANGED","Run a fresh assessment.",IF(AC20="A42-SC-NMC-USE-CHANGED","Run a fresh assessment for the new use.",IF(AC20="A42-SC-UNCLASSIFIED","Return to method governance; do not invent a result.",IF(AC20="A42-LOW-ASSUMPTION","Keep the assumption explicit and seek evidence that could remove it.",IF(AC20="A42-LOW-HISTORICAL","Use only historically bounded wording and seek current evidence.",IF(AC20="A42-LOW-NOT-ESTABLISHED","Trace provenance or collect genuinely independent evidence.",IF(AC20="A42-LOW-SENSITIVE","Collect the evidence most likely to change the result.",IF(AC20="A42-LOW-SINGLE-ORIGIN","Seek genuinely independent corroboration.",IF(AC20="A42-LOW-WEAK-LINES","Strengthen direct support before consequential use.",IF(AC20="A42-MODERATE-HISTORICAL","Do not generalize it to the current decision without fresh evidence.",IF(AC20="A42-MODERATE-LIMITED","Reopen if the named limitation no longer holds.",IF(AC20="A42-MODERATE-NMC","Reopen if the exact claim, use, evidence or context changes.",IF(AC20="A42-MODERATE-ONE-LINE","A second genuinely independent line could change scope or wording.",IF(AC20="A42-MODERATE-SENSITIVE","Name the likely change trigger and keep the statement bounded.",IF(AC20="A42-MODERATE-SHARED-ORIGINS","Seek genuinely independent origins.",IF(AC20="A42-MODERATE-WEAK-LINES","Strengthen the direct evidence and preserve the limitation.",IF(AC20="A42-HIGH-DIRECT-INDEPENDENT","Reopen on the named evidence, context, assumption or decision-use trigger.",IF(AC20="A42-HIGH-INFERENCE-RETAINED","Retain the inference marker and reopen on the named trigger.",IF(AC20="A42-HIGH-NMC","Reopen on the named evidence, context, assumption or decision-use trigger.",""))))))))))))))))))))))))))))))))))))))</x:f>
      </x:c>
      <x:c r="AH20" s="38" t="str">
        <x:f>IF(A20="","",IF(Z20&lt;&gt;"Eligible","",IF(AND(V20="Consequential / high-impact",W20="Hard to reverse"),"CONF-OVERLAY-CONSEQUENCE + CONF-OVERLAY-HARD-TO-REVERSE",IF(AND(AA20="Low confidence",W20="Hard to reverse"),"CONF-OVERLAY-HARD-TO-REVERSE",IF(V20="Consequential / high-impact","CONF-OVERLAY-CONSEQUENCE",IF(W20="Hard to reverse","CONF-OVERLAY-HARD-TO-REVERSE",IF(OR(V20="Material / decision-changing",W20="Costly to reverse"),"CONF-OVERLAY-CONSEQUENCE","")))))))</x:f>
      </x:c>
      <x:c r="AI20" s="38" t="str">
        <x:f>IF(A20="","",IF(Z20&lt;&gt;"Eligible","",IF(AND(V20="Consequential / high-impact",W20="Hard to reverse"),IF(AA20="Low confidence","Independent review and formal approval required; default to deferral, evidence collection or a reversible test.","Independent accountable review and formal approval required before a consequential, hard-to-reverse action."),IF(AND(AA20="Low confidence",W20="Hard to reverse"),"Independent review and formal approval required; default to deferral, evidence collection or a reversible test.",IF(V20="Consequential / high-impact","Independent accountable review and formal approval required.",IF(W20="Hard to reverse","Independent review required before a hard-to-reverse action.",IF(OR(V20="Material / decision-changing",W20="Costly to reverse"),"Accountable reviewer required before material use.","Owner review; reopen on the named trigger.")))))))</x:f>
      </x:c>
      <x:c r="AJ20" s="38" t="str">
        <x:f>IF(A20="","",IF(Z20&lt;&gt;"Eligible","",IF(AND(V20="Consequential / high-impact",W20="Hard to reverse"),IF(AA20="Low confidence","Do not make an irreversible commitment from this Low-confidence assessment.","Prefer a reversible step and proceed only within the recorded scope after independent review; confidence itself is unchanged."),IF(AND(AA20="Low confidence",W20="Hard to reverse"),"Do not make an irreversible commitment from this Low-confidence assessment.",IF(V20="Consequential / high-impact","Proceed only within the recorded scope after independent review; confidence itself is unchanged.",IF(W20="Hard to reverse","Prefer a reversible step until review is complete.",IF(OR(V20="Material / decision-changing",W20="Costly to reverse"),"Use only after accountable review and within the stated boundary.","Proceed within the stated scope and preserve the reopen condition.")))))))</x:f>
      </x:c>
      <x:c r="AK20" s="37"/>
      <x:c r="AL20" s="37"/>
      <x:c r="AM20" s="37"/>
      <x:c r="AN20" s="37"/>
      <x:c r="AO20" s="42"/>
      <x:c r="AP20" s="38" t="str">
        <x:f>IF(A20="","",IF(Z20&lt;&gt;"Eligible","Not active",IF(OR(AND(AN20&lt;&gt;"",NOT(OR(EXACT(AN20,"Yes"),EXACT(AN20,"No")))),AND(AO20&lt;&gt;"",NOT(ISNUMBER(AO20)))),"H00",IF(OR(AK20="",AM20="",AN20=""),"H01",IF(AND(OR(V20="Material / decision-changing",V20="Consequential / high-impact",W20="Costly to reverse",W20="Hard to reverse"),AL20=""),"H02",IF(AND(OR(V20="Consequential / high-impact",W20="Hard to reverse"),AK20&lt;&gt;"",AL20&lt;&gt;"",EXACT(AK20,AL20)),"H03",IF(AND(AN20="Yes",AO20=""),"H04",IF(AND(AN20="No",AO20&lt;&gt;""),"H05","H06"))))))))</x:f>
      </x:c>
      <x:c r="AQ20" s="38" t="str">
        <x:f>IF(A20="","",IF(AP20="Not active","Not active",IF(OR(AP20="H00",AP20="H01",AP20="H04"),"Incomplete",IF(OR(AP20="H02",AP20="H03",AP20="H05"),"Draft","Complete"))))</x:f>
      </x:c>
      <x:c r="AR20" s="38" t="str">
        <x:f>IF(A20="","",IF(AP20="H00","CONF-HANDOFF-INVALID",IF(AP20="H01","CONF-HANDOFF-INCOMPLETE",IF(AP20="H02","CONF-HANDOFF-REVIEWER",IF(AP20="H03","CONF-HANDOFF-INDEPENDENCE",IF(AP20="H04","CONF-HANDOFF-DATE",IF(AP20="H05","CONF-HANDOFF-DATE-NOT-MATERIAL","")))))))</x:f>
      </x:c>
      <x:c r="AS20" s="38" t="str">
        <x:f>IF(A20="","",IF(AP20="H06","Permitted","Prohibited"))</x:f>
      </x:c>
      <x:c r="AT20" s="38" t="str">
        <x:f>IF(A20="","",IF(OR(AB20="P20",AB20="P21",AB20="P23",AB20="P24"),"What Counts as Reliable Evidence in Competitor Analysis?",IF(AB20="P22","Observed, Inferred and Unresolved Evidence",IF(AB20="P25","How to Handle Contradictory Competitor Evidence",IF(AB20="P26","When Competitor Evidence Becomes Too Old to Use","")))))</x:f>
      </x:c>
      <x:c r="AU20" s="38" t="str">
        <x:f>IF(A20="","","SERPIFAI Confidence Statement Method v1.0.1")</x:f>
      </x:c>
      <x:c r="AV20" s="38" t="str">
        <x:f>IF(A20="","","Qualitative evidence-and-uncertainty protocol; not probability, calibrated accuracy, scoring, assurance or a guarantee.")</x:f>
      </x:c>
    </x:row>
    <x:row r="21">
      <x:c r="A21" s="37"/>
      <x:c r="B21" s="37"/>
      <x:c r="C21" s="37"/>
      <x:c r="D21" s="37"/>
      <x:c r="E21" s="42"/>
      <x:c r="F21" s="37"/>
      <x:c r="G21" s="37"/>
      <x:c r="H21" s="37"/>
      <x:c r="I21" s="37"/>
      <x:c r="J21" s="37"/>
      <x:c r="K21" s="37"/>
      <x:c r="L21" s="37"/>
      <x:c r="M21" s="37"/>
      <x:c r="N21" s="37"/>
      <x:c r="O21" s="37"/>
      <x:c r="P21" s="37"/>
      <x:c r="Q21" s="37"/>
      <x:c r="R21" s="37"/>
      <x:c r="S21" s="37"/>
      <x:c r="T21" s="37"/>
      <x:c r="U21" s="37"/>
      <x:c r="V21" s="37"/>
      <x:c r="W21" s="37"/>
      <x:c r="X21" s="38" t="str">
        <x:f>IF(A21="","",IF(NOT(AND(OR(EXACT(F21,"Use"),EXACT(F21,"Use with limits"),EXACT(F21,"Review required"),EXACT(F21,"Refuse claim"),EXACT(F21,"No material change")),OR(EXACT(J21,"Fit"),EXACT(J21,"Limited / weak"),EXACT(J21,"Stale"),EXACT(J21,"Contradictory"),EXACT(J21,"Missing")),OR(EXACT(K21,"Supported"),EXACT(K21,"Inferred"),EXACT(K21,"Unresolved")),OR(EXACT(L21,"Yes"),EXACT(L21,"Partial"),EXACT(L21,"No"),EXACT(L21,"Unknown")),OR(EXACT(M21,"None found"),EXACT(M21,"Apparent contradiction resolved"),EXACT(M21,"Material contradiction unresolved"),EXACT(M21,"Not checked")),OR(EXACT(N21,"None"),EXACT(N21,"Recoverable missing evidence"),EXACT(N21,"Material evidence unavailable"),EXACT(N21,"Unknown")),OR(EXACT(O21,"Multiple independent lines"),EXACT(O21,"One independent line"),EXACT(O21,"Single-origin only"),EXACT(O21,"Not established")),OR(EXACT(Q21,"None"),EXACT(Q21,"Limited and visible"),EXACT(Q21,"Material but bounded"),EXACT(Q21,"Material and unresolved")),OR(EXACT(S21,"Fit for current decision"),EXACT(S21,"Historical but deliberately bounded"),EXACT(S21,"Stale for current decision"),EXACT(S21,"Context not established")),OR(EXACT(T21,"Unlikely to change assessment"),EXACT(T21,"Could change scope or wording"),EXACT(T21,"Likely to change assessment")),OR(EXACT(V21,"Routine / descriptive"),EXACT(V21,"Material / decision-changing"),EXACT(V21,"Consequential / high-impact")),OR(EXACT(W21,"Easy to reverse"),EXACT(W21,"Costly to reverse"),EXACT(W21,"Hard to reverse")),IF(F21="No material change",OR(EXACT(H21,"Unchanged exact claim"),EXACT(H21,"Changed exact claim")),TRUE),IF(F21="No material change",OR(EXACT(I21,"Unchanged decision use"),EXACT(I21,"Changed decision use")),TRUE),IF(OR(O21="Multiple independent lines",O21="One independent line"),OR(EXACT(P21,"Established independent origins"),EXACT(P21,"Shared or dependent origins"),EXACT(P21,"Not established")),TRUE))),"Invalid","Valid"))</x:f>
      </x:c>
      <x:c r="Y21" s="38" t="str">
        <x:f>IF(A21="","",IF(X21="Invalid","Not evaluated after P00",IF(OR(C21="",D21="",F21="",IF(F21="No material change",OR(H21="",I21=""),FALSE),J21="",K21="",L21="",M21="",N21="",O21="",IF(OR(O21="Multiple independent lines",O21="One independent line"),P21="",FALSE),Q21="",IF(Q21&lt;&gt;"None",R21="",FALSE),S21="",T21="",U21="",V21="",W21=""),"Incomplete","Complete")))</x:f>
      </x:c>
      <x:c r="Z21" s="38" t="str">
        <x:f>IF(A21="","",IF(AB21="P00","Invalid controlled input",IF(AB21="P01","Incomplete",IF(OR(AB21="P02",AB21="P03",AB21="P04",AB21="P05",AB21="P06",AB21="P07",AB21="P08",AB21="P09"),"Not eligible","Eligible"))))</x:f>
      </x:c>
      <x:c r="AA21" s="38" t="str">
        <x:f>IF(A21="","",IF(AB21="P00","No confidence assigned",IF(AB21="P01","No confidence result",IF(OR(AB21="P02",AB21="P03",AB21="P04",AB21="P05",AB21="P06",AB21="P07",AB21="P08",AB21="P09"),"Confidence not assignable",IF(AB21="P10","Low confidence",IF(AB21="P11","Moderate confidence","High confidence"))))))</x:f>
      </x:c>
      <x:c r="AB21" s="38" t="str">
        <x:f>IF(A21="","",IF(X21="Invalid","P00",IF(Y21="Incomplete","P01",IF(F21="Refuse claim","P02",IF(F21="Review required","P03",IF(K21="Unresolved","P04",IF(OR(L21="No",L21="Unknown",L21="Partial"),"P05",IF(OR(J21="Missing",N21&lt;&gt;"None",M21="Not checked"),"P06",IF(OR(J21="Contradictory",M21="Material contradiction unresolved"),"P07",IF(OR(J21="Stale",S21="Stale for current decision",S21="Context not established",Q21="Material and unresolved"),"P08",IF(OR(AND(F21="Use with limits",G21=""),AND(F21="No material change",H21="Changed exact claim"),AND(F21="No material change",I21="Changed decision use"),AND(OR(O21="Multiple independent lines",O21="One independent line"),P21="Not established"),AND(Q21="None",R21&lt;&gt;"")),"P09",IF(OR(Q21="Material but bounded",AND(S21="Historical but deliberately bounded",J21="Limited / weak"),O21="Not established",AND(J21="Limited / weak",O21="Multiple independent lines",P21="Established independent origins",T21="Likely to change assessment"),AND(O21="Single-origin only",NOT(AND(F21="Use",J21="Fit",OR(K21="Supported",K21="Inferred"),L21="Yes",OR(M21="None found",M21="Apparent contradiction resolved"),N21="None",O21="Single-origin only",OR(Q21="None",Q21="Limited and visible"),S21="Fit for current decision",T21="Unlikely to change assessment"))),T21="Likely to change assessment"),"P10",IF(OR(AND(F21="No material change",NOT(AND(OR(F21="Use",F21="No material change"),IF(F21="No material change",AND(H21="Unchanged exact claim",I21="Unchanged decision use"),TRUE),J21="Fit",OR(K21="Supported",K21="Inferred"),L21="Yes",OR(M21="None found",M21="Apparent contradiction resolved"),N21="None",O21="Multiple independent lines",P21="Established independent origins",OR(Q21="None",Q21="Limited and visible"),S21="Fit for current decision",T21="Unlikely to change assessment"))),F21="Use with limits",S21="Historical but deliberately bounded",P21="Shared or dependent origins",O21="One independent line",AND(F21="Use",J21="Fit",OR(K21="Supported",K21="Inferred"),L21="Yes",OR(M21="None found",M21="Apparent contradiction resolved"),N21="None",O21="Single-origin only",OR(Q21="None",Q21="Limited and visible"),S21="Fit for current decision",T21="Unlikely to change assessment"),AND(J21="Limited / weak",O21="Multiple independent lines",P21="Established independent origins",OR(T21="Unlikely to change assessment",T21="Could change scope or wording")),T21="Could change scope or wording"),"P11",IF(AND(OR(F21="Use",F21="No material change"),IF(F21="No material change",AND(H21="Unchanged exact claim",I21="Unchanged decision use"),TRUE),J21="Fit",OR(K21="Supported",K21="Inferred"),L21="Yes",OR(M21="None found",M21="Apparent contradiction resolved"),N21="None",O21="Multiple independent lines",P21="Established independent origins",OR(Q21="None",Q21="Limited and visible"),S21="Fit for current decision",T21="Unlikely to change assessment"),"P12","P09"))))))))))))))</x:f>
      </x:c>
      <x:c r="AC21" s="38" t="str">
        <x:f>IF(A21="","",IF(AB21="P00","CONF-TECH-INVALID-ENUM",IF(AB21="P01","CONF-INCOMPLETE",IF(AB21="P02","CONF-UPSTREAM-REFUSE",IF(AB21="P03","CONF-UPSTREAM-REVIEW",IF(AB21="P04",IF(F21="No material change","CONF-SC-NMC-UNRESOLVED","CONF-UPSTREAM-UNRESOLVED"),IF(AB21="P05",IF(L21="Partial","CONF-DIRECT-FIT-PARTIAL","CONF-DIRECT-FIT"),IF(AB21="P06","CONF-MISSING-OR-UNCHECKED",IF(AB21="P07",IF(F21="No material change","CONF-SC-NMC-CONTRADICTION","CONF-CONTRADICTION"),IF(AB21="P08",IF(Q21="Material and unresolved","CONF-NOT-ASSIGNABLE-ASSUMPTION",IF(AND(F21="No material change",OR(J21="Stale",S21="Stale for current decision")),"CONF-SC-NMC-STALE",IF(S21="Context not established","CONF-NOT-ASSIGNABLE-CONTEXT","CONF-NOT-ASSIGNABLE-STALE-CURRENT"))),IF(AB21="P09",IF(AND(F21="Use with limits",G21=""),"CONF-SC-LIMIT-MISSING",IF(AND(F21="No material change",H21="Changed exact claim"),"CONF-SC-NMC-CLAIM-CHANGED",IF(AND(F21="No material change",I21="Changed decision use"),"CONF-SC-NMC-USE-CHANGED",IF(AND(OR(O21="Multiple independent lines",O21="One independent line"),P21="Not established"),"CONF-SC-INDEPENDENCE-UNPROVEN",IF(AND(Q21="None",R21&lt;&gt;""),"CONF-SC-ASSUMPTION-CONFLICT","CONF-SC-UNCLASSIFIED"))))),IF(AB21="P10",IF(Q21="Material but bounded","CONF-LOW-ASSUMPTION",IF(AND(S21="Historical but deliberately bounded",J21="Limited / weak"),"CONF-LOW-HISTORICAL",IF(O21="Not established","CONF-LOW-NOT-ESTABLISHED",IF(AND(J21="Limited / weak",O21="Multiple independent lines",P21="Established independent origins",T21="Likely to change assessment"),"CONF-LOW-WEAK-LINES",IF(AND(O21="Single-origin only",NOT(AND(F21="Use",J21="Fit",OR(K21="Supported",K21="Inferred"),L21="Yes",OR(M21="None found",M21="Apparent contradiction resolved"),N21="None",O21="Single-origin only",OR(Q21="None",Q21="Limited and visible"),S21="Fit for current decision",T21="Unlikely to change assessment"))),"CONF-LOW-SINGLE-ORIGIN","CONF-LOW-SENSITIVE"))))),IF(AB21="P11",IF(F21="No material change","CONF-MODERATE-NMC",IF(F21="Use with limits","CONF-MODERATE-LIMITED",IF(S21="Historical but deliberately bounded","CONF-MODERATE-HISTORICAL",IF(P21="Shared or dependent origins","CONF-MODERATE-SHARED-ORIGINS",IF(OR(O21="One independent line",AND(F21="Use",J21="Fit",OR(K21="Supported",K21="Inferred"),L21="Yes",OR(M21="None found",M21="Apparent contradiction resolved"),N21="None",O21="Single-origin only",OR(Q21="None",Q21="Limited and visible"),S21="Fit for current decision",T21="Unlikely to change assessment")),"CONF-MODERATE-ONE-LINE",IF(AND(J21="Limited / weak",O21="Multiple independent lines",P21="Established independent origins",OR(T21="Unlikely to change assessment",T21="Could change scope or wording")),"CONF-MODERATE-WEAK-LINES","CONF-MODERATE-SENSITIVE")))))),IF(AB21="P12",IF(F21="No material change","CONF-HIGH-NMC",IF(K21="Inferred","CONF-HIGH-INFERENCE-RETAINED","CONF-HIGH-DIRECT-INDEPENDENT")),""))))))))))))))</x:f>
      </x:c>
      <x:c r="AD21" s="38" t="str">
        <x:f>IF(A21="","",IF(AC21="A43-TECH-INVALID-ENUM","One or more active Stage 1 controlled values are invalid.",IF(AC21="A43-INCOMPLETE","The active Stage 1 assessment is incomplete.",IF(AC21="A43-UPSTREAM-REFUSE","What Counts as Reliable Evidence in Competitor Analysis? returned Refuse claim.",IF(AC21="A43-UPSTREAM-REVIEW","What Counts as Reliable Evidence in Competitor Analysis? returned Review required.",IF(AC21="A43-SC-NMC-UNRESOLVED","The no-material-change claim remains unresolved.",IF(AC21="A43-UPSTREAM-UNRESOLVED","The claim remains unresolved.",IF(AC21="A43-DIRECT-FIT","The evidence does not directly fit the exact submitted claim.",IF(AC21="A43-DIRECT-FIT-PARTIAL","The submitted claim only partially fits the evidence.",IF(AC21="A43-MISSING-OR-UNCHECKED","Required evidence is missing, unavailable, unknown, or contradiction checking is incomplete.",IF(AC21="A43-CONTRADICTION","A material contradiction remains unresolved.",IF(AC21="A43-SC-NMC-CONTRADICTION","The no-material-change submission contains an unresolved material contradiction.",IF(AC21="A43-NOT-ASSIGNABLE-ASSUMPTION","A material assumption remains unresolved.",IF(AC21="A43-NOT-ASSIGNABLE-CONTEXT","The relevant context is not established.",IF(AC21="A43-NOT-ASSIGNABLE-STALE-CURRENT","The evidence or context is stale for the current decision.",IF(AC21="A43-SC-NMC-STALE","The no-material-change assessment is stale for the current decision.",IF(AC21="A43-SC-ASSUMPTION-CONFLICT","The assumption category and detail conflict.",IF(AC21="A43-SC-INDEPENDENCE-UNPROVEN","Independent origins are not established.",IF(AC21="A43-SC-LIMIT-MISSING","Use with limits requires a named limitation.",IF(AC21="A43-SC-NMC-CLAIM-CHANGED","The exact claim changed, so prior confidence cannot be carried forward.",IF(AC21="A43-SC-NMC-USE-CHANGED","The decision use changed.",IF(AC21="A43-SC-UNCLASSIFIED","The valid input combination has no authorized classification.",IF(AC21="A43-LOW-ASSUMPTION","A bounded material assumption makes the eligible assessment fragile.",IF(AC21="A43-LOW-HISTORICAL","Historical, weak support makes the assessment fragile.",IF(AC21="A43-LOW-NOT-ESTABLISHED","Support exists but independent support is not established.",IF(AC21="A43-LOW-SENSITIVE","Plausible new evidence is likely to change the assessment.",IF(AC21="A43-LOW-SINGLE-ORIGIN","The eligible assessment depends on one origin and fails the stable single-origin conjunction.",IF(AC21="A43-LOW-WEAK-LINES","Multiple independent lines remain weak and the result is likely to change.",IF(AC21="A43-MODERATE-HISTORICAL","The evidence supports a deliberately historical, bounded assessment.",IF(AC21="A43-MODERATE-LIMITED","The assessment is eligible only within the named limitation.",IF(AC21="A43-MODERATE-NMC","The unchanged assessment remains eligible but retains meaningful uncertainty.",IF(AC21="A43-MODERATE-ONE-LINE","The assessment rests on one effective line of support.",IF(AC21="A43-MODERATE-SENSITIVE","Meaningful new evidence could change the scope or wording.",IF(AC21="A43-MODERATE-SHARED-ORIGINS","The lines share or depend on common origins, reducing independent corroboration.",IF(AC21="A43-MODERATE-WEAK-LINES","Established independent origins support the assessment, but the evidence remains limited or weak.",IF(AC21="A43-HIGH-DIRECT-INDEPENDENT","Direct, coherent support with established independent origins and limited visible assumptions supports the bounded assessment.",IF(AC21="A43-HIGH-INFERENCE-RETAINED","Direct, coherent support with established independent origins supports the bounded inference; it remains explicitly an inference.",IF(AC21="A43-HIGH-NMC","The exact claim and decision use are unchanged and the strong-support conditions remain satisfied.",""))))))))))))))))))))))))))))))))))))))</x:f>
      </x:c>
      <x:c r="AE21" s="38" t="str">
        <x:f>IF(A21="","",IF(Z21="Invalid controlled input","No confidence statement is permitted.",IF(Z21="Incomplete","No confidence statement is permitted until Stage 1 is complete.",IF(Z21="Not eligible","Confidence not assignable: no confidence statement is permitted for "&amp;C21&amp;" because "&amp;AD21&amp;" "&amp;AG21,IF(AA21="High confidence",IF(K21="Inferred","The evidence supports the inference that ","The available evidence strongly supports the assessment that ")&amp;C21&amp;", with High confidence within "&amp;D21&amp;". The principal remaining uncertainty is "&amp;U21,IF(AA21="Moderate confidence",IF(K21="Inferred","The evidence supports the inference that ","The available evidence supports the assessment that ")&amp;C21&amp;", with Moderate confidence within "&amp;D21&amp;". "&amp;U21&amp;" could change its scope or wording.",IF(K21="Inferred","The limited evidence supports the provisional inference that ","Limited evidence weakly supports the bounded assessment that ")&amp;C21&amp;". Treat it as provisional because "&amp;U21))))))</x:f>
      </x:c>
      <x:c r="AF21" s="38" t="str">
        <x:f>IF(A21="","",IF(Z21="Invalid controlled input","Do not preserve or reuse a previous result.",IF(Z21="Incomplete","Do not infer a result from partial inputs.",IF(Z21="Not eligible","Do not use High, Moderate or Low confidence, zero confidence, very low confidence, or wording that presents the claim as established.",IF(AA21="High confidence","Do not say certain, proven, guaranteed, definitely, conclusive, established fact, or assign a numerical probability.",IF(AA21="Moderate confidence","Do not say definitive, conclusive, established fact, or attach a percentage band.","Do not say shows, confirms, demonstrates as established, or use Low confidence to rescue an unsupported claim."))))))</x:f>
      </x:c>
      <x:c r="AG21" s="38" t="str">
        <x:f>IF(A21="","",IF(AC21="A43-TECH-INVALID-ENUM","Correct the exact invalid value and resubmit.",IF(AC21="A43-INCOMPLETE","Complete every active Stage 1 field.",IF(AC21="A43-UPSTREAM-REFUSE","Resolve or replace the refused claim through What Counts as Reliable Evidence in Competitor Analysis?.",IF(AC21="A43-UPSTREAM-REVIEW","Complete the review in What Counts as Reliable Evidence in Competitor Analysis? before confidence assessment.",IF(AC21="A43-SC-NMC-UNRESOLVED","Resolve the claim status upstream before assigning confidence.",IF(AC21="A43-UPSTREAM-UNRESOLVED","Resolve the claim status upstream before assigning confidence.",IF(AC21="A43-DIRECT-FIT","Narrow or replace the claim and rerun What Counts as Reliable Evidence in Competitor Analysis?.",IF(AC21="A43-DIRECT-FIT-PARTIAL","Submit the separately narrowed proposition approved through What Counts as Reliable Evidence in Competitor Analysis? as the new Exact claim with Direct claim fit set to Yes.",IF(AC21="A43-MISSING-OR-UNCHECKED","Recover or document the required evidence and complete the review in What Counts as Reliable Evidence in Competitor Analysis? before assigning confidence.",IF(AC21="A43-CONTRADICTION","Resolve or preserve the contradiction through How to Handle Contradictory Competitor Evidence before assigning confidence.",IF(AC21="A43-SC-NMC-CONTRADICTION","Resolve or preserve the contradiction through How to Handle Contradictory Competitor Evidence before assigning confidence.",IF(AC21="A43-NOT-ASSIGNABLE-ASSUMPTION","Resolve the material assumption or narrow the claim.",IF(AC21="A43-NOT-ASSIGNABLE-CONTEXT","Establish the relevant context before assigning confidence.",IF(AC21="A43-NOT-ASSIGNABLE-STALE-CURRENT","Update or historically bind the evidence through When Competitor Evidence Becomes Too Old to Use.",IF(AC21="A43-SC-NMC-STALE","Run a fresh assessment with current evidence.",IF(AC21="A43-SC-ASSUMPTION-CONFLICT","Choose a bounded assumption category or remove the detail.",IF(AC21="A43-SC-INDEPENDENCE-UNPROVEN","Trace origins or correct the support category.",IF(AC21="A43-SC-LIMIT-MISSING","Add the exact limitation or correct the upstream outcome.",IF(AC21="A43-SC-NMC-CLAIM-CHANGED","Run a fresh assessment.",IF(AC21="A43-SC-NMC-USE-CHANGED","Run a fresh assessment for the new use.",IF(AC21="A43-SC-UNCLASSIFIED","Return to method governance; do not invent a result.",IF(AC21="A43-LOW-ASSUMPTION","Keep the assumption explicit and seek evidence that could remove it.",IF(AC21="A43-LOW-HISTORICAL","Use only historically bounded wording and seek current evidence.",IF(AC21="A43-LOW-NOT-ESTABLISHED","Trace provenance or collect genuinely independent evidence.",IF(AC21="A43-LOW-SENSITIVE","Collect the evidence most likely to change the result.",IF(AC21="A43-LOW-SINGLE-ORIGIN","Seek genuinely independent corroboration.",IF(AC21="A43-LOW-WEAK-LINES","Strengthen direct support before consequential use.",IF(AC21="A43-MODERATE-HISTORICAL","Do not generalize it to the current decision without fresh evidence.",IF(AC21="A43-MODERATE-LIMITED","Reopen if the named limitation no longer holds.",IF(AC21="A43-MODERATE-NMC","Reopen if the exact claim, use, evidence or context changes.",IF(AC21="A43-MODERATE-ONE-LINE","A second genuinely independent line could change scope or wording.",IF(AC21="A43-MODERATE-SENSITIVE","Name the likely change trigger and keep the statement bounded.",IF(AC21="A43-MODERATE-SHARED-ORIGINS","Seek genuinely independent origins.",IF(AC21="A43-MODERATE-WEAK-LINES","Strengthen the direct evidence and preserve the limitation.",IF(AC21="A43-HIGH-DIRECT-INDEPENDENT","Reopen on the named evidence, context, assumption or decision-use trigger.",IF(AC21="A43-HIGH-INFERENCE-RETAINED","Retain the inference marker and reopen on the named trigger.",IF(AC21="A43-HIGH-NMC","Reopen on the named evidence, context, assumption or decision-use trigger.",""))))))))))))))))))))))))))))))))))))))</x:f>
      </x:c>
      <x:c r="AH21" s="38" t="str">
        <x:f>IF(A21="","",IF(Z21&lt;&gt;"Eligible","",IF(AND(V21="Consequential / high-impact",W21="Hard to reverse"),"CONF-OVERLAY-CONSEQUENCE + CONF-OVERLAY-HARD-TO-REVERSE",IF(AND(AA21="Low confidence",W21="Hard to reverse"),"CONF-OVERLAY-HARD-TO-REVERSE",IF(V21="Consequential / high-impact","CONF-OVERLAY-CONSEQUENCE",IF(W21="Hard to reverse","CONF-OVERLAY-HARD-TO-REVERSE",IF(OR(V21="Material / decision-changing",W21="Costly to reverse"),"CONF-OVERLAY-CONSEQUENCE","")))))))</x:f>
      </x:c>
      <x:c r="AI21" s="38" t="str">
        <x:f>IF(A21="","",IF(Z21&lt;&gt;"Eligible","",IF(AND(V21="Consequential / high-impact",W21="Hard to reverse"),IF(AA21="Low confidence","Independent review and formal approval required; default to deferral, evidence collection or a reversible test.","Independent accountable review and formal approval required before a consequential, hard-to-reverse action."),IF(AND(AA21="Low confidence",W21="Hard to reverse"),"Independent review and formal approval required; default to deferral, evidence collection or a reversible test.",IF(V21="Consequential / high-impact","Independent accountable review and formal approval required.",IF(W21="Hard to reverse","Independent review required before a hard-to-reverse action.",IF(OR(V21="Material / decision-changing",W21="Costly to reverse"),"Accountable reviewer required before material use.","Owner review; reopen on the named trigger.")))))))</x:f>
      </x:c>
      <x:c r="AJ21" s="38" t="str">
        <x:f>IF(A21="","",IF(Z21&lt;&gt;"Eligible","",IF(AND(V21="Consequential / high-impact",W21="Hard to reverse"),IF(AA21="Low confidence","Do not make an irreversible commitment from this Low-confidence assessment.","Prefer a reversible step and proceed only within the recorded scope after independent review; confidence itself is unchanged."),IF(AND(AA21="Low confidence",W21="Hard to reverse"),"Do not make an irreversible commitment from this Low-confidence assessment.",IF(V21="Consequential / high-impact","Proceed only within the recorded scope after independent review; confidence itself is unchanged.",IF(W21="Hard to reverse","Prefer a reversible step until review is complete.",IF(OR(V21="Material / decision-changing",W21="Costly to reverse"),"Use only after accountable review and within the stated boundary.","Proceed within the stated scope and preserve the reopen condition.")))))))</x:f>
      </x:c>
      <x:c r="AK21" s="37"/>
      <x:c r="AL21" s="37"/>
      <x:c r="AM21" s="37"/>
      <x:c r="AN21" s="37"/>
      <x:c r="AO21" s="42"/>
      <x:c r="AP21" s="38" t="str">
        <x:f>IF(A21="","",IF(Z21&lt;&gt;"Eligible","Not active",IF(OR(AND(AN21&lt;&gt;"",NOT(OR(EXACT(AN21,"Yes"),EXACT(AN21,"No")))),AND(AO21&lt;&gt;"",NOT(ISNUMBER(AO21)))),"H00",IF(OR(AK21="",AM21="",AN21=""),"H01",IF(AND(OR(V21="Material / decision-changing",V21="Consequential / high-impact",W21="Costly to reverse",W21="Hard to reverse"),AL21=""),"H02",IF(AND(OR(V21="Consequential / high-impact",W21="Hard to reverse"),AK21&lt;&gt;"",AL21&lt;&gt;"",EXACT(AK21,AL21)),"H03",IF(AND(AN21="Yes",AO21=""),"H04",IF(AND(AN21="No",AO21&lt;&gt;""),"H05","H06"))))))))</x:f>
      </x:c>
      <x:c r="AQ21" s="38" t="str">
        <x:f>IF(A21="","",IF(AP21="Not active","Not active",IF(OR(AP21="H00",AP21="H01",AP21="H04"),"Incomplete",IF(OR(AP21="H02",AP21="H03",AP21="H05"),"Draft","Complete"))))</x:f>
      </x:c>
      <x:c r="AR21" s="38" t="str">
        <x:f>IF(A21="","",IF(AP21="H00","CONF-HANDOFF-INVALID",IF(AP21="H01","CONF-HANDOFF-INCOMPLETE",IF(AP21="H02","CONF-HANDOFF-REVIEWER",IF(AP21="H03","CONF-HANDOFF-INDEPENDENCE",IF(AP21="H04","CONF-HANDOFF-DATE",IF(AP21="H05","CONF-HANDOFF-DATE-NOT-MATERIAL","")))))))</x:f>
      </x:c>
      <x:c r="AS21" s="38" t="str">
        <x:f>IF(A21="","",IF(AP21="H06","Permitted","Prohibited"))</x:f>
      </x:c>
      <x:c r="AT21" s="38" t="str">
        <x:f>IF(A21="","",IF(OR(AB21="P21",AB21="P22",AB21="P24",AB21="P25"),"What Counts as Reliable Evidence in Competitor Analysis?",IF(AB21="P23","Observed, Inferred and Unresolved Evidence",IF(AB21="P26","How to Handle Contradictory Competitor Evidence",IF(AB21="P27","When Competitor Evidence Becomes Too Old to Use","")))))</x:f>
      </x:c>
      <x:c r="AU21" s="38" t="str">
        <x:f>IF(A21="","","SERPIFAI Confidence Statement Method v1.0.1")</x:f>
      </x:c>
      <x:c r="AV21" s="38" t="str">
        <x:f>IF(A21="","","Qualitative evidence-and-uncertainty protocol; not probability, calibrated accuracy, scoring, assurance or a guarantee.")</x:f>
      </x:c>
    </x:row>
    <x:row r="22">
      <x:c r="A22" s="37"/>
      <x:c r="B22" s="37"/>
      <x:c r="C22" s="37"/>
      <x:c r="D22" s="37"/>
      <x:c r="E22" s="42"/>
      <x:c r="F22" s="37"/>
      <x:c r="G22" s="37"/>
      <x:c r="H22" s="37"/>
      <x:c r="I22" s="37"/>
      <x:c r="J22" s="37"/>
      <x:c r="K22" s="37"/>
      <x:c r="L22" s="37"/>
      <x:c r="M22" s="37"/>
      <x:c r="N22" s="37"/>
      <x:c r="O22" s="37"/>
      <x:c r="P22" s="37"/>
      <x:c r="Q22" s="37"/>
      <x:c r="R22" s="37"/>
      <x:c r="S22" s="37"/>
      <x:c r="T22" s="37"/>
      <x:c r="U22" s="37"/>
      <x:c r="V22" s="37"/>
      <x:c r="W22" s="37"/>
      <x:c r="X22" s="38" t="str">
        <x:f>IF(A22="","",IF(NOT(AND(OR(EXACT(F22,"Use"),EXACT(F22,"Use with limits"),EXACT(F22,"Review required"),EXACT(F22,"Refuse claim"),EXACT(F22,"No material change")),OR(EXACT(J22,"Fit"),EXACT(J22,"Limited / weak"),EXACT(J22,"Stale"),EXACT(J22,"Contradictory"),EXACT(J22,"Missing")),OR(EXACT(K22,"Supported"),EXACT(K22,"Inferred"),EXACT(K22,"Unresolved")),OR(EXACT(L22,"Yes"),EXACT(L22,"Partial"),EXACT(L22,"No"),EXACT(L22,"Unknown")),OR(EXACT(M22,"None found"),EXACT(M22,"Apparent contradiction resolved"),EXACT(M22,"Material contradiction unresolved"),EXACT(M22,"Not checked")),OR(EXACT(N22,"None"),EXACT(N22,"Recoverable missing evidence"),EXACT(N22,"Material evidence unavailable"),EXACT(N22,"Unknown")),OR(EXACT(O22,"Multiple independent lines"),EXACT(O22,"One independent line"),EXACT(O22,"Single-origin only"),EXACT(O22,"Not established")),OR(EXACT(Q22,"None"),EXACT(Q22,"Limited and visible"),EXACT(Q22,"Material but bounded"),EXACT(Q22,"Material and unresolved")),OR(EXACT(S22,"Fit for current decision"),EXACT(S22,"Historical but deliberately bounded"),EXACT(S22,"Stale for current decision"),EXACT(S22,"Context not established")),OR(EXACT(T22,"Unlikely to change assessment"),EXACT(T22,"Could change scope or wording"),EXACT(T22,"Likely to change assessment")),OR(EXACT(V22,"Routine / descriptive"),EXACT(V22,"Material / decision-changing"),EXACT(V22,"Consequential / high-impact")),OR(EXACT(W22,"Easy to reverse"),EXACT(W22,"Costly to reverse"),EXACT(W22,"Hard to reverse")),IF(F22="No material change",OR(EXACT(H22,"Unchanged exact claim"),EXACT(H22,"Changed exact claim")),TRUE),IF(F22="No material change",OR(EXACT(I22,"Unchanged decision use"),EXACT(I22,"Changed decision use")),TRUE),IF(OR(O22="Multiple independent lines",O22="One independent line"),OR(EXACT(P22,"Established independent origins"),EXACT(P22,"Shared or dependent origins"),EXACT(P22,"Not established")),TRUE))),"Invalid","Valid"))</x:f>
      </x:c>
      <x:c r="Y22" s="38" t="str">
        <x:f>IF(A22="","",IF(X22="Invalid","Not evaluated after P00",IF(OR(C22="",D22="",F22="",IF(F22="No material change",OR(H22="",I22=""),FALSE),J22="",K22="",L22="",M22="",N22="",O22="",IF(OR(O22="Multiple independent lines",O22="One independent line"),P22="",FALSE),Q22="",IF(Q22&lt;&gt;"None",R22="",FALSE),S22="",T22="",U22="",V22="",W22=""),"Incomplete","Complete")))</x:f>
      </x:c>
      <x:c r="Z22" s="38" t="str">
        <x:f>IF(A22="","",IF(AB22="P00","Invalid controlled input",IF(AB22="P01","Incomplete",IF(OR(AB22="P02",AB22="P03",AB22="P04",AB22="P05",AB22="P06",AB22="P07",AB22="P08",AB22="P09"),"Not eligible","Eligible"))))</x:f>
      </x:c>
      <x:c r="AA22" s="38" t="str">
        <x:f>IF(A22="","",IF(AB22="P00","No confidence assigned",IF(AB22="P01","No confidence result",IF(OR(AB22="P02",AB22="P03",AB22="P04",AB22="P05",AB22="P06",AB22="P07",AB22="P08",AB22="P09"),"Confidence not assignable",IF(AB22="P10","Low confidence",IF(AB22="P11","Moderate confidence","High confidence"))))))</x:f>
      </x:c>
      <x:c r="AB22" s="38" t="str">
        <x:f>IF(A22="","",IF(X22="Invalid","P00",IF(Y22="Incomplete","P01",IF(F22="Refuse claim","P02",IF(F22="Review required","P03",IF(K22="Unresolved","P04",IF(OR(L22="No",L22="Unknown",L22="Partial"),"P05",IF(OR(J22="Missing",N22&lt;&gt;"None",M22="Not checked"),"P06",IF(OR(J22="Contradictory",M22="Material contradiction unresolved"),"P07",IF(OR(J22="Stale",S22="Stale for current decision",S22="Context not established",Q22="Material and unresolved"),"P08",IF(OR(AND(F22="Use with limits",G22=""),AND(F22="No material change",H22="Changed exact claim"),AND(F22="No material change",I22="Changed decision use"),AND(OR(O22="Multiple independent lines",O22="One independent line"),P22="Not established"),AND(Q22="None",R22&lt;&gt;"")),"P09",IF(OR(Q22="Material but bounded",AND(S22="Historical but deliberately bounded",J22="Limited / weak"),O22="Not established",AND(J22="Limited / weak",O22="Multiple independent lines",P22="Established independent origins",T22="Likely to change assessment"),AND(O22="Single-origin only",NOT(AND(F22="Use",J22="Fit",OR(K22="Supported",K22="Inferred"),L22="Yes",OR(M22="None found",M22="Apparent contradiction resolved"),N22="None",O22="Single-origin only",OR(Q22="None",Q22="Limited and visible"),S22="Fit for current decision",T22="Unlikely to change assessment"))),T22="Likely to change assessment"),"P10",IF(OR(AND(F22="No material change",NOT(AND(OR(F22="Use",F22="No material change"),IF(F22="No material change",AND(H22="Unchanged exact claim",I22="Unchanged decision use"),TRUE),J22="Fit",OR(K22="Supported",K22="Inferred"),L22="Yes",OR(M22="None found",M22="Apparent contradiction resolved"),N22="None",O22="Multiple independent lines",P22="Established independent origins",OR(Q22="None",Q22="Limited and visible"),S22="Fit for current decision",T22="Unlikely to change assessment"))),F22="Use with limits",S22="Historical but deliberately bounded",P22="Shared or dependent origins",O22="One independent line",AND(F22="Use",J22="Fit",OR(K22="Supported",K22="Inferred"),L22="Yes",OR(M22="None found",M22="Apparent contradiction resolved"),N22="None",O22="Single-origin only",OR(Q22="None",Q22="Limited and visible"),S22="Fit for current decision",T22="Unlikely to change assessment"),AND(J22="Limited / weak",O22="Multiple independent lines",P22="Established independent origins",OR(T22="Unlikely to change assessment",T22="Could change scope or wording")),T22="Could change scope or wording"),"P11",IF(AND(OR(F22="Use",F22="No material change"),IF(F22="No material change",AND(H22="Unchanged exact claim",I22="Unchanged decision use"),TRUE),J22="Fit",OR(K22="Supported",K22="Inferred"),L22="Yes",OR(M22="None found",M22="Apparent contradiction resolved"),N22="None",O22="Multiple independent lines",P22="Established independent origins",OR(Q22="None",Q22="Limited and visible"),S22="Fit for current decision",T22="Unlikely to change assessment"),"P12","P09"))))))))))))))</x:f>
      </x:c>
      <x:c r="AC22" s="38" t="str">
        <x:f>IF(A22="","",IF(AB22="P00","CONF-TECH-INVALID-ENUM",IF(AB22="P01","CONF-INCOMPLETE",IF(AB22="P02","CONF-UPSTREAM-REFUSE",IF(AB22="P03","CONF-UPSTREAM-REVIEW",IF(AB22="P04",IF(F22="No material change","CONF-SC-NMC-UNRESOLVED","CONF-UPSTREAM-UNRESOLVED"),IF(AB22="P05",IF(L22="Partial","CONF-DIRECT-FIT-PARTIAL","CONF-DIRECT-FIT"),IF(AB22="P06","CONF-MISSING-OR-UNCHECKED",IF(AB22="P07",IF(F22="No material change","CONF-SC-NMC-CONTRADICTION","CONF-CONTRADICTION"),IF(AB22="P08",IF(Q22="Material and unresolved","CONF-NOT-ASSIGNABLE-ASSUMPTION",IF(AND(F22="No material change",OR(J22="Stale",S22="Stale for current decision")),"CONF-SC-NMC-STALE",IF(S22="Context not established","CONF-NOT-ASSIGNABLE-CONTEXT","CONF-NOT-ASSIGNABLE-STALE-CURRENT"))),IF(AB22="P09",IF(AND(F22="Use with limits",G22=""),"CONF-SC-LIMIT-MISSING",IF(AND(F22="No material change",H22="Changed exact claim"),"CONF-SC-NMC-CLAIM-CHANGED",IF(AND(F22="No material change",I22="Changed decision use"),"CONF-SC-NMC-USE-CHANGED",IF(AND(OR(O22="Multiple independent lines",O22="One independent line"),P22="Not established"),"CONF-SC-INDEPENDENCE-UNPROVEN",IF(AND(Q22="None",R22&lt;&gt;""),"CONF-SC-ASSUMPTION-CONFLICT","CONF-SC-UNCLASSIFIED"))))),IF(AB22="P10",IF(Q22="Material but bounded","CONF-LOW-ASSUMPTION",IF(AND(S22="Historical but deliberately bounded",J22="Limited / weak"),"CONF-LOW-HISTORICAL",IF(O22="Not established","CONF-LOW-NOT-ESTABLISHED",IF(AND(J22="Limited / weak",O22="Multiple independent lines",P22="Established independent origins",T22="Likely to change assessment"),"CONF-LOW-WEAK-LINES",IF(AND(O22="Single-origin only",NOT(AND(F22="Use",J22="Fit",OR(K22="Supported",K22="Inferred"),L22="Yes",OR(M22="None found",M22="Apparent contradiction resolved"),N22="None",O22="Single-origin only",OR(Q22="None",Q22="Limited and visible"),S22="Fit for current decision",T22="Unlikely to change assessment"))),"CONF-LOW-SINGLE-ORIGIN","CONF-LOW-SENSITIVE"))))),IF(AB22="P11",IF(F22="No material change","CONF-MODERATE-NMC",IF(F22="Use with limits","CONF-MODERATE-LIMITED",IF(S22="Historical but deliberately bounded","CONF-MODERATE-HISTORICAL",IF(P22="Shared or dependent origins","CONF-MODERATE-SHARED-ORIGINS",IF(OR(O22="One independent line",AND(F22="Use",J22="Fit",OR(K22="Supported",K22="Inferred"),L22="Yes",OR(M22="None found",M22="Apparent contradiction resolved"),N22="None",O22="Single-origin only",OR(Q22="None",Q22="Limited and visible"),S22="Fit for current decision",T22="Unlikely to change assessment")),"CONF-MODERATE-ONE-LINE",IF(AND(J22="Limited / weak",O22="Multiple independent lines",P22="Established independent origins",OR(T22="Unlikely to change assessment",T22="Could change scope or wording")),"CONF-MODERATE-WEAK-LINES","CONF-MODERATE-SENSITIVE")))))),IF(AB22="P12",IF(F22="No material change","CONF-HIGH-NMC",IF(K22="Inferred","CONF-HIGH-INFERENCE-RETAINED","CONF-HIGH-DIRECT-INDEPENDENT")),""))))))))))))))</x:f>
      </x:c>
      <x:c r="AD22" s="38" t="str">
        <x:f>IF(A22="","",IF(AC22="A44-TECH-INVALID-ENUM","One or more active Stage 1 controlled values are invalid.",IF(AC22="A44-INCOMPLETE","The active Stage 1 assessment is incomplete.",IF(AC22="A44-UPSTREAM-REFUSE","What Counts as Reliable Evidence in Competitor Analysis? returned Refuse claim.",IF(AC22="A44-UPSTREAM-REVIEW","What Counts as Reliable Evidence in Competitor Analysis? returned Review required.",IF(AC22="A44-SC-NMC-UNRESOLVED","The no-material-change claim remains unresolved.",IF(AC22="A44-UPSTREAM-UNRESOLVED","The claim remains unresolved.",IF(AC22="A44-DIRECT-FIT","The evidence does not directly fit the exact submitted claim.",IF(AC22="A44-DIRECT-FIT-PARTIAL","The submitted claim only partially fits the evidence.",IF(AC22="A44-MISSING-OR-UNCHECKED","Required evidence is missing, unavailable, unknown, or contradiction checking is incomplete.",IF(AC22="A44-CONTRADICTION","A material contradiction remains unresolved.",IF(AC22="A44-SC-NMC-CONTRADICTION","The no-material-change submission contains an unresolved material contradiction.",IF(AC22="A44-NOT-ASSIGNABLE-ASSUMPTION","A material assumption remains unresolved.",IF(AC22="A44-NOT-ASSIGNABLE-CONTEXT","The relevant context is not established.",IF(AC22="A44-NOT-ASSIGNABLE-STALE-CURRENT","The evidence or context is stale for the current decision.",IF(AC22="A44-SC-NMC-STALE","The no-material-change assessment is stale for the current decision.",IF(AC22="A44-SC-ASSUMPTION-CONFLICT","The assumption category and detail conflict.",IF(AC22="A44-SC-INDEPENDENCE-UNPROVEN","Independent origins are not established.",IF(AC22="A44-SC-LIMIT-MISSING","Use with limits requires a named limitation.",IF(AC22="A44-SC-NMC-CLAIM-CHANGED","The exact claim changed, so prior confidence cannot be carried forward.",IF(AC22="A44-SC-NMC-USE-CHANGED","The decision use changed.",IF(AC22="A44-SC-UNCLASSIFIED","The valid input combination has no authorized classification.",IF(AC22="A44-LOW-ASSUMPTION","A bounded material assumption makes the eligible assessment fragile.",IF(AC22="A44-LOW-HISTORICAL","Historical, weak support makes the assessment fragile.",IF(AC22="A44-LOW-NOT-ESTABLISHED","Support exists but independent support is not established.",IF(AC22="A44-LOW-SENSITIVE","Plausible new evidence is likely to change the assessment.",IF(AC22="A44-LOW-SINGLE-ORIGIN","The eligible assessment depends on one origin and fails the stable single-origin conjunction.",IF(AC22="A44-LOW-WEAK-LINES","Multiple independent lines remain weak and the result is likely to change.",IF(AC22="A44-MODERATE-HISTORICAL","The evidence supports a deliberately historical, bounded assessment.",IF(AC22="A44-MODERATE-LIMITED","The assessment is eligible only within the named limitation.",IF(AC22="A44-MODERATE-NMC","The unchanged assessment remains eligible but retains meaningful uncertainty.",IF(AC22="A44-MODERATE-ONE-LINE","The assessment rests on one effective line of support.",IF(AC22="A44-MODERATE-SENSITIVE","Meaningful new evidence could change the scope or wording.",IF(AC22="A44-MODERATE-SHARED-ORIGINS","The lines share or depend on common origins, reducing independent corroboration.",IF(AC22="A44-MODERATE-WEAK-LINES","Established independent origins support the assessment, but the evidence remains limited or weak.",IF(AC22="A44-HIGH-DIRECT-INDEPENDENT","Direct, coherent support with established independent origins and limited visible assumptions supports the bounded assessment.",IF(AC22="A44-HIGH-INFERENCE-RETAINED","Direct, coherent support with established independent origins supports the bounded inference; it remains explicitly an inference.",IF(AC22="A44-HIGH-NMC","The exact claim and decision use are unchanged and the strong-support conditions remain satisfied.",""))))))))))))))))))))))))))))))))))))))</x:f>
      </x:c>
      <x:c r="AE22" s="38" t="str">
        <x:f>IF(A22="","",IF(Z22="Invalid controlled input","No confidence statement is permitted.",IF(Z22="Incomplete","No confidence statement is permitted until Stage 1 is complete.",IF(Z22="Not eligible","Confidence not assignable: no confidence statement is permitted for "&amp;C22&amp;" because "&amp;AD22&amp;" "&amp;AG22,IF(AA22="High confidence",IF(K22="Inferred","The evidence supports the inference that ","The available evidence strongly supports the assessment that ")&amp;C22&amp;", with High confidence within "&amp;D22&amp;". The principal remaining uncertainty is "&amp;U22,IF(AA22="Moderate confidence",IF(K22="Inferred","The evidence supports the inference that ","The available evidence supports the assessment that ")&amp;C22&amp;", with Moderate confidence within "&amp;D22&amp;". "&amp;U22&amp;" could change its scope or wording.",IF(K22="Inferred","The limited evidence supports the provisional inference that ","Limited evidence weakly supports the bounded assessment that ")&amp;C22&amp;". Treat it as provisional because "&amp;U22))))))</x:f>
      </x:c>
      <x:c r="AF22" s="38" t="str">
        <x:f>IF(A22="","",IF(Z22="Invalid controlled input","Do not preserve or reuse a previous result.",IF(Z22="Incomplete","Do not infer a result from partial inputs.",IF(Z22="Not eligible","Do not use High, Moderate or Low confidence, zero confidence, very low confidence, or wording that presents the claim as established.",IF(AA22="High confidence","Do not say certain, proven, guaranteed, definitely, conclusive, established fact, or assign a numerical probability.",IF(AA22="Moderate confidence","Do not say definitive, conclusive, established fact, or attach a percentage band.","Do not say shows, confirms, demonstrates as established, or use Low confidence to rescue an unsupported claim."))))))</x:f>
      </x:c>
      <x:c r="AG22" s="38" t="str">
        <x:f>IF(A22="","",IF(AC22="A44-TECH-INVALID-ENUM","Correct the exact invalid value and resubmit.",IF(AC22="A44-INCOMPLETE","Complete every active Stage 1 field.",IF(AC22="A44-UPSTREAM-REFUSE","Resolve or replace the refused claim through What Counts as Reliable Evidence in Competitor Analysis?.",IF(AC22="A44-UPSTREAM-REVIEW","Complete the review in What Counts as Reliable Evidence in Competitor Analysis? before confidence assessment.",IF(AC22="A44-SC-NMC-UNRESOLVED","Resolve the claim status upstream before assigning confidence.",IF(AC22="A44-UPSTREAM-UNRESOLVED","Resolve the claim status upstream before assigning confidence.",IF(AC22="A44-DIRECT-FIT","Narrow or replace the claim and rerun What Counts as Reliable Evidence in Competitor Analysis?.",IF(AC22="A44-DIRECT-FIT-PARTIAL","Submit the separately narrowed proposition approved through What Counts as Reliable Evidence in Competitor Analysis? as the new Exact claim with Direct claim fit set to Yes.",IF(AC22="A44-MISSING-OR-UNCHECKED","Recover or document the required evidence and complete the review in What Counts as Reliable Evidence in Competitor Analysis? before assigning confidence.",IF(AC22="A44-CONTRADICTION","Resolve or preserve the contradiction through How to Handle Contradictory Competitor Evidence before assigning confidence.",IF(AC22="A44-SC-NMC-CONTRADICTION","Resolve or preserve the contradiction through How to Handle Contradictory Competitor Evidence before assigning confidence.",IF(AC22="A44-NOT-ASSIGNABLE-ASSUMPTION","Resolve the material assumption or narrow the claim.",IF(AC22="A44-NOT-ASSIGNABLE-CONTEXT","Establish the relevant context before assigning confidence.",IF(AC22="A44-NOT-ASSIGNABLE-STALE-CURRENT","Update or historically bind the evidence through When Competitor Evidence Becomes Too Old to Use.",IF(AC22="A44-SC-NMC-STALE","Run a fresh assessment with current evidence.",IF(AC22="A44-SC-ASSUMPTION-CONFLICT","Choose a bounded assumption category or remove the detail.",IF(AC22="A44-SC-INDEPENDENCE-UNPROVEN","Trace origins or correct the support category.",IF(AC22="A44-SC-LIMIT-MISSING","Add the exact limitation or correct the upstream outcome.",IF(AC22="A44-SC-NMC-CLAIM-CHANGED","Run a fresh assessment.",IF(AC22="A44-SC-NMC-USE-CHANGED","Run a fresh assessment for the new use.",IF(AC22="A44-SC-UNCLASSIFIED","Return to method governance; do not invent a result.",IF(AC22="A44-LOW-ASSUMPTION","Keep the assumption explicit and seek evidence that could remove it.",IF(AC22="A44-LOW-HISTORICAL","Use only historically bounded wording and seek current evidence.",IF(AC22="A44-LOW-NOT-ESTABLISHED","Trace provenance or collect genuinely independent evidence.",IF(AC22="A44-LOW-SENSITIVE","Collect the evidence most likely to change the result.",IF(AC22="A44-LOW-SINGLE-ORIGIN","Seek genuinely independent corroboration.",IF(AC22="A44-LOW-WEAK-LINES","Strengthen direct support before consequential use.",IF(AC22="A44-MODERATE-HISTORICAL","Do not generalize it to the current decision without fresh evidence.",IF(AC22="A44-MODERATE-LIMITED","Reopen if the named limitation no longer holds.",IF(AC22="A44-MODERATE-NMC","Reopen if the exact claim, use, evidence or context changes.",IF(AC22="A44-MODERATE-ONE-LINE","A second genuinely independent line could change scope or wording.",IF(AC22="A44-MODERATE-SENSITIVE","Name the likely change trigger and keep the statement bounded.",IF(AC22="A44-MODERATE-SHARED-ORIGINS","Seek genuinely independent origins.",IF(AC22="A44-MODERATE-WEAK-LINES","Strengthen the direct evidence and preserve the limitation.",IF(AC22="A44-HIGH-DIRECT-INDEPENDENT","Reopen on the named evidence, context, assumption or decision-use trigger.",IF(AC22="A44-HIGH-INFERENCE-RETAINED","Retain the inference marker and reopen on the named trigger.",IF(AC22="A44-HIGH-NMC","Reopen on the named evidence, context, assumption or decision-use trigger.",""))))))))))))))))))))))))))))))))))))))</x:f>
      </x:c>
      <x:c r="AH22" s="38" t="str">
        <x:f>IF(A22="","",IF(Z22&lt;&gt;"Eligible","",IF(AND(V22="Consequential / high-impact",W22="Hard to reverse"),"CONF-OVERLAY-CONSEQUENCE + CONF-OVERLAY-HARD-TO-REVERSE",IF(AND(AA22="Low confidence",W22="Hard to reverse"),"CONF-OVERLAY-HARD-TO-REVERSE",IF(V22="Consequential / high-impact","CONF-OVERLAY-CONSEQUENCE",IF(W22="Hard to reverse","CONF-OVERLAY-HARD-TO-REVERSE",IF(OR(V22="Material / decision-changing",W22="Costly to reverse"),"CONF-OVERLAY-CONSEQUENCE","")))))))</x:f>
      </x:c>
      <x:c r="AI22" s="38" t="str">
        <x:f>IF(A22="","",IF(Z22&lt;&gt;"Eligible","",IF(AND(V22="Consequential / high-impact",W22="Hard to reverse"),IF(AA22="Low confidence","Independent review and formal approval required; default to deferral, evidence collection or a reversible test.","Independent accountable review and formal approval required before a consequential, hard-to-reverse action."),IF(AND(AA22="Low confidence",W22="Hard to reverse"),"Independent review and formal approval required; default to deferral, evidence collection or a reversible test.",IF(V22="Consequential / high-impact","Independent accountable review and formal approval required.",IF(W22="Hard to reverse","Independent review required before a hard-to-reverse action.",IF(OR(V22="Material / decision-changing",W22="Costly to reverse"),"Accountable reviewer required before material use.","Owner review; reopen on the named trigger.")))))))</x:f>
      </x:c>
      <x:c r="AJ22" s="38" t="str">
        <x:f>IF(A22="","",IF(Z22&lt;&gt;"Eligible","",IF(AND(V22="Consequential / high-impact",W22="Hard to reverse"),IF(AA22="Low confidence","Do not make an irreversible commitment from this Low-confidence assessment.","Prefer a reversible step and proceed only within the recorded scope after independent review; confidence itself is unchanged."),IF(AND(AA22="Low confidence",W22="Hard to reverse"),"Do not make an irreversible commitment from this Low-confidence assessment.",IF(V22="Consequential / high-impact","Proceed only within the recorded scope after independent review; confidence itself is unchanged.",IF(W22="Hard to reverse","Prefer a reversible step until review is complete.",IF(OR(V22="Material / decision-changing",W22="Costly to reverse"),"Use only after accountable review and within the stated boundary.","Proceed within the stated scope and preserve the reopen condition.")))))))</x:f>
      </x:c>
      <x:c r="AK22" s="37"/>
      <x:c r="AL22" s="37"/>
      <x:c r="AM22" s="37"/>
      <x:c r="AN22" s="37"/>
      <x:c r="AO22" s="42"/>
      <x:c r="AP22" s="38" t="str">
        <x:f>IF(A22="","",IF(Z22&lt;&gt;"Eligible","Not active",IF(OR(AND(AN22&lt;&gt;"",NOT(OR(EXACT(AN22,"Yes"),EXACT(AN22,"No")))),AND(AO22&lt;&gt;"",NOT(ISNUMBER(AO22)))),"H00",IF(OR(AK22="",AM22="",AN22=""),"H01",IF(AND(OR(V22="Material / decision-changing",V22="Consequential / high-impact",W22="Costly to reverse",W22="Hard to reverse"),AL22=""),"H02",IF(AND(OR(V22="Consequential / high-impact",W22="Hard to reverse"),AK22&lt;&gt;"",AL22&lt;&gt;"",EXACT(AK22,AL22)),"H03",IF(AND(AN22="Yes",AO22=""),"H04",IF(AND(AN22="No",AO22&lt;&gt;""),"H05","H06"))))))))</x:f>
      </x:c>
      <x:c r="AQ22" s="38" t="str">
        <x:f>IF(A22="","",IF(AP22="Not active","Not active",IF(OR(AP22="H00",AP22="H01",AP22="H04"),"Incomplete",IF(OR(AP22="H02",AP22="H03",AP22="H05"),"Draft","Complete"))))</x:f>
      </x:c>
      <x:c r="AR22" s="38" t="str">
        <x:f>IF(A22="","",IF(AP22="H00","CONF-HANDOFF-INVALID",IF(AP22="H01","CONF-HANDOFF-INCOMPLETE",IF(AP22="H02","CONF-HANDOFF-REVIEWER",IF(AP22="H03","CONF-HANDOFF-INDEPENDENCE",IF(AP22="H04","CONF-HANDOFF-DATE",IF(AP22="H05","CONF-HANDOFF-DATE-NOT-MATERIAL","")))))))</x:f>
      </x:c>
      <x:c r="AS22" s="38" t="str">
        <x:f>IF(A22="","",IF(AP22="H06","Permitted","Prohibited"))</x:f>
      </x:c>
      <x:c r="AT22" s="38" t="str">
        <x:f>IF(A22="","",IF(OR(AB22="P22",AB22="P23",AB22="P25",AB22="P26"),"What Counts as Reliable Evidence in Competitor Analysis?",IF(AB22="P24","Observed, Inferred and Unresolved Evidence",IF(AB22="P27","How to Handle Contradictory Competitor Evidence",IF(AB22="P28","When Competitor Evidence Becomes Too Old to Use","")))))</x:f>
      </x:c>
      <x:c r="AU22" s="38" t="str">
        <x:f>IF(A22="","","SERPIFAI Confidence Statement Method v1.0.1")</x:f>
      </x:c>
      <x:c r="AV22" s="38" t="str">
        <x:f>IF(A22="","","Qualitative evidence-and-uncertainty protocol; not probability, calibrated accuracy, scoring, assurance or a guarantee.")</x:f>
      </x:c>
    </x:row>
    <x:row r="23">
      <x:c r="A23" s="37"/>
      <x:c r="B23" s="37"/>
      <x:c r="C23" s="37"/>
      <x:c r="D23" s="37"/>
      <x:c r="E23" s="42"/>
      <x:c r="F23" s="37"/>
      <x:c r="G23" s="37"/>
      <x:c r="H23" s="37"/>
      <x:c r="I23" s="37"/>
      <x:c r="J23" s="37"/>
      <x:c r="K23" s="37"/>
      <x:c r="L23" s="37"/>
      <x:c r="M23" s="37"/>
      <x:c r="N23" s="37"/>
      <x:c r="O23" s="37"/>
      <x:c r="P23" s="37"/>
      <x:c r="Q23" s="37"/>
      <x:c r="R23" s="37"/>
      <x:c r="S23" s="37"/>
      <x:c r="T23" s="37"/>
      <x:c r="U23" s="37"/>
      <x:c r="V23" s="37"/>
      <x:c r="W23" s="37"/>
      <x:c r="X23" s="38" t="str">
        <x:f>IF(A23="","",IF(NOT(AND(OR(EXACT(F23,"Use"),EXACT(F23,"Use with limits"),EXACT(F23,"Review required"),EXACT(F23,"Refuse claim"),EXACT(F23,"No material change")),OR(EXACT(J23,"Fit"),EXACT(J23,"Limited / weak"),EXACT(J23,"Stale"),EXACT(J23,"Contradictory"),EXACT(J23,"Missing")),OR(EXACT(K23,"Supported"),EXACT(K23,"Inferred"),EXACT(K23,"Unresolved")),OR(EXACT(L23,"Yes"),EXACT(L23,"Partial"),EXACT(L23,"No"),EXACT(L23,"Unknown")),OR(EXACT(M23,"None found"),EXACT(M23,"Apparent contradiction resolved"),EXACT(M23,"Material contradiction unresolved"),EXACT(M23,"Not checked")),OR(EXACT(N23,"None"),EXACT(N23,"Recoverable missing evidence"),EXACT(N23,"Material evidence unavailable"),EXACT(N23,"Unknown")),OR(EXACT(O23,"Multiple independent lines"),EXACT(O23,"One independent line"),EXACT(O23,"Single-origin only"),EXACT(O23,"Not established")),OR(EXACT(Q23,"None"),EXACT(Q23,"Limited and visible"),EXACT(Q23,"Material but bounded"),EXACT(Q23,"Material and unresolved")),OR(EXACT(S23,"Fit for current decision"),EXACT(S23,"Historical but deliberately bounded"),EXACT(S23,"Stale for current decision"),EXACT(S23,"Context not established")),OR(EXACT(T23,"Unlikely to change assessment"),EXACT(T23,"Could change scope or wording"),EXACT(T23,"Likely to change assessment")),OR(EXACT(V23,"Routine / descriptive"),EXACT(V23,"Material / decision-changing"),EXACT(V23,"Consequential / high-impact")),OR(EXACT(W23,"Easy to reverse"),EXACT(W23,"Costly to reverse"),EXACT(W23,"Hard to reverse")),IF(F23="No material change",OR(EXACT(H23,"Unchanged exact claim"),EXACT(H23,"Changed exact claim")),TRUE),IF(F23="No material change",OR(EXACT(I23,"Unchanged decision use"),EXACT(I23,"Changed decision use")),TRUE),IF(OR(O23="Multiple independent lines",O23="One independent line"),OR(EXACT(P23,"Established independent origins"),EXACT(P23,"Shared or dependent origins"),EXACT(P23,"Not established")),TRUE))),"Invalid","Valid"))</x:f>
      </x:c>
      <x:c r="Y23" s="38" t="str">
        <x:f>IF(A23="","",IF(X23="Invalid","Not evaluated after P00",IF(OR(C23="",D23="",F23="",IF(F23="No material change",OR(H23="",I23=""),FALSE),J23="",K23="",L23="",M23="",N23="",O23="",IF(OR(O23="Multiple independent lines",O23="One independent line"),P23="",FALSE),Q23="",IF(Q23&lt;&gt;"None",R23="",FALSE),S23="",T23="",U23="",V23="",W23=""),"Incomplete","Complete")))</x:f>
      </x:c>
      <x:c r="Z23" s="38" t="str">
        <x:f>IF(A23="","",IF(AB23="P00","Invalid controlled input",IF(AB23="P01","Incomplete",IF(OR(AB23="P02",AB23="P03",AB23="P04",AB23="P05",AB23="P06",AB23="P07",AB23="P08",AB23="P09"),"Not eligible","Eligible"))))</x:f>
      </x:c>
      <x:c r="AA23" s="38" t="str">
        <x:f>IF(A23="","",IF(AB23="P00","No confidence assigned",IF(AB23="P01","No confidence result",IF(OR(AB23="P02",AB23="P03",AB23="P04",AB23="P05",AB23="P06",AB23="P07",AB23="P08",AB23="P09"),"Confidence not assignable",IF(AB23="P10","Low confidence",IF(AB23="P11","Moderate confidence","High confidence"))))))</x:f>
      </x:c>
      <x:c r="AB23" s="38" t="str">
        <x:f>IF(A23="","",IF(X23="Invalid","P00",IF(Y23="Incomplete","P01",IF(F23="Refuse claim","P02",IF(F23="Review required","P03",IF(K23="Unresolved","P04",IF(OR(L23="No",L23="Unknown",L23="Partial"),"P05",IF(OR(J23="Missing",N23&lt;&gt;"None",M23="Not checked"),"P06",IF(OR(J23="Contradictory",M23="Material contradiction unresolved"),"P07",IF(OR(J23="Stale",S23="Stale for current decision",S23="Context not established",Q23="Material and unresolved"),"P08",IF(OR(AND(F23="Use with limits",G23=""),AND(F23="No material change",H23="Changed exact claim"),AND(F23="No material change",I23="Changed decision use"),AND(OR(O23="Multiple independent lines",O23="One independent line"),P23="Not established"),AND(Q23="None",R23&lt;&gt;"")),"P09",IF(OR(Q23="Material but bounded",AND(S23="Historical but deliberately bounded",J23="Limited / weak"),O23="Not established",AND(J23="Limited / weak",O23="Multiple independent lines",P23="Established independent origins",T23="Likely to change assessment"),AND(O23="Single-origin only",NOT(AND(F23="Use",J23="Fit",OR(K23="Supported",K23="Inferred"),L23="Yes",OR(M23="None found",M23="Apparent contradiction resolved"),N23="None",O23="Single-origin only",OR(Q23="None",Q23="Limited and visible"),S23="Fit for current decision",T23="Unlikely to change assessment"))),T23="Likely to change assessment"),"P10",IF(OR(AND(F23="No material change",NOT(AND(OR(F23="Use",F23="No material change"),IF(F23="No material change",AND(H23="Unchanged exact claim",I23="Unchanged decision use"),TRUE),J23="Fit",OR(K23="Supported",K23="Inferred"),L23="Yes",OR(M23="None found",M23="Apparent contradiction resolved"),N23="None",O23="Multiple independent lines",P23="Established independent origins",OR(Q23="None",Q23="Limited and visible"),S23="Fit for current decision",T23="Unlikely to change assessment"))),F23="Use with limits",S23="Historical but deliberately bounded",P23="Shared or dependent origins",O23="One independent line",AND(F23="Use",J23="Fit",OR(K23="Supported",K23="Inferred"),L23="Yes",OR(M23="None found",M23="Apparent contradiction resolved"),N23="None",O23="Single-origin only",OR(Q23="None",Q23="Limited and visible"),S23="Fit for current decision",T23="Unlikely to change assessment"),AND(J23="Limited / weak",O23="Multiple independent lines",P23="Established independent origins",OR(T23="Unlikely to change assessment",T23="Could change scope or wording")),T23="Could change scope or wording"),"P11",IF(AND(OR(F23="Use",F23="No material change"),IF(F23="No material change",AND(H23="Unchanged exact claim",I23="Unchanged decision use"),TRUE),J23="Fit",OR(K23="Supported",K23="Inferred"),L23="Yes",OR(M23="None found",M23="Apparent contradiction resolved"),N23="None",O23="Multiple independent lines",P23="Established independent origins",OR(Q23="None",Q23="Limited and visible"),S23="Fit for current decision",T23="Unlikely to change assessment"),"P12","P09"))))))))))))))</x:f>
      </x:c>
      <x:c r="AC23" s="38" t="str">
        <x:f>IF(A23="","",IF(AB23="P00","CONF-TECH-INVALID-ENUM",IF(AB23="P01","CONF-INCOMPLETE",IF(AB23="P02","CONF-UPSTREAM-REFUSE",IF(AB23="P03","CONF-UPSTREAM-REVIEW",IF(AB23="P04",IF(F23="No material change","CONF-SC-NMC-UNRESOLVED","CONF-UPSTREAM-UNRESOLVED"),IF(AB23="P05",IF(L23="Partial","CONF-DIRECT-FIT-PARTIAL","CONF-DIRECT-FIT"),IF(AB23="P06","CONF-MISSING-OR-UNCHECKED",IF(AB23="P07",IF(F23="No material change","CONF-SC-NMC-CONTRADICTION","CONF-CONTRADICTION"),IF(AB23="P08",IF(Q23="Material and unresolved","CONF-NOT-ASSIGNABLE-ASSUMPTION",IF(AND(F23="No material change",OR(J23="Stale",S23="Stale for current decision")),"CONF-SC-NMC-STALE",IF(S23="Context not established","CONF-NOT-ASSIGNABLE-CONTEXT","CONF-NOT-ASSIGNABLE-STALE-CURRENT"))),IF(AB23="P09",IF(AND(F23="Use with limits",G23=""),"CONF-SC-LIMIT-MISSING",IF(AND(F23="No material change",H23="Changed exact claim"),"CONF-SC-NMC-CLAIM-CHANGED",IF(AND(F23="No material change",I23="Changed decision use"),"CONF-SC-NMC-USE-CHANGED",IF(AND(OR(O23="Multiple independent lines",O23="One independent line"),P23="Not established"),"CONF-SC-INDEPENDENCE-UNPROVEN",IF(AND(Q23="None",R23&lt;&gt;""),"CONF-SC-ASSUMPTION-CONFLICT","CONF-SC-UNCLASSIFIED"))))),IF(AB23="P10",IF(Q23="Material but bounded","CONF-LOW-ASSUMPTION",IF(AND(S23="Historical but deliberately bounded",J23="Limited / weak"),"CONF-LOW-HISTORICAL",IF(O23="Not established","CONF-LOW-NOT-ESTABLISHED",IF(AND(J23="Limited / weak",O23="Multiple independent lines",P23="Established independent origins",T23="Likely to change assessment"),"CONF-LOW-WEAK-LINES",IF(AND(O23="Single-origin only",NOT(AND(F23="Use",J23="Fit",OR(K23="Supported",K23="Inferred"),L23="Yes",OR(M23="None found",M23="Apparent contradiction resolved"),N23="None",O23="Single-origin only",OR(Q23="None",Q23="Limited and visible"),S23="Fit for current decision",T23="Unlikely to change assessment"))),"CONF-LOW-SINGLE-ORIGIN","CONF-LOW-SENSITIVE"))))),IF(AB23="P11",IF(F23="No material change","CONF-MODERATE-NMC",IF(F23="Use with limits","CONF-MODERATE-LIMITED",IF(S23="Historical but deliberately bounded","CONF-MODERATE-HISTORICAL",IF(P23="Shared or dependent origins","CONF-MODERATE-SHARED-ORIGINS",IF(OR(O23="One independent line",AND(F23="Use",J23="Fit",OR(K23="Supported",K23="Inferred"),L23="Yes",OR(M23="None found",M23="Apparent contradiction resolved"),N23="None",O23="Single-origin only",OR(Q23="None",Q23="Limited and visible"),S23="Fit for current decision",T23="Unlikely to change assessment")),"CONF-MODERATE-ONE-LINE",IF(AND(J23="Limited / weak",O23="Multiple independent lines",P23="Established independent origins",OR(T23="Unlikely to change assessment",T23="Could change scope or wording")),"CONF-MODERATE-WEAK-LINES","CONF-MODERATE-SENSITIVE")))))),IF(AB23="P12",IF(F23="No material change","CONF-HIGH-NMC",IF(K23="Inferred","CONF-HIGH-INFERENCE-RETAINED","CONF-HIGH-DIRECT-INDEPENDENT")),""))))))))))))))</x:f>
      </x:c>
      <x:c r="AD23" s="38" t="str">
        <x:f>IF(A23="","",IF(AC23="A45-TECH-INVALID-ENUM","One or more active Stage 1 controlled values are invalid.",IF(AC23="A45-INCOMPLETE","The active Stage 1 assessment is incomplete.",IF(AC23="A45-UPSTREAM-REFUSE","What Counts as Reliable Evidence in Competitor Analysis? returned Refuse claim.",IF(AC23="A45-UPSTREAM-REVIEW","What Counts as Reliable Evidence in Competitor Analysis? returned Review required.",IF(AC23="A45-SC-NMC-UNRESOLVED","The no-material-change claim remains unresolved.",IF(AC23="A45-UPSTREAM-UNRESOLVED","The claim remains unresolved.",IF(AC23="A45-DIRECT-FIT","The evidence does not directly fit the exact submitted claim.",IF(AC23="A45-DIRECT-FIT-PARTIAL","The submitted claim only partially fits the evidence.",IF(AC23="A45-MISSING-OR-UNCHECKED","Required evidence is missing, unavailable, unknown, or contradiction checking is incomplete.",IF(AC23="A45-CONTRADICTION","A material contradiction remains unresolved.",IF(AC23="A45-SC-NMC-CONTRADICTION","The no-material-change submission contains an unresolved material contradiction.",IF(AC23="A45-NOT-ASSIGNABLE-ASSUMPTION","A material assumption remains unresolved.",IF(AC23="A45-NOT-ASSIGNABLE-CONTEXT","The relevant context is not established.",IF(AC23="A45-NOT-ASSIGNABLE-STALE-CURRENT","The evidence or context is stale for the current decision.",IF(AC23="A45-SC-NMC-STALE","The no-material-change assessment is stale for the current decision.",IF(AC23="A45-SC-ASSUMPTION-CONFLICT","The assumption category and detail conflict.",IF(AC23="A45-SC-INDEPENDENCE-UNPROVEN","Independent origins are not established.",IF(AC23="A45-SC-LIMIT-MISSING","Use with limits requires a named limitation.",IF(AC23="A45-SC-NMC-CLAIM-CHANGED","The exact claim changed, so prior confidence cannot be carried forward.",IF(AC23="A45-SC-NMC-USE-CHANGED","The decision use changed.",IF(AC23="A45-SC-UNCLASSIFIED","The valid input combination has no authorized classification.",IF(AC23="A45-LOW-ASSUMPTION","A bounded material assumption makes the eligible assessment fragile.",IF(AC23="A45-LOW-HISTORICAL","Historical, weak support makes the assessment fragile.",IF(AC23="A45-LOW-NOT-ESTABLISHED","Support exists but independent support is not established.",IF(AC23="A45-LOW-SENSITIVE","Plausible new evidence is likely to change the assessment.",IF(AC23="A45-LOW-SINGLE-ORIGIN","The eligible assessment depends on one origin and fails the stable single-origin conjunction.",IF(AC23="A45-LOW-WEAK-LINES","Multiple independent lines remain weak and the result is likely to change.",IF(AC23="A45-MODERATE-HISTORICAL","The evidence supports a deliberately historical, bounded assessment.",IF(AC23="A45-MODERATE-LIMITED","The assessment is eligible only within the named limitation.",IF(AC23="A45-MODERATE-NMC","The unchanged assessment remains eligible but retains meaningful uncertainty.",IF(AC23="A45-MODERATE-ONE-LINE","The assessment rests on one effective line of support.",IF(AC23="A45-MODERATE-SENSITIVE","Meaningful new evidence could change the scope or wording.",IF(AC23="A45-MODERATE-SHARED-ORIGINS","The lines share or depend on common origins, reducing independent corroboration.",IF(AC23="A45-MODERATE-WEAK-LINES","Established independent origins support the assessment, but the evidence remains limited or weak.",IF(AC23="A45-HIGH-DIRECT-INDEPENDENT","Direct, coherent support with established independent origins and limited visible assumptions supports the bounded assessment.",IF(AC23="A45-HIGH-INFERENCE-RETAINED","Direct, coherent support with established independent origins supports the bounded inference; it remains explicitly an inference.",IF(AC23="A45-HIGH-NMC","The exact claim and decision use are unchanged and the strong-support conditions remain satisfied.",""))))))))))))))))))))))))))))))))))))))</x:f>
      </x:c>
      <x:c r="AE23" s="38" t="str">
        <x:f>IF(A23="","",IF(Z23="Invalid controlled input","No confidence statement is permitted.",IF(Z23="Incomplete","No confidence statement is permitted until Stage 1 is complete.",IF(Z23="Not eligible","Confidence not assignable: no confidence statement is permitted for "&amp;C23&amp;" because "&amp;AD23&amp;" "&amp;AG23,IF(AA23="High confidence",IF(K23="Inferred","The evidence supports the inference that ","The available evidence strongly supports the assessment that ")&amp;C23&amp;", with High confidence within "&amp;D23&amp;". The principal remaining uncertainty is "&amp;U23,IF(AA23="Moderate confidence",IF(K23="Inferred","The evidence supports the inference that ","The available evidence supports the assessment that ")&amp;C23&amp;", with Moderate confidence within "&amp;D23&amp;". "&amp;U23&amp;" could change its scope or wording.",IF(K23="Inferred","The limited evidence supports the provisional inference that ","Limited evidence weakly supports the bounded assessment that ")&amp;C23&amp;". Treat it as provisional because "&amp;U23))))))</x:f>
      </x:c>
      <x:c r="AF23" s="38" t="str">
        <x:f>IF(A23="","",IF(Z23="Invalid controlled input","Do not preserve or reuse a previous result.",IF(Z23="Incomplete","Do not infer a result from partial inputs.",IF(Z23="Not eligible","Do not use High, Moderate or Low confidence, zero confidence, very low confidence, or wording that presents the claim as established.",IF(AA23="High confidence","Do not say certain, proven, guaranteed, definitely, conclusive, established fact, or assign a numerical probability.",IF(AA23="Moderate confidence","Do not say definitive, conclusive, established fact, or attach a percentage band.","Do not say shows, confirms, demonstrates as established, or use Low confidence to rescue an unsupported claim."))))))</x:f>
      </x:c>
      <x:c r="AG23" s="38" t="str">
        <x:f>IF(A23="","",IF(AC23="A45-TECH-INVALID-ENUM","Correct the exact invalid value and resubmit.",IF(AC23="A45-INCOMPLETE","Complete every active Stage 1 field.",IF(AC23="A45-UPSTREAM-REFUSE","Resolve or replace the refused claim through What Counts as Reliable Evidence in Competitor Analysis?.",IF(AC23="A45-UPSTREAM-REVIEW","Complete the review in What Counts as Reliable Evidence in Competitor Analysis? before confidence assessment.",IF(AC23="A45-SC-NMC-UNRESOLVED","Resolve the claim status upstream before assigning confidence.",IF(AC23="A45-UPSTREAM-UNRESOLVED","Resolve the claim status upstream before assigning confidence.",IF(AC23="A45-DIRECT-FIT","Narrow or replace the claim and rerun What Counts as Reliable Evidence in Competitor Analysis?.",IF(AC23="A45-DIRECT-FIT-PARTIAL","Submit the separately narrowed proposition approved through What Counts as Reliable Evidence in Competitor Analysis? as the new Exact claim with Direct claim fit set to Yes.",IF(AC23="A45-MISSING-OR-UNCHECKED","Recover or document the required evidence and complete the review in What Counts as Reliable Evidence in Competitor Analysis? before assigning confidence.",IF(AC23="A45-CONTRADICTION","Resolve or preserve the contradiction through How to Handle Contradictory Competitor Evidence before assigning confidence.",IF(AC23="A45-SC-NMC-CONTRADICTION","Resolve or preserve the contradiction through How to Handle Contradictory Competitor Evidence before assigning confidence.",IF(AC23="A45-NOT-ASSIGNABLE-ASSUMPTION","Resolve the material assumption or narrow the claim.",IF(AC23="A45-NOT-ASSIGNABLE-CONTEXT","Establish the relevant context before assigning confidence.",IF(AC23="A45-NOT-ASSIGNABLE-STALE-CURRENT","Update or historically bind the evidence through When Competitor Evidence Becomes Too Old to Use.",IF(AC23="A45-SC-NMC-STALE","Run a fresh assessment with current evidence.",IF(AC23="A45-SC-ASSUMPTION-CONFLICT","Choose a bounded assumption category or remove the detail.",IF(AC23="A45-SC-INDEPENDENCE-UNPROVEN","Trace origins or correct the support category.",IF(AC23="A45-SC-LIMIT-MISSING","Add the exact limitation or correct the upstream outcome.",IF(AC23="A45-SC-NMC-CLAIM-CHANGED","Run a fresh assessment.",IF(AC23="A45-SC-NMC-USE-CHANGED","Run a fresh assessment for the new use.",IF(AC23="A45-SC-UNCLASSIFIED","Return to method governance; do not invent a result.",IF(AC23="A45-LOW-ASSUMPTION","Keep the assumption explicit and seek evidence that could remove it.",IF(AC23="A45-LOW-HISTORICAL","Use only historically bounded wording and seek current evidence.",IF(AC23="A45-LOW-NOT-ESTABLISHED","Trace provenance or collect genuinely independent evidence.",IF(AC23="A45-LOW-SENSITIVE","Collect the evidence most likely to change the result.",IF(AC23="A45-LOW-SINGLE-ORIGIN","Seek genuinely independent corroboration.",IF(AC23="A45-LOW-WEAK-LINES","Strengthen direct support before consequential use.",IF(AC23="A45-MODERATE-HISTORICAL","Do not generalize it to the current decision without fresh evidence.",IF(AC23="A45-MODERATE-LIMITED","Reopen if the named limitation no longer holds.",IF(AC23="A45-MODERATE-NMC","Reopen if the exact claim, use, evidence or context changes.",IF(AC23="A45-MODERATE-ONE-LINE","A second genuinely independent line could change scope or wording.",IF(AC23="A45-MODERATE-SENSITIVE","Name the likely change trigger and keep the statement bounded.",IF(AC23="A45-MODERATE-SHARED-ORIGINS","Seek genuinely independent origins.",IF(AC23="A45-MODERATE-WEAK-LINES","Strengthen the direct evidence and preserve the limitation.",IF(AC23="A45-HIGH-DIRECT-INDEPENDENT","Reopen on the named evidence, context, assumption or decision-use trigger.",IF(AC23="A45-HIGH-INFERENCE-RETAINED","Retain the inference marker and reopen on the named trigger.",IF(AC23="A45-HIGH-NMC","Reopen on the named evidence, context, assumption or decision-use trigger.",""))))))))))))))))))))))))))))))))))))))</x:f>
      </x:c>
      <x:c r="AH23" s="38" t="str">
        <x:f>IF(A23="","",IF(Z23&lt;&gt;"Eligible","",IF(AND(V23="Consequential / high-impact",W23="Hard to reverse"),"CONF-OVERLAY-CONSEQUENCE + CONF-OVERLAY-HARD-TO-REVERSE",IF(AND(AA23="Low confidence",W23="Hard to reverse"),"CONF-OVERLAY-HARD-TO-REVERSE",IF(V23="Consequential / high-impact","CONF-OVERLAY-CONSEQUENCE",IF(W23="Hard to reverse","CONF-OVERLAY-HARD-TO-REVERSE",IF(OR(V23="Material / decision-changing",W23="Costly to reverse"),"CONF-OVERLAY-CONSEQUENCE","")))))))</x:f>
      </x:c>
      <x:c r="AI23" s="38" t="str">
        <x:f>IF(A23="","",IF(Z23&lt;&gt;"Eligible","",IF(AND(V23="Consequential / high-impact",W23="Hard to reverse"),IF(AA23="Low confidence","Independent review and formal approval required; default to deferral, evidence collection or a reversible test.","Independent accountable review and formal approval required before a consequential, hard-to-reverse action."),IF(AND(AA23="Low confidence",W23="Hard to reverse"),"Independent review and formal approval required; default to deferral, evidence collection or a reversible test.",IF(V23="Consequential / high-impact","Independent accountable review and formal approval required.",IF(W23="Hard to reverse","Independent review required before a hard-to-reverse action.",IF(OR(V23="Material / decision-changing",W23="Costly to reverse"),"Accountable reviewer required before material use.","Owner review; reopen on the named trigger.")))))))</x:f>
      </x:c>
      <x:c r="AJ23" s="38" t="str">
        <x:f>IF(A23="","",IF(Z23&lt;&gt;"Eligible","",IF(AND(V23="Consequential / high-impact",W23="Hard to reverse"),IF(AA23="Low confidence","Do not make an irreversible commitment from this Low-confidence assessment.","Prefer a reversible step and proceed only within the recorded scope after independent review; confidence itself is unchanged."),IF(AND(AA23="Low confidence",W23="Hard to reverse"),"Do not make an irreversible commitment from this Low-confidence assessment.",IF(V23="Consequential / high-impact","Proceed only within the recorded scope after independent review; confidence itself is unchanged.",IF(W23="Hard to reverse","Prefer a reversible step until review is complete.",IF(OR(V23="Material / decision-changing",W23="Costly to reverse"),"Use only after accountable review and within the stated boundary.","Proceed within the stated scope and preserve the reopen condition.")))))))</x:f>
      </x:c>
      <x:c r="AK23" s="37"/>
      <x:c r="AL23" s="37"/>
      <x:c r="AM23" s="37"/>
      <x:c r="AN23" s="37"/>
      <x:c r="AO23" s="42"/>
      <x:c r="AP23" s="38" t="str">
        <x:f>IF(A23="","",IF(Z23&lt;&gt;"Eligible","Not active",IF(OR(AND(AN23&lt;&gt;"",NOT(OR(EXACT(AN23,"Yes"),EXACT(AN23,"No")))),AND(AO23&lt;&gt;"",NOT(ISNUMBER(AO23)))),"H00",IF(OR(AK23="",AM23="",AN23=""),"H01",IF(AND(OR(V23="Material / decision-changing",V23="Consequential / high-impact",W23="Costly to reverse",W23="Hard to reverse"),AL23=""),"H02",IF(AND(OR(V23="Consequential / high-impact",W23="Hard to reverse"),AK23&lt;&gt;"",AL23&lt;&gt;"",EXACT(AK23,AL23)),"H03",IF(AND(AN23="Yes",AO23=""),"H04",IF(AND(AN23="No",AO23&lt;&gt;""),"H05","H06"))))))))</x:f>
      </x:c>
      <x:c r="AQ23" s="38" t="str">
        <x:f>IF(A23="","",IF(AP23="Not active","Not active",IF(OR(AP23="H00",AP23="H01",AP23="H04"),"Incomplete",IF(OR(AP23="H02",AP23="H03",AP23="H05"),"Draft","Complete"))))</x:f>
      </x:c>
      <x:c r="AR23" s="38" t="str">
        <x:f>IF(A23="","",IF(AP23="H00","CONF-HANDOFF-INVALID",IF(AP23="H01","CONF-HANDOFF-INCOMPLETE",IF(AP23="H02","CONF-HANDOFF-REVIEWER",IF(AP23="H03","CONF-HANDOFF-INDEPENDENCE",IF(AP23="H04","CONF-HANDOFF-DATE",IF(AP23="H05","CONF-HANDOFF-DATE-NOT-MATERIAL","")))))))</x:f>
      </x:c>
      <x:c r="AS23" s="38" t="str">
        <x:f>IF(A23="","",IF(AP23="H06","Permitted","Prohibited"))</x:f>
      </x:c>
      <x:c r="AT23" s="38" t="str">
        <x:f>IF(A23="","",IF(OR(AB23="P23",AB23="P24",AB23="P26",AB23="P27"),"What Counts as Reliable Evidence in Competitor Analysis?",IF(AB23="P25","Observed, Inferred and Unresolved Evidence",IF(AB23="P28","How to Handle Contradictory Competitor Evidence",IF(AB23="P29","When Competitor Evidence Becomes Too Old to Use","")))))</x:f>
      </x:c>
      <x:c r="AU23" s="38" t="str">
        <x:f>IF(A23="","","SERPIFAI Confidence Statement Method v1.0.1")</x:f>
      </x:c>
      <x:c r="AV23" s="38" t="str">
        <x:f>IF(A23="","","Qualitative evidence-and-uncertainty protocol; not probability, calibrated accuracy, scoring, assurance or a guarantee.")</x:f>
      </x:c>
    </x:row>
    <x:row r="24">
      <x:c r="A24" s="37"/>
      <x:c r="B24" s="37"/>
      <x:c r="C24" s="37"/>
      <x:c r="D24" s="37"/>
      <x:c r="E24" s="42"/>
      <x:c r="F24" s="37"/>
      <x:c r="G24" s="37"/>
      <x:c r="H24" s="37"/>
      <x:c r="I24" s="37"/>
      <x:c r="J24" s="37"/>
      <x:c r="K24" s="37"/>
      <x:c r="L24" s="37"/>
      <x:c r="M24" s="37"/>
      <x:c r="N24" s="37"/>
      <x:c r="O24" s="37"/>
      <x:c r="P24" s="37"/>
      <x:c r="Q24" s="37"/>
      <x:c r="R24" s="37"/>
      <x:c r="S24" s="37"/>
      <x:c r="T24" s="37"/>
      <x:c r="U24" s="37"/>
      <x:c r="V24" s="37"/>
      <x:c r="W24" s="37"/>
      <x:c r="X24" s="38" t="str">
        <x:f>IF(A24="","",IF(NOT(AND(OR(EXACT(F24,"Use"),EXACT(F24,"Use with limits"),EXACT(F24,"Review required"),EXACT(F24,"Refuse claim"),EXACT(F24,"No material change")),OR(EXACT(J24,"Fit"),EXACT(J24,"Limited / weak"),EXACT(J24,"Stale"),EXACT(J24,"Contradictory"),EXACT(J24,"Missing")),OR(EXACT(K24,"Supported"),EXACT(K24,"Inferred"),EXACT(K24,"Unresolved")),OR(EXACT(L24,"Yes"),EXACT(L24,"Partial"),EXACT(L24,"No"),EXACT(L24,"Unknown")),OR(EXACT(M24,"None found"),EXACT(M24,"Apparent contradiction resolved"),EXACT(M24,"Material contradiction unresolved"),EXACT(M24,"Not checked")),OR(EXACT(N24,"None"),EXACT(N24,"Recoverable missing evidence"),EXACT(N24,"Material evidence unavailable"),EXACT(N24,"Unknown")),OR(EXACT(O24,"Multiple independent lines"),EXACT(O24,"One independent line"),EXACT(O24,"Single-origin only"),EXACT(O24,"Not established")),OR(EXACT(Q24,"None"),EXACT(Q24,"Limited and visible"),EXACT(Q24,"Material but bounded"),EXACT(Q24,"Material and unresolved")),OR(EXACT(S24,"Fit for current decision"),EXACT(S24,"Historical but deliberately bounded"),EXACT(S24,"Stale for current decision"),EXACT(S24,"Context not established")),OR(EXACT(T24,"Unlikely to change assessment"),EXACT(T24,"Could change scope or wording"),EXACT(T24,"Likely to change assessment")),OR(EXACT(V24,"Routine / descriptive"),EXACT(V24,"Material / decision-changing"),EXACT(V24,"Consequential / high-impact")),OR(EXACT(W24,"Easy to reverse"),EXACT(W24,"Costly to reverse"),EXACT(W24,"Hard to reverse")),IF(F24="No material change",OR(EXACT(H24,"Unchanged exact claim"),EXACT(H24,"Changed exact claim")),TRUE),IF(F24="No material change",OR(EXACT(I24,"Unchanged decision use"),EXACT(I24,"Changed decision use")),TRUE),IF(OR(O24="Multiple independent lines",O24="One independent line"),OR(EXACT(P24,"Established independent origins"),EXACT(P24,"Shared or dependent origins"),EXACT(P24,"Not established")),TRUE))),"Invalid","Valid"))</x:f>
      </x:c>
      <x:c r="Y24" s="38" t="str">
        <x:f>IF(A24="","",IF(X24="Invalid","Not evaluated after P00",IF(OR(C24="",D24="",F24="",IF(F24="No material change",OR(H24="",I24=""),FALSE),J24="",K24="",L24="",M24="",N24="",O24="",IF(OR(O24="Multiple independent lines",O24="One independent line"),P24="",FALSE),Q24="",IF(Q24&lt;&gt;"None",R24="",FALSE),S24="",T24="",U24="",V24="",W24=""),"Incomplete","Complete")))</x:f>
      </x:c>
      <x:c r="Z24" s="38" t="str">
        <x:f>IF(A24="","",IF(AB24="P00","Invalid controlled input",IF(AB24="P01","Incomplete",IF(OR(AB24="P02",AB24="P03",AB24="P04",AB24="P05",AB24="P06",AB24="P07",AB24="P08",AB24="P09"),"Not eligible","Eligible"))))</x:f>
      </x:c>
      <x:c r="AA24" s="38" t="str">
        <x:f>IF(A24="","",IF(AB24="P00","No confidence assigned",IF(AB24="P01","No confidence result",IF(OR(AB24="P02",AB24="P03",AB24="P04",AB24="P05",AB24="P06",AB24="P07",AB24="P08",AB24="P09"),"Confidence not assignable",IF(AB24="P10","Low confidence",IF(AB24="P11","Moderate confidence","High confidence"))))))</x:f>
      </x:c>
      <x:c r="AB24" s="38" t="str">
        <x:f>IF(A24="","",IF(X24="Invalid","P00",IF(Y24="Incomplete","P01",IF(F24="Refuse claim","P02",IF(F24="Review required","P03",IF(K24="Unresolved","P04",IF(OR(L24="No",L24="Unknown",L24="Partial"),"P05",IF(OR(J24="Missing",N24&lt;&gt;"None",M24="Not checked"),"P06",IF(OR(J24="Contradictory",M24="Material contradiction unresolved"),"P07",IF(OR(J24="Stale",S24="Stale for current decision",S24="Context not established",Q24="Material and unresolved"),"P08",IF(OR(AND(F24="Use with limits",G24=""),AND(F24="No material change",H24="Changed exact claim"),AND(F24="No material change",I24="Changed decision use"),AND(OR(O24="Multiple independent lines",O24="One independent line"),P24="Not established"),AND(Q24="None",R24&lt;&gt;"")),"P09",IF(OR(Q24="Material but bounded",AND(S24="Historical but deliberately bounded",J24="Limited / weak"),O24="Not established",AND(J24="Limited / weak",O24="Multiple independent lines",P24="Established independent origins",T24="Likely to change assessment"),AND(O24="Single-origin only",NOT(AND(F24="Use",J24="Fit",OR(K24="Supported",K24="Inferred"),L24="Yes",OR(M24="None found",M24="Apparent contradiction resolved"),N24="None",O24="Single-origin only",OR(Q24="None",Q24="Limited and visible"),S24="Fit for current decision",T24="Unlikely to change assessment"))),T24="Likely to change assessment"),"P10",IF(OR(AND(F24="No material change",NOT(AND(OR(F24="Use",F24="No material change"),IF(F24="No material change",AND(H24="Unchanged exact claim",I24="Unchanged decision use"),TRUE),J24="Fit",OR(K24="Supported",K24="Inferred"),L24="Yes",OR(M24="None found",M24="Apparent contradiction resolved"),N24="None",O24="Multiple independent lines",P24="Established independent origins",OR(Q24="None",Q24="Limited and visible"),S24="Fit for current decision",T24="Unlikely to change assessment"))),F24="Use with limits",S24="Historical but deliberately bounded",P24="Shared or dependent origins",O24="One independent line",AND(F24="Use",J24="Fit",OR(K24="Supported",K24="Inferred"),L24="Yes",OR(M24="None found",M24="Apparent contradiction resolved"),N24="None",O24="Single-origin only",OR(Q24="None",Q24="Limited and visible"),S24="Fit for current decision",T24="Unlikely to change assessment"),AND(J24="Limited / weak",O24="Multiple independent lines",P24="Established independent origins",OR(T24="Unlikely to change assessment",T24="Could change scope or wording")),T24="Could change scope or wording"),"P11",IF(AND(OR(F24="Use",F24="No material change"),IF(F24="No material change",AND(H24="Unchanged exact claim",I24="Unchanged decision use"),TRUE),J24="Fit",OR(K24="Supported",K24="Inferred"),L24="Yes",OR(M24="None found",M24="Apparent contradiction resolved"),N24="None",O24="Multiple independent lines",P24="Established independent origins",OR(Q24="None",Q24="Limited and visible"),S24="Fit for current decision",T24="Unlikely to change assessment"),"P12","P09"))))))))))))))</x:f>
      </x:c>
      <x:c r="AC24" s="38" t="str">
        <x:f>IF(A24="","",IF(AB24="P00","CONF-TECH-INVALID-ENUM",IF(AB24="P01","CONF-INCOMPLETE",IF(AB24="P02","CONF-UPSTREAM-REFUSE",IF(AB24="P03","CONF-UPSTREAM-REVIEW",IF(AB24="P04",IF(F24="No material change","CONF-SC-NMC-UNRESOLVED","CONF-UPSTREAM-UNRESOLVED"),IF(AB24="P05",IF(L24="Partial","CONF-DIRECT-FIT-PARTIAL","CONF-DIRECT-FIT"),IF(AB24="P06","CONF-MISSING-OR-UNCHECKED",IF(AB24="P07",IF(F24="No material change","CONF-SC-NMC-CONTRADICTION","CONF-CONTRADICTION"),IF(AB24="P08",IF(Q24="Material and unresolved","CONF-NOT-ASSIGNABLE-ASSUMPTION",IF(AND(F24="No material change",OR(J24="Stale",S24="Stale for current decision")),"CONF-SC-NMC-STALE",IF(S24="Context not established","CONF-NOT-ASSIGNABLE-CONTEXT","CONF-NOT-ASSIGNABLE-STALE-CURRENT"))),IF(AB24="P09",IF(AND(F24="Use with limits",G24=""),"CONF-SC-LIMIT-MISSING",IF(AND(F24="No material change",H24="Changed exact claim"),"CONF-SC-NMC-CLAIM-CHANGED",IF(AND(F24="No material change",I24="Changed decision use"),"CONF-SC-NMC-USE-CHANGED",IF(AND(OR(O24="Multiple independent lines",O24="One independent line"),P24="Not established"),"CONF-SC-INDEPENDENCE-UNPROVEN",IF(AND(Q24="None",R24&lt;&gt;""),"CONF-SC-ASSUMPTION-CONFLICT","CONF-SC-UNCLASSIFIED"))))),IF(AB24="P10",IF(Q24="Material but bounded","CONF-LOW-ASSUMPTION",IF(AND(S24="Historical but deliberately bounded",J24="Limited / weak"),"CONF-LOW-HISTORICAL",IF(O24="Not established","CONF-LOW-NOT-ESTABLISHED",IF(AND(J24="Limited / weak",O24="Multiple independent lines",P24="Established independent origins",T24="Likely to change assessment"),"CONF-LOW-WEAK-LINES",IF(AND(O24="Single-origin only",NOT(AND(F24="Use",J24="Fit",OR(K24="Supported",K24="Inferred"),L24="Yes",OR(M24="None found",M24="Apparent contradiction resolved"),N24="None",O24="Single-origin only",OR(Q24="None",Q24="Limited and visible"),S24="Fit for current decision",T24="Unlikely to change assessment"))),"CONF-LOW-SINGLE-ORIGIN","CONF-LOW-SENSITIVE"))))),IF(AB24="P11",IF(F24="No material change","CONF-MODERATE-NMC",IF(F24="Use with limits","CONF-MODERATE-LIMITED",IF(S24="Historical but deliberately bounded","CONF-MODERATE-HISTORICAL",IF(P24="Shared or dependent origins","CONF-MODERATE-SHARED-ORIGINS",IF(OR(O24="One independent line",AND(F24="Use",J24="Fit",OR(K24="Supported",K24="Inferred"),L24="Yes",OR(M24="None found",M24="Apparent contradiction resolved"),N24="None",O24="Single-origin only",OR(Q24="None",Q24="Limited and visible"),S24="Fit for current decision",T24="Unlikely to change assessment")),"CONF-MODERATE-ONE-LINE",IF(AND(J24="Limited / weak",O24="Multiple independent lines",P24="Established independent origins",OR(T24="Unlikely to change assessment",T24="Could change scope or wording")),"CONF-MODERATE-WEAK-LINES","CONF-MODERATE-SENSITIVE")))))),IF(AB24="P12",IF(F24="No material change","CONF-HIGH-NMC",IF(K24="Inferred","CONF-HIGH-INFERENCE-RETAINED","CONF-HIGH-DIRECT-INDEPENDENT")),""))))))))))))))</x:f>
      </x:c>
      <x:c r="AD24" s="38" t="str">
        <x:f>IF(A24="","",IF(AC24="A46-TECH-INVALID-ENUM","One or more active Stage 1 controlled values are invalid.",IF(AC24="A46-INCOMPLETE","The active Stage 1 assessment is incomplete.",IF(AC24="A46-UPSTREAM-REFUSE","What Counts as Reliable Evidence in Competitor Analysis? returned Refuse claim.",IF(AC24="A46-UPSTREAM-REVIEW","What Counts as Reliable Evidence in Competitor Analysis? returned Review required.",IF(AC24="A46-SC-NMC-UNRESOLVED","The no-material-change claim remains unresolved.",IF(AC24="A46-UPSTREAM-UNRESOLVED","The claim remains unresolved.",IF(AC24="A46-DIRECT-FIT","The evidence does not directly fit the exact submitted claim.",IF(AC24="A46-DIRECT-FIT-PARTIAL","The submitted claim only partially fits the evidence.",IF(AC24="A46-MISSING-OR-UNCHECKED","Required evidence is missing, unavailable, unknown, or contradiction checking is incomplete.",IF(AC24="A46-CONTRADICTION","A material contradiction remains unresolved.",IF(AC24="A46-SC-NMC-CONTRADICTION","The no-material-change submission contains an unresolved material contradiction.",IF(AC24="A46-NOT-ASSIGNABLE-ASSUMPTION","A material assumption remains unresolved.",IF(AC24="A46-NOT-ASSIGNABLE-CONTEXT","The relevant context is not established.",IF(AC24="A46-NOT-ASSIGNABLE-STALE-CURRENT","The evidence or context is stale for the current decision.",IF(AC24="A46-SC-NMC-STALE","The no-material-change assessment is stale for the current decision.",IF(AC24="A46-SC-ASSUMPTION-CONFLICT","The assumption category and detail conflict.",IF(AC24="A46-SC-INDEPENDENCE-UNPROVEN","Independent origins are not established.",IF(AC24="A46-SC-LIMIT-MISSING","Use with limits requires a named limitation.",IF(AC24="A46-SC-NMC-CLAIM-CHANGED","The exact claim changed, so prior confidence cannot be carried forward.",IF(AC24="A46-SC-NMC-USE-CHANGED","The decision use changed.",IF(AC24="A46-SC-UNCLASSIFIED","The valid input combination has no authorized classification.",IF(AC24="A46-LOW-ASSUMPTION","A bounded material assumption makes the eligible assessment fragile.",IF(AC24="A46-LOW-HISTORICAL","Historical, weak support makes the assessment fragile.",IF(AC24="A46-LOW-NOT-ESTABLISHED","Support exists but independent support is not established.",IF(AC24="A46-LOW-SENSITIVE","Plausible new evidence is likely to change the assessment.",IF(AC24="A46-LOW-SINGLE-ORIGIN","The eligible assessment depends on one origin and fails the stable single-origin conjunction.",IF(AC24="A46-LOW-WEAK-LINES","Multiple independent lines remain weak and the result is likely to change.",IF(AC24="A46-MODERATE-HISTORICAL","The evidence supports a deliberately historical, bounded assessment.",IF(AC24="A46-MODERATE-LIMITED","The assessment is eligible only within the named limitation.",IF(AC24="A46-MODERATE-NMC","The unchanged assessment remains eligible but retains meaningful uncertainty.",IF(AC24="A46-MODERATE-ONE-LINE","The assessment rests on one effective line of support.",IF(AC24="A46-MODERATE-SENSITIVE","Meaningful new evidence could change the scope or wording.",IF(AC24="A46-MODERATE-SHARED-ORIGINS","The lines share or depend on common origins, reducing independent corroboration.",IF(AC24="A46-MODERATE-WEAK-LINES","Established independent origins support the assessment, but the evidence remains limited or weak.",IF(AC24="A46-HIGH-DIRECT-INDEPENDENT","Direct, coherent support with established independent origins and limited visible assumptions supports the bounded assessment.",IF(AC24="A46-HIGH-INFERENCE-RETAINED","Direct, coherent support with established independent origins supports the bounded inference; it remains explicitly an inference.",IF(AC24="A46-HIGH-NMC","The exact claim and decision use are unchanged and the strong-support conditions remain satisfied.",""))))))))))))))))))))))))))))))))))))))</x:f>
      </x:c>
      <x:c r="AE24" s="38" t="str">
        <x:f>IF(A24="","",IF(Z24="Invalid controlled input","No confidence statement is permitted.",IF(Z24="Incomplete","No confidence statement is permitted until Stage 1 is complete.",IF(Z24="Not eligible","Confidence not assignable: no confidence statement is permitted for "&amp;C24&amp;" because "&amp;AD24&amp;" "&amp;AG24,IF(AA24="High confidence",IF(K24="Inferred","The evidence supports the inference that ","The available evidence strongly supports the assessment that ")&amp;C24&amp;", with High confidence within "&amp;D24&amp;". The principal remaining uncertainty is "&amp;U24,IF(AA24="Moderate confidence",IF(K24="Inferred","The evidence supports the inference that ","The available evidence supports the assessment that ")&amp;C24&amp;", with Moderate confidence within "&amp;D24&amp;". "&amp;U24&amp;" could change its scope or wording.",IF(K24="Inferred","The limited evidence supports the provisional inference that ","Limited evidence weakly supports the bounded assessment that ")&amp;C24&amp;". Treat it as provisional because "&amp;U24))))))</x:f>
      </x:c>
      <x:c r="AF24" s="38" t="str">
        <x:f>IF(A24="","",IF(Z24="Invalid controlled input","Do not preserve or reuse a previous result.",IF(Z24="Incomplete","Do not infer a result from partial inputs.",IF(Z24="Not eligible","Do not use High, Moderate or Low confidence, zero confidence, very low confidence, or wording that presents the claim as established.",IF(AA24="High confidence","Do not say certain, proven, guaranteed, definitely, conclusive, established fact, or assign a numerical probability.",IF(AA24="Moderate confidence","Do not say definitive, conclusive, established fact, or attach a percentage band.","Do not say shows, confirms, demonstrates as established, or use Low confidence to rescue an unsupported claim."))))))</x:f>
      </x:c>
      <x:c r="AG24" s="38" t="str">
        <x:f>IF(A24="","",IF(AC24="A46-TECH-INVALID-ENUM","Correct the exact invalid value and resubmit.",IF(AC24="A46-INCOMPLETE","Complete every active Stage 1 field.",IF(AC24="A46-UPSTREAM-REFUSE","Resolve or replace the refused claim through What Counts as Reliable Evidence in Competitor Analysis?.",IF(AC24="A46-UPSTREAM-REVIEW","Complete the review in What Counts as Reliable Evidence in Competitor Analysis? before confidence assessment.",IF(AC24="A46-SC-NMC-UNRESOLVED","Resolve the claim status upstream before assigning confidence.",IF(AC24="A46-UPSTREAM-UNRESOLVED","Resolve the claim status upstream before assigning confidence.",IF(AC24="A46-DIRECT-FIT","Narrow or replace the claim and rerun What Counts as Reliable Evidence in Competitor Analysis?.",IF(AC24="A46-DIRECT-FIT-PARTIAL","Submit the separately narrowed proposition approved through What Counts as Reliable Evidence in Competitor Analysis? as the new Exact claim with Direct claim fit set to Yes.",IF(AC24="A46-MISSING-OR-UNCHECKED","Recover or document the required evidence and complete the review in What Counts as Reliable Evidence in Competitor Analysis? before assigning confidence.",IF(AC24="A46-CONTRADICTION","Resolve or preserve the contradiction through How to Handle Contradictory Competitor Evidence before assigning confidence.",IF(AC24="A46-SC-NMC-CONTRADICTION","Resolve or preserve the contradiction through How to Handle Contradictory Competitor Evidence before assigning confidence.",IF(AC24="A46-NOT-ASSIGNABLE-ASSUMPTION","Resolve the material assumption or narrow the claim.",IF(AC24="A46-NOT-ASSIGNABLE-CONTEXT","Establish the relevant context before assigning confidence.",IF(AC24="A46-NOT-ASSIGNABLE-STALE-CURRENT","Update or historically bind the evidence through When Competitor Evidence Becomes Too Old to Use.",IF(AC24="A46-SC-NMC-STALE","Run a fresh assessment with current evidence.",IF(AC24="A46-SC-ASSUMPTION-CONFLICT","Choose a bounded assumption category or remove the detail.",IF(AC24="A46-SC-INDEPENDENCE-UNPROVEN","Trace origins or correct the support category.",IF(AC24="A46-SC-LIMIT-MISSING","Add the exact limitation or correct the upstream outcome.",IF(AC24="A46-SC-NMC-CLAIM-CHANGED","Run a fresh assessment.",IF(AC24="A46-SC-NMC-USE-CHANGED","Run a fresh assessment for the new use.",IF(AC24="A46-SC-UNCLASSIFIED","Return to method governance; do not invent a result.",IF(AC24="A46-LOW-ASSUMPTION","Keep the assumption explicit and seek evidence that could remove it.",IF(AC24="A46-LOW-HISTORICAL","Use only historically bounded wording and seek current evidence.",IF(AC24="A46-LOW-NOT-ESTABLISHED","Trace provenance or collect genuinely independent evidence.",IF(AC24="A46-LOW-SENSITIVE","Collect the evidence most likely to change the result.",IF(AC24="A46-LOW-SINGLE-ORIGIN","Seek genuinely independent corroboration.",IF(AC24="A46-LOW-WEAK-LINES","Strengthen direct support before consequential use.",IF(AC24="A46-MODERATE-HISTORICAL","Do not generalize it to the current decision without fresh evidence.",IF(AC24="A46-MODERATE-LIMITED","Reopen if the named limitation no longer holds.",IF(AC24="A46-MODERATE-NMC","Reopen if the exact claim, use, evidence or context changes.",IF(AC24="A46-MODERATE-ONE-LINE","A second genuinely independent line could change scope or wording.",IF(AC24="A46-MODERATE-SENSITIVE","Name the likely change trigger and keep the statement bounded.",IF(AC24="A46-MODERATE-SHARED-ORIGINS","Seek genuinely independent origins.",IF(AC24="A46-MODERATE-WEAK-LINES","Strengthen the direct evidence and preserve the limitation.",IF(AC24="A46-HIGH-DIRECT-INDEPENDENT","Reopen on the named evidence, context, assumption or decision-use trigger.",IF(AC24="A46-HIGH-INFERENCE-RETAINED","Retain the inference marker and reopen on the named trigger.",IF(AC24="A46-HIGH-NMC","Reopen on the named evidence, context, assumption or decision-use trigger.",""))))))))))))))))))))))))))))))))))))))</x:f>
      </x:c>
      <x:c r="AH24" s="38" t="str">
        <x:f>IF(A24="","",IF(Z24&lt;&gt;"Eligible","",IF(AND(V24="Consequential / high-impact",W24="Hard to reverse"),"CONF-OVERLAY-CONSEQUENCE + CONF-OVERLAY-HARD-TO-REVERSE",IF(AND(AA24="Low confidence",W24="Hard to reverse"),"CONF-OVERLAY-HARD-TO-REVERSE",IF(V24="Consequential / high-impact","CONF-OVERLAY-CONSEQUENCE",IF(W24="Hard to reverse","CONF-OVERLAY-HARD-TO-REVERSE",IF(OR(V24="Material / decision-changing",W24="Costly to reverse"),"CONF-OVERLAY-CONSEQUENCE","")))))))</x:f>
      </x:c>
      <x:c r="AI24" s="38" t="str">
        <x:f>IF(A24="","",IF(Z24&lt;&gt;"Eligible","",IF(AND(V24="Consequential / high-impact",W24="Hard to reverse"),IF(AA24="Low confidence","Independent review and formal approval required; default to deferral, evidence collection or a reversible test.","Independent accountable review and formal approval required before a consequential, hard-to-reverse action."),IF(AND(AA24="Low confidence",W24="Hard to reverse"),"Independent review and formal approval required; default to deferral, evidence collection or a reversible test.",IF(V24="Consequential / high-impact","Independent accountable review and formal approval required.",IF(W24="Hard to reverse","Independent review required before a hard-to-reverse action.",IF(OR(V24="Material / decision-changing",W24="Costly to reverse"),"Accountable reviewer required before material use.","Owner review; reopen on the named trigger.")))))))</x:f>
      </x:c>
      <x:c r="AJ24" s="38" t="str">
        <x:f>IF(A24="","",IF(Z24&lt;&gt;"Eligible","",IF(AND(V24="Consequential / high-impact",W24="Hard to reverse"),IF(AA24="Low confidence","Do not make an irreversible commitment from this Low-confidence assessment.","Prefer a reversible step and proceed only within the recorded scope after independent review; confidence itself is unchanged."),IF(AND(AA24="Low confidence",W24="Hard to reverse"),"Do not make an irreversible commitment from this Low-confidence assessment.",IF(V24="Consequential / high-impact","Proceed only within the recorded scope after independent review; confidence itself is unchanged.",IF(W24="Hard to reverse","Prefer a reversible step until review is complete.",IF(OR(V24="Material / decision-changing",W24="Costly to reverse"),"Use only after accountable review and within the stated boundary.","Proceed within the stated scope and preserve the reopen condition.")))))))</x:f>
      </x:c>
      <x:c r="AK24" s="37"/>
      <x:c r="AL24" s="37"/>
      <x:c r="AM24" s="37"/>
      <x:c r="AN24" s="37"/>
      <x:c r="AO24" s="42"/>
      <x:c r="AP24" s="38" t="str">
        <x:f>IF(A24="","",IF(Z24&lt;&gt;"Eligible","Not active",IF(OR(AND(AN24&lt;&gt;"",NOT(OR(EXACT(AN24,"Yes"),EXACT(AN24,"No")))),AND(AO24&lt;&gt;"",NOT(ISNUMBER(AO24)))),"H00",IF(OR(AK24="",AM24="",AN24=""),"H01",IF(AND(OR(V24="Material / decision-changing",V24="Consequential / high-impact",W24="Costly to reverse",W24="Hard to reverse"),AL24=""),"H02",IF(AND(OR(V24="Consequential / high-impact",W24="Hard to reverse"),AK24&lt;&gt;"",AL24&lt;&gt;"",EXACT(AK24,AL24)),"H03",IF(AND(AN24="Yes",AO24=""),"H04",IF(AND(AN24="No",AO24&lt;&gt;""),"H05","H06"))))))))</x:f>
      </x:c>
      <x:c r="AQ24" s="38" t="str">
        <x:f>IF(A24="","",IF(AP24="Not active","Not active",IF(OR(AP24="H00",AP24="H01",AP24="H04"),"Incomplete",IF(OR(AP24="H02",AP24="H03",AP24="H05"),"Draft","Complete"))))</x:f>
      </x:c>
      <x:c r="AR24" s="38" t="str">
        <x:f>IF(A24="","",IF(AP24="H00","CONF-HANDOFF-INVALID",IF(AP24="H01","CONF-HANDOFF-INCOMPLETE",IF(AP24="H02","CONF-HANDOFF-REVIEWER",IF(AP24="H03","CONF-HANDOFF-INDEPENDENCE",IF(AP24="H04","CONF-HANDOFF-DATE",IF(AP24="H05","CONF-HANDOFF-DATE-NOT-MATERIAL","")))))))</x:f>
      </x:c>
      <x:c r="AS24" s="38" t="str">
        <x:f>IF(A24="","",IF(AP24="H06","Permitted","Prohibited"))</x:f>
      </x:c>
      <x:c r="AT24" s="38" t="str">
        <x:f>IF(A24="","",IF(OR(AB24="P24",AB24="P25",AB24="P27",AB24="P28"),"What Counts as Reliable Evidence in Competitor Analysis?",IF(AB24="P26","Observed, Inferred and Unresolved Evidence",IF(AB24="P29","How to Handle Contradictory Competitor Evidence",IF(AB24="P30","When Competitor Evidence Becomes Too Old to Use","")))))</x:f>
      </x:c>
      <x:c r="AU24" s="38" t="str">
        <x:f>IF(A24="","","SERPIFAI Confidence Statement Method v1.0.1")</x:f>
      </x:c>
      <x:c r="AV24" s="38" t="str">
        <x:f>IF(A24="","","Qualitative evidence-and-uncertainty protocol; not probability, calibrated accuracy, scoring, assurance or a guarantee.")</x:f>
      </x:c>
    </x:row>
    <x:row r="25">
      <x:c r="A25" s="37"/>
      <x:c r="B25" s="37"/>
      <x:c r="C25" s="37"/>
      <x:c r="D25" s="37"/>
      <x:c r="E25" s="42"/>
      <x:c r="F25" s="37"/>
      <x:c r="G25" s="37"/>
      <x:c r="H25" s="37"/>
      <x:c r="I25" s="37"/>
      <x:c r="J25" s="37"/>
      <x:c r="K25" s="37"/>
      <x:c r="L25" s="37"/>
      <x:c r="M25" s="37"/>
      <x:c r="N25" s="37"/>
      <x:c r="O25" s="37"/>
      <x:c r="P25" s="37"/>
      <x:c r="Q25" s="37"/>
      <x:c r="R25" s="37"/>
      <x:c r="S25" s="37"/>
      <x:c r="T25" s="37"/>
      <x:c r="U25" s="37"/>
      <x:c r="V25" s="37"/>
      <x:c r="W25" s="37"/>
      <x:c r="X25" s="38" t="str">
        <x:f>IF(A25="","",IF(NOT(AND(OR(EXACT(F25,"Use"),EXACT(F25,"Use with limits"),EXACT(F25,"Review required"),EXACT(F25,"Refuse claim"),EXACT(F25,"No material change")),OR(EXACT(J25,"Fit"),EXACT(J25,"Limited / weak"),EXACT(J25,"Stale"),EXACT(J25,"Contradictory"),EXACT(J25,"Missing")),OR(EXACT(K25,"Supported"),EXACT(K25,"Inferred"),EXACT(K25,"Unresolved")),OR(EXACT(L25,"Yes"),EXACT(L25,"Partial"),EXACT(L25,"No"),EXACT(L25,"Unknown")),OR(EXACT(M25,"None found"),EXACT(M25,"Apparent contradiction resolved"),EXACT(M25,"Material contradiction unresolved"),EXACT(M25,"Not checked")),OR(EXACT(N25,"None"),EXACT(N25,"Recoverable missing evidence"),EXACT(N25,"Material evidence unavailable"),EXACT(N25,"Unknown")),OR(EXACT(O25,"Multiple independent lines"),EXACT(O25,"One independent line"),EXACT(O25,"Single-origin only"),EXACT(O25,"Not established")),OR(EXACT(Q25,"None"),EXACT(Q25,"Limited and visible"),EXACT(Q25,"Material but bounded"),EXACT(Q25,"Material and unresolved")),OR(EXACT(S25,"Fit for current decision"),EXACT(S25,"Historical but deliberately bounded"),EXACT(S25,"Stale for current decision"),EXACT(S25,"Context not established")),OR(EXACT(T25,"Unlikely to change assessment"),EXACT(T25,"Could change scope or wording"),EXACT(T25,"Likely to change assessment")),OR(EXACT(V25,"Routine / descriptive"),EXACT(V25,"Material / decision-changing"),EXACT(V25,"Consequential / high-impact")),OR(EXACT(W25,"Easy to reverse"),EXACT(W25,"Costly to reverse"),EXACT(W25,"Hard to reverse")),IF(F25="No material change",OR(EXACT(H25,"Unchanged exact claim"),EXACT(H25,"Changed exact claim")),TRUE),IF(F25="No material change",OR(EXACT(I25,"Unchanged decision use"),EXACT(I25,"Changed decision use")),TRUE),IF(OR(O25="Multiple independent lines",O25="One independent line"),OR(EXACT(P25,"Established independent origins"),EXACT(P25,"Shared or dependent origins"),EXACT(P25,"Not established")),TRUE))),"Invalid","Valid"))</x:f>
      </x:c>
      <x:c r="Y25" s="38" t="str">
        <x:f>IF(A25="","",IF(X25="Invalid","Not evaluated after P00",IF(OR(C25="",D25="",F25="",IF(F25="No material change",OR(H25="",I25=""),FALSE),J25="",K25="",L25="",M25="",N25="",O25="",IF(OR(O25="Multiple independent lines",O25="One independent line"),P25="",FALSE),Q25="",IF(Q25&lt;&gt;"None",R25="",FALSE),S25="",T25="",U25="",V25="",W25=""),"Incomplete","Complete")))</x:f>
      </x:c>
      <x:c r="Z25" s="38" t="str">
        <x:f>IF(A25="","",IF(AB25="P00","Invalid controlled input",IF(AB25="P01","Incomplete",IF(OR(AB25="P02",AB25="P03",AB25="P04",AB25="P05",AB25="P06",AB25="P07",AB25="P08",AB25="P09"),"Not eligible","Eligible"))))</x:f>
      </x:c>
      <x:c r="AA25" s="38" t="str">
        <x:f>IF(A25="","",IF(AB25="P00","No confidence assigned",IF(AB25="P01","No confidence result",IF(OR(AB25="P02",AB25="P03",AB25="P04",AB25="P05",AB25="P06",AB25="P07",AB25="P08",AB25="P09"),"Confidence not assignable",IF(AB25="P10","Low confidence",IF(AB25="P11","Moderate confidence","High confidence"))))))</x:f>
      </x:c>
      <x:c r="AB25" s="38" t="str">
        <x:f>IF(A25="","",IF(X25="Invalid","P00",IF(Y25="Incomplete","P01",IF(F25="Refuse claim","P02",IF(F25="Review required","P03",IF(K25="Unresolved","P04",IF(OR(L25="No",L25="Unknown",L25="Partial"),"P05",IF(OR(J25="Missing",N25&lt;&gt;"None",M25="Not checked"),"P06",IF(OR(J25="Contradictory",M25="Material contradiction unresolved"),"P07",IF(OR(J25="Stale",S25="Stale for current decision",S25="Context not established",Q25="Material and unresolved"),"P08",IF(OR(AND(F25="Use with limits",G25=""),AND(F25="No material change",H25="Changed exact claim"),AND(F25="No material change",I25="Changed decision use"),AND(OR(O25="Multiple independent lines",O25="One independent line"),P25="Not established"),AND(Q25="None",R25&lt;&gt;"")),"P09",IF(OR(Q25="Material but bounded",AND(S25="Historical but deliberately bounded",J25="Limited / weak"),O25="Not established",AND(J25="Limited / weak",O25="Multiple independent lines",P25="Established independent origins",T25="Likely to change assessment"),AND(O25="Single-origin only",NOT(AND(F25="Use",J25="Fit",OR(K25="Supported",K25="Inferred"),L25="Yes",OR(M25="None found",M25="Apparent contradiction resolved"),N25="None",O25="Single-origin only",OR(Q25="None",Q25="Limited and visible"),S25="Fit for current decision",T25="Unlikely to change assessment"))),T25="Likely to change assessment"),"P10",IF(OR(AND(F25="No material change",NOT(AND(OR(F25="Use",F25="No material change"),IF(F25="No material change",AND(H25="Unchanged exact claim",I25="Unchanged decision use"),TRUE),J25="Fit",OR(K25="Supported",K25="Inferred"),L25="Yes",OR(M25="None found",M25="Apparent contradiction resolved"),N25="None",O25="Multiple independent lines",P25="Established independent origins",OR(Q25="None",Q25="Limited and visible"),S25="Fit for current decision",T25="Unlikely to change assessment"))),F25="Use with limits",S25="Historical but deliberately bounded",P25="Shared or dependent origins",O25="One independent line",AND(F25="Use",J25="Fit",OR(K25="Supported",K25="Inferred"),L25="Yes",OR(M25="None found",M25="Apparent contradiction resolved"),N25="None",O25="Single-origin only",OR(Q25="None",Q25="Limited and visible"),S25="Fit for current decision",T25="Unlikely to change assessment"),AND(J25="Limited / weak",O25="Multiple independent lines",P25="Established independent origins",OR(T25="Unlikely to change assessment",T25="Could change scope or wording")),T25="Could change scope or wording"),"P11",IF(AND(OR(F25="Use",F25="No material change"),IF(F25="No material change",AND(H25="Unchanged exact claim",I25="Unchanged decision use"),TRUE),J25="Fit",OR(K25="Supported",K25="Inferred"),L25="Yes",OR(M25="None found",M25="Apparent contradiction resolved"),N25="None",O25="Multiple independent lines",P25="Established independent origins",OR(Q25="None",Q25="Limited and visible"),S25="Fit for current decision",T25="Unlikely to change assessment"),"P12","P09"))))))))))))))</x:f>
      </x:c>
      <x:c r="AC25" s="38" t="str">
        <x:f>IF(A25="","",IF(AB25="P00","CONF-TECH-INVALID-ENUM",IF(AB25="P01","CONF-INCOMPLETE",IF(AB25="P02","CONF-UPSTREAM-REFUSE",IF(AB25="P03","CONF-UPSTREAM-REVIEW",IF(AB25="P04",IF(F25="No material change","CONF-SC-NMC-UNRESOLVED","CONF-UPSTREAM-UNRESOLVED"),IF(AB25="P05",IF(L25="Partial","CONF-DIRECT-FIT-PARTIAL","CONF-DIRECT-FIT"),IF(AB25="P06","CONF-MISSING-OR-UNCHECKED",IF(AB25="P07",IF(F25="No material change","CONF-SC-NMC-CONTRADICTION","CONF-CONTRADICTION"),IF(AB25="P08",IF(Q25="Material and unresolved","CONF-NOT-ASSIGNABLE-ASSUMPTION",IF(AND(F25="No material change",OR(J25="Stale",S25="Stale for current decision")),"CONF-SC-NMC-STALE",IF(S25="Context not established","CONF-NOT-ASSIGNABLE-CONTEXT","CONF-NOT-ASSIGNABLE-STALE-CURRENT"))),IF(AB25="P09",IF(AND(F25="Use with limits",G25=""),"CONF-SC-LIMIT-MISSING",IF(AND(F25="No material change",H25="Changed exact claim"),"CONF-SC-NMC-CLAIM-CHANGED",IF(AND(F25="No material change",I25="Changed decision use"),"CONF-SC-NMC-USE-CHANGED",IF(AND(OR(O25="Multiple independent lines",O25="One independent line"),P25="Not established"),"CONF-SC-INDEPENDENCE-UNPROVEN",IF(AND(Q25="None",R25&lt;&gt;""),"CONF-SC-ASSUMPTION-CONFLICT","CONF-SC-UNCLASSIFIED"))))),IF(AB25="P10",IF(Q25="Material but bounded","CONF-LOW-ASSUMPTION",IF(AND(S25="Historical but deliberately bounded",J25="Limited / weak"),"CONF-LOW-HISTORICAL",IF(O25="Not established","CONF-LOW-NOT-ESTABLISHED",IF(AND(J25="Limited / weak",O25="Multiple independent lines",P25="Established independent origins",T25="Likely to change assessment"),"CONF-LOW-WEAK-LINES",IF(AND(O25="Single-origin only",NOT(AND(F25="Use",J25="Fit",OR(K25="Supported",K25="Inferred"),L25="Yes",OR(M25="None found",M25="Apparent contradiction resolved"),N25="None",O25="Single-origin only",OR(Q25="None",Q25="Limited and visible"),S25="Fit for current decision",T25="Unlikely to change assessment"))),"CONF-LOW-SINGLE-ORIGIN","CONF-LOW-SENSITIVE"))))),IF(AB25="P11",IF(F25="No material change","CONF-MODERATE-NMC",IF(F25="Use with limits","CONF-MODERATE-LIMITED",IF(S25="Historical but deliberately bounded","CONF-MODERATE-HISTORICAL",IF(P25="Shared or dependent origins","CONF-MODERATE-SHARED-ORIGINS",IF(OR(O25="One independent line",AND(F25="Use",J25="Fit",OR(K25="Supported",K25="Inferred"),L25="Yes",OR(M25="None found",M25="Apparent contradiction resolved"),N25="None",O25="Single-origin only",OR(Q25="None",Q25="Limited and visible"),S25="Fit for current decision",T25="Unlikely to change assessment")),"CONF-MODERATE-ONE-LINE",IF(AND(J25="Limited / weak",O25="Multiple independent lines",P25="Established independent origins",OR(T25="Unlikely to change assessment",T25="Could change scope or wording")),"CONF-MODERATE-WEAK-LINES","CONF-MODERATE-SENSITIVE")))))),IF(AB25="P12",IF(F25="No material change","CONF-HIGH-NMC",IF(K25="Inferred","CONF-HIGH-INFERENCE-RETAINED","CONF-HIGH-DIRECT-INDEPENDENT")),""))))))))))))))</x:f>
      </x:c>
      <x:c r="AD25" s="38" t="str">
        <x:f>IF(A25="","",IF(AC25="A47-TECH-INVALID-ENUM","One or more active Stage 1 controlled values are invalid.",IF(AC25="A47-INCOMPLETE","The active Stage 1 assessment is incomplete.",IF(AC25="A47-UPSTREAM-REFUSE","What Counts as Reliable Evidence in Competitor Analysis? returned Refuse claim.",IF(AC25="A47-UPSTREAM-REVIEW","What Counts as Reliable Evidence in Competitor Analysis? returned Review required.",IF(AC25="A47-SC-NMC-UNRESOLVED","The no-material-change claim remains unresolved.",IF(AC25="A47-UPSTREAM-UNRESOLVED","The claim remains unresolved.",IF(AC25="A47-DIRECT-FIT","The evidence does not directly fit the exact submitted claim.",IF(AC25="A47-DIRECT-FIT-PARTIAL","The submitted claim only partially fits the evidence.",IF(AC25="A47-MISSING-OR-UNCHECKED","Required evidence is missing, unavailable, unknown, or contradiction checking is incomplete.",IF(AC25="A47-CONTRADICTION","A material contradiction remains unresolved.",IF(AC25="A47-SC-NMC-CONTRADICTION","The no-material-change submission contains an unresolved material contradiction.",IF(AC25="A47-NOT-ASSIGNABLE-ASSUMPTION","A material assumption remains unresolved.",IF(AC25="A47-NOT-ASSIGNABLE-CONTEXT","The relevant context is not established.",IF(AC25="A47-NOT-ASSIGNABLE-STALE-CURRENT","The evidence or context is stale for the current decision.",IF(AC25="A47-SC-NMC-STALE","The no-material-change assessment is stale for the current decision.",IF(AC25="A47-SC-ASSUMPTION-CONFLICT","The assumption category and detail conflict.",IF(AC25="A47-SC-INDEPENDENCE-UNPROVEN","Independent origins are not established.",IF(AC25="A47-SC-LIMIT-MISSING","Use with limits requires a named limitation.",IF(AC25="A47-SC-NMC-CLAIM-CHANGED","The exact claim changed, so prior confidence cannot be carried forward.",IF(AC25="A47-SC-NMC-USE-CHANGED","The decision use changed.",IF(AC25="A47-SC-UNCLASSIFIED","The valid input combination has no authorized classification.",IF(AC25="A47-LOW-ASSUMPTION","A bounded material assumption makes the eligible assessment fragile.",IF(AC25="A47-LOW-HISTORICAL","Historical, weak support makes the assessment fragile.",IF(AC25="A47-LOW-NOT-ESTABLISHED","Support exists but independent support is not established.",IF(AC25="A47-LOW-SENSITIVE","Plausible new evidence is likely to change the assessment.",IF(AC25="A47-LOW-SINGLE-ORIGIN","The eligible assessment depends on one origin and fails the stable single-origin conjunction.",IF(AC25="A47-LOW-WEAK-LINES","Multiple independent lines remain weak and the result is likely to change.",IF(AC25="A47-MODERATE-HISTORICAL","The evidence supports a deliberately historical, bounded assessment.",IF(AC25="A47-MODERATE-LIMITED","The assessment is eligible only within the named limitation.",IF(AC25="A47-MODERATE-NMC","The unchanged assessment remains eligible but retains meaningful uncertainty.",IF(AC25="A47-MODERATE-ONE-LINE","The assessment rests on one effective line of support.",IF(AC25="A47-MODERATE-SENSITIVE","Meaningful new evidence could change the scope or wording.",IF(AC25="A47-MODERATE-SHARED-ORIGINS","The lines share or depend on common origins, reducing independent corroboration.",IF(AC25="A47-MODERATE-WEAK-LINES","Established independent origins support the assessment, but the evidence remains limited or weak.",IF(AC25="A47-HIGH-DIRECT-INDEPENDENT","Direct, coherent support with established independent origins and limited visible assumptions supports the bounded assessment.",IF(AC25="A47-HIGH-INFERENCE-RETAINED","Direct, coherent support with established independent origins supports the bounded inference; it remains explicitly an inference.",IF(AC25="A47-HIGH-NMC","The exact claim and decision use are unchanged and the strong-support conditions remain satisfied.",""))))))))))))))))))))))))))))))))))))))</x:f>
      </x:c>
      <x:c r="AE25" s="38" t="str">
        <x:f>IF(A25="","",IF(Z25="Invalid controlled input","No confidence statement is permitted.",IF(Z25="Incomplete","No confidence statement is permitted until Stage 1 is complete.",IF(Z25="Not eligible","Confidence not assignable: no confidence statement is permitted for "&amp;C25&amp;" because "&amp;AD25&amp;" "&amp;AG25,IF(AA25="High confidence",IF(K25="Inferred","The evidence supports the inference that ","The available evidence strongly supports the assessment that ")&amp;C25&amp;", with High confidence within "&amp;D25&amp;". The principal remaining uncertainty is "&amp;U25,IF(AA25="Moderate confidence",IF(K25="Inferred","The evidence supports the inference that ","The available evidence supports the assessment that ")&amp;C25&amp;", with Moderate confidence within "&amp;D25&amp;". "&amp;U25&amp;" could change its scope or wording.",IF(K25="Inferred","The limited evidence supports the provisional inference that ","Limited evidence weakly supports the bounded assessment that ")&amp;C25&amp;". Treat it as provisional because "&amp;U25))))))</x:f>
      </x:c>
      <x:c r="AF25" s="38" t="str">
        <x:f>IF(A25="","",IF(Z25="Invalid controlled input","Do not preserve or reuse a previous result.",IF(Z25="Incomplete","Do not infer a result from partial inputs.",IF(Z25="Not eligible","Do not use High, Moderate or Low confidence, zero confidence, very low confidence, or wording that presents the claim as established.",IF(AA25="High confidence","Do not say certain, proven, guaranteed, definitely, conclusive, established fact, or assign a numerical probability.",IF(AA25="Moderate confidence","Do not say definitive, conclusive, established fact, or attach a percentage band.","Do not say shows, confirms, demonstrates as established, or use Low confidence to rescue an unsupported claim."))))))</x:f>
      </x:c>
      <x:c r="AG25" s="38" t="str">
        <x:f>IF(A25="","",IF(AC25="A47-TECH-INVALID-ENUM","Correct the exact invalid value and resubmit.",IF(AC25="A47-INCOMPLETE","Complete every active Stage 1 field.",IF(AC25="A47-UPSTREAM-REFUSE","Resolve or replace the refused claim through What Counts as Reliable Evidence in Competitor Analysis?.",IF(AC25="A47-UPSTREAM-REVIEW","Complete the review in What Counts as Reliable Evidence in Competitor Analysis? before confidence assessment.",IF(AC25="A47-SC-NMC-UNRESOLVED","Resolve the claim status upstream before assigning confidence.",IF(AC25="A47-UPSTREAM-UNRESOLVED","Resolve the claim status upstream before assigning confidence.",IF(AC25="A47-DIRECT-FIT","Narrow or replace the claim and rerun What Counts as Reliable Evidence in Competitor Analysis?.",IF(AC25="A47-DIRECT-FIT-PARTIAL","Submit the separately narrowed proposition approved through What Counts as Reliable Evidence in Competitor Analysis? as the new Exact claim with Direct claim fit set to Yes.",IF(AC25="A47-MISSING-OR-UNCHECKED","Recover or document the required evidence and complete the review in What Counts as Reliable Evidence in Competitor Analysis? before assigning confidence.",IF(AC25="A47-CONTRADICTION","Resolve or preserve the contradiction through How to Handle Contradictory Competitor Evidence before assigning confidence.",IF(AC25="A47-SC-NMC-CONTRADICTION","Resolve or preserve the contradiction through How to Handle Contradictory Competitor Evidence before assigning confidence.",IF(AC25="A47-NOT-ASSIGNABLE-ASSUMPTION","Resolve the material assumption or narrow the claim.",IF(AC25="A47-NOT-ASSIGNABLE-CONTEXT","Establish the relevant context before assigning confidence.",IF(AC25="A47-NOT-ASSIGNABLE-STALE-CURRENT","Update or historically bind the evidence through When Competitor Evidence Becomes Too Old to Use.",IF(AC25="A47-SC-NMC-STALE","Run a fresh assessment with current evidence.",IF(AC25="A47-SC-ASSUMPTION-CONFLICT","Choose a bounded assumption category or remove the detail.",IF(AC25="A47-SC-INDEPENDENCE-UNPROVEN","Trace origins or correct the support category.",IF(AC25="A47-SC-LIMIT-MISSING","Add the exact limitation or correct the upstream outcome.",IF(AC25="A47-SC-NMC-CLAIM-CHANGED","Run a fresh assessment.",IF(AC25="A47-SC-NMC-USE-CHANGED","Run a fresh assessment for the new use.",IF(AC25="A47-SC-UNCLASSIFIED","Return to method governance; do not invent a result.",IF(AC25="A47-LOW-ASSUMPTION","Keep the assumption explicit and seek evidence that could remove it.",IF(AC25="A47-LOW-HISTORICAL","Use only historically bounded wording and seek current evidence.",IF(AC25="A47-LOW-NOT-ESTABLISHED","Trace provenance or collect genuinely independent evidence.",IF(AC25="A47-LOW-SENSITIVE","Collect the evidence most likely to change the result.",IF(AC25="A47-LOW-SINGLE-ORIGIN","Seek genuinely independent corroboration.",IF(AC25="A47-LOW-WEAK-LINES","Strengthen direct support before consequential use.",IF(AC25="A47-MODERATE-HISTORICAL","Do not generalize it to the current decision without fresh evidence.",IF(AC25="A47-MODERATE-LIMITED","Reopen if the named limitation no longer holds.",IF(AC25="A47-MODERATE-NMC","Reopen if the exact claim, use, evidence or context changes.",IF(AC25="A47-MODERATE-ONE-LINE","A second genuinely independent line could change scope or wording.",IF(AC25="A47-MODERATE-SENSITIVE","Name the likely change trigger and keep the statement bounded.",IF(AC25="A47-MODERATE-SHARED-ORIGINS","Seek genuinely independent origins.",IF(AC25="A47-MODERATE-WEAK-LINES","Strengthen the direct evidence and preserve the limitation.",IF(AC25="A47-HIGH-DIRECT-INDEPENDENT","Reopen on the named evidence, context, assumption or decision-use trigger.",IF(AC25="A47-HIGH-INFERENCE-RETAINED","Retain the inference marker and reopen on the named trigger.",IF(AC25="A47-HIGH-NMC","Reopen on the named evidence, context, assumption or decision-use trigger.",""))))))))))))))))))))))))))))))))))))))</x:f>
      </x:c>
      <x:c r="AH25" s="38" t="str">
        <x:f>IF(A25="","",IF(Z25&lt;&gt;"Eligible","",IF(AND(V25="Consequential / high-impact",W25="Hard to reverse"),"CONF-OVERLAY-CONSEQUENCE + CONF-OVERLAY-HARD-TO-REVERSE",IF(AND(AA25="Low confidence",W25="Hard to reverse"),"CONF-OVERLAY-HARD-TO-REVERSE",IF(V25="Consequential / high-impact","CONF-OVERLAY-CONSEQUENCE",IF(W25="Hard to reverse","CONF-OVERLAY-HARD-TO-REVERSE",IF(OR(V25="Material / decision-changing",W25="Costly to reverse"),"CONF-OVERLAY-CONSEQUENCE","")))))))</x:f>
      </x:c>
      <x:c r="AI25" s="38" t="str">
        <x:f>IF(A25="","",IF(Z25&lt;&gt;"Eligible","",IF(AND(V25="Consequential / high-impact",W25="Hard to reverse"),IF(AA25="Low confidence","Independent review and formal approval required; default to deferral, evidence collection or a reversible test.","Independent accountable review and formal approval required before a consequential, hard-to-reverse action."),IF(AND(AA25="Low confidence",W25="Hard to reverse"),"Independent review and formal approval required; default to deferral, evidence collection or a reversible test.",IF(V25="Consequential / high-impact","Independent accountable review and formal approval required.",IF(W25="Hard to reverse","Independent review required before a hard-to-reverse action.",IF(OR(V25="Material / decision-changing",W25="Costly to reverse"),"Accountable reviewer required before material use.","Owner review; reopen on the named trigger.")))))))</x:f>
      </x:c>
      <x:c r="AJ25" s="38" t="str">
        <x:f>IF(A25="","",IF(Z25&lt;&gt;"Eligible","",IF(AND(V25="Consequential / high-impact",W25="Hard to reverse"),IF(AA25="Low confidence","Do not make an irreversible commitment from this Low-confidence assessment.","Prefer a reversible step and proceed only within the recorded scope after independent review; confidence itself is unchanged."),IF(AND(AA25="Low confidence",W25="Hard to reverse"),"Do not make an irreversible commitment from this Low-confidence assessment.",IF(V25="Consequential / high-impact","Proceed only within the recorded scope after independent review; confidence itself is unchanged.",IF(W25="Hard to reverse","Prefer a reversible step until review is complete.",IF(OR(V25="Material / decision-changing",W25="Costly to reverse"),"Use only after accountable review and within the stated boundary.","Proceed within the stated scope and preserve the reopen condition.")))))))</x:f>
      </x:c>
      <x:c r="AK25" s="37"/>
      <x:c r="AL25" s="37"/>
      <x:c r="AM25" s="37"/>
      <x:c r="AN25" s="37"/>
      <x:c r="AO25" s="42"/>
      <x:c r="AP25" s="38" t="str">
        <x:f>IF(A25="","",IF(Z25&lt;&gt;"Eligible","Not active",IF(OR(AND(AN25&lt;&gt;"",NOT(OR(EXACT(AN25,"Yes"),EXACT(AN25,"No")))),AND(AO25&lt;&gt;"",NOT(ISNUMBER(AO25)))),"H00",IF(OR(AK25="",AM25="",AN25=""),"H01",IF(AND(OR(V25="Material / decision-changing",V25="Consequential / high-impact",W25="Costly to reverse",W25="Hard to reverse"),AL25=""),"H02",IF(AND(OR(V25="Consequential / high-impact",W25="Hard to reverse"),AK25&lt;&gt;"",AL25&lt;&gt;"",EXACT(AK25,AL25)),"H03",IF(AND(AN25="Yes",AO25=""),"H04",IF(AND(AN25="No",AO25&lt;&gt;""),"H05","H06"))))))))</x:f>
      </x:c>
      <x:c r="AQ25" s="38" t="str">
        <x:f>IF(A25="","",IF(AP25="Not active","Not active",IF(OR(AP25="H00",AP25="H01",AP25="H04"),"Incomplete",IF(OR(AP25="H02",AP25="H03",AP25="H05"),"Draft","Complete"))))</x:f>
      </x:c>
      <x:c r="AR25" s="38" t="str">
        <x:f>IF(A25="","",IF(AP25="H00","CONF-HANDOFF-INVALID",IF(AP25="H01","CONF-HANDOFF-INCOMPLETE",IF(AP25="H02","CONF-HANDOFF-REVIEWER",IF(AP25="H03","CONF-HANDOFF-INDEPENDENCE",IF(AP25="H04","CONF-HANDOFF-DATE",IF(AP25="H05","CONF-HANDOFF-DATE-NOT-MATERIAL","")))))))</x:f>
      </x:c>
      <x:c r="AS25" s="38" t="str">
        <x:f>IF(A25="","",IF(AP25="H06","Permitted","Prohibited"))</x:f>
      </x:c>
      <x:c r="AT25" s="38" t="str">
        <x:f>IF(A25="","",IF(OR(AB25="P25",AB25="P26",AB25="P28",AB25="P29"),"What Counts as Reliable Evidence in Competitor Analysis?",IF(AB25="P27","Observed, Inferred and Unresolved Evidence",IF(AB25="P30","How to Handle Contradictory Competitor Evidence",IF(AB25="P31","When Competitor Evidence Becomes Too Old to Use","")))))</x:f>
      </x:c>
      <x:c r="AU25" s="38" t="str">
        <x:f>IF(A25="","","SERPIFAI Confidence Statement Method v1.0.1")</x:f>
      </x:c>
      <x:c r="AV25" s="38" t="str">
        <x:f>IF(A25="","","Qualitative evidence-and-uncertainty protocol; not probability, calibrated accuracy, scoring, assurance or a guarantee.")</x:f>
      </x:c>
    </x:row>
    <x:row r="26">
      <x:c r="A26" s="37"/>
      <x:c r="B26" s="37"/>
      <x:c r="C26" s="37"/>
      <x:c r="D26" s="37"/>
      <x:c r="E26" s="42"/>
      <x:c r="F26" s="37"/>
      <x:c r="G26" s="37"/>
      <x:c r="H26" s="37"/>
      <x:c r="I26" s="37"/>
      <x:c r="J26" s="37"/>
      <x:c r="K26" s="37"/>
      <x:c r="L26" s="37"/>
      <x:c r="M26" s="37"/>
      <x:c r="N26" s="37"/>
      <x:c r="O26" s="37"/>
      <x:c r="P26" s="37"/>
      <x:c r="Q26" s="37"/>
      <x:c r="R26" s="37"/>
      <x:c r="S26" s="37"/>
      <x:c r="T26" s="37"/>
      <x:c r="U26" s="37"/>
      <x:c r="V26" s="37"/>
      <x:c r="W26" s="37"/>
      <x:c r="X26" s="38" t="str">
        <x:f>IF(A26="","",IF(NOT(AND(OR(EXACT(F26,"Use"),EXACT(F26,"Use with limits"),EXACT(F26,"Review required"),EXACT(F26,"Refuse claim"),EXACT(F26,"No material change")),OR(EXACT(J26,"Fit"),EXACT(J26,"Limited / weak"),EXACT(J26,"Stale"),EXACT(J26,"Contradictory"),EXACT(J26,"Missing")),OR(EXACT(K26,"Supported"),EXACT(K26,"Inferred"),EXACT(K26,"Unresolved")),OR(EXACT(L26,"Yes"),EXACT(L26,"Partial"),EXACT(L26,"No"),EXACT(L26,"Unknown")),OR(EXACT(M26,"None found"),EXACT(M26,"Apparent contradiction resolved"),EXACT(M26,"Material contradiction unresolved"),EXACT(M26,"Not checked")),OR(EXACT(N26,"None"),EXACT(N26,"Recoverable missing evidence"),EXACT(N26,"Material evidence unavailable"),EXACT(N26,"Unknown")),OR(EXACT(O26,"Multiple independent lines"),EXACT(O26,"One independent line"),EXACT(O26,"Single-origin only"),EXACT(O26,"Not established")),OR(EXACT(Q26,"None"),EXACT(Q26,"Limited and visible"),EXACT(Q26,"Material but bounded"),EXACT(Q26,"Material and unresolved")),OR(EXACT(S26,"Fit for current decision"),EXACT(S26,"Historical but deliberately bounded"),EXACT(S26,"Stale for current decision"),EXACT(S26,"Context not established")),OR(EXACT(T26,"Unlikely to change assessment"),EXACT(T26,"Could change scope or wording"),EXACT(T26,"Likely to change assessment")),OR(EXACT(V26,"Routine / descriptive"),EXACT(V26,"Material / decision-changing"),EXACT(V26,"Consequential / high-impact")),OR(EXACT(W26,"Easy to reverse"),EXACT(W26,"Costly to reverse"),EXACT(W26,"Hard to reverse")),IF(F26="No material change",OR(EXACT(H26,"Unchanged exact claim"),EXACT(H26,"Changed exact claim")),TRUE),IF(F26="No material change",OR(EXACT(I26,"Unchanged decision use"),EXACT(I26,"Changed decision use")),TRUE),IF(OR(O26="Multiple independent lines",O26="One independent line"),OR(EXACT(P26,"Established independent origins"),EXACT(P26,"Shared or dependent origins"),EXACT(P26,"Not established")),TRUE))),"Invalid","Valid"))</x:f>
      </x:c>
      <x:c r="Y26" s="38" t="str">
        <x:f>IF(A26="","",IF(X26="Invalid","Not evaluated after P00",IF(OR(C26="",D26="",F26="",IF(F26="No material change",OR(H26="",I26=""),FALSE),J26="",K26="",L26="",M26="",N26="",O26="",IF(OR(O26="Multiple independent lines",O26="One independent line"),P26="",FALSE),Q26="",IF(Q26&lt;&gt;"None",R26="",FALSE),S26="",T26="",U26="",V26="",W26=""),"Incomplete","Complete")))</x:f>
      </x:c>
      <x:c r="Z26" s="38" t="str">
        <x:f>IF(A26="","",IF(AB26="P00","Invalid controlled input",IF(AB26="P01","Incomplete",IF(OR(AB26="P02",AB26="P03",AB26="P04",AB26="P05",AB26="P06",AB26="P07",AB26="P08",AB26="P09"),"Not eligible","Eligible"))))</x:f>
      </x:c>
      <x:c r="AA26" s="38" t="str">
        <x:f>IF(A26="","",IF(AB26="P00","No confidence assigned",IF(AB26="P01","No confidence result",IF(OR(AB26="P02",AB26="P03",AB26="P04",AB26="P05",AB26="P06",AB26="P07",AB26="P08",AB26="P09"),"Confidence not assignable",IF(AB26="P10","Low confidence",IF(AB26="P11","Moderate confidence","High confidence"))))))</x:f>
      </x:c>
      <x:c r="AB26" s="38" t="str">
        <x:f>IF(A26="","",IF(X26="Invalid","P00",IF(Y26="Incomplete","P01",IF(F26="Refuse claim","P02",IF(F26="Review required","P03",IF(K26="Unresolved","P04",IF(OR(L26="No",L26="Unknown",L26="Partial"),"P05",IF(OR(J26="Missing",N26&lt;&gt;"None",M26="Not checked"),"P06",IF(OR(J26="Contradictory",M26="Material contradiction unresolved"),"P07",IF(OR(J26="Stale",S26="Stale for current decision",S26="Context not established",Q26="Material and unresolved"),"P08",IF(OR(AND(F26="Use with limits",G26=""),AND(F26="No material change",H26="Changed exact claim"),AND(F26="No material change",I26="Changed decision use"),AND(OR(O26="Multiple independent lines",O26="One independent line"),P26="Not established"),AND(Q26="None",R26&lt;&gt;"")),"P09",IF(OR(Q26="Material but bounded",AND(S26="Historical but deliberately bounded",J26="Limited / weak"),O26="Not established",AND(J26="Limited / weak",O26="Multiple independent lines",P26="Established independent origins",T26="Likely to change assessment"),AND(O26="Single-origin only",NOT(AND(F26="Use",J26="Fit",OR(K26="Supported",K26="Inferred"),L26="Yes",OR(M26="None found",M26="Apparent contradiction resolved"),N26="None",O26="Single-origin only",OR(Q26="None",Q26="Limited and visible"),S26="Fit for current decision",T26="Unlikely to change assessment"))),T26="Likely to change assessment"),"P10",IF(OR(AND(F26="No material change",NOT(AND(OR(F26="Use",F26="No material change"),IF(F26="No material change",AND(H26="Unchanged exact claim",I26="Unchanged decision use"),TRUE),J26="Fit",OR(K26="Supported",K26="Inferred"),L26="Yes",OR(M26="None found",M26="Apparent contradiction resolved"),N26="None",O26="Multiple independent lines",P26="Established independent origins",OR(Q26="None",Q26="Limited and visible"),S26="Fit for current decision",T26="Unlikely to change assessment"))),F26="Use with limits",S26="Historical but deliberately bounded",P26="Shared or dependent origins",O26="One independent line",AND(F26="Use",J26="Fit",OR(K26="Supported",K26="Inferred"),L26="Yes",OR(M26="None found",M26="Apparent contradiction resolved"),N26="None",O26="Single-origin only",OR(Q26="None",Q26="Limited and visible"),S26="Fit for current decision",T26="Unlikely to change assessment"),AND(J26="Limited / weak",O26="Multiple independent lines",P26="Established independent origins",OR(T26="Unlikely to change assessment",T26="Could change scope or wording")),T26="Could change scope or wording"),"P11",IF(AND(OR(F26="Use",F26="No material change"),IF(F26="No material change",AND(H26="Unchanged exact claim",I26="Unchanged decision use"),TRUE),J26="Fit",OR(K26="Supported",K26="Inferred"),L26="Yes",OR(M26="None found",M26="Apparent contradiction resolved"),N26="None",O26="Multiple independent lines",P26="Established independent origins",OR(Q26="None",Q26="Limited and visible"),S26="Fit for current decision",T26="Unlikely to change assessment"),"P12","P09"))))))))))))))</x:f>
      </x:c>
      <x:c r="AC26" s="38" t="str">
        <x:f>IF(A26="","",IF(AB26="P00","CONF-TECH-INVALID-ENUM",IF(AB26="P01","CONF-INCOMPLETE",IF(AB26="P02","CONF-UPSTREAM-REFUSE",IF(AB26="P03","CONF-UPSTREAM-REVIEW",IF(AB26="P04",IF(F26="No material change","CONF-SC-NMC-UNRESOLVED","CONF-UPSTREAM-UNRESOLVED"),IF(AB26="P05",IF(L26="Partial","CONF-DIRECT-FIT-PARTIAL","CONF-DIRECT-FIT"),IF(AB26="P06","CONF-MISSING-OR-UNCHECKED",IF(AB26="P07",IF(F26="No material change","CONF-SC-NMC-CONTRADICTION","CONF-CONTRADICTION"),IF(AB26="P08",IF(Q26="Material and unresolved","CONF-NOT-ASSIGNABLE-ASSUMPTION",IF(AND(F26="No material change",OR(J26="Stale",S26="Stale for current decision")),"CONF-SC-NMC-STALE",IF(S26="Context not established","CONF-NOT-ASSIGNABLE-CONTEXT","CONF-NOT-ASSIGNABLE-STALE-CURRENT"))),IF(AB26="P09",IF(AND(F26="Use with limits",G26=""),"CONF-SC-LIMIT-MISSING",IF(AND(F26="No material change",H26="Changed exact claim"),"CONF-SC-NMC-CLAIM-CHANGED",IF(AND(F26="No material change",I26="Changed decision use"),"CONF-SC-NMC-USE-CHANGED",IF(AND(OR(O26="Multiple independent lines",O26="One independent line"),P26="Not established"),"CONF-SC-INDEPENDENCE-UNPROVEN",IF(AND(Q26="None",R26&lt;&gt;""),"CONF-SC-ASSUMPTION-CONFLICT","CONF-SC-UNCLASSIFIED"))))),IF(AB26="P10",IF(Q26="Material but bounded","CONF-LOW-ASSUMPTION",IF(AND(S26="Historical but deliberately bounded",J26="Limited / weak"),"CONF-LOW-HISTORICAL",IF(O26="Not established","CONF-LOW-NOT-ESTABLISHED",IF(AND(J26="Limited / weak",O26="Multiple independent lines",P26="Established independent origins",T26="Likely to change assessment"),"CONF-LOW-WEAK-LINES",IF(AND(O26="Single-origin only",NOT(AND(F26="Use",J26="Fit",OR(K26="Supported",K26="Inferred"),L26="Yes",OR(M26="None found",M26="Apparent contradiction resolved"),N26="None",O26="Single-origin only",OR(Q26="None",Q26="Limited and visible"),S26="Fit for current decision",T26="Unlikely to change assessment"))),"CONF-LOW-SINGLE-ORIGIN","CONF-LOW-SENSITIVE"))))),IF(AB26="P11",IF(F26="No material change","CONF-MODERATE-NMC",IF(F26="Use with limits","CONF-MODERATE-LIMITED",IF(S26="Historical but deliberately bounded","CONF-MODERATE-HISTORICAL",IF(P26="Shared or dependent origins","CONF-MODERATE-SHARED-ORIGINS",IF(OR(O26="One independent line",AND(F26="Use",J26="Fit",OR(K26="Supported",K26="Inferred"),L26="Yes",OR(M26="None found",M26="Apparent contradiction resolved"),N26="None",O26="Single-origin only",OR(Q26="None",Q26="Limited and visible"),S26="Fit for current decision",T26="Unlikely to change assessment")),"CONF-MODERATE-ONE-LINE",IF(AND(J26="Limited / weak",O26="Multiple independent lines",P26="Established independent origins",OR(T26="Unlikely to change assessment",T26="Could change scope or wording")),"CONF-MODERATE-WEAK-LINES","CONF-MODERATE-SENSITIVE")))))),IF(AB26="P12",IF(F26="No material change","CONF-HIGH-NMC",IF(K26="Inferred","CONF-HIGH-INFERENCE-RETAINED","CONF-HIGH-DIRECT-INDEPENDENT")),""))))))))))))))</x:f>
      </x:c>
      <x:c r="AD26" s="38" t="str">
        <x:f>IF(A26="","",IF(AC26="A48-TECH-INVALID-ENUM","One or more active Stage 1 controlled values are invalid.",IF(AC26="A48-INCOMPLETE","The active Stage 1 assessment is incomplete.",IF(AC26="A48-UPSTREAM-REFUSE","What Counts as Reliable Evidence in Competitor Analysis? returned Refuse claim.",IF(AC26="A48-UPSTREAM-REVIEW","What Counts as Reliable Evidence in Competitor Analysis? returned Review required.",IF(AC26="A48-SC-NMC-UNRESOLVED","The no-material-change claim remains unresolved.",IF(AC26="A48-UPSTREAM-UNRESOLVED","The claim remains unresolved.",IF(AC26="A48-DIRECT-FIT","The evidence does not directly fit the exact submitted claim.",IF(AC26="A48-DIRECT-FIT-PARTIAL","The submitted claim only partially fits the evidence.",IF(AC26="A48-MISSING-OR-UNCHECKED","Required evidence is missing, unavailable, unknown, or contradiction checking is incomplete.",IF(AC26="A48-CONTRADICTION","A material contradiction remains unresolved.",IF(AC26="A48-SC-NMC-CONTRADICTION","The no-material-change submission contains an unresolved material contradiction.",IF(AC26="A48-NOT-ASSIGNABLE-ASSUMPTION","A material assumption remains unresolved.",IF(AC26="A48-NOT-ASSIGNABLE-CONTEXT","The relevant context is not established.",IF(AC26="A48-NOT-ASSIGNABLE-STALE-CURRENT","The evidence or context is stale for the current decision.",IF(AC26="A48-SC-NMC-STALE","The no-material-change assessment is stale for the current decision.",IF(AC26="A48-SC-ASSUMPTION-CONFLICT","The assumption category and detail conflict.",IF(AC26="A48-SC-INDEPENDENCE-UNPROVEN","Independent origins are not established.",IF(AC26="A48-SC-LIMIT-MISSING","Use with limits requires a named limitation.",IF(AC26="A48-SC-NMC-CLAIM-CHANGED","The exact claim changed, so prior confidence cannot be carried forward.",IF(AC26="A48-SC-NMC-USE-CHANGED","The decision use changed.",IF(AC26="A48-SC-UNCLASSIFIED","The valid input combination has no authorized classification.",IF(AC26="A48-LOW-ASSUMPTION","A bounded material assumption makes the eligible assessment fragile.",IF(AC26="A48-LOW-HISTORICAL","Historical, weak support makes the assessment fragile.",IF(AC26="A48-LOW-NOT-ESTABLISHED","Support exists but independent support is not established.",IF(AC26="A48-LOW-SENSITIVE","Plausible new evidence is likely to change the assessment.",IF(AC26="A48-LOW-SINGLE-ORIGIN","The eligible assessment depends on one origin and fails the stable single-origin conjunction.",IF(AC26="A48-LOW-WEAK-LINES","Multiple independent lines remain weak and the result is likely to change.",IF(AC26="A48-MODERATE-HISTORICAL","The evidence supports a deliberately historical, bounded assessment.",IF(AC26="A48-MODERATE-LIMITED","The assessment is eligible only within the named limitation.",IF(AC26="A48-MODERATE-NMC","The unchanged assessment remains eligible but retains meaningful uncertainty.",IF(AC26="A48-MODERATE-ONE-LINE","The assessment rests on one effective line of support.",IF(AC26="A48-MODERATE-SENSITIVE","Meaningful new evidence could change the scope or wording.",IF(AC26="A48-MODERATE-SHARED-ORIGINS","The lines share or depend on common origins, reducing independent corroboration.",IF(AC26="A48-MODERATE-WEAK-LINES","Established independent origins support the assessment, but the evidence remains limited or weak.",IF(AC26="A48-HIGH-DIRECT-INDEPENDENT","Direct, coherent support with established independent origins and limited visible assumptions supports the bounded assessment.",IF(AC26="A48-HIGH-INFERENCE-RETAINED","Direct, coherent support with established independent origins supports the bounded inference; it remains explicitly an inference.",IF(AC26="A48-HIGH-NMC","The exact claim and decision use are unchanged and the strong-support conditions remain satisfied.",""))))))))))))))))))))))))))))))))))))))</x:f>
      </x:c>
      <x:c r="AE26" s="38" t="str">
        <x:f>IF(A26="","",IF(Z26="Invalid controlled input","No confidence statement is permitted.",IF(Z26="Incomplete","No confidence statement is permitted until Stage 1 is complete.",IF(Z26="Not eligible","Confidence not assignable: no confidence statement is permitted for "&amp;C26&amp;" because "&amp;AD26&amp;" "&amp;AG26,IF(AA26="High confidence",IF(K26="Inferred","The evidence supports the inference that ","The available evidence strongly supports the assessment that ")&amp;C26&amp;", with High confidence within "&amp;D26&amp;". The principal remaining uncertainty is "&amp;U26,IF(AA26="Moderate confidence",IF(K26="Inferred","The evidence supports the inference that ","The available evidence supports the assessment that ")&amp;C26&amp;", with Moderate confidence within "&amp;D26&amp;". "&amp;U26&amp;" could change its scope or wording.",IF(K26="Inferred","The limited evidence supports the provisional inference that ","Limited evidence weakly supports the bounded assessment that ")&amp;C26&amp;". Treat it as provisional because "&amp;U26))))))</x:f>
      </x:c>
      <x:c r="AF26" s="38" t="str">
        <x:f>IF(A26="","",IF(Z26="Invalid controlled input","Do not preserve or reuse a previous result.",IF(Z26="Incomplete","Do not infer a result from partial inputs.",IF(Z26="Not eligible","Do not use High, Moderate or Low confidence, zero confidence, very low confidence, or wording that presents the claim as established.",IF(AA26="High confidence","Do not say certain, proven, guaranteed, definitely, conclusive, established fact, or assign a numerical probability.",IF(AA26="Moderate confidence","Do not say definitive, conclusive, established fact, or attach a percentage band.","Do not say shows, confirms, demonstrates as established, or use Low confidence to rescue an unsupported claim."))))))</x:f>
      </x:c>
      <x:c r="AG26" s="38" t="str">
        <x:f>IF(A26="","",IF(AC26="A48-TECH-INVALID-ENUM","Correct the exact invalid value and resubmit.",IF(AC26="A48-INCOMPLETE","Complete every active Stage 1 field.",IF(AC26="A48-UPSTREAM-REFUSE","Resolve or replace the refused claim through What Counts as Reliable Evidence in Competitor Analysis?.",IF(AC26="A48-UPSTREAM-REVIEW","Complete the review in What Counts as Reliable Evidence in Competitor Analysis? before confidence assessment.",IF(AC26="A48-SC-NMC-UNRESOLVED","Resolve the claim status upstream before assigning confidence.",IF(AC26="A48-UPSTREAM-UNRESOLVED","Resolve the claim status upstream before assigning confidence.",IF(AC26="A48-DIRECT-FIT","Narrow or replace the claim and rerun What Counts as Reliable Evidence in Competitor Analysis?.",IF(AC26="A48-DIRECT-FIT-PARTIAL","Submit the separately narrowed proposition approved through What Counts as Reliable Evidence in Competitor Analysis? as the new Exact claim with Direct claim fit set to Yes.",IF(AC26="A48-MISSING-OR-UNCHECKED","Recover or document the required evidence and complete the review in What Counts as Reliable Evidence in Competitor Analysis? before assigning confidence.",IF(AC26="A48-CONTRADICTION","Resolve or preserve the contradiction through How to Handle Contradictory Competitor Evidence before assigning confidence.",IF(AC26="A48-SC-NMC-CONTRADICTION","Resolve or preserve the contradiction through How to Handle Contradictory Competitor Evidence before assigning confidence.",IF(AC26="A48-NOT-ASSIGNABLE-ASSUMPTION","Resolve the material assumption or narrow the claim.",IF(AC26="A48-NOT-ASSIGNABLE-CONTEXT","Establish the relevant context before assigning confidence.",IF(AC26="A48-NOT-ASSIGNABLE-STALE-CURRENT","Update or historically bind the evidence through When Competitor Evidence Becomes Too Old to Use.",IF(AC26="A48-SC-NMC-STALE","Run a fresh assessment with current evidence.",IF(AC26="A48-SC-ASSUMPTION-CONFLICT","Choose a bounded assumption category or remove the detail.",IF(AC26="A48-SC-INDEPENDENCE-UNPROVEN","Trace origins or correct the support category.",IF(AC26="A48-SC-LIMIT-MISSING","Add the exact limitation or correct the upstream outcome.",IF(AC26="A48-SC-NMC-CLAIM-CHANGED","Run a fresh assessment.",IF(AC26="A48-SC-NMC-USE-CHANGED","Run a fresh assessment for the new use.",IF(AC26="A48-SC-UNCLASSIFIED","Return to method governance; do not invent a result.",IF(AC26="A48-LOW-ASSUMPTION","Keep the assumption explicit and seek evidence that could remove it.",IF(AC26="A48-LOW-HISTORICAL","Use only historically bounded wording and seek current evidence.",IF(AC26="A48-LOW-NOT-ESTABLISHED","Trace provenance or collect genuinely independent evidence.",IF(AC26="A48-LOW-SENSITIVE","Collect the evidence most likely to change the result.",IF(AC26="A48-LOW-SINGLE-ORIGIN","Seek genuinely independent corroboration.",IF(AC26="A48-LOW-WEAK-LINES","Strengthen direct support before consequential use.",IF(AC26="A48-MODERATE-HISTORICAL","Do not generalize it to the current decision without fresh evidence.",IF(AC26="A48-MODERATE-LIMITED","Reopen if the named limitation no longer holds.",IF(AC26="A48-MODERATE-NMC","Reopen if the exact claim, use, evidence or context changes.",IF(AC26="A48-MODERATE-ONE-LINE","A second genuinely independent line could change scope or wording.",IF(AC26="A48-MODERATE-SENSITIVE","Name the likely change trigger and keep the statement bounded.",IF(AC26="A48-MODERATE-SHARED-ORIGINS","Seek genuinely independent origins.",IF(AC26="A48-MODERATE-WEAK-LINES","Strengthen the direct evidence and preserve the limitation.",IF(AC26="A48-HIGH-DIRECT-INDEPENDENT","Reopen on the named evidence, context, assumption or decision-use trigger.",IF(AC26="A48-HIGH-INFERENCE-RETAINED","Retain the inference marker and reopen on the named trigger.",IF(AC26="A48-HIGH-NMC","Reopen on the named evidence, context, assumption or decision-use trigger.",""))))))))))))))))))))))))))))))))))))))</x:f>
      </x:c>
      <x:c r="AH26" s="38" t="str">
        <x:f>IF(A26="","",IF(Z26&lt;&gt;"Eligible","",IF(AND(V26="Consequential / high-impact",W26="Hard to reverse"),"CONF-OVERLAY-CONSEQUENCE + CONF-OVERLAY-HARD-TO-REVERSE",IF(AND(AA26="Low confidence",W26="Hard to reverse"),"CONF-OVERLAY-HARD-TO-REVERSE",IF(V26="Consequential / high-impact","CONF-OVERLAY-CONSEQUENCE",IF(W26="Hard to reverse","CONF-OVERLAY-HARD-TO-REVERSE",IF(OR(V26="Material / decision-changing",W26="Costly to reverse"),"CONF-OVERLAY-CONSEQUENCE","")))))))</x:f>
      </x:c>
      <x:c r="AI26" s="38" t="str">
        <x:f>IF(A26="","",IF(Z26&lt;&gt;"Eligible","",IF(AND(V26="Consequential / high-impact",W26="Hard to reverse"),IF(AA26="Low confidence","Independent review and formal approval required; default to deferral, evidence collection or a reversible test.","Independent accountable review and formal approval required before a consequential, hard-to-reverse action."),IF(AND(AA26="Low confidence",W26="Hard to reverse"),"Independent review and formal approval required; default to deferral, evidence collection or a reversible test.",IF(V26="Consequential / high-impact","Independent accountable review and formal approval required.",IF(W26="Hard to reverse","Independent review required before a hard-to-reverse action.",IF(OR(V26="Material / decision-changing",W26="Costly to reverse"),"Accountable reviewer required before material use.","Owner review; reopen on the named trigger.")))))))</x:f>
      </x:c>
      <x:c r="AJ26" s="38" t="str">
        <x:f>IF(A26="","",IF(Z26&lt;&gt;"Eligible","",IF(AND(V26="Consequential / high-impact",W26="Hard to reverse"),IF(AA26="Low confidence","Do not make an irreversible commitment from this Low-confidence assessment.","Prefer a reversible step and proceed only within the recorded scope after independent review; confidence itself is unchanged."),IF(AND(AA26="Low confidence",W26="Hard to reverse"),"Do not make an irreversible commitment from this Low-confidence assessment.",IF(V26="Consequential / high-impact","Proceed only within the recorded scope after independent review; confidence itself is unchanged.",IF(W26="Hard to reverse","Prefer a reversible step until review is complete.",IF(OR(V26="Material / decision-changing",W26="Costly to reverse"),"Use only after accountable review and within the stated boundary.","Proceed within the stated scope and preserve the reopen condition.")))))))</x:f>
      </x:c>
      <x:c r="AK26" s="37"/>
      <x:c r="AL26" s="37"/>
      <x:c r="AM26" s="37"/>
      <x:c r="AN26" s="37"/>
      <x:c r="AO26" s="42"/>
      <x:c r="AP26" s="38" t="str">
        <x:f>IF(A26="","",IF(Z26&lt;&gt;"Eligible","Not active",IF(OR(AND(AN26&lt;&gt;"",NOT(OR(EXACT(AN26,"Yes"),EXACT(AN26,"No")))),AND(AO26&lt;&gt;"",NOT(ISNUMBER(AO26)))),"H00",IF(OR(AK26="",AM26="",AN26=""),"H01",IF(AND(OR(V26="Material / decision-changing",V26="Consequential / high-impact",W26="Costly to reverse",W26="Hard to reverse"),AL26=""),"H02",IF(AND(OR(V26="Consequential / high-impact",W26="Hard to reverse"),AK26&lt;&gt;"",AL26&lt;&gt;"",EXACT(AK26,AL26)),"H03",IF(AND(AN26="Yes",AO26=""),"H04",IF(AND(AN26="No",AO26&lt;&gt;""),"H05","H06"))))))))</x:f>
      </x:c>
      <x:c r="AQ26" s="38" t="str">
        <x:f>IF(A26="","",IF(AP26="Not active","Not active",IF(OR(AP26="H00",AP26="H01",AP26="H04"),"Incomplete",IF(OR(AP26="H02",AP26="H03",AP26="H05"),"Draft","Complete"))))</x:f>
      </x:c>
      <x:c r="AR26" s="38" t="str">
        <x:f>IF(A26="","",IF(AP26="H00","CONF-HANDOFF-INVALID",IF(AP26="H01","CONF-HANDOFF-INCOMPLETE",IF(AP26="H02","CONF-HANDOFF-REVIEWER",IF(AP26="H03","CONF-HANDOFF-INDEPENDENCE",IF(AP26="H04","CONF-HANDOFF-DATE",IF(AP26="H05","CONF-HANDOFF-DATE-NOT-MATERIAL","")))))))</x:f>
      </x:c>
      <x:c r="AS26" s="38" t="str">
        <x:f>IF(A26="","",IF(AP26="H06","Permitted","Prohibited"))</x:f>
      </x:c>
      <x:c r="AT26" s="38" t="str">
        <x:f>IF(A26="","",IF(OR(AB26="P26",AB26="P27",AB26="P29",AB26="P30"),"What Counts as Reliable Evidence in Competitor Analysis?",IF(AB26="P28","Observed, Inferred and Unresolved Evidence",IF(AB26="P31","How to Handle Contradictory Competitor Evidence",IF(AB26="P32","When Competitor Evidence Becomes Too Old to Use","")))))</x:f>
      </x:c>
      <x:c r="AU26" s="38" t="str">
        <x:f>IF(A26="","","SERPIFAI Confidence Statement Method v1.0.1")</x:f>
      </x:c>
      <x:c r="AV26" s="38" t="str">
        <x:f>IF(A26="","","Qualitative evidence-and-uncertainty protocol; not probability, calibrated accuracy, scoring, assurance or a guarantee.")</x:f>
      </x:c>
    </x:row>
    <x:row r="27">
      <x:c r="A27" s="37"/>
      <x:c r="B27" s="37"/>
      <x:c r="C27" s="37"/>
      <x:c r="D27" s="37"/>
      <x:c r="E27" s="42"/>
      <x:c r="F27" s="37"/>
      <x:c r="G27" s="37"/>
      <x:c r="H27" s="37"/>
      <x:c r="I27" s="37"/>
      <x:c r="J27" s="37"/>
      <x:c r="K27" s="37"/>
      <x:c r="L27" s="37"/>
      <x:c r="M27" s="37"/>
      <x:c r="N27" s="37"/>
      <x:c r="O27" s="37"/>
      <x:c r="P27" s="37"/>
      <x:c r="Q27" s="37"/>
      <x:c r="R27" s="37"/>
      <x:c r="S27" s="37"/>
      <x:c r="T27" s="37"/>
      <x:c r="U27" s="37"/>
      <x:c r="V27" s="37"/>
      <x:c r="W27" s="37"/>
      <x:c r="X27" s="38" t="str">
        <x:f>IF(A27="","",IF(NOT(AND(OR(EXACT(F27,"Use"),EXACT(F27,"Use with limits"),EXACT(F27,"Review required"),EXACT(F27,"Refuse claim"),EXACT(F27,"No material change")),OR(EXACT(J27,"Fit"),EXACT(J27,"Limited / weak"),EXACT(J27,"Stale"),EXACT(J27,"Contradictory"),EXACT(J27,"Missing")),OR(EXACT(K27,"Supported"),EXACT(K27,"Inferred"),EXACT(K27,"Unresolved")),OR(EXACT(L27,"Yes"),EXACT(L27,"Partial"),EXACT(L27,"No"),EXACT(L27,"Unknown")),OR(EXACT(M27,"None found"),EXACT(M27,"Apparent contradiction resolved"),EXACT(M27,"Material contradiction unresolved"),EXACT(M27,"Not checked")),OR(EXACT(N27,"None"),EXACT(N27,"Recoverable missing evidence"),EXACT(N27,"Material evidence unavailable"),EXACT(N27,"Unknown")),OR(EXACT(O27,"Multiple independent lines"),EXACT(O27,"One independent line"),EXACT(O27,"Single-origin only"),EXACT(O27,"Not established")),OR(EXACT(Q27,"None"),EXACT(Q27,"Limited and visible"),EXACT(Q27,"Material but bounded"),EXACT(Q27,"Material and unresolved")),OR(EXACT(S27,"Fit for current decision"),EXACT(S27,"Historical but deliberately bounded"),EXACT(S27,"Stale for current decision"),EXACT(S27,"Context not established")),OR(EXACT(T27,"Unlikely to change assessment"),EXACT(T27,"Could change scope or wording"),EXACT(T27,"Likely to change assessment")),OR(EXACT(V27,"Routine / descriptive"),EXACT(V27,"Material / decision-changing"),EXACT(V27,"Consequential / high-impact")),OR(EXACT(W27,"Easy to reverse"),EXACT(W27,"Costly to reverse"),EXACT(W27,"Hard to reverse")),IF(F27="No material change",OR(EXACT(H27,"Unchanged exact claim"),EXACT(H27,"Changed exact claim")),TRUE),IF(F27="No material change",OR(EXACT(I27,"Unchanged decision use"),EXACT(I27,"Changed decision use")),TRUE),IF(OR(O27="Multiple independent lines",O27="One independent line"),OR(EXACT(P27,"Established independent origins"),EXACT(P27,"Shared or dependent origins"),EXACT(P27,"Not established")),TRUE))),"Invalid","Valid"))</x:f>
      </x:c>
      <x:c r="Y27" s="38" t="str">
        <x:f>IF(A27="","",IF(X27="Invalid","Not evaluated after P00",IF(OR(C27="",D27="",F27="",IF(F27="No material change",OR(H27="",I27=""),FALSE),J27="",K27="",L27="",M27="",N27="",O27="",IF(OR(O27="Multiple independent lines",O27="One independent line"),P27="",FALSE),Q27="",IF(Q27&lt;&gt;"None",R27="",FALSE),S27="",T27="",U27="",V27="",W27=""),"Incomplete","Complete")))</x:f>
      </x:c>
      <x:c r="Z27" s="38" t="str">
        <x:f>IF(A27="","",IF(AB27="P00","Invalid controlled input",IF(AB27="P01","Incomplete",IF(OR(AB27="P02",AB27="P03",AB27="P04",AB27="P05",AB27="P06",AB27="P07",AB27="P08",AB27="P09"),"Not eligible","Eligible"))))</x:f>
      </x:c>
      <x:c r="AA27" s="38" t="str">
        <x:f>IF(A27="","",IF(AB27="P00","No confidence assigned",IF(AB27="P01","No confidence result",IF(OR(AB27="P02",AB27="P03",AB27="P04",AB27="P05",AB27="P06",AB27="P07",AB27="P08",AB27="P09"),"Confidence not assignable",IF(AB27="P10","Low confidence",IF(AB27="P11","Moderate confidence","High confidence"))))))</x:f>
      </x:c>
      <x:c r="AB27" s="38" t="str">
        <x:f>IF(A27="","",IF(X27="Invalid","P00",IF(Y27="Incomplete","P01",IF(F27="Refuse claim","P02",IF(F27="Review required","P03",IF(K27="Unresolved","P04",IF(OR(L27="No",L27="Unknown",L27="Partial"),"P05",IF(OR(J27="Missing",N27&lt;&gt;"None",M27="Not checked"),"P06",IF(OR(J27="Contradictory",M27="Material contradiction unresolved"),"P07",IF(OR(J27="Stale",S27="Stale for current decision",S27="Context not established",Q27="Material and unresolved"),"P08",IF(OR(AND(F27="Use with limits",G27=""),AND(F27="No material change",H27="Changed exact claim"),AND(F27="No material change",I27="Changed decision use"),AND(OR(O27="Multiple independent lines",O27="One independent line"),P27="Not established"),AND(Q27="None",R27&lt;&gt;"")),"P09",IF(OR(Q27="Material but bounded",AND(S27="Historical but deliberately bounded",J27="Limited / weak"),O27="Not established",AND(J27="Limited / weak",O27="Multiple independent lines",P27="Established independent origins",T27="Likely to change assessment"),AND(O27="Single-origin only",NOT(AND(F27="Use",J27="Fit",OR(K27="Supported",K27="Inferred"),L27="Yes",OR(M27="None found",M27="Apparent contradiction resolved"),N27="None",O27="Single-origin only",OR(Q27="None",Q27="Limited and visible"),S27="Fit for current decision",T27="Unlikely to change assessment"))),T27="Likely to change assessment"),"P10",IF(OR(AND(F27="No material change",NOT(AND(OR(F27="Use",F27="No material change"),IF(F27="No material change",AND(H27="Unchanged exact claim",I27="Unchanged decision use"),TRUE),J27="Fit",OR(K27="Supported",K27="Inferred"),L27="Yes",OR(M27="None found",M27="Apparent contradiction resolved"),N27="None",O27="Multiple independent lines",P27="Established independent origins",OR(Q27="None",Q27="Limited and visible"),S27="Fit for current decision",T27="Unlikely to change assessment"))),F27="Use with limits",S27="Historical but deliberately bounded",P27="Shared or dependent origins",O27="One independent line",AND(F27="Use",J27="Fit",OR(K27="Supported",K27="Inferred"),L27="Yes",OR(M27="None found",M27="Apparent contradiction resolved"),N27="None",O27="Single-origin only",OR(Q27="None",Q27="Limited and visible"),S27="Fit for current decision",T27="Unlikely to change assessment"),AND(J27="Limited / weak",O27="Multiple independent lines",P27="Established independent origins",OR(T27="Unlikely to change assessment",T27="Could change scope or wording")),T27="Could change scope or wording"),"P11",IF(AND(OR(F27="Use",F27="No material change"),IF(F27="No material change",AND(H27="Unchanged exact claim",I27="Unchanged decision use"),TRUE),J27="Fit",OR(K27="Supported",K27="Inferred"),L27="Yes",OR(M27="None found",M27="Apparent contradiction resolved"),N27="None",O27="Multiple independent lines",P27="Established independent origins",OR(Q27="None",Q27="Limited and visible"),S27="Fit for current decision",T27="Unlikely to change assessment"),"P12","P09"))))))))))))))</x:f>
      </x:c>
      <x:c r="AC27" s="38" t="str">
        <x:f>IF(A27="","",IF(AB27="P00","CONF-TECH-INVALID-ENUM",IF(AB27="P01","CONF-INCOMPLETE",IF(AB27="P02","CONF-UPSTREAM-REFUSE",IF(AB27="P03","CONF-UPSTREAM-REVIEW",IF(AB27="P04",IF(F27="No material change","CONF-SC-NMC-UNRESOLVED","CONF-UPSTREAM-UNRESOLVED"),IF(AB27="P05",IF(L27="Partial","CONF-DIRECT-FIT-PARTIAL","CONF-DIRECT-FIT"),IF(AB27="P06","CONF-MISSING-OR-UNCHECKED",IF(AB27="P07",IF(F27="No material change","CONF-SC-NMC-CONTRADICTION","CONF-CONTRADICTION"),IF(AB27="P08",IF(Q27="Material and unresolved","CONF-NOT-ASSIGNABLE-ASSUMPTION",IF(AND(F27="No material change",OR(J27="Stale",S27="Stale for current decision")),"CONF-SC-NMC-STALE",IF(S27="Context not established","CONF-NOT-ASSIGNABLE-CONTEXT","CONF-NOT-ASSIGNABLE-STALE-CURRENT"))),IF(AB27="P09",IF(AND(F27="Use with limits",G27=""),"CONF-SC-LIMIT-MISSING",IF(AND(F27="No material change",H27="Changed exact claim"),"CONF-SC-NMC-CLAIM-CHANGED",IF(AND(F27="No material change",I27="Changed decision use"),"CONF-SC-NMC-USE-CHANGED",IF(AND(OR(O27="Multiple independent lines",O27="One independent line"),P27="Not established"),"CONF-SC-INDEPENDENCE-UNPROVEN",IF(AND(Q27="None",R27&lt;&gt;""),"CONF-SC-ASSUMPTION-CONFLICT","CONF-SC-UNCLASSIFIED"))))),IF(AB27="P10",IF(Q27="Material but bounded","CONF-LOW-ASSUMPTION",IF(AND(S27="Historical but deliberately bounded",J27="Limited / weak"),"CONF-LOW-HISTORICAL",IF(O27="Not established","CONF-LOW-NOT-ESTABLISHED",IF(AND(J27="Limited / weak",O27="Multiple independent lines",P27="Established independent origins",T27="Likely to change assessment"),"CONF-LOW-WEAK-LINES",IF(AND(O27="Single-origin only",NOT(AND(F27="Use",J27="Fit",OR(K27="Supported",K27="Inferred"),L27="Yes",OR(M27="None found",M27="Apparent contradiction resolved"),N27="None",O27="Single-origin only",OR(Q27="None",Q27="Limited and visible"),S27="Fit for current decision",T27="Unlikely to change assessment"))),"CONF-LOW-SINGLE-ORIGIN","CONF-LOW-SENSITIVE"))))),IF(AB27="P11",IF(F27="No material change","CONF-MODERATE-NMC",IF(F27="Use with limits","CONF-MODERATE-LIMITED",IF(S27="Historical but deliberately bounded","CONF-MODERATE-HISTORICAL",IF(P27="Shared or dependent origins","CONF-MODERATE-SHARED-ORIGINS",IF(OR(O27="One independent line",AND(F27="Use",J27="Fit",OR(K27="Supported",K27="Inferred"),L27="Yes",OR(M27="None found",M27="Apparent contradiction resolved"),N27="None",O27="Single-origin only",OR(Q27="None",Q27="Limited and visible"),S27="Fit for current decision",T27="Unlikely to change assessment")),"CONF-MODERATE-ONE-LINE",IF(AND(J27="Limited / weak",O27="Multiple independent lines",P27="Established independent origins",OR(T27="Unlikely to change assessment",T27="Could change scope or wording")),"CONF-MODERATE-WEAK-LINES","CONF-MODERATE-SENSITIVE")))))),IF(AB27="P12",IF(F27="No material change","CONF-HIGH-NMC",IF(K27="Inferred","CONF-HIGH-INFERENCE-RETAINED","CONF-HIGH-DIRECT-INDEPENDENT")),""))))))))))))))</x:f>
      </x:c>
      <x:c r="AD27" s="38" t="str">
        <x:f>IF(A27="","",IF(AC27="A49-TECH-INVALID-ENUM","One or more active Stage 1 controlled values are invalid.",IF(AC27="A49-INCOMPLETE","The active Stage 1 assessment is incomplete.",IF(AC27="A49-UPSTREAM-REFUSE","What Counts as Reliable Evidence in Competitor Analysis? returned Refuse claim.",IF(AC27="A49-UPSTREAM-REVIEW","What Counts as Reliable Evidence in Competitor Analysis? returned Review required.",IF(AC27="A49-SC-NMC-UNRESOLVED","The no-material-change claim remains unresolved.",IF(AC27="A49-UPSTREAM-UNRESOLVED","The claim remains unresolved.",IF(AC27="A49-DIRECT-FIT","The evidence does not directly fit the exact submitted claim.",IF(AC27="A49-DIRECT-FIT-PARTIAL","The submitted claim only partially fits the evidence.",IF(AC27="A49-MISSING-OR-UNCHECKED","Required evidence is missing, unavailable, unknown, or contradiction checking is incomplete.",IF(AC27="A49-CONTRADICTION","A material contradiction remains unresolved.",IF(AC27="A49-SC-NMC-CONTRADICTION","The no-material-change submission contains an unresolved material contradiction.",IF(AC27="A49-NOT-ASSIGNABLE-ASSUMPTION","A material assumption remains unresolved.",IF(AC27="A49-NOT-ASSIGNABLE-CONTEXT","The relevant context is not established.",IF(AC27="A49-NOT-ASSIGNABLE-STALE-CURRENT","The evidence or context is stale for the current decision.",IF(AC27="A49-SC-NMC-STALE","The no-material-change assessment is stale for the current decision.",IF(AC27="A49-SC-ASSUMPTION-CONFLICT","The assumption category and detail conflict.",IF(AC27="A49-SC-INDEPENDENCE-UNPROVEN","Independent origins are not established.",IF(AC27="A49-SC-LIMIT-MISSING","Use with limits requires a named limitation.",IF(AC27="A49-SC-NMC-CLAIM-CHANGED","The exact claim changed, so prior confidence cannot be carried forward.",IF(AC27="A49-SC-NMC-USE-CHANGED","The decision use changed.",IF(AC27="A49-SC-UNCLASSIFIED","The valid input combination has no authorized classification.",IF(AC27="A49-LOW-ASSUMPTION","A bounded material assumption makes the eligible assessment fragile.",IF(AC27="A49-LOW-HISTORICAL","Historical, weak support makes the assessment fragile.",IF(AC27="A49-LOW-NOT-ESTABLISHED","Support exists but independent support is not established.",IF(AC27="A49-LOW-SENSITIVE","Plausible new evidence is likely to change the assessment.",IF(AC27="A49-LOW-SINGLE-ORIGIN","The eligible assessment depends on one origin and fails the stable single-origin conjunction.",IF(AC27="A49-LOW-WEAK-LINES","Multiple independent lines remain weak and the result is likely to change.",IF(AC27="A49-MODERATE-HISTORICAL","The evidence supports a deliberately historical, bounded assessment.",IF(AC27="A49-MODERATE-LIMITED","The assessment is eligible only within the named limitation.",IF(AC27="A49-MODERATE-NMC","The unchanged assessment remains eligible but retains meaningful uncertainty.",IF(AC27="A49-MODERATE-ONE-LINE","The assessment rests on one effective line of support.",IF(AC27="A49-MODERATE-SENSITIVE","Meaningful new evidence could change the scope or wording.",IF(AC27="A49-MODERATE-SHARED-ORIGINS","The lines share or depend on common origins, reducing independent corroboration.",IF(AC27="A49-MODERATE-WEAK-LINES","Established independent origins support the assessment, but the evidence remains limited or weak.",IF(AC27="A49-HIGH-DIRECT-INDEPENDENT","Direct, coherent support with established independent origins and limited visible assumptions supports the bounded assessment.",IF(AC27="A49-HIGH-INFERENCE-RETAINED","Direct, coherent support with established independent origins supports the bounded inference; it remains explicitly an inference.",IF(AC27="A49-HIGH-NMC","The exact claim and decision use are unchanged and the strong-support conditions remain satisfied.",""))))))))))))))))))))))))))))))))))))))</x:f>
      </x:c>
      <x:c r="AE27" s="38" t="str">
        <x:f>IF(A27="","",IF(Z27="Invalid controlled input","No confidence statement is permitted.",IF(Z27="Incomplete","No confidence statement is permitted until Stage 1 is complete.",IF(Z27="Not eligible","Confidence not assignable: no confidence statement is permitted for "&amp;C27&amp;" because "&amp;AD27&amp;" "&amp;AG27,IF(AA27="High confidence",IF(K27="Inferred","The evidence supports the inference that ","The available evidence strongly supports the assessment that ")&amp;C27&amp;", with High confidence within "&amp;D27&amp;". The principal remaining uncertainty is "&amp;U27,IF(AA27="Moderate confidence",IF(K27="Inferred","The evidence supports the inference that ","The available evidence supports the assessment that ")&amp;C27&amp;", with Moderate confidence within "&amp;D27&amp;". "&amp;U27&amp;" could change its scope or wording.",IF(K27="Inferred","The limited evidence supports the provisional inference that ","Limited evidence weakly supports the bounded assessment that ")&amp;C27&amp;". Treat it as provisional because "&amp;U27))))))</x:f>
      </x:c>
      <x:c r="AF27" s="38" t="str">
        <x:f>IF(A27="","",IF(Z27="Invalid controlled input","Do not preserve or reuse a previous result.",IF(Z27="Incomplete","Do not infer a result from partial inputs.",IF(Z27="Not eligible","Do not use High, Moderate or Low confidence, zero confidence, very low confidence, or wording that presents the claim as established.",IF(AA27="High confidence","Do not say certain, proven, guaranteed, definitely, conclusive, established fact, or assign a numerical probability.",IF(AA27="Moderate confidence","Do not say definitive, conclusive, established fact, or attach a percentage band.","Do not say shows, confirms, demonstrates as established, or use Low confidence to rescue an unsupported claim."))))))</x:f>
      </x:c>
      <x:c r="AG27" s="38" t="str">
        <x:f>IF(A27="","",IF(AC27="A49-TECH-INVALID-ENUM","Correct the exact invalid value and resubmit.",IF(AC27="A49-INCOMPLETE","Complete every active Stage 1 field.",IF(AC27="A49-UPSTREAM-REFUSE","Resolve or replace the refused claim through What Counts as Reliable Evidence in Competitor Analysis?.",IF(AC27="A49-UPSTREAM-REVIEW","Complete the review in What Counts as Reliable Evidence in Competitor Analysis? before confidence assessment.",IF(AC27="A49-SC-NMC-UNRESOLVED","Resolve the claim status upstream before assigning confidence.",IF(AC27="A49-UPSTREAM-UNRESOLVED","Resolve the claim status upstream before assigning confidence.",IF(AC27="A49-DIRECT-FIT","Narrow or replace the claim and rerun What Counts as Reliable Evidence in Competitor Analysis?.",IF(AC27="A49-DIRECT-FIT-PARTIAL","Submit the separately narrowed proposition approved through What Counts as Reliable Evidence in Competitor Analysis? as the new Exact claim with Direct claim fit set to Yes.",IF(AC27="A49-MISSING-OR-UNCHECKED","Recover or document the required evidence and complete the review in What Counts as Reliable Evidence in Competitor Analysis? before assigning confidence.",IF(AC27="A49-CONTRADICTION","Resolve or preserve the contradiction through How to Handle Contradictory Competitor Evidence before assigning confidence.",IF(AC27="A49-SC-NMC-CONTRADICTION","Resolve or preserve the contradiction through How to Handle Contradictory Competitor Evidence before assigning confidence.",IF(AC27="A49-NOT-ASSIGNABLE-ASSUMPTION","Resolve the material assumption or narrow the claim.",IF(AC27="A49-NOT-ASSIGNABLE-CONTEXT","Establish the relevant context before assigning confidence.",IF(AC27="A49-NOT-ASSIGNABLE-STALE-CURRENT","Update or historically bind the evidence through When Competitor Evidence Becomes Too Old to Use.",IF(AC27="A49-SC-NMC-STALE","Run a fresh assessment with current evidence.",IF(AC27="A49-SC-ASSUMPTION-CONFLICT","Choose a bounded assumption category or remove the detail.",IF(AC27="A49-SC-INDEPENDENCE-UNPROVEN","Trace origins or correct the support category.",IF(AC27="A49-SC-LIMIT-MISSING","Add the exact limitation or correct the upstream outcome.",IF(AC27="A49-SC-NMC-CLAIM-CHANGED","Run a fresh assessment.",IF(AC27="A49-SC-NMC-USE-CHANGED","Run a fresh assessment for the new use.",IF(AC27="A49-SC-UNCLASSIFIED","Return to method governance; do not invent a result.",IF(AC27="A49-LOW-ASSUMPTION","Keep the assumption explicit and seek evidence that could remove it.",IF(AC27="A49-LOW-HISTORICAL","Use only historically bounded wording and seek current evidence.",IF(AC27="A49-LOW-NOT-ESTABLISHED","Trace provenance or collect genuinely independent evidence.",IF(AC27="A49-LOW-SENSITIVE","Collect the evidence most likely to change the result.",IF(AC27="A49-LOW-SINGLE-ORIGIN","Seek genuinely independent corroboration.",IF(AC27="A49-LOW-WEAK-LINES","Strengthen direct support before consequential use.",IF(AC27="A49-MODERATE-HISTORICAL","Do not generalize it to the current decision without fresh evidence.",IF(AC27="A49-MODERATE-LIMITED","Reopen if the named limitation no longer holds.",IF(AC27="A49-MODERATE-NMC","Reopen if the exact claim, use, evidence or context changes.",IF(AC27="A49-MODERATE-ONE-LINE","A second genuinely independent line could change scope or wording.",IF(AC27="A49-MODERATE-SENSITIVE","Name the likely change trigger and keep the statement bounded.",IF(AC27="A49-MODERATE-SHARED-ORIGINS","Seek genuinely independent origins.",IF(AC27="A49-MODERATE-WEAK-LINES","Strengthen the direct evidence and preserve the limitation.",IF(AC27="A49-HIGH-DIRECT-INDEPENDENT","Reopen on the named evidence, context, assumption or decision-use trigger.",IF(AC27="A49-HIGH-INFERENCE-RETAINED","Retain the inference marker and reopen on the named trigger.",IF(AC27="A49-HIGH-NMC","Reopen on the named evidence, context, assumption or decision-use trigger.",""))))))))))))))))))))))))))))))))))))))</x:f>
      </x:c>
      <x:c r="AH27" s="38" t="str">
        <x:f>IF(A27="","",IF(Z27&lt;&gt;"Eligible","",IF(AND(V27="Consequential / high-impact",W27="Hard to reverse"),"CONF-OVERLAY-CONSEQUENCE + CONF-OVERLAY-HARD-TO-REVERSE",IF(AND(AA27="Low confidence",W27="Hard to reverse"),"CONF-OVERLAY-HARD-TO-REVERSE",IF(V27="Consequential / high-impact","CONF-OVERLAY-CONSEQUENCE",IF(W27="Hard to reverse","CONF-OVERLAY-HARD-TO-REVERSE",IF(OR(V27="Material / decision-changing",W27="Costly to reverse"),"CONF-OVERLAY-CONSEQUENCE","")))))))</x:f>
      </x:c>
      <x:c r="AI27" s="38" t="str">
        <x:f>IF(A27="","",IF(Z27&lt;&gt;"Eligible","",IF(AND(V27="Consequential / high-impact",W27="Hard to reverse"),IF(AA27="Low confidence","Independent review and formal approval required; default to deferral, evidence collection or a reversible test.","Independent accountable review and formal approval required before a consequential, hard-to-reverse action."),IF(AND(AA27="Low confidence",W27="Hard to reverse"),"Independent review and formal approval required; default to deferral, evidence collection or a reversible test.",IF(V27="Consequential / high-impact","Independent accountable review and formal approval required.",IF(W27="Hard to reverse","Independent review required before a hard-to-reverse action.",IF(OR(V27="Material / decision-changing",W27="Costly to reverse"),"Accountable reviewer required before material use.","Owner review; reopen on the named trigger.")))))))</x:f>
      </x:c>
      <x:c r="AJ27" s="38" t="str">
        <x:f>IF(A27="","",IF(Z27&lt;&gt;"Eligible","",IF(AND(V27="Consequential / high-impact",W27="Hard to reverse"),IF(AA27="Low confidence","Do not make an irreversible commitment from this Low-confidence assessment.","Prefer a reversible step and proceed only within the recorded scope after independent review; confidence itself is unchanged."),IF(AND(AA27="Low confidence",W27="Hard to reverse"),"Do not make an irreversible commitment from this Low-confidence assessment.",IF(V27="Consequential / high-impact","Proceed only within the recorded scope after independent review; confidence itself is unchanged.",IF(W27="Hard to reverse","Prefer a reversible step until review is complete.",IF(OR(V27="Material / decision-changing",W27="Costly to reverse"),"Use only after accountable review and within the stated boundary.","Proceed within the stated scope and preserve the reopen condition.")))))))</x:f>
      </x:c>
      <x:c r="AK27" s="37"/>
      <x:c r="AL27" s="37"/>
      <x:c r="AM27" s="37"/>
      <x:c r="AN27" s="37"/>
      <x:c r="AO27" s="42"/>
      <x:c r="AP27" s="38" t="str">
        <x:f>IF(A27="","",IF(Z27&lt;&gt;"Eligible","Not active",IF(OR(AND(AN27&lt;&gt;"",NOT(OR(EXACT(AN27,"Yes"),EXACT(AN27,"No")))),AND(AO27&lt;&gt;"",NOT(ISNUMBER(AO27)))),"H00",IF(OR(AK27="",AM27="",AN27=""),"H01",IF(AND(OR(V27="Material / decision-changing",V27="Consequential / high-impact",W27="Costly to reverse",W27="Hard to reverse"),AL27=""),"H02",IF(AND(OR(V27="Consequential / high-impact",W27="Hard to reverse"),AK27&lt;&gt;"",AL27&lt;&gt;"",EXACT(AK27,AL27)),"H03",IF(AND(AN27="Yes",AO27=""),"H04",IF(AND(AN27="No",AO27&lt;&gt;""),"H05","H06"))))))))</x:f>
      </x:c>
      <x:c r="AQ27" s="38" t="str">
        <x:f>IF(A27="","",IF(AP27="Not active","Not active",IF(OR(AP27="H00",AP27="H01",AP27="H04"),"Incomplete",IF(OR(AP27="H02",AP27="H03",AP27="H05"),"Draft","Complete"))))</x:f>
      </x:c>
      <x:c r="AR27" s="38" t="str">
        <x:f>IF(A27="","",IF(AP27="H00","CONF-HANDOFF-INVALID",IF(AP27="H01","CONF-HANDOFF-INCOMPLETE",IF(AP27="H02","CONF-HANDOFF-REVIEWER",IF(AP27="H03","CONF-HANDOFF-INDEPENDENCE",IF(AP27="H04","CONF-HANDOFF-DATE",IF(AP27="H05","CONF-HANDOFF-DATE-NOT-MATERIAL","")))))))</x:f>
      </x:c>
      <x:c r="AS27" s="38" t="str">
        <x:f>IF(A27="","",IF(AP27="H06","Permitted","Prohibited"))</x:f>
      </x:c>
      <x:c r="AT27" s="38" t="str">
        <x:f>IF(A27="","",IF(OR(AB27="P27",AB27="P28",AB27="P30",AB27="P31"),"What Counts as Reliable Evidence in Competitor Analysis?",IF(AB27="P29","Observed, Inferred and Unresolved Evidence",IF(AB27="P32","How to Handle Contradictory Competitor Evidence",IF(AB27="P33","When Competitor Evidence Becomes Too Old to Use","")))))</x:f>
      </x:c>
      <x:c r="AU27" s="38" t="str">
        <x:f>IF(A27="","","SERPIFAI Confidence Statement Method v1.0.1")</x:f>
      </x:c>
      <x:c r="AV27" s="38" t="str">
        <x:f>IF(A27="","","Qualitative evidence-and-uncertainty protocol; not probability, calibrated accuracy, scoring, assurance or a guarantee.")</x:f>
      </x:c>
    </x:row>
    <x:row r="28">
      <x:c r="A28" s="37"/>
      <x:c r="B28" s="37"/>
      <x:c r="C28" s="37"/>
      <x:c r="D28" s="37"/>
      <x:c r="E28" s="42"/>
      <x:c r="F28" s="37"/>
      <x:c r="G28" s="37"/>
      <x:c r="H28" s="37"/>
      <x:c r="I28" s="37"/>
      <x:c r="J28" s="37"/>
      <x:c r="K28" s="37"/>
      <x:c r="L28" s="37"/>
      <x:c r="M28" s="37"/>
      <x:c r="N28" s="37"/>
      <x:c r="O28" s="37"/>
      <x:c r="P28" s="37"/>
      <x:c r="Q28" s="37"/>
      <x:c r="R28" s="37"/>
      <x:c r="S28" s="37"/>
      <x:c r="T28" s="37"/>
      <x:c r="U28" s="37"/>
      <x:c r="V28" s="37"/>
      <x:c r="W28" s="37"/>
      <x:c r="X28" s="38" t="str">
        <x:f>IF(A28="","",IF(NOT(AND(OR(EXACT(F28,"Use"),EXACT(F28,"Use with limits"),EXACT(F28,"Review required"),EXACT(F28,"Refuse claim"),EXACT(F28,"No material change")),OR(EXACT(J28,"Fit"),EXACT(J28,"Limited / weak"),EXACT(J28,"Stale"),EXACT(J28,"Contradictory"),EXACT(J28,"Missing")),OR(EXACT(K28,"Supported"),EXACT(K28,"Inferred"),EXACT(K28,"Unresolved")),OR(EXACT(L28,"Yes"),EXACT(L28,"Partial"),EXACT(L28,"No"),EXACT(L28,"Unknown")),OR(EXACT(M28,"None found"),EXACT(M28,"Apparent contradiction resolved"),EXACT(M28,"Material contradiction unresolved"),EXACT(M28,"Not checked")),OR(EXACT(N28,"None"),EXACT(N28,"Recoverable missing evidence"),EXACT(N28,"Material evidence unavailable"),EXACT(N28,"Unknown")),OR(EXACT(O28,"Multiple independent lines"),EXACT(O28,"One independent line"),EXACT(O28,"Single-origin only"),EXACT(O28,"Not established")),OR(EXACT(Q28,"None"),EXACT(Q28,"Limited and visible"),EXACT(Q28,"Material but bounded"),EXACT(Q28,"Material and unresolved")),OR(EXACT(S28,"Fit for current decision"),EXACT(S28,"Historical but deliberately bounded"),EXACT(S28,"Stale for current decision"),EXACT(S28,"Context not established")),OR(EXACT(T28,"Unlikely to change assessment"),EXACT(T28,"Could change scope or wording"),EXACT(T28,"Likely to change assessment")),OR(EXACT(V28,"Routine / descriptive"),EXACT(V28,"Material / decision-changing"),EXACT(V28,"Consequential / high-impact")),OR(EXACT(W28,"Easy to reverse"),EXACT(W28,"Costly to reverse"),EXACT(W28,"Hard to reverse")),IF(F28="No material change",OR(EXACT(H28,"Unchanged exact claim"),EXACT(H28,"Changed exact claim")),TRUE),IF(F28="No material change",OR(EXACT(I28,"Unchanged decision use"),EXACT(I28,"Changed decision use")),TRUE),IF(OR(O28="Multiple independent lines",O28="One independent line"),OR(EXACT(P28,"Established independent origins"),EXACT(P28,"Shared or dependent origins"),EXACT(P28,"Not established")),TRUE))),"Invalid","Valid"))</x:f>
      </x:c>
      <x:c r="Y28" s="38" t="str">
        <x:f>IF(A28="","",IF(X28="Invalid","Not evaluated after P00",IF(OR(C28="",D28="",F28="",IF(F28="No material change",OR(H28="",I28=""),FALSE),J28="",K28="",L28="",M28="",N28="",O28="",IF(OR(O28="Multiple independent lines",O28="One independent line"),P28="",FALSE),Q28="",IF(Q28&lt;&gt;"None",R28="",FALSE),S28="",T28="",U28="",V28="",W28=""),"Incomplete","Complete")))</x:f>
      </x:c>
      <x:c r="Z28" s="38" t="str">
        <x:f>IF(A28="","",IF(AB28="P00","Invalid controlled input",IF(AB28="P01","Incomplete",IF(OR(AB28="P02",AB28="P03",AB28="P04",AB28="P05",AB28="P06",AB28="P07",AB28="P08",AB28="P09"),"Not eligible","Eligible"))))</x:f>
      </x:c>
      <x:c r="AA28" s="38" t="str">
        <x:f>IF(A28="","",IF(AB28="P00","No confidence assigned",IF(AB28="P01","No confidence result",IF(OR(AB28="P02",AB28="P03",AB28="P04",AB28="P05",AB28="P06",AB28="P07",AB28="P08",AB28="P09"),"Confidence not assignable",IF(AB28="P10","Low confidence",IF(AB28="P11","Moderate confidence","High confidence"))))))</x:f>
      </x:c>
      <x:c r="AB28" s="38" t="str">
        <x:f>IF(A28="","",IF(X28="Invalid","P00",IF(Y28="Incomplete","P01",IF(F28="Refuse claim","P02",IF(F28="Review required","P03",IF(K28="Unresolved","P04",IF(OR(L28="No",L28="Unknown",L28="Partial"),"P05",IF(OR(J28="Missing",N28&lt;&gt;"None",M28="Not checked"),"P06",IF(OR(J28="Contradictory",M28="Material contradiction unresolved"),"P07",IF(OR(J28="Stale",S28="Stale for current decision",S28="Context not established",Q28="Material and unresolved"),"P08",IF(OR(AND(F28="Use with limits",G28=""),AND(F28="No material change",H28="Changed exact claim"),AND(F28="No material change",I28="Changed decision use"),AND(OR(O28="Multiple independent lines",O28="One independent line"),P28="Not established"),AND(Q28="None",R28&lt;&gt;"")),"P09",IF(OR(Q28="Material but bounded",AND(S28="Historical but deliberately bounded",J28="Limited / weak"),O28="Not established",AND(J28="Limited / weak",O28="Multiple independent lines",P28="Established independent origins",T28="Likely to change assessment"),AND(O28="Single-origin only",NOT(AND(F28="Use",J28="Fit",OR(K28="Supported",K28="Inferred"),L28="Yes",OR(M28="None found",M28="Apparent contradiction resolved"),N28="None",O28="Single-origin only",OR(Q28="None",Q28="Limited and visible"),S28="Fit for current decision",T28="Unlikely to change assessment"))),T28="Likely to change assessment"),"P10",IF(OR(AND(F28="No material change",NOT(AND(OR(F28="Use",F28="No material change"),IF(F28="No material change",AND(H28="Unchanged exact claim",I28="Unchanged decision use"),TRUE),J28="Fit",OR(K28="Supported",K28="Inferred"),L28="Yes",OR(M28="None found",M28="Apparent contradiction resolved"),N28="None",O28="Multiple independent lines",P28="Established independent origins",OR(Q28="None",Q28="Limited and visible"),S28="Fit for current decision",T28="Unlikely to change assessment"))),F28="Use with limits",S28="Historical but deliberately bounded",P28="Shared or dependent origins",O28="One independent line",AND(F28="Use",J28="Fit",OR(K28="Supported",K28="Inferred"),L28="Yes",OR(M28="None found",M28="Apparent contradiction resolved"),N28="None",O28="Single-origin only",OR(Q28="None",Q28="Limited and visible"),S28="Fit for current decision",T28="Unlikely to change assessment"),AND(J28="Limited / weak",O28="Multiple independent lines",P28="Established independent origins",OR(T28="Unlikely to change assessment",T28="Could change scope or wording")),T28="Could change scope or wording"),"P11",IF(AND(OR(F28="Use",F28="No material change"),IF(F28="No material change",AND(H28="Unchanged exact claim",I28="Unchanged decision use"),TRUE),J28="Fit",OR(K28="Supported",K28="Inferred"),L28="Yes",OR(M28="None found",M28="Apparent contradiction resolved"),N28="None",O28="Multiple independent lines",P28="Established independent origins",OR(Q28="None",Q28="Limited and visible"),S28="Fit for current decision",T28="Unlikely to change assessment"),"P12","P09"))))))))))))))</x:f>
      </x:c>
      <x:c r="AC28" s="38" t="str">
        <x:f>IF(A28="","",IF(AB28="P00","CONF-TECH-INVALID-ENUM",IF(AB28="P01","CONF-INCOMPLETE",IF(AB28="P02","CONF-UPSTREAM-REFUSE",IF(AB28="P03","CONF-UPSTREAM-REVIEW",IF(AB28="P04",IF(F28="No material change","CONF-SC-NMC-UNRESOLVED","CONF-UPSTREAM-UNRESOLVED"),IF(AB28="P05",IF(L28="Partial","CONF-DIRECT-FIT-PARTIAL","CONF-DIRECT-FIT"),IF(AB28="P06","CONF-MISSING-OR-UNCHECKED",IF(AB28="P07",IF(F28="No material change","CONF-SC-NMC-CONTRADICTION","CONF-CONTRADICTION"),IF(AB28="P08",IF(Q28="Material and unresolved","CONF-NOT-ASSIGNABLE-ASSUMPTION",IF(AND(F28="No material change",OR(J28="Stale",S28="Stale for current decision")),"CONF-SC-NMC-STALE",IF(S28="Context not established","CONF-NOT-ASSIGNABLE-CONTEXT","CONF-NOT-ASSIGNABLE-STALE-CURRENT"))),IF(AB28="P09",IF(AND(F28="Use with limits",G28=""),"CONF-SC-LIMIT-MISSING",IF(AND(F28="No material change",H28="Changed exact claim"),"CONF-SC-NMC-CLAIM-CHANGED",IF(AND(F28="No material change",I28="Changed decision use"),"CONF-SC-NMC-USE-CHANGED",IF(AND(OR(O28="Multiple independent lines",O28="One independent line"),P28="Not established"),"CONF-SC-INDEPENDENCE-UNPROVEN",IF(AND(Q28="None",R28&lt;&gt;""),"CONF-SC-ASSUMPTION-CONFLICT","CONF-SC-UNCLASSIFIED"))))),IF(AB28="P10",IF(Q28="Material but bounded","CONF-LOW-ASSUMPTION",IF(AND(S28="Historical but deliberately bounded",J28="Limited / weak"),"CONF-LOW-HISTORICAL",IF(O28="Not established","CONF-LOW-NOT-ESTABLISHED",IF(AND(J28="Limited / weak",O28="Multiple independent lines",P28="Established independent origins",T28="Likely to change assessment"),"CONF-LOW-WEAK-LINES",IF(AND(O28="Single-origin only",NOT(AND(F28="Use",J28="Fit",OR(K28="Supported",K28="Inferred"),L28="Yes",OR(M28="None found",M28="Apparent contradiction resolved"),N28="None",O28="Single-origin only",OR(Q28="None",Q28="Limited and visible"),S28="Fit for current decision",T28="Unlikely to change assessment"))),"CONF-LOW-SINGLE-ORIGIN","CONF-LOW-SENSITIVE"))))),IF(AB28="P11",IF(F28="No material change","CONF-MODERATE-NMC",IF(F28="Use with limits","CONF-MODERATE-LIMITED",IF(S28="Historical but deliberately bounded","CONF-MODERATE-HISTORICAL",IF(P28="Shared or dependent origins","CONF-MODERATE-SHARED-ORIGINS",IF(OR(O28="One independent line",AND(F28="Use",J28="Fit",OR(K28="Supported",K28="Inferred"),L28="Yes",OR(M28="None found",M28="Apparent contradiction resolved"),N28="None",O28="Single-origin only",OR(Q28="None",Q28="Limited and visible"),S28="Fit for current decision",T28="Unlikely to change assessment")),"CONF-MODERATE-ONE-LINE",IF(AND(J28="Limited / weak",O28="Multiple independent lines",P28="Established independent origins",OR(T28="Unlikely to change assessment",T28="Could change scope or wording")),"CONF-MODERATE-WEAK-LINES","CONF-MODERATE-SENSITIVE")))))),IF(AB28="P12",IF(F28="No material change","CONF-HIGH-NMC",IF(K28="Inferred","CONF-HIGH-INFERENCE-RETAINED","CONF-HIGH-DIRECT-INDEPENDENT")),""))))))))))))))</x:f>
      </x:c>
      <x:c r="AD28" s="38" t="str">
        <x:f>IF(A28="","",IF(AC28="A50-TECH-INVALID-ENUM","One or more active Stage 1 controlled values are invalid.",IF(AC28="A50-INCOMPLETE","The active Stage 1 assessment is incomplete.",IF(AC28="A50-UPSTREAM-REFUSE","What Counts as Reliable Evidence in Competitor Analysis? returned Refuse claim.",IF(AC28="A50-UPSTREAM-REVIEW","What Counts as Reliable Evidence in Competitor Analysis? returned Review required.",IF(AC28="A50-SC-NMC-UNRESOLVED","The no-material-change claim remains unresolved.",IF(AC28="A50-UPSTREAM-UNRESOLVED","The claim remains unresolved.",IF(AC28="A50-DIRECT-FIT","The evidence does not directly fit the exact submitted claim.",IF(AC28="A50-DIRECT-FIT-PARTIAL","The submitted claim only partially fits the evidence.",IF(AC28="A50-MISSING-OR-UNCHECKED","Required evidence is missing, unavailable, unknown, or contradiction checking is incomplete.",IF(AC28="A50-CONTRADICTION","A material contradiction remains unresolved.",IF(AC28="A50-SC-NMC-CONTRADICTION","The no-material-change submission contains an unresolved material contradiction.",IF(AC28="A50-NOT-ASSIGNABLE-ASSUMPTION","A material assumption remains unresolved.",IF(AC28="A50-NOT-ASSIGNABLE-CONTEXT","The relevant context is not established.",IF(AC28="A50-NOT-ASSIGNABLE-STALE-CURRENT","The evidence or context is stale for the current decision.",IF(AC28="A50-SC-NMC-STALE","The no-material-change assessment is stale for the current decision.",IF(AC28="A50-SC-ASSUMPTION-CONFLICT","The assumption category and detail conflict.",IF(AC28="A50-SC-INDEPENDENCE-UNPROVEN","Independent origins are not established.",IF(AC28="A50-SC-LIMIT-MISSING","Use with limits requires a named limitation.",IF(AC28="A50-SC-NMC-CLAIM-CHANGED","The exact claim changed, so prior confidence cannot be carried forward.",IF(AC28="A50-SC-NMC-USE-CHANGED","The decision use changed.",IF(AC28="A50-SC-UNCLASSIFIED","The valid input combination has no authorized classification.",IF(AC28="A50-LOW-ASSUMPTION","A bounded material assumption makes the eligible assessment fragile.",IF(AC28="A50-LOW-HISTORICAL","Historical, weak support makes the assessment fragile.",IF(AC28="A50-LOW-NOT-ESTABLISHED","Support exists but independent support is not established.",IF(AC28="A50-LOW-SENSITIVE","Plausible new evidence is likely to change the assessment.",IF(AC28="A50-LOW-SINGLE-ORIGIN","The eligible assessment depends on one origin and fails the stable single-origin conjunction.",IF(AC28="A50-LOW-WEAK-LINES","Multiple independent lines remain weak and the result is likely to change.",IF(AC28="A50-MODERATE-HISTORICAL","The evidence supports a deliberately historical, bounded assessment.",IF(AC28="A50-MODERATE-LIMITED","The assessment is eligible only within the named limitation.",IF(AC28="A50-MODERATE-NMC","The unchanged assessment remains eligible but retains meaningful uncertainty.",IF(AC28="A50-MODERATE-ONE-LINE","The assessment rests on one effective line of support.",IF(AC28="A50-MODERATE-SENSITIVE","Meaningful new evidence could change the scope or wording.",IF(AC28="A50-MODERATE-SHARED-ORIGINS","The lines share or depend on common origins, reducing independent corroboration.",IF(AC28="A50-MODERATE-WEAK-LINES","Established independent origins support the assessment, but the evidence remains limited or weak.",IF(AC28="A50-HIGH-DIRECT-INDEPENDENT","Direct, coherent support with established independent origins and limited visible assumptions supports the bounded assessment.",IF(AC28="A50-HIGH-INFERENCE-RETAINED","Direct, coherent support with established independent origins supports the bounded inference; it remains explicitly an inference.",IF(AC28="A50-HIGH-NMC","The exact claim and decision use are unchanged and the strong-support conditions remain satisfied.",""))))))))))))))))))))))))))))))))))))))</x:f>
      </x:c>
      <x:c r="AE28" s="38" t="str">
        <x:f>IF(A28="","",IF(Z28="Invalid controlled input","No confidence statement is permitted.",IF(Z28="Incomplete","No confidence statement is permitted until Stage 1 is complete.",IF(Z28="Not eligible","Confidence not assignable: no confidence statement is permitted for "&amp;C28&amp;" because "&amp;AD28&amp;" "&amp;AG28,IF(AA28="High confidence",IF(K28="Inferred","The evidence supports the inference that ","The available evidence strongly supports the assessment that ")&amp;C28&amp;", with High confidence within "&amp;D28&amp;". The principal remaining uncertainty is "&amp;U28,IF(AA28="Moderate confidence",IF(K28="Inferred","The evidence supports the inference that ","The available evidence supports the assessment that ")&amp;C28&amp;", with Moderate confidence within "&amp;D28&amp;". "&amp;U28&amp;" could change its scope or wording.",IF(K28="Inferred","The limited evidence supports the provisional inference that ","Limited evidence weakly supports the bounded assessment that ")&amp;C28&amp;". Treat it as provisional because "&amp;U28))))))</x:f>
      </x:c>
      <x:c r="AF28" s="38" t="str">
        <x:f>IF(A28="","",IF(Z28="Invalid controlled input","Do not preserve or reuse a previous result.",IF(Z28="Incomplete","Do not infer a result from partial inputs.",IF(Z28="Not eligible","Do not use High, Moderate or Low confidence, zero confidence, very low confidence, or wording that presents the claim as established.",IF(AA28="High confidence","Do not say certain, proven, guaranteed, definitely, conclusive, established fact, or assign a numerical probability.",IF(AA28="Moderate confidence","Do not say definitive, conclusive, established fact, or attach a percentage band.","Do not say shows, confirms, demonstrates as established, or use Low confidence to rescue an unsupported claim."))))))</x:f>
      </x:c>
      <x:c r="AG28" s="38" t="str">
        <x:f>IF(A28="","",IF(AC28="A50-TECH-INVALID-ENUM","Correct the exact invalid value and resubmit.",IF(AC28="A50-INCOMPLETE","Complete every active Stage 1 field.",IF(AC28="A50-UPSTREAM-REFUSE","Resolve or replace the refused claim through What Counts as Reliable Evidence in Competitor Analysis?.",IF(AC28="A50-UPSTREAM-REVIEW","Complete the review in What Counts as Reliable Evidence in Competitor Analysis? before confidence assessment.",IF(AC28="A50-SC-NMC-UNRESOLVED","Resolve the claim status upstream before assigning confidence.",IF(AC28="A50-UPSTREAM-UNRESOLVED","Resolve the claim status upstream before assigning confidence.",IF(AC28="A50-DIRECT-FIT","Narrow or replace the claim and rerun What Counts as Reliable Evidence in Competitor Analysis?.",IF(AC28="A50-DIRECT-FIT-PARTIAL","Submit the separately narrowed proposition approved through What Counts as Reliable Evidence in Competitor Analysis? as the new Exact claim with Direct claim fit set to Yes.",IF(AC28="A50-MISSING-OR-UNCHECKED","Recover or document the required evidence and complete the review in What Counts as Reliable Evidence in Competitor Analysis? before assigning confidence.",IF(AC28="A50-CONTRADICTION","Resolve or preserve the contradiction through How to Handle Contradictory Competitor Evidence before assigning confidence.",IF(AC28="A50-SC-NMC-CONTRADICTION","Resolve or preserve the contradiction through How to Handle Contradictory Competitor Evidence before assigning confidence.",IF(AC28="A50-NOT-ASSIGNABLE-ASSUMPTION","Resolve the material assumption or narrow the claim.",IF(AC28="A50-NOT-ASSIGNABLE-CONTEXT","Establish the relevant context before assigning confidence.",IF(AC28="A50-NOT-ASSIGNABLE-STALE-CURRENT","Update or historically bind the evidence through When Competitor Evidence Becomes Too Old to Use.",IF(AC28="A50-SC-NMC-STALE","Run a fresh assessment with current evidence.",IF(AC28="A50-SC-ASSUMPTION-CONFLICT","Choose a bounded assumption category or remove the detail.",IF(AC28="A50-SC-INDEPENDENCE-UNPROVEN","Trace origins or correct the support category.",IF(AC28="A50-SC-LIMIT-MISSING","Add the exact limitation or correct the upstream outcome.",IF(AC28="A50-SC-NMC-CLAIM-CHANGED","Run a fresh assessment.",IF(AC28="A50-SC-NMC-USE-CHANGED","Run a fresh assessment for the new use.",IF(AC28="A50-SC-UNCLASSIFIED","Return to method governance; do not invent a result.",IF(AC28="A50-LOW-ASSUMPTION","Keep the assumption explicit and seek evidence that could remove it.",IF(AC28="A50-LOW-HISTORICAL","Use only historically bounded wording and seek current evidence.",IF(AC28="A50-LOW-NOT-ESTABLISHED","Trace provenance or collect genuinely independent evidence.",IF(AC28="A50-LOW-SENSITIVE","Collect the evidence most likely to change the result.",IF(AC28="A50-LOW-SINGLE-ORIGIN","Seek genuinely independent corroboration.",IF(AC28="A50-LOW-WEAK-LINES","Strengthen direct support before consequential use.",IF(AC28="A50-MODERATE-HISTORICAL","Do not generalize it to the current decision without fresh evidence.",IF(AC28="A50-MODERATE-LIMITED","Reopen if the named limitation no longer holds.",IF(AC28="A50-MODERATE-NMC","Reopen if the exact claim, use, evidence or context changes.",IF(AC28="A50-MODERATE-ONE-LINE","A second genuinely independent line could change scope or wording.",IF(AC28="A50-MODERATE-SENSITIVE","Name the likely change trigger and keep the statement bounded.",IF(AC28="A50-MODERATE-SHARED-ORIGINS","Seek genuinely independent origins.",IF(AC28="A50-MODERATE-WEAK-LINES","Strengthen the direct evidence and preserve the limitation.",IF(AC28="A50-HIGH-DIRECT-INDEPENDENT","Reopen on the named evidence, context, assumption or decision-use trigger.",IF(AC28="A50-HIGH-INFERENCE-RETAINED","Retain the inference marker and reopen on the named trigger.",IF(AC28="A50-HIGH-NMC","Reopen on the named evidence, context, assumption or decision-use trigger.",""))))))))))))))))))))))))))))))))))))))</x:f>
      </x:c>
      <x:c r="AH28" s="38" t="str">
        <x:f>IF(A28="","",IF(Z28&lt;&gt;"Eligible","",IF(AND(V28="Consequential / high-impact",W28="Hard to reverse"),"CONF-OVERLAY-CONSEQUENCE + CONF-OVERLAY-HARD-TO-REVERSE",IF(AND(AA28="Low confidence",W28="Hard to reverse"),"CONF-OVERLAY-HARD-TO-REVERSE",IF(V28="Consequential / high-impact","CONF-OVERLAY-CONSEQUENCE",IF(W28="Hard to reverse","CONF-OVERLAY-HARD-TO-REVERSE",IF(OR(V28="Material / decision-changing",W28="Costly to reverse"),"CONF-OVERLAY-CONSEQUENCE","")))))))</x:f>
      </x:c>
      <x:c r="AI28" s="38" t="str">
        <x:f>IF(A28="","",IF(Z28&lt;&gt;"Eligible","",IF(AND(V28="Consequential / high-impact",W28="Hard to reverse"),IF(AA28="Low confidence","Independent review and formal approval required; default to deferral, evidence collection or a reversible test.","Independent accountable review and formal approval required before a consequential, hard-to-reverse action."),IF(AND(AA28="Low confidence",W28="Hard to reverse"),"Independent review and formal approval required; default to deferral, evidence collection or a reversible test.",IF(V28="Consequential / high-impact","Independent accountable review and formal approval required.",IF(W28="Hard to reverse","Independent review required before a hard-to-reverse action.",IF(OR(V28="Material / decision-changing",W28="Costly to reverse"),"Accountable reviewer required before material use.","Owner review; reopen on the named trigger.")))))))</x:f>
      </x:c>
      <x:c r="AJ28" s="38" t="str">
        <x:f>IF(A28="","",IF(Z28&lt;&gt;"Eligible","",IF(AND(V28="Consequential / high-impact",W28="Hard to reverse"),IF(AA28="Low confidence","Do not make an irreversible commitment from this Low-confidence assessment.","Prefer a reversible step and proceed only within the recorded scope after independent review; confidence itself is unchanged."),IF(AND(AA28="Low confidence",W28="Hard to reverse"),"Do not make an irreversible commitment from this Low-confidence assessment.",IF(V28="Consequential / high-impact","Proceed only within the recorded scope after independent review; confidence itself is unchanged.",IF(W28="Hard to reverse","Prefer a reversible step until review is complete.",IF(OR(V28="Material / decision-changing",W28="Costly to reverse"),"Use only after accountable review and within the stated boundary.","Proceed within the stated scope and preserve the reopen condition.")))))))</x:f>
      </x:c>
      <x:c r="AK28" s="37"/>
      <x:c r="AL28" s="37"/>
      <x:c r="AM28" s="37"/>
      <x:c r="AN28" s="37"/>
      <x:c r="AO28" s="42"/>
      <x:c r="AP28" s="38" t="str">
        <x:f>IF(A28="","",IF(Z28&lt;&gt;"Eligible","Not active",IF(OR(AND(AN28&lt;&gt;"",NOT(OR(EXACT(AN28,"Yes"),EXACT(AN28,"No")))),AND(AO28&lt;&gt;"",NOT(ISNUMBER(AO28)))),"H00",IF(OR(AK28="",AM28="",AN28=""),"H01",IF(AND(OR(V28="Material / decision-changing",V28="Consequential / high-impact",W28="Costly to reverse",W28="Hard to reverse"),AL28=""),"H02",IF(AND(OR(V28="Consequential / high-impact",W28="Hard to reverse"),AK28&lt;&gt;"",AL28&lt;&gt;"",EXACT(AK28,AL28)),"H03",IF(AND(AN28="Yes",AO28=""),"H04",IF(AND(AN28="No",AO28&lt;&gt;""),"H05","H06"))))))))</x:f>
      </x:c>
      <x:c r="AQ28" s="38" t="str">
        <x:f>IF(A28="","",IF(AP28="Not active","Not active",IF(OR(AP28="H00",AP28="H01",AP28="H04"),"Incomplete",IF(OR(AP28="H02",AP28="H03",AP28="H05"),"Draft","Complete"))))</x:f>
      </x:c>
      <x:c r="AR28" s="38" t="str">
        <x:f>IF(A28="","",IF(AP28="H00","CONF-HANDOFF-INVALID",IF(AP28="H01","CONF-HANDOFF-INCOMPLETE",IF(AP28="H02","CONF-HANDOFF-REVIEWER",IF(AP28="H03","CONF-HANDOFF-INDEPENDENCE",IF(AP28="H04","CONF-HANDOFF-DATE",IF(AP28="H05","CONF-HANDOFF-DATE-NOT-MATERIAL","")))))))</x:f>
      </x:c>
      <x:c r="AS28" s="38" t="str">
        <x:f>IF(A28="","",IF(AP28="H06","Permitted","Prohibited"))</x:f>
      </x:c>
      <x:c r="AT28" s="38" t="str">
        <x:f>IF(A28="","",IF(OR(AB28="P28",AB28="P29",AB28="P31",AB28="P32"),"What Counts as Reliable Evidence in Competitor Analysis?",IF(AB28="P30","Observed, Inferred and Unresolved Evidence",IF(AB28="P33","How to Handle Contradictory Competitor Evidence",IF(AB28="P34","When Competitor Evidence Becomes Too Old to Use","")))))</x:f>
      </x:c>
      <x:c r="AU28" s="38" t="str">
        <x:f>IF(A28="","","SERPIFAI Confidence Statement Method v1.0.1")</x:f>
      </x:c>
      <x:c r="AV28" s="38" t="str">
        <x:f>IF(A28="","","Qualitative evidence-and-uncertainty protocol; not probability, calibrated accuracy, scoring, assurance or a guarantee.")</x:f>
      </x:c>
    </x:row>
    <x:row r="29">
      <x:c r="A29" s="37"/>
      <x:c r="B29" s="37"/>
      <x:c r="C29" s="37"/>
      <x:c r="D29" s="37"/>
      <x:c r="E29" s="42"/>
      <x:c r="F29" s="37"/>
      <x:c r="G29" s="37"/>
      <x:c r="H29" s="37"/>
      <x:c r="I29" s="37"/>
      <x:c r="J29" s="37"/>
      <x:c r="K29" s="37"/>
      <x:c r="L29" s="37"/>
      <x:c r="M29" s="37"/>
      <x:c r="N29" s="37"/>
      <x:c r="O29" s="37"/>
      <x:c r="P29" s="37"/>
      <x:c r="Q29" s="37"/>
      <x:c r="R29" s="37"/>
      <x:c r="S29" s="37"/>
      <x:c r="T29" s="37"/>
      <x:c r="U29" s="37"/>
      <x:c r="V29" s="37"/>
      <x:c r="W29" s="37"/>
      <x:c r="X29" s="38" t="str">
        <x:f>IF(A29="","",IF(NOT(AND(OR(EXACT(F29,"Use"),EXACT(F29,"Use with limits"),EXACT(F29,"Review required"),EXACT(F29,"Refuse claim"),EXACT(F29,"No material change")),OR(EXACT(J29,"Fit"),EXACT(J29,"Limited / weak"),EXACT(J29,"Stale"),EXACT(J29,"Contradictory"),EXACT(J29,"Missing")),OR(EXACT(K29,"Supported"),EXACT(K29,"Inferred"),EXACT(K29,"Unresolved")),OR(EXACT(L29,"Yes"),EXACT(L29,"Partial"),EXACT(L29,"No"),EXACT(L29,"Unknown")),OR(EXACT(M29,"None found"),EXACT(M29,"Apparent contradiction resolved"),EXACT(M29,"Material contradiction unresolved"),EXACT(M29,"Not checked")),OR(EXACT(N29,"None"),EXACT(N29,"Recoverable missing evidence"),EXACT(N29,"Material evidence unavailable"),EXACT(N29,"Unknown")),OR(EXACT(O29,"Multiple independent lines"),EXACT(O29,"One independent line"),EXACT(O29,"Single-origin only"),EXACT(O29,"Not established")),OR(EXACT(Q29,"None"),EXACT(Q29,"Limited and visible"),EXACT(Q29,"Material but bounded"),EXACT(Q29,"Material and unresolved")),OR(EXACT(S29,"Fit for current decision"),EXACT(S29,"Historical but deliberately bounded"),EXACT(S29,"Stale for current decision"),EXACT(S29,"Context not established")),OR(EXACT(T29,"Unlikely to change assessment"),EXACT(T29,"Could change scope or wording"),EXACT(T29,"Likely to change assessment")),OR(EXACT(V29,"Routine / descriptive"),EXACT(V29,"Material / decision-changing"),EXACT(V29,"Consequential / high-impact")),OR(EXACT(W29,"Easy to reverse"),EXACT(W29,"Costly to reverse"),EXACT(W29,"Hard to reverse")),IF(F29="No material change",OR(EXACT(H29,"Unchanged exact claim"),EXACT(H29,"Changed exact claim")),TRUE),IF(F29="No material change",OR(EXACT(I29,"Unchanged decision use"),EXACT(I29,"Changed decision use")),TRUE),IF(OR(O29="Multiple independent lines",O29="One independent line"),OR(EXACT(P29,"Established independent origins"),EXACT(P29,"Shared or dependent origins"),EXACT(P29,"Not established")),TRUE))),"Invalid","Valid"))</x:f>
      </x:c>
      <x:c r="Y29" s="38" t="str">
        <x:f>IF(A29="","",IF(X29="Invalid","Not evaluated after P00",IF(OR(C29="",D29="",F29="",IF(F29="No material change",OR(H29="",I29=""),FALSE),J29="",K29="",L29="",M29="",N29="",O29="",IF(OR(O29="Multiple independent lines",O29="One independent line"),P29="",FALSE),Q29="",IF(Q29&lt;&gt;"None",R29="",FALSE),S29="",T29="",U29="",V29="",W29=""),"Incomplete","Complete")))</x:f>
      </x:c>
      <x:c r="Z29" s="38" t="str">
        <x:f>IF(A29="","",IF(AB29="P00","Invalid controlled input",IF(AB29="P01","Incomplete",IF(OR(AB29="P02",AB29="P03",AB29="P04",AB29="P05",AB29="P06",AB29="P07",AB29="P08",AB29="P09"),"Not eligible","Eligible"))))</x:f>
      </x:c>
      <x:c r="AA29" s="38" t="str">
        <x:f>IF(A29="","",IF(AB29="P00","No confidence assigned",IF(AB29="P01","No confidence result",IF(OR(AB29="P02",AB29="P03",AB29="P04",AB29="P05",AB29="P06",AB29="P07",AB29="P08",AB29="P09"),"Confidence not assignable",IF(AB29="P10","Low confidence",IF(AB29="P11","Moderate confidence","High confidence"))))))</x:f>
      </x:c>
      <x:c r="AB29" s="38" t="str">
        <x:f>IF(A29="","",IF(X29="Invalid","P00",IF(Y29="Incomplete","P01",IF(F29="Refuse claim","P02",IF(F29="Review required","P03",IF(K29="Unresolved","P04",IF(OR(L29="No",L29="Unknown",L29="Partial"),"P05",IF(OR(J29="Missing",N29&lt;&gt;"None",M29="Not checked"),"P06",IF(OR(J29="Contradictory",M29="Material contradiction unresolved"),"P07",IF(OR(J29="Stale",S29="Stale for current decision",S29="Context not established",Q29="Material and unresolved"),"P08",IF(OR(AND(F29="Use with limits",G29=""),AND(F29="No material change",H29="Changed exact claim"),AND(F29="No material change",I29="Changed decision use"),AND(OR(O29="Multiple independent lines",O29="One independent line"),P29="Not established"),AND(Q29="None",R29&lt;&gt;"")),"P09",IF(OR(Q29="Material but bounded",AND(S29="Historical but deliberately bounded",J29="Limited / weak"),O29="Not established",AND(J29="Limited / weak",O29="Multiple independent lines",P29="Established independent origins",T29="Likely to change assessment"),AND(O29="Single-origin only",NOT(AND(F29="Use",J29="Fit",OR(K29="Supported",K29="Inferred"),L29="Yes",OR(M29="None found",M29="Apparent contradiction resolved"),N29="None",O29="Single-origin only",OR(Q29="None",Q29="Limited and visible"),S29="Fit for current decision",T29="Unlikely to change assessment"))),T29="Likely to change assessment"),"P10",IF(OR(AND(F29="No material change",NOT(AND(OR(F29="Use",F29="No material change"),IF(F29="No material change",AND(H29="Unchanged exact claim",I29="Unchanged decision use"),TRUE),J29="Fit",OR(K29="Supported",K29="Inferred"),L29="Yes",OR(M29="None found",M29="Apparent contradiction resolved"),N29="None",O29="Multiple independent lines",P29="Established independent origins",OR(Q29="None",Q29="Limited and visible"),S29="Fit for current decision",T29="Unlikely to change assessment"))),F29="Use with limits",S29="Historical but deliberately bounded",P29="Shared or dependent origins",O29="One independent line",AND(F29="Use",J29="Fit",OR(K29="Supported",K29="Inferred"),L29="Yes",OR(M29="None found",M29="Apparent contradiction resolved"),N29="None",O29="Single-origin only",OR(Q29="None",Q29="Limited and visible"),S29="Fit for current decision",T29="Unlikely to change assessment"),AND(J29="Limited / weak",O29="Multiple independent lines",P29="Established independent origins",OR(T29="Unlikely to change assessment",T29="Could change scope or wording")),T29="Could change scope or wording"),"P11",IF(AND(OR(F29="Use",F29="No material change"),IF(F29="No material change",AND(H29="Unchanged exact claim",I29="Unchanged decision use"),TRUE),J29="Fit",OR(K29="Supported",K29="Inferred"),L29="Yes",OR(M29="None found",M29="Apparent contradiction resolved"),N29="None",O29="Multiple independent lines",P29="Established independent origins",OR(Q29="None",Q29="Limited and visible"),S29="Fit for current decision",T29="Unlikely to change assessment"),"P12","P09"))))))))))))))</x:f>
      </x:c>
      <x:c r="AC29" s="38" t="str">
        <x:f>IF(A29="","",IF(AB29="P00","CONF-TECH-INVALID-ENUM",IF(AB29="P01","CONF-INCOMPLETE",IF(AB29="P02","CONF-UPSTREAM-REFUSE",IF(AB29="P03","CONF-UPSTREAM-REVIEW",IF(AB29="P04",IF(F29="No material change","CONF-SC-NMC-UNRESOLVED","CONF-UPSTREAM-UNRESOLVED"),IF(AB29="P05",IF(L29="Partial","CONF-DIRECT-FIT-PARTIAL","CONF-DIRECT-FIT"),IF(AB29="P06","CONF-MISSING-OR-UNCHECKED",IF(AB29="P07",IF(F29="No material change","CONF-SC-NMC-CONTRADICTION","CONF-CONTRADICTION"),IF(AB29="P08",IF(Q29="Material and unresolved","CONF-NOT-ASSIGNABLE-ASSUMPTION",IF(AND(F29="No material change",OR(J29="Stale",S29="Stale for current decision")),"CONF-SC-NMC-STALE",IF(S29="Context not established","CONF-NOT-ASSIGNABLE-CONTEXT","CONF-NOT-ASSIGNABLE-STALE-CURRENT"))),IF(AB29="P09",IF(AND(F29="Use with limits",G29=""),"CONF-SC-LIMIT-MISSING",IF(AND(F29="No material change",H29="Changed exact claim"),"CONF-SC-NMC-CLAIM-CHANGED",IF(AND(F29="No material change",I29="Changed decision use"),"CONF-SC-NMC-USE-CHANGED",IF(AND(OR(O29="Multiple independent lines",O29="One independent line"),P29="Not established"),"CONF-SC-INDEPENDENCE-UNPROVEN",IF(AND(Q29="None",R29&lt;&gt;""),"CONF-SC-ASSUMPTION-CONFLICT","CONF-SC-UNCLASSIFIED"))))),IF(AB29="P10",IF(Q29="Material but bounded","CONF-LOW-ASSUMPTION",IF(AND(S29="Historical but deliberately bounded",J29="Limited / weak"),"CONF-LOW-HISTORICAL",IF(O29="Not established","CONF-LOW-NOT-ESTABLISHED",IF(AND(J29="Limited / weak",O29="Multiple independent lines",P29="Established independent origins",T29="Likely to change assessment"),"CONF-LOW-WEAK-LINES",IF(AND(O29="Single-origin only",NOT(AND(F29="Use",J29="Fit",OR(K29="Supported",K29="Inferred"),L29="Yes",OR(M29="None found",M29="Apparent contradiction resolved"),N29="None",O29="Single-origin only",OR(Q29="None",Q29="Limited and visible"),S29="Fit for current decision",T29="Unlikely to change assessment"))),"CONF-LOW-SINGLE-ORIGIN","CONF-LOW-SENSITIVE"))))),IF(AB29="P11",IF(F29="No material change","CONF-MODERATE-NMC",IF(F29="Use with limits","CONF-MODERATE-LIMITED",IF(S29="Historical but deliberately bounded","CONF-MODERATE-HISTORICAL",IF(P29="Shared or dependent origins","CONF-MODERATE-SHARED-ORIGINS",IF(OR(O29="One independent line",AND(F29="Use",J29="Fit",OR(K29="Supported",K29="Inferred"),L29="Yes",OR(M29="None found",M29="Apparent contradiction resolved"),N29="None",O29="Single-origin only",OR(Q29="None",Q29="Limited and visible"),S29="Fit for current decision",T29="Unlikely to change assessment")),"CONF-MODERATE-ONE-LINE",IF(AND(J29="Limited / weak",O29="Multiple independent lines",P29="Established independent origins",OR(T29="Unlikely to change assessment",T29="Could change scope or wording")),"CONF-MODERATE-WEAK-LINES","CONF-MODERATE-SENSITIVE")))))),IF(AB29="P12",IF(F29="No material change","CONF-HIGH-NMC",IF(K29="Inferred","CONF-HIGH-INFERENCE-RETAINED","CONF-HIGH-DIRECT-INDEPENDENT")),""))))))))))))))</x:f>
      </x:c>
      <x:c r="AD29" s="38" t="str">
        <x:f>IF(A29="","",IF(AC29="A51-TECH-INVALID-ENUM","One or more active Stage 1 controlled values are invalid.",IF(AC29="A51-INCOMPLETE","The active Stage 1 assessment is incomplete.",IF(AC29="A51-UPSTREAM-REFUSE","What Counts as Reliable Evidence in Competitor Analysis? returned Refuse claim.",IF(AC29="A51-UPSTREAM-REVIEW","What Counts as Reliable Evidence in Competitor Analysis? returned Review required.",IF(AC29="A51-SC-NMC-UNRESOLVED","The no-material-change claim remains unresolved.",IF(AC29="A51-UPSTREAM-UNRESOLVED","The claim remains unresolved.",IF(AC29="A51-DIRECT-FIT","The evidence does not directly fit the exact submitted claim.",IF(AC29="A51-DIRECT-FIT-PARTIAL","The submitted claim only partially fits the evidence.",IF(AC29="A51-MISSING-OR-UNCHECKED","Required evidence is missing, unavailable, unknown, or contradiction checking is incomplete.",IF(AC29="A51-CONTRADICTION","A material contradiction remains unresolved.",IF(AC29="A51-SC-NMC-CONTRADICTION","The no-material-change submission contains an unresolved material contradiction.",IF(AC29="A51-NOT-ASSIGNABLE-ASSUMPTION","A material assumption remains unresolved.",IF(AC29="A51-NOT-ASSIGNABLE-CONTEXT","The relevant context is not established.",IF(AC29="A51-NOT-ASSIGNABLE-STALE-CURRENT","The evidence or context is stale for the current decision.",IF(AC29="A51-SC-NMC-STALE","The no-material-change assessment is stale for the current decision.",IF(AC29="A51-SC-ASSUMPTION-CONFLICT","The assumption category and detail conflict.",IF(AC29="A51-SC-INDEPENDENCE-UNPROVEN","Independent origins are not established.",IF(AC29="A51-SC-LIMIT-MISSING","Use with limits requires a named limitation.",IF(AC29="A51-SC-NMC-CLAIM-CHANGED","The exact claim changed, so prior confidence cannot be carried forward.",IF(AC29="A51-SC-NMC-USE-CHANGED","The decision use changed.",IF(AC29="A51-SC-UNCLASSIFIED","The valid input combination has no authorized classification.",IF(AC29="A51-LOW-ASSUMPTION","A bounded material assumption makes the eligible assessment fragile.",IF(AC29="A51-LOW-HISTORICAL","Historical, weak support makes the assessment fragile.",IF(AC29="A51-LOW-NOT-ESTABLISHED","Support exists but independent support is not established.",IF(AC29="A51-LOW-SENSITIVE","Plausible new evidence is likely to change the assessment.",IF(AC29="A51-LOW-SINGLE-ORIGIN","The eligible assessment depends on one origin and fails the stable single-origin conjunction.",IF(AC29="A51-LOW-WEAK-LINES","Multiple independent lines remain weak and the result is likely to change.",IF(AC29="A51-MODERATE-HISTORICAL","The evidence supports a deliberately historical, bounded assessment.",IF(AC29="A51-MODERATE-LIMITED","The assessment is eligible only within the named limitation.",IF(AC29="A51-MODERATE-NMC","The unchanged assessment remains eligible but retains meaningful uncertainty.",IF(AC29="A51-MODERATE-ONE-LINE","The assessment rests on one effective line of support.",IF(AC29="A51-MODERATE-SENSITIVE","Meaningful new evidence could change the scope or wording.",IF(AC29="A51-MODERATE-SHARED-ORIGINS","The lines share or depend on common origins, reducing independent corroboration.",IF(AC29="A51-MODERATE-WEAK-LINES","Established independent origins support the assessment, but the evidence remains limited or weak.",IF(AC29="A51-HIGH-DIRECT-INDEPENDENT","Direct, coherent support with established independent origins and limited visible assumptions supports the bounded assessment.",IF(AC29="A51-HIGH-INFERENCE-RETAINED","Direct, coherent support with established independent origins supports the bounded inference; it remains explicitly an inference.",IF(AC29="A51-HIGH-NMC","The exact claim and decision use are unchanged and the strong-support conditions remain satisfied.",""))))))))))))))))))))))))))))))))))))))</x:f>
      </x:c>
      <x:c r="AE29" s="38" t="str">
        <x:f>IF(A29="","",IF(Z29="Invalid controlled input","No confidence statement is permitted.",IF(Z29="Incomplete","No confidence statement is permitted until Stage 1 is complete.",IF(Z29="Not eligible","Confidence not assignable: no confidence statement is permitted for "&amp;C29&amp;" because "&amp;AD29&amp;" "&amp;AG29,IF(AA29="High confidence",IF(K29="Inferred","The evidence supports the inference that ","The available evidence strongly supports the assessment that ")&amp;C29&amp;", with High confidence within "&amp;D29&amp;". The principal remaining uncertainty is "&amp;U29,IF(AA29="Moderate confidence",IF(K29="Inferred","The evidence supports the inference that ","The available evidence supports the assessment that ")&amp;C29&amp;", with Moderate confidence within "&amp;D29&amp;". "&amp;U29&amp;" could change its scope or wording.",IF(K29="Inferred","The limited evidence supports the provisional inference that ","Limited evidence weakly supports the bounded assessment that ")&amp;C29&amp;". Treat it as provisional because "&amp;U29))))))</x:f>
      </x:c>
      <x:c r="AF29" s="38" t="str">
        <x:f>IF(A29="","",IF(Z29="Invalid controlled input","Do not preserve or reuse a previous result.",IF(Z29="Incomplete","Do not infer a result from partial inputs.",IF(Z29="Not eligible","Do not use High, Moderate or Low confidence, zero confidence, very low confidence, or wording that presents the claim as established.",IF(AA29="High confidence","Do not say certain, proven, guaranteed, definitely, conclusive, established fact, or assign a numerical probability.",IF(AA29="Moderate confidence","Do not say definitive, conclusive, established fact, or attach a percentage band.","Do not say shows, confirms, demonstrates as established, or use Low confidence to rescue an unsupported claim."))))))</x:f>
      </x:c>
      <x:c r="AG29" s="38" t="str">
        <x:f>IF(A29="","",IF(AC29="A51-TECH-INVALID-ENUM","Correct the exact invalid value and resubmit.",IF(AC29="A51-INCOMPLETE","Complete every active Stage 1 field.",IF(AC29="A51-UPSTREAM-REFUSE","Resolve or replace the refused claim through What Counts as Reliable Evidence in Competitor Analysis?.",IF(AC29="A51-UPSTREAM-REVIEW","Complete the review in What Counts as Reliable Evidence in Competitor Analysis? before confidence assessment.",IF(AC29="A51-SC-NMC-UNRESOLVED","Resolve the claim status upstream before assigning confidence.",IF(AC29="A51-UPSTREAM-UNRESOLVED","Resolve the claim status upstream before assigning confidence.",IF(AC29="A51-DIRECT-FIT","Narrow or replace the claim and rerun What Counts as Reliable Evidence in Competitor Analysis?.",IF(AC29="A51-DIRECT-FIT-PARTIAL","Submit the separately narrowed proposition approved through What Counts as Reliable Evidence in Competitor Analysis? as the new Exact claim with Direct claim fit set to Yes.",IF(AC29="A51-MISSING-OR-UNCHECKED","Recover or document the required evidence and complete the review in What Counts as Reliable Evidence in Competitor Analysis? before assigning confidence.",IF(AC29="A51-CONTRADICTION","Resolve or preserve the contradiction through How to Handle Contradictory Competitor Evidence before assigning confidence.",IF(AC29="A51-SC-NMC-CONTRADICTION","Resolve or preserve the contradiction through How to Handle Contradictory Competitor Evidence before assigning confidence.",IF(AC29="A51-NOT-ASSIGNABLE-ASSUMPTION","Resolve the material assumption or narrow the claim.",IF(AC29="A51-NOT-ASSIGNABLE-CONTEXT","Establish the relevant context before assigning confidence.",IF(AC29="A51-NOT-ASSIGNABLE-STALE-CURRENT","Update or historically bind the evidence through When Competitor Evidence Becomes Too Old to Use.",IF(AC29="A51-SC-NMC-STALE","Run a fresh assessment with current evidence.",IF(AC29="A51-SC-ASSUMPTION-CONFLICT","Choose a bounded assumption category or remove the detail.",IF(AC29="A51-SC-INDEPENDENCE-UNPROVEN","Trace origins or correct the support category.",IF(AC29="A51-SC-LIMIT-MISSING","Add the exact limitation or correct the upstream outcome.",IF(AC29="A51-SC-NMC-CLAIM-CHANGED","Run a fresh assessment.",IF(AC29="A51-SC-NMC-USE-CHANGED","Run a fresh assessment for the new use.",IF(AC29="A51-SC-UNCLASSIFIED","Return to method governance; do not invent a result.",IF(AC29="A51-LOW-ASSUMPTION","Keep the assumption explicit and seek evidence that could remove it.",IF(AC29="A51-LOW-HISTORICAL","Use only historically bounded wording and seek current evidence.",IF(AC29="A51-LOW-NOT-ESTABLISHED","Trace provenance or collect genuinely independent evidence.",IF(AC29="A51-LOW-SENSITIVE","Collect the evidence most likely to change the result.",IF(AC29="A51-LOW-SINGLE-ORIGIN","Seek genuinely independent corroboration.",IF(AC29="A51-LOW-WEAK-LINES","Strengthen direct support before consequential use.",IF(AC29="A51-MODERATE-HISTORICAL","Do not generalize it to the current decision without fresh evidence.",IF(AC29="A51-MODERATE-LIMITED","Reopen if the named limitation no longer holds.",IF(AC29="A51-MODERATE-NMC","Reopen if the exact claim, use, evidence or context changes.",IF(AC29="A51-MODERATE-ONE-LINE","A second genuinely independent line could change scope or wording.",IF(AC29="A51-MODERATE-SENSITIVE","Name the likely change trigger and keep the statement bounded.",IF(AC29="A51-MODERATE-SHARED-ORIGINS","Seek genuinely independent origins.",IF(AC29="A51-MODERATE-WEAK-LINES","Strengthen the direct evidence and preserve the limitation.",IF(AC29="A51-HIGH-DIRECT-INDEPENDENT","Reopen on the named evidence, context, assumption or decision-use trigger.",IF(AC29="A51-HIGH-INFERENCE-RETAINED","Retain the inference marker and reopen on the named trigger.",IF(AC29="A51-HIGH-NMC","Reopen on the named evidence, context, assumption or decision-use trigger.",""))))))))))))))))))))))))))))))))))))))</x:f>
      </x:c>
      <x:c r="AH29" s="38" t="str">
        <x:f>IF(A29="","",IF(Z29&lt;&gt;"Eligible","",IF(AND(V29="Consequential / high-impact",W29="Hard to reverse"),"CONF-OVERLAY-CONSEQUENCE + CONF-OVERLAY-HARD-TO-REVERSE",IF(AND(AA29="Low confidence",W29="Hard to reverse"),"CONF-OVERLAY-HARD-TO-REVERSE",IF(V29="Consequential / high-impact","CONF-OVERLAY-CONSEQUENCE",IF(W29="Hard to reverse","CONF-OVERLAY-HARD-TO-REVERSE",IF(OR(V29="Material / decision-changing",W29="Costly to reverse"),"CONF-OVERLAY-CONSEQUENCE","")))))))</x:f>
      </x:c>
      <x:c r="AI29" s="38" t="str">
        <x:f>IF(A29="","",IF(Z29&lt;&gt;"Eligible","",IF(AND(V29="Consequential / high-impact",W29="Hard to reverse"),IF(AA29="Low confidence","Independent review and formal approval required; default to deferral, evidence collection or a reversible test.","Independent accountable review and formal approval required before a consequential, hard-to-reverse action."),IF(AND(AA29="Low confidence",W29="Hard to reverse"),"Independent review and formal approval required; default to deferral, evidence collection or a reversible test.",IF(V29="Consequential / high-impact","Independent accountable review and formal approval required.",IF(W29="Hard to reverse","Independent review required before a hard-to-reverse action.",IF(OR(V29="Material / decision-changing",W29="Costly to reverse"),"Accountable reviewer required before material use.","Owner review; reopen on the named trigger.")))))))</x:f>
      </x:c>
      <x:c r="AJ29" s="38" t="str">
        <x:f>IF(A29="","",IF(Z29&lt;&gt;"Eligible","",IF(AND(V29="Consequential / high-impact",W29="Hard to reverse"),IF(AA29="Low confidence","Do not make an irreversible commitment from this Low-confidence assessment.","Prefer a reversible step and proceed only within the recorded scope after independent review; confidence itself is unchanged."),IF(AND(AA29="Low confidence",W29="Hard to reverse"),"Do not make an irreversible commitment from this Low-confidence assessment.",IF(V29="Consequential / high-impact","Proceed only within the recorded scope after independent review; confidence itself is unchanged.",IF(W29="Hard to reverse","Prefer a reversible step until review is complete.",IF(OR(V29="Material / decision-changing",W29="Costly to reverse"),"Use only after accountable review and within the stated boundary.","Proceed within the stated scope and preserve the reopen condition.")))))))</x:f>
      </x:c>
      <x:c r="AK29" s="37"/>
      <x:c r="AL29" s="37"/>
      <x:c r="AM29" s="37"/>
      <x:c r="AN29" s="37"/>
      <x:c r="AO29" s="42"/>
      <x:c r="AP29" s="38" t="str">
        <x:f>IF(A29="","",IF(Z29&lt;&gt;"Eligible","Not active",IF(OR(AND(AN29&lt;&gt;"",NOT(OR(EXACT(AN29,"Yes"),EXACT(AN29,"No")))),AND(AO29&lt;&gt;"",NOT(ISNUMBER(AO29)))),"H00",IF(OR(AK29="",AM29="",AN29=""),"H01",IF(AND(OR(V29="Material / decision-changing",V29="Consequential / high-impact",W29="Costly to reverse",W29="Hard to reverse"),AL29=""),"H02",IF(AND(OR(V29="Consequential / high-impact",W29="Hard to reverse"),AK29&lt;&gt;"",AL29&lt;&gt;"",EXACT(AK29,AL29)),"H03",IF(AND(AN29="Yes",AO29=""),"H04",IF(AND(AN29="No",AO29&lt;&gt;""),"H05","H06"))))))))</x:f>
      </x:c>
      <x:c r="AQ29" s="38" t="str">
        <x:f>IF(A29="","",IF(AP29="Not active","Not active",IF(OR(AP29="H00",AP29="H01",AP29="H04"),"Incomplete",IF(OR(AP29="H02",AP29="H03",AP29="H05"),"Draft","Complete"))))</x:f>
      </x:c>
      <x:c r="AR29" s="38" t="str">
        <x:f>IF(A29="","",IF(AP29="H00","CONF-HANDOFF-INVALID",IF(AP29="H01","CONF-HANDOFF-INCOMPLETE",IF(AP29="H02","CONF-HANDOFF-REVIEWER",IF(AP29="H03","CONF-HANDOFF-INDEPENDENCE",IF(AP29="H04","CONF-HANDOFF-DATE",IF(AP29="H05","CONF-HANDOFF-DATE-NOT-MATERIAL","")))))))</x:f>
      </x:c>
      <x:c r="AS29" s="38" t="str">
        <x:f>IF(A29="","",IF(AP29="H06","Permitted","Prohibited"))</x:f>
      </x:c>
      <x:c r="AT29" s="38" t="str">
        <x:f>IF(A29="","",IF(OR(AB29="P29",AB29="P30",AB29="P32",AB29="P33"),"What Counts as Reliable Evidence in Competitor Analysis?",IF(AB29="P31","Observed, Inferred and Unresolved Evidence",IF(AB29="P34","How to Handle Contradictory Competitor Evidence",IF(AB29="P35","When Competitor Evidence Becomes Too Old to Use","")))))</x:f>
      </x:c>
      <x:c r="AU29" s="38" t="str">
        <x:f>IF(A29="","","SERPIFAI Confidence Statement Method v1.0.1")</x:f>
      </x:c>
      <x:c r="AV29" s="38" t="str">
        <x:f>IF(A29="","","Qualitative evidence-and-uncertainty protocol; not probability, calibrated accuracy, scoring, assurance or a guarantee.")</x:f>
      </x:c>
    </x:row>
    <x:row r="30">
      <x:c r="A30" s="37"/>
      <x:c r="B30" s="37"/>
      <x:c r="C30" s="37"/>
      <x:c r="D30" s="37"/>
      <x:c r="E30" s="42"/>
      <x:c r="F30" s="37"/>
      <x:c r="G30" s="37"/>
      <x:c r="H30" s="37"/>
      <x:c r="I30" s="37"/>
      <x:c r="J30" s="37"/>
      <x:c r="K30" s="37"/>
      <x:c r="L30" s="37"/>
      <x:c r="M30" s="37"/>
      <x:c r="N30" s="37"/>
      <x:c r="O30" s="37"/>
      <x:c r="P30" s="37"/>
      <x:c r="Q30" s="37"/>
      <x:c r="R30" s="37"/>
      <x:c r="S30" s="37"/>
      <x:c r="T30" s="37"/>
      <x:c r="U30" s="37"/>
      <x:c r="V30" s="37"/>
      <x:c r="W30" s="37"/>
      <x:c r="X30" s="38" t="str">
        <x:f>IF(A30="","",IF(NOT(AND(OR(EXACT(F30,"Use"),EXACT(F30,"Use with limits"),EXACT(F30,"Review required"),EXACT(F30,"Refuse claim"),EXACT(F30,"No material change")),OR(EXACT(J30,"Fit"),EXACT(J30,"Limited / weak"),EXACT(J30,"Stale"),EXACT(J30,"Contradictory"),EXACT(J30,"Missing")),OR(EXACT(K30,"Supported"),EXACT(K30,"Inferred"),EXACT(K30,"Unresolved")),OR(EXACT(L30,"Yes"),EXACT(L30,"Partial"),EXACT(L30,"No"),EXACT(L30,"Unknown")),OR(EXACT(M30,"None found"),EXACT(M30,"Apparent contradiction resolved"),EXACT(M30,"Material contradiction unresolved"),EXACT(M30,"Not checked")),OR(EXACT(N30,"None"),EXACT(N30,"Recoverable missing evidence"),EXACT(N30,"Material evidence unavailable"),EXACT(N30,"Unknown")),OR(EXACT(O30,"Multiple independent lines"),EXACT(O30,"One independent line"),EXACT(O30,"Single-origin only"),EXACT(O30,"Not established")),OR(EXACT(Q30,"None"),EXACT(Q30,"Limited and visible"),EXACT(Q30,"Material but bounded"),EXACT(Q30,"Material and unresolved")),OR(EXACT(S30,"Fit for current decision"),EXACT(S30,"Historical but deliberately bounded"),EXACT(S30,"Stale for current decision"),EXACT(S30,"Context not established")),OR(EXACT(T30,"Unlikely to change assessment"),EXACT(T30,"Could change scope or wording"),EXACT(T30,"Likely to change assessment")),OR(EXACT(V30,"Routine / descriptive"),EXACT(V30,"Material / decision-changing"),EXACT(V30,"Consequential / high-impact")),OR(EXACT(W30,"Easy to reverse"),EXACT(W30,"Costly to reverse"),EXACT(W30,"Hard to reverse")),IF(F30="No material change",OR(EXACT(H30,"Unchanged exact claim"),EXACT(H30,"Changed exact claim")),TRUE),IF(F30="No material change",OR(EXACT(I30,"Unchanged decision use"),EXACT(I30,"Changed decision use")),TRUE),IF(OR(O30="Multiple independent lines",O30="One independent line"),OR(EXACT(P30,"Established independent origins"),EXACT(P30,"Shared or dependent origins"),EXACT(P30,"Not established")),TRUE))),"Invalid","Valid"))</x:f>
      </x:c>
      <x:c r="Y30" s="38" t="str">
        <x:f>IF(A30="","",IF(X30="Invalid","Not evaluated after P00",IF(OR(C30="",D30="",F30="",IF(F30="No material change",OR(H30="",I30=""),FALSE),J30="",K30="",L30="",M30="",N30="",O30="",IF(OR(O30="Multiple independent lines",O30="One independent line"),P30="",FALSE),Q30="",IF(Q30&lt;&gt;"None",R30="",FALSE),S30="",T30="",U30="",V30="",W30=""),"Incomplete","Complete")))</x:f>
      </x:c>
      <x:c r="Z30" s="38" t="str">
        <x:f>IF(A30="","",IF(AB30="P00","Invalid controlled input",IF(AB30="P01","Incomplete",IF(OR(AB30="P02",AB30="P03",AB30="P04",AB30="P05",AB30="P06",AB30="P07",AB30="P08",AB30="P09"),"Not eligible","Eligible"))))</x:f>
      </x:c>
      <x:c r="AA30" s="38" t="str">
        <x:f>IF(A30="","",IF(AB30="P00","No confidence assigned",IF(AB30="P01","No confidence result",IF(OR(AB30="P02",AB30="P03",AB30="P04",AB30="P05",AB30="P06",AB30="P07",AB30="P08",AB30="P09"),"Confidence not assignable",IF(AB30="P10","Low confidence",IF(AB30="P11","Moderate confidence","High confidence"))))))</x:f>
      </x:c>
      <x:c r="AB30" s="38" t="str">
        <x:f>IF(A30="","",IF(X30="Invalid","P00",IF(Y30="Incomplete","P01",IF(F30="Refuse claim","P02",IF(F30="Review required","P03",IF(K30="Unresolved","P04",IF(OR(L30="No",L30="Unknown",L30="Partial"),"P05",IF(OR(J30="Missing",N30&lt;&gt;"None",M30="Not checked"),"P06",IF(OR(J30="Contradictory",M30="Material contradiction unresolved"),"P07",IF(OR(J30="Stale",S30="Stale for current decision",S30="Context not established",Q30="Material and unresolved"),"P08",IF(OR(AND(F30="Use with limits",G30=""),AND(F30="No material change",H30="Changed exact claim"),AND(F30="No material change",I30="Changed decision use"),AND(OR(O30="Multiple independent lines",O30="One independent line"),P30="Not established"),AND(Q30="None",R30&lt;&gt;"")),"P09",IF(OR(Q30="Material but bounded",AND(S30="Historical but deliberately bounded",J30="Limited / weak"),O30="Not established",AND(J30="Limited / weak",O30="Multiple independent lines",P30="Established independent origins",T30="Likely to change assessment"),AND(O30="Single-origin only",NOT(AND(F30="Use",J30="Fit",OR(K30="Supported",K30="Inferred"),L30="Yes",OR(M30="None found",M30="Apparent contradiction resolved"),N30="None",O30="Single-origin only",OR(Q30="None",Q30="Limited and visible"),S30="Fit for current decision",T30="Unlikely to change assessment"))),T30="Likely to change assessment"),"P10",IF(OR(AND(F30="No material change",NOT(AND(OR(F30="Use",F30="No material change"),IF(F30="No material change",AND(H30="Unchanged exact claim",I30="Unchanged decision use"),TRUE),J30="Fit",OR(K30="Supported",K30="Inferred"),L30="Yes",OR(M30="None found",M30="Apparent contradiction resolved"),N30="None",O30="Multiple independent lines",P30="Established independent origins",OR(Q30="None",Q30="Limited and visible"),S30="Fit for current decision",T30="Unlikely to change assessment"))),F30="Use with limits",S30="Historical but deliberately bounded",P30="Shared or dependent origins",O30="One independent line",AND(F30="Use",J30="Fit",OR(K30="Supported",K30="Inferred"),L30="Yes",OR(M30="None found",M30="Apparent contradiction resolved"),N30="None",O30="Single-origin only",OR(Q30="None",Q30="Limited and visible"),S30="Fit for current decision",T30="Unlikely to change assessment"),AND(J30="Limited / weak",O30="Multiple independent lines",P30="Established independent origins",OR(T30="Unlikely to change assessment",T30="Could change scope or wording")),T30="Could change scope or wording"),"P11",IF(AND(OR(F30="Use",F30="No material change"),IF(F30="No material change",AND(H30="Unchanged exact claim",I30="Unchanged decision use"),TRUE),J30="Fit",OR(K30="Supported",K30="Inferred"),L30="Yes",OR(M30="None found",M30="Apparent contradiction resolved"),N30="None",O30="Multiple independent lines",P30="Established independent origins",OR(Q30="None",Q30="Limited and visible"),S30="Fit for current decision",T30="Unlikely to change assessment"),"P12","P09"))))))))))))))</x:f>
      </x:c>
      <x:c r="AC30" s="38" t="str">
        <x:f>IF(A30="","",IF(AB30="P00","CONF-TECH-INVALID-ENUM",IF(AB30="P01","CONF-INCOMPLETE",IF(AB30="P02","CONF-UPSTREAM-REFUSE",IF(AB30="P03","CONF-UPSTREAM-REVIEW",IF(AB30="P04",IF(F30="No material change","CONF-SC-NMC-UNRESOLVED","CONF-UPSTREAM-UNRESOLVED"),IF(AB30="P05",IF(L30="Partial","CONF-DIRECT-FIT-PARTIAL","CONF-DIRECT-FIT"),IF(AB30="P06","CONF-MISSING-OR-UNCHECKED",IF(AB30="P07",IF(F30="No material change","CONF-SC-NMC-CONTRADICTION","CONF-CONTRADICTION"),IF(AB30="P08",IF(Q30="Material and unresolved","CONF-NOT-ASSIGNABLE-ASSUMPTION",IF(AND(F30="No material change",OR(J30="Stale",S30="Stale for current decision")),"CONF-SC-NMC-STALE",IF(S30="Context not established","CONF-NOT-ASSIGNABLE-CONTEXT","CONF-NOT-ASSIGNABLE-STALE-CURRENT"))),IF(AB30="P09",IF(AND(F30="Use with limits",G30=""),"CONF-SC-LIMIT-MISSING",IF(AND(F30="No material change",H30="Changed exact claim"),"CONF-SC-NMC-CLAIM-CHANGED",IF(AND(F30="No material change",I30="Changed decision use"),"CONF-SC-NMC-USE-CHANGED",IF(AND(OR(O30="Multiple independent lines",O30="One independent line"),P30="Not established"),"CONF-SC-INDEPENDENCE-UNPROVEN",IF(AND(Q30="None",R30&lt;&gt;""),"CONF-SC-ASSUMPTION-CONFLICT","CONF-SC-UNCLASSIFIED"))))),IF(AB30="P10",IF(Q30="Material but bounded","CONF-LOW-ASSUMPTION",IF(AND(S30="Historical but deliberately bounded",J30="Limited / weak"),"CONF-LOW-HISTORICAL",IF(O30="Not established","CONF-LOW-NOT-ESTABLISHED",IF(AND(J30="Limited / weak",O30="Multiple independent lines",P30="Established independent origins",T30="Likely to change assessment"),"CONF-LOW-WEAK-LINES",IF(AND(O30="Single-origin only",NOT(AND(F30="Use",J30="Fit",OR(K30="Supported",K30="Inferred"),L30="Yes",OR(M30="None found",M30="Apparent contradiction resolved"),N30="None",O30="Single-origin only",OR(Q30="None",Q30="Limited and visible"),S30="Fit for current decision",T30="Unlikely to change assessment"))),"CONF-LOW-SINGLE-ORIGIN","CONF-LOW-SENSITIVE"))))),IF(AB30="P11",IF(F30="No material change","CONF-MODERATE-NMC",IF(F30="Use with limits","CONF-MODERATE-LIMITED",IF(S30="Historical but deliberately bounded","CONF-MODERATE-HISTORICAL",IF(P30="Shared or dependent origins","CONF-MODERATE-SHARED-ORIGINS",IF(OR(O30="One independent line",AND(F30="Use",J30="Fit",OR(K30="Supported",K30="Inferred"),L30="Yes",OR(M30="None found",M30="Apparent contradiction resolved"),N30="None",O30="Single-origin only",OR(Q30="None",Q30="Limited and visible"),S30="Fit for current decision",T30="Unlikely to change assessment")),"CONF-MODERATE-ONE-LINE",IF(AND(J30="Limited / weak",O30="Multiple independent lines",P30="Established independent origins",OR(T30="Unlikely to change assessment",T30="Could change scope or wording")),"CONF-MODERATE-WEAK-LINES","CONF-MODERATE-SENSITIVE")))))),IF(AB30="P12",IF(F30="No material change","CONF-HIGH-NMC",IF(K30="Inferred","CONF-HIGH-INFERENCE-RETAINED","CONF-HIGH-DIRECT-INDEPENDENT")),""))))))))))))))</x:f>
      </x:c>
      <x:c r="AD30" s="38" t="str">
        <x:f>IF(A30="","",IF(AC30="A52-TECH-INVALID-ENUM","One or more active Stage 1 controlled values are invalid.",IF(AC30="A52-INCOMPLETE","The active Stage 1 assessment is incomplete.",IF(AC30="A52-UPSTREAM-REFUSE","What Counts as Reliable Evidence in Competitor Analysis? returned Refuse claim.",IF(AC30="A52-UPSTREAM-REVIEW","What Counts as Reliable Evidence in Competitor Analysis? returned Review required.",IF(AC30="A52-SC-NMC-UNRESOLVED","The no-material-change claim remains unresolved.",IF(AC30="A52-UPSTREAM-UNRESOLVED","The claim remains unresolved.",IF(AC30="A52-DIRECT-FIT","The evidence does not directly fit the exact submitted claim.",IF(AC30="A52-DIRECT-FIT-PARTIAL","The submitted claim only partially fits the evidence.",IF(AC30="A52-MISSING-OR-UNCHECKED","Required evidence is missing, unavailable, unknown, or contradiction checking is incomplete.",IF(AC30="A52-CONTRADICTION","A material contradiction remains unresolved.",IF(AC30="A52-SC-NMC-CONTRADICTION","The no-material-change submission contains an unresolved material contradiction.",IF(AC30="A52-NOT-ASSIGNABLE-ASSUMPTION","A material assumption remains unresolved.",IF(AC30="A52-NOT-ASSIGNABLE-CONTEXT","The relevant context is not established.",IF(AC30="A52-NOT-ASSIGNABLE-STALE-CURRENT","The evidence or context is stale for the current decision.",IF(AC30="A52-SC-NMC-STALE","The no-material-change assessment is stale for the current decision.",IF(AC30="A52-SC-ASSUMPTION-CONFLICT","The assumption category and detail conflict.",IF(AC30="A52-SC-INDEPENDENCE-UNPROVEN","Independent origins are not established.",IF(AC30="A52-SC-LIMIT-MISSING","Use with limits requires a named limitation.",IF(AC30="A52-SC-NMC-CLAIM-CHANGED","The exact claim changed, so prior confidence cannot be carried forward.",IF(AC30="A52-SC-NMC-USE-CHANGED","The decision use changed.",IF(AC30="A52-SC-UNCLASSIFIED","The valid input combination has no authorized classification.",IF(AC30="A52-LOW-ASSUMPTION","A bounded material assumption makes the eligible assessment fragile.",IF(AC30="A52-LOW-HISTORICAL","Historical, weak support makes the assessment fragile.",IF(AC30="A52-LOW-NOT-ESTABLISHED","Support exists but independent support is not established.",IF(AC30="A52-LOW-SENSITIVE","Plausible new evidence is likely to change the assessment.",IF(AC30="A52-LOW-SINGLE-ORIGIN","The eligible assessment depends on one origin and fails the stable single-origin conjunction.",IF(AC30="A52-LOW-WEAK-LINES","Multiple independent lines remain weak and the result is likely to change.",IF(AC30="A52-MODERATE-HISTORICAL","The evidence supports a deliberately historical, bounded assessment.",IF(AC30="A52-MODERATE-LIMITED","The assessment is eligible only within the named limitation.",IF(AC30="A52-MODERATE-NMC","The unchanged assessment remains eligible but retains meaningful uncertainty.",IF(AC30="A52-MODERATE-ONE-LINE","The assessment rests on one effective line of support.",IF(AC30="A52-MODERATE-SENSITIVE","Meaningful new evidence could change the scope or wording.",IF(AC30="A52-MODERATE-SHARED-ORIGINS","The lines share or depend on common origins, reducing independent corroboration.",IF(AC30="A52-MODERATE-WEAK-LINES","Established independent origins support the assessment, but the evidence remains limited or weak.",IF(AC30="A52-HIGH-DIRECT-INDEPENDENT","Direct, coherent support with established independent origins and limited visible assumptions supports the bounded assessment.",IF(AC30="A52-HIGH-INFERENCE-RETAINED","Direct, coherent support with established independent origins supports the bounded inference; it remains explicitly an inference.",IF(AC30="A52-HIGH-NMC","The exact claim and decision use are unchanged and the strong-support conditions remain satisfied.",""))))))))))))))))))))))))))))))))))))))</x:f>
      </x:c>
      <x:c r="AE30" s="38" t="str">
        <x:f>IF(A30="","",IF(Z30="Invalid controlled input","No confidence statement is permitted.",IF(Z30="Incomplete","No confidence statement is permitted until Stage 1 is complete.",IF(Z30="Not eligible","Confidence not assignable: no confidence statement is permitted for "&amp;C30&amp;" because "&amp;AD30&amp;" "&amp;AG30,IF(AA30="High confidence",IF(K30="Inferred","The evidence supports the inference that ","The available evidence strongly supports the assessment that ")&amp;C30&amp;", with High confidence within "&amp;D30&amp;". The principal remaining uncertainty is "&amp;U30,IF(AA30="Moderate confidence",IF(K30="Inferred","The evidence supports the inference that ","The available evidence supports the assessment that ")&amp;C30&amp;", with Moderate confidence within "&amp;D30&amp;". "&amp;U30&amp;" could change its scope or wording.",IF(K30="Inferred","The limited evidence supports the provisional inference that ","Limited evidence weakly supports the bounded assessment that ")&amp;C30&amp;". Treat it as provisional because "&amp;U30))))))</x:f>
      </x:c>
      <x:c r="AF30" s="38" t="str">
        <x:f>IF(A30="","",IF(Z30="Invalid controlled input","Do not preserve or reuse a previous result.",IF(Z30="Incomplete","Do not infer a result from partial inputs.",IF(Z30="Not eligible","Do not use High, Moderate or Low confidence, zero confidence, very low confidence, or wording that presents the claim as established.",IF(AA30="High confidence","Do not say certain, proven, guaranteed, definitely, conclusive, established fact, or assign a numerical probability.",IF(AA30="Moderate confidence","Do not say definitive, conclusive, established fact, or attach a percentage band.","Do not say shows, confirms, demonstrates as established, or use Low confidence to rescue an unsupported claim."))))))</x:f>
      </x:c>
      <x:c r="AG30" s="38" t="str">
        <x:f>IF(A30="","",IF(AC30="A52-TECH-INVALID-ENUM","Correct the exact invalid value and resubmit.",IF(AC30="A52-INCOMPLETE","Complete every active Stage 1 field.",IF(AC30="A52-UPSTREAM-REFUSE","Resolve or replace the refused claim through What Counts as Reliable Evidence in Competitor Analysis?.",IF(AC30="A52-UPSTREAM-REVIEW","Complete the review in What Counts as Reliable Evidence in Competitor Analysis? before confidence assessment.",IF(AC30="A52-SC-NMC-UNRESOLVED","Resolve the claim status upstream before assigning confidence.",IF(AC30="A52-UPSTREAM-UNRESOLVED","Resolve the claim status upstream before assigning confidence.",IF(AC30="A52-DIRECT-FIT","Narrow or replace the claim and rerun What Counts as Reliable Evidence in Competitor Analysis?.",IF(AC30="A52-DIRECT-FIT-PARTIAL","Submit the separately narrowed proposition approved through What Counts as Reliable Evidence in Competitor Analysis? as the new Exact claim with Direct claim fit set to Yes.",IF(AC30="A52-MISSING-OR-UNCHECKED","Recover or document the required evidence and complete the review in What Counts as Reliable Evidence in Competitor Analysis? before assigning confidence.",IF(AC30="A52-CONTRADICTION","Resolve or preserve the contradiction through How to Handle Contradictory Competitor Evidence before assigning confidence.",IF(AC30="A52-SC-NMC-CONTRADICTION","Resolve or preserve the contradiction through How to Handle Contradictory Competitor Evidence before assigning confidence.",IF(AC30="A52-NOT-ASSIGNABLE-ASSUMPTION","Resolve the material assumption or narrow the claim.",IF(AC30="A52-NOT-ASSIGNABLE-CONTEXT","Establish the relevant context before assigning confidence.",IF(AC30="A52-NOT-ASSIGNABLE-STALE-CURRENT","Update or historically bind the evidence through When Competitor Evidence Becomes Too Old to Use.",IF(AC30="A52-SC-NMC-STALE","Run a fresh assessment with current evidence.",IF(AC30="A52-SC-ASSUMPTION-CONFLICT","Choose a bounded assumption category or remove the detail.",IF(AC30="A52-SC-INDEPENDENCE-UNPROVEN","Trace origins or correct the support category.",IF(AC30="A52-SC-LIMIT-MISSING","Add the exact limitation or correct the upstream outcome.",IF(AC30="A52-SC-NMC-CLAIM-CHANGED","Run a fresh assessment.",IF(AC30="A52-SC-NMC-USE-CHANGED","Run a fresh assessment for the new use.",IF(AC30="A52-SC-UNCLASSIFIED","Return to method governance; do not invent a result.",IF(AC30="A52-LOW-ASSUMPTION","Keep the assumption explicit and seek evidence that could remove it.",IF(AC30="A52-LOW-HISTORICAL","Use only historically bounded wording and seek current evidence.",IF(AC30="A52-LOW-NOT-ESTABLISHED","Trace provenance or collect genuinely independent evidence.",IF(AC30="A52-LOW-SENSITIVE","Collect the evidence most likely to change the result.",IF(AC30="A52-LOW-SINGLE-ORIGIN","Seek genuinely independent corroboration.",IF(AC30="A52-LOW-WEAK-LINES","Strengthen direct support before consequential use.",IF(AC30="A52-MODERATE-HISTORICAL","Do not generalize it to the current decision without fresh evidence.",IF(AC30="A52-MODERATE-LIMITED","Reopen if the named limitation no longer holds.",IF(AC30="A52-MODERATE-NMC","Reopen if the exact claim, use, evidence or context changes.",IF(AC30="A52-MODERATE-ONE-LINE","A second genuinely independent line could change scope or wording.",IF(AC30="A52-MODERATE-SENSITIVE","Name the likely change trigger and keep the statement bounded.",IF(AC30="A52-MODERATE-SHARED-ORIGINS","Seek genuinely independent origins.",IF(AC30="A52-MODERATE-WEAK-LINES","Strengthen the direct evidence and preserve the limitation.",IF(AC30="A52-HIGH-DIRECT-INDEPENDENT","Reopen on the named evidence, context, assumption or decision-use trigger.",IF(AC30="A52-HIGH-INFERENCE-RETAINED","Retain the inference marker and reopen on the named trigger.",IF(AC30="A52-HIGH-NMC","Reopen on the named evidence, context, assumption or decision-use trigger.",""))))))))))))))))))))))))))))))))))))))</x:f>
      </x:c>
      <x:c r="AH30" s="38" t="str">
        <x:f>IF(A30="","",IF(Z30&lt;&gt;"Eligible","",IF(AND(V30="Consequential / high-impact",W30="Hard to reverse"),"CONF-OVERLAY-CONSEQUENCE + CONF-OVERLAY-HARD-TO-REVERSE",IF(AND(AA30="Low confidence",W30="Hard to reverse"),"CONF-OVERLAY-HARD-TO-REVERSE",IF(V30="Consequential / high-impact","CONF-OVERLAY-CONSEQUENCE",IF(W30="Hard to reverse","CONF-OVERLAY-HARD-TO-REVERSE",IF(OR(V30="Material / decision-changing",W30="Costly to reverse"),"CONF-OVERLAY-CONSEQUENCE","")))))))</x:f>
      </x:c>
      <x:c r="AI30" s="38" t="str">
        <x:f>IF(A30="","",IF(Z30&lt;&gt;"Eligible","",IF(AND(V30="Consequential / high-impact",W30="Hard to reverse"),IF(AA30="Low confidence","Independent review and formal approval required; default to deferral, evidence collection or a reversible test.","Independent accountable review and formal approval required before a consequential, hard-to-reverse action."),IF(AND(AA30="Low confidence",W30="Hard to reverse"),"Independent review and formal approval required; default to deferral, evidence collection or a reversible test.",IF(V30="Consequential / high-impact","Independent accountable review and formal approval required.",IF(W30="Hard to reverse","Independent review required before a hard-to-reverse action.",IF(OR(V30="Material / decision-changing",W30="Costly to reverse"),"Accountable reviewer required before material use.","Owner review; reopen on the named trigger.")))))))</x:f>
      </x:c>
      <x:c r="AJ30" s="38" t="str">
        <x:f>IF(A30="","",IF(Z30&lt;&gt;"Eligible","",IF(AND(V30="Consequential / high-impact",W30="Hard to reverse"),IF(AA30="Low confidence","Do not make an irreversible commitment from this Low-confidence assessment.","Prefer a reversible step and proceed only within the recorded scope after independent review; confidence itself is unchanged."),IF(AND(AA30="Low confidence",W30="Hard to reverse"),"Do not make an irreversible commitment from this Low-confidence assessment.",IF(V30="Consequential / high-impact","Proceed only within the recorded scope after independent review; confidence itself is unchanged.",IF(W30="Hard to reverse","Prefer a reversible step until review is complete.",IF(OR(V30="Material / decision-changing",W30="Costly to reverse"),"Use only after accountable review and within the stated boundary.","Proceed within the stated scope and preserve the reopen condition.")))))))</x:f>
      </x:c>
      <x:c r="AK30" s="37"/>
      <x:c r="AL30" s="37"/>
      <x:c r="AM30" s="37"/>
      <x:c r="AN30" s="37"/>
      <x:c r="AO30" s="42"/>
      <x:c r="AP30" s="38" t="str">
        <x:f>IF(A30="","",IF(Z30&lt;&gt;"Eligible","Not active",IF(OR(AND(AN30&lt;&gt;"",NOT(OR(EXACT(AN30,"Yes"),EXACT(AN30,"No")))),AND(AO30&lt;&gt;"",NOT(ISNUMBER(AO30)))),"H00",IF(OR(AK30="",AM30="",AN30=""),"H01",IF(AND(OR(V30="Material / decision-changing",V30="Consequential / high-impact",W30="Costly to reverse",W30="Hard to reverse"),AL30=""),"H02",IF(AND(OR(V30="Consequential / high-impact",W30="Hard to reverse"),AK30&lt;&gt;"",AL30&lt;&gt;"",EXACT(AK30,AL30)),"H03",IF(AND(AN30="Yes",AO30=""),"H04",IF(AND(AN30="No",AO30&lt;&gt;""),"H05","H06"))))))))</x:f>
      </x:c>
      <x:c r="AQ30" s="38" t="str">
        <x:f>IF(A30="","",IF(AP30="Not active","Not active",IF(OR(AP30="H00",AP30="H01",AP30="H04"),"Incomplete",IF(OR(AP30="H02",AP30="H03",AP30="H05"),"Draft","Complete"))))</x:f>
      </x:c>
      <x:c r="AR30" s="38" t="str">
        <x:f>IF(A30="","",IF(AP30="H00","CONF-HANDOFF-INVALID",IF(AP30="H01","CONF-HANDOFF-INCOMPLETE",IF(AP30="H02","CONF-HANDOFF-REVIEWER",IF(AP30="H03","CONF-HANDOFF-INDEPENDENCE",IF(AP30="H04","CONF-HANDOFF-DATE",IF(AP30="H05","CONF-HANDOFF-DATE-NOT-MATERIAL","")))))))</x:f>
      </x:c>
      <x:c r="AS30" s="38" t="str">
        <x:f>IF(A30="","",IF(AP30="H06","Permitted","Prohibited"))</x:f>
      </x:c>
      <x:c r="AT30" s="38" t="str">
        <x:f>IF(A30="","",IF(OR(AB30="P30",AB30="P31",AB30="P33",AB30="P34"),"What Counts as Reliable Evidence in Competitor Analysis?",IF(AB30="P32","Observed, Inferred and Unresolved Evidence",IF(AB30="P35","How to Handle Contradictory Competitor Evidence",IF(AB30="P36","When Competitor Evidence Becomes Too Old to Use","")))))</x:f>
      </x:c>
      <x:c r="AU30" s="38" t="str">
        <x:f>IF(A30="","","SERPIFAI Confidence Statement Method v1.0.1")</x:f>
      </x:c>
      <x:c r="AV30" s="38" t="str">
        <x:f>IF(A30="","","Qualitative evidence-and-uncertainty protocol; not probability, calibrated accuracy, scoring, assurance or a guarantee.")</x:f>
      </x:c>
    </x:row>
    <x:row r="31">
      <x:c r="A31" s="37"/>
      <x:c r="B31" s="37"/>
      <x:c r="C31" s="37"/>
      <x:c r="D31" s="37"/>
      <x:c r="E31" s="42"/>
      <x:c r="F31" s="37"/>
      <x:c r="G31" s="37"/>
      <x:c r="H31" s="37"/>
      <x:c r="I31" s="37"/>
      <x:c r="J31" s="37"/>
      <x:c r="K31" s="37"/>
      <x:c r="L31" s="37"/>
      <x:c r="M31" s="37"/>
      <x:c r="N31" s="37"/>
      <x:c r="O31" s="37"/>
      <x:c r="P31" s="37"/>
      <x:c r="Q31" s="37"/>
      <x:c r="R31" s="37"/>
      <x:c r="S31" s="37"/>
      <x:c r="T31" s="37"/>
      <x:c r="U31" s="37"/>
      <x:c r="V31" s="37"/>
      <x:c r="W31" s="37"/>
      <x:c r="X31" s="38" t="str">
        <x:f>IF(A31="","",IF(NOT(AND(OR(EXACT(F31,"Use"),EXACT(F31,"Use with limits"),EXACT(F31,"Review required"),EXACT(F31,"Refuse claim"),EXACT(F31,"No material change")),OR(EXACT(J31,"Fit"),EXACT(J31,"Limited / weak"),EXACT(J31,"Stale"),EXACT(J31,"Contradictory"),EXACT(J31,"Missing")),OR(EXACT(K31,"Supported"),EXACT(K31,"Inferred"),EXACT(K31,"Unresolved")),OR(EXACT(L31,"Yes"),EXACT(L31,"Partial"),EXACT(L31,"No"),EXACT(L31,"Unknown")),OR(EXACT(M31,"None found"),EXACT(M31,"Apparent contradiction resolved"),EXACT(M31,"Material contradiction unresolved"),EXACT(M31,"Not checked")),OR(EXACT(N31,"None"),EXACT(N31,"Recoverable missing evidence"),EXACT(N31,"Material evidence unavailable"),EXACT(N31,"Unknown")),OR(EXACT(O31,"Multiple independent lines"),EXACT(O31,"One independent line"),EXACT(O31,"Single-origin only"),EXACT(O31,"Not established")),OR(EXACT(Q31,"None"),EXACT(Q31,"Limited and visible"),EXACT(Q31,"Material but bounded"),EXACT(Q31,"Material and unresolved")),OR(EXACT(S31,"Fit for current decision"),EXACT(S31,"Historical but deliberately bounded"),EXACT(S31,"Stale for current decision"),EXACT(S31,"Context not established")),OR(EXACT(T31,"Unlikely to change assessment"),EXACT(T31,"Could change scope or wording"),EXACT(T31,"Likely to change assessment")),OR(EXACT(V31,"Routine / descriptive"),EXACT(V31,"Material / decision-changing"),EXACT(V31,"Consequential / high-impact")),OR(EXACT(W31,"Easy to reverse"),EXACT(W31,"Costly to reverse"),EXACT(W31,"Hard to reverse")),IF(F31="No material change",OR(EXACT(H31,"Unchanged exact claim"),EXACT(H31,"Changed exact claim")),TRUE),IF(F31="No material change",OR(EXACT(I31,"Unchanged decision use"),EXACT(I31,"Changed decision use")),TRUE),IF(OR(O31="Multiple independent lines",O31="One independent line"),OR(EXACT(P31,"Established independent origins"),EXACT(P31,"Shared or dependent origins"),EXACT(P31,"Not established")),TRUE))),"Invalid","Valid"))</x:f>
      </x:c>
      <x:c r="Y31" s="38" t="str">
        <x:f>IF(A31="","",IF(X31="Invalid","Not evaluated after P00",IF(OR(C31="",D31="",F31="",IF(F31="No material change",OR(H31="",I31=""),FALSE),J31="",K31="",L31="",M31="",N31="",O31="",IF(OR(O31="Multiple independent lines",O31="One independent line"),P31="",FALSE),Q31="",IF(Q31&lt;&gt;"None",R31="",FALSE),S31="",T31="",U31="",V31="",W31=""),"Incomplete","Complete")))</x:f>
      </x:c>
      <x:c r="Z31" s="38" t="str">
        <x:f>IF(A31="","",IF(AB31="P00","Invalid controlled input",IF(AB31="P01","Incomplete",IF(OR(AB31="P02",AB31="P03",AB31="P04",AB31="P05",AB31="P06",AB31="P07",AB31="P08",AB31="P09"),"Not eligible","Eligible"))))</x:f>
      </x:c>
      <x:c r="AA31" s="38" t="str">
        <x:f>IF(A31="","",IF(AB31="P00","No confidence assigned",IF(AB31="P01","No confidence result",IF(OR(AB31="P02",AB31="P03",AB31="P04",AB31="P05",AB31="P06",AB31="P07",AB31="P08",AB31="P09"),"Confidence not assignable",IF(AB31="P10","Low confidence",IF(AB31="P11","Moderate confidence","High confidence"))))))</x:f>
      </x:c>
      <x:c r="AB31" s="38" t="str">
        <x:f>IF(A31="","",IF(X31="Invalid","P00",IF(Y31="Incomplete","P01",IF(F31="Refuse claim","P02",IF(F31="Review required","P03",IF(K31="Unresolved","P04",IF(OR(L31="No",L31="Unknown",L31="Partial"),"P05",IF(OR(J31="Missing",N31&lt;&gt;"None",M31="Not checked"),"P06",IF(OR(J31="Contradictory",M31="Material contradiction unresolved"),"P07",IF(OR(J31="Stale",S31="Stale for current decision",S31="Context not established",Q31="Material and unresolved"),"P08",IF(OR(AND(F31="Use with limits",G31=""),AND(F31="No material change",H31="Changed exact claim"),AND(F31="No material change",I31="Changed decision use"),AND(OR(O31="Multiple independent lines",O31="One independent line"),P31="Not established"),AND(Q31="None",R31&lt;&gt;"")),"P09",IF(OR(Q31="Material but bounded",AND(S31="Historical but deliberately bounded",J31="Limited / weak"),O31="Not established",AND(J31="Limited / weak",O31="Multiple independent lines",P31="Established independent origins",T31="Likely to change assessment"),AND(O31="Single-origin only",NOT(AND(F31="Use",J31="Fit",OR(K31="Supported",K31="Inferred"),L31="Yes",OR(M31="None found",M31="Apparent contradiction resolved"),N31="None",O31="Single-origin only",OR(Q31="None",Q31="Limited and visible"),S31="Fit for current decision",T31="Unlikely to change assessment"))),T31="Likely to change assessment"),"P10",IF(OR(AND(F31="No material change",NOT(AND(OR(F31="Use",F31="No material change"),IF(F31="No material change",AND(H31="Unchanged exact claim",I31="Unchanged decision use"),TRUE),J31="Fit",OR(K31="Supported",K31="Inferred"),L31="Yes",OR(M31="None found",M31="Apparent contradiction resolved"),N31="None",O31="Multiple independent lines",P31="Established independent origins",OR(Q31="None",Q31="Limited and visible"),S31="Fit for current decision",T31="Unlikely to change assessment"))),F31="Use with limits",S31="Historical but deliberately bounded",P31="Shared or dependent origins",O31="One independent line",AND(F31="Use",J31="Fit",OR(K31="Supported",K31="Inferred"),L31="Yes",OR(M31="None found",M31="Apparent contradiction resolved"),N31="None",O31="Single-origin only",OR(Q31="None",Q31="Limited and visible"),S31="Fit for current decision",T31="Unlikely to change assessment"),AND(J31="Limited / weak",O31="Multiple independent lines",P31="Established independent origins",OR(T31="Unlikely to change assessment",T31="Could change scope or wording")),T31="Could change scope or wording"),"P11",IF(AND(OR(F31="Use",F31="No material change"),IF(F31="No material change",AND(H31="Unchanged exact claim",I31="Unchanged decision use"),TRUE),J31="Fit",OR(K31="Supported",K31="Inferred"),L31="Yes",OR(M31="None found",M31="Apparent contradiction resolved"),N31="None",O31="Multiple independent lines",P31="Established independent origins",OR(Q31="None",Q31="Limited and visible"),S31="Fit for current decision",T31="Unlikely to change assessment"),"P12","P09"))))))))))))))</x:f>
      </x:c>
      <x:c r="AC31" s="38" t="str">
        <x:f>IF(A31="","",IF(AB31="P00","CONF-TECH-INVALID-ENUM",IF(AB31="P01","CONF-INCOMPLETE",IF(AB31="P02","CONF-UPSTREAM-REFUSE",IF(AB31="P03","CONF-UPSTREAM-REVIEW",IF(AB31="P04",IF(F31="No material change","CONF-SC-NMC-UNRESOLVED","CONF-UPSTREAM-UNRESOLVED"),IF(AB31="P05",IF(L31="Partial","CONF-DIRECT-FIT-PARTIAL","CONF-DIRECT-FIT"),IF(AB31="P06","CONF-MISSING-OR-UNCHECKED",IF(AB31="P07",IF(F31="No material change","CONF-SC-NMC-CONTRADICTION","CONF-CONTRADICTION"),IF(AB31="P08",IF(Q31="Material and unresolved","CONF-NOT-ASSIGNABLE-ASSUMPTION",IF(AND(F31="No material change",OR(J31="Stale",S31="Stale for current decision")),"CONF-SC-NMC-STALE",IF(S31="Context not established","CONF-NOT-ASSIGNABLE-CONTEXT","CONF-NOT-ASSIGNABLE-STALE-CURRENT"))),IF(AB31="P09",IF(AND(F31="Use with limits",G31=""),"CONF-SC-LIMIT-MISSING",IF(AND(F31="No material change",H31="Changed exact claim"),"CONF-SC-NMC-CLAIM-CHANGED",IF(AND(F31="No material change",I31="Changed decision use"),"CONF-SC-NMC-USE-CHANGED",IF(AND(OR(O31="Multiple independent lines",O31="One independent line"),P31="Not established"),"CONF-SC-INDEPENDENCE-UNPROVEN",IF(AND(Q31="None",R31&lt;&gt;""),"CONF-SC-ASSUMPTION-CONFLICT","CONF-SC-UNCLASSIFIED"))))),IF(AB31="P10",IF(Q31="Material but bounded","CONF-LOW-ASSUMPTION",IF(AND(S31="Historical but deliberately bounded",J31="Limited / weak"),"CONF-LOW-HISTORICAL",IF(O31="Not established","CONF-LOW-NOT-ESTABLISHED",IF(AND(J31="Limited / weak",O31="Multiple independent lines",P31="Established independent origins",T31="Likely to change assessment"),"CONF-LOW-WEAK-LINES",IF(AND(O31="Single-origin only",NOT(AND(F31="Use",J31="Fit",OR(K31="Supported",K31="Inferred"),L31="Yes",OR(M31="None found",M31="Apparent contradiction resolved"),N31="None",O31="Single-origin only",OR(Q31="None",Q31="Limited and visible"),S31="Fit for current decision",T31="Unlikely to change assessment"))),"CONF-LOW-SINGLE-ORIGIN","CONF-LOW-SENSITIVE"))))),IF(AB31="P11",IF(F31="No material change","CONF-MODERATE-NMC",IF(F31="Use with limits","CONF-MODERATE-LIMITED",IF(S31="Historical but deliberately bounded","CONF-MODERATE-HISTORICAL",IF(P31="Shared or dependent origins","CONF-MODERATE-SHARED-ORIGINS",IF(OR(O31="One independent line",AND(F31="Use",J31="Fit",OR(K31="Supported",K31="Inferred"),L31="Yes",OR(M31="None found",M31="Apparent contradiction resolved"),N31="None",O31="Single-origin only",OR(Q31="None",Q31="Limited and visible"),S31="Fit for current decision",T31="Unlikely to change assessment")),"CONF-MODERATE-ONE-LINE",IF(AND(J31="Limited / weak",O31="Multiple independent lines",P31="Established independent origins",OR(T31="Unlikely to change assessment",T31="Could change scope or wording")),"CONF-MODERATE-WEAK-LINES","CONF-MODERATE-SENSITIVE")))))),IF(AB31="P12",IF(F31="No material change","CONF-HIGH-NMC",IF(K31="Inferred","CONF-HIGH-INFERENCE-RETAINED","CONF-HIGH-DIRECT-INDEPENDENT")),""))))))))))))))</x:f>
      </x:c>
      <x:c r="AD31" s="38" t="str">
        <x:f>IF(A31="","",IF(AC31="A53-TECH-INVALID-ENUM","One or more active Stage 1 controlled values are invalid.",IF(AC31="A53-INCOMPLETE","The active Stage 1 assessment is incomplete.",IF(AC31="A53-UPSTREAM-REFUSE","What Counts as Reliable Evidence in Competitor Analysis? returned Refuse claim.",IF(AC31="A53-UPSTREAM-REVIEW","What Counts as Reliable Evidence in Competitor Analysis? returned Review required.",IF(AC31="A53-SC-NMC-UNRESOLVED","The no-material-change claim remains unresolved.",IF(AC31="A53-UPSTREAM-UNRESOLVED","The claim remains unresolved.",IF(AC31="A53-DIRECT-FIT","The evidence does not directly fit the exact submitted claim.",IF(AC31="A53-DIRECT-FIT-PARTIAL","The submitted claim only partially fits the evidence.",IF(AC31="A53-MISSING-OR-UNCHECKED","Required evidence is missing, unavailable, unknown, or contradiction checking is incomplete.",IF(AC31="A53-CONTRADICTION","A material contradiction remains unresolved.",IF(AC31="A53-SC-NMC-CONTRADICTION","The no-material-change submission contains an unresolved material contradiction.",IF(AC31="A53-NOT-ASSIGNABLE-ASSUMPTION","A material assumption remains unresolved.",IF(AC31="A53-NOT-ASSIGNABLE-CONTEXT","The relevant context is not established.",IF(AC31="A53-NOT-ASSIGNABLE-STALE-CURRENT","The evidence or context is stale for the current decision.",IF(AC31="A53-SC-NMC-STALE","The no-material-change assessment is stale for the current decision.",IF(AC31="A53-SC-ASSUMPTION-CONFLICT","The assumption category and detail conflict.",IF(AC31="A53-SC-INDEPENDENCE-UNPROVEN","Independent origins are not established.",IF(AC31="A53-SC-LIMIT-MISSING","Use with limits requires a named limitation.",IF(AC31="A53-SC-NMC-CLAIM-CHANGED","The exact claim changed, so prior confidence cannot be carried forward.",IF(AC31="A53-SC-NMC-USE-CHANGED","The decision use changed.",IF(AC31="A53-SC-UNCLASSIFIED","The valid input combination has no authorized classification.",IF(AC31="A53-LOW-ASSUMPTION","A bounded material assumption makes the eligible assessment fragile.",IF(AC31="A53-LOW-HISTORICAL","Historical, weak support makes the assessment fragile.",IF(AC31="A53-LOW-NOT-ESTABLISHED","Support exists but independent support is not established.",IF(AC31="A53-LOW-SENSITIVE","Plausible new evidence is likely to change the assessment.",IF(AC31="A53-LOW-SINGLE-ORIGIN","The eligible assessment depends on one origin and fails the stable single-origin conjunction.",IF(AC31="A53-LOW-WEAK-LINES","Multiple independent lines remain weak and the result is likely to change.",IF(AC31="A53-MODERATE-HISTORICAL","The evidence supports a deliberately historical, bounded assessment.",IF(AC31="A53-MODERATE-LIMITED","The assessment is eligible only within the named limitation.",IF(AC31="A53-MODERATE-NMC","The unchanged assessment remains eligible but retains meaningful uncertainty.",IF(AC31="A53-MODERATE-ONE-LINE","The assessment rests on one effective line of support.",IF(AC31="A53-MODERATE-SENSITIVE","Meaningful new evidence could change the scope or wording.",IF(AC31="A53-MODERATE-SHARED-ORIGINS","The lines share or depend on common origins, reducing independent corroboration.",IF(AC31="A53-MODERATE-WEAK-LINES","Established independent origins support the assessment, but the evidence remains limited or weak.",IF(AC31="A53-HIGH-DIRECT-INDEPENDENT","Direct, coherent support with established independent origins and limited visible assumptions supports the bounded assessment.",IF(AC31="A53-HIGH-INFERENCE-RETAINED","Direct, coherent support with established independent origins supports the bounded inference; it remains explicitly an inference.",IF(AC31="A53-HIGH-NMC","The exact claim and decision use are unchanged and the strong-support conditions remain satisfied.",""))))))))))))))))))))))))))))))))))))))</x:f>
      </x:c>
      <x:c r="AE31" s="38" t="str">
        <x:f>IF(A31="","",IF(Z31="Invalid controlled input","No confidence statement is permitted.",IF(Z31="Incomplete","No confidence statement is permitted until Stage 1 is complete.",IF(Z31="Not eligible","Confidence not assignable: no confidence statement is permitted for "&amp;C31&amp;" because "&amp;AD31&amp;" "&amp;AG31,IF(AA31="High confidence",IF(K31="Inferred","The evidence supports the inference that ","The available evidence strongly supports the assessment that ")&amp;C31&amp;", with High confidence within "&amp;D31&amp;". The principal remaining uncertainty is "&amp;U31,IF(AA31="Moderate confidence",IF(K31="Inferred","The evidence supports the inference that ","The available evidence supports the assessment that ")&amp;C31&amp;", with Moderate confidence within "&amp;D31&amp;". "&amp;U31&amp;" could change its scope or wording.",IF(K31="Inferred","The limited evidence supports the provisional inference that ","Limited evidence weakly supports the bounded assessment that ")&amp;C31&amp;". Treat it as provisional because "&amp;U31))))))</x:f>
      </x:c>
      <x:c r="AF31" s="38" t="str">
        <x:f>IF(A31="","",IF(Z31="Invalid controlled input","Do not preserve or reuse a previous result.",IF(Z31="Incomplete","Do not infer a result from partial inputs.",IF(Z31="Not eligible","Do not use High, Moderate or Low confidence, zero confidence, very low confidence, or wording that presents the claim as established.",IF(AA31="High confidence","Do not say certain, proven, guaranteed, definitely, conclusive, established fact, or assign a numerical probability.",IF(AA31="Moderate confidence","Do not say definitive, conclusive, established fact, or attach a percentage band.","Do not say shows, confirms, demonstrates as established, or use Low confidence to rescue an unsupported claim."))))))</x:f>
      </x:c>
      <x:c r="AG31" s="38" t="str">
        <x:f>IF(A31="","",IF(AC31="A53-TECH-INVALID-ENUM","Correct the exact invalid value and resubmit.",IF(AC31="A53-INCOMPLETE","Complete every active Stage 1 field.",IF(AC31="A53-UPSTREAM-REFUSE","Resolve or replace the refused claim through What Counts as Reliable Evidence in Competitor Analysis?.",IF(AC31="A53-UPSTREAM-REVIEW","Complete the review in What Counts as Reliable Evidence in Competitor Analysis? before confidence assessment.",IF(AC31="A53-SC-NMC-UNRESOLVED","Resolve the claim status upstream before assigning confidence.",IF(AC31="A53-UPSTREAM-UNRESOLVED","Resolve the claim status upstream before assigning confidence.",IF(AC31="A53-DIRECT-FIT","Narrow or replace the claim and rerun What Counts as Reliable Evidence in Competitor Analysis?.",IF(AC31="A53-DIRECT-FIT-PARTIAL","Submit the separately narrowed proposition approved through What Counts as Reliable Evidence in Competitor Analysis? as the new Exact claim with Direct claim fit set to Yes.",IF(AC31="A53-MISSING-OR-UNCHECKED","Recover or document the required evidence and complete the review in What Counts as Reliable Evidence in Competitor Analysis? before assigning confidence.",IF(AC31="A53-CONTRADICTION","Resolve or preserve the contradiction through How to Handle Contradictory Competitor Evidence before assigning confidence.",IF(AC31="A53-SC-NMC-CONTRADICTION","Resolve or preserve the contradiction through How to Handle Contradictory Competitor Evidence before assigning confidence.",IF(AC31="A53-NOT-ASSIGNABLE-ASSUMPTION","Resolve the material assumption or narrow the claim.",IF(AC31="A53-NOT-ASSIGNABLE-CONTEXT","Establish the relevant context before assigning confidence.",IF(AC31="A53-NOT-ASSIGNABLE-STALE-CURRENT","Update or historically bind the evidence through When Competitor Evidence Becomes Too Old to Use.",IF(AC31="A53-SC-NMC-STALE","Run a fresh assessment with current evidence.",IF(AC31="A53-SC-ASSUMPTION-CONFLICT","Choose a bounded assumption category or remove the detail.",IF(AC31="A53-SC-INDEPENDENCE-UNPROVEN","Trace origins or correct the support category.",IF(AC31="A53-SC-LIMIT-MISSING","Add the exact limitation or correct the upstream outcome.",IF(AC31="A53-SC-NMC-CLAIM-CHANGED","Run a fresh assessment.",IF(AC31="A53-SC-NMC-USE-CHANGED","Run a fresh assessment for the new use.",IF(AC31="A53-SC-UNCLASSIFIED","Return to method governance; do not invent a result.",IF(AC31="A53-LOW-ASSUMPTION","Keep the assumption explicit and seek evidence that could remove it.",IF(AC31="A53-LOW-HISTORICAL","Use only historically bounded wording and seek current evidence.",IF(AC31="A53-LOW-NOT-ESTABLISHED","Trace provenance or collect genuinely independent evidence.",IF(AC31="A53-LOW-SENSITIVE","Collect the evidence most likely to change the result.",IF(AC31="A53-LOW-SINGLE-ORIGIN","Seek genuinely independent corroboration.",IF(AC31="A53-LOW-WEAK-LINES","Strengthen direct support before consequential use.",IF(AC31="A53-MODERATE-HISTORICAL","Do not generalize it to the current decision without fresh evidence.",IF(AC31="A53-MODERATE-LIMITED","Reopen if the named limitation no longer holds.",IF(AC31="A53-MODERATE-NMC","Reopen if the exact claim, use, evidence or context changes.",IF(AC31="A53-MODERATE-ONE-LINE","A second genuinely independent line could change scope or wording.",IF(AC31="A53-MODERATE-SENSITIVE","Name the likely change trigger and keep the statement bounded.",IF(AC31="A53-MODERATE-SHARED-ORIGINS","Seek genuinely independent origins.",IF(AC31="A53-MODERATE-WEAK-LINES","Strengthen the direct evidence and preserve the limitation.",IF(AC31="A53-HIGH-DIRECT-INDEPENDENT","Reopen on the named evidence, context, assumption or decision-use trigger.",IF(AC31="A53-HIGH-INFERENCE-RETAINED","Retain the inference marker and reopen on the named trigger.",IF(AC31="A53-HIGH-NMC","Reopen on the named evidence, context, assumption or decision-use trigger.",""))))))))))))))))))))))))))))))))))))))</x:f>
      </x:c>
      <x:c r="AH31" s="38" t="str">
        <x:f>IF(A31="","",IF(Z31&lt;&gt;"Eligible","",IF(AND(V31="Consequential / high-impact",W31="Hard to reverse"),"CONF-OVERLAY-CONSEQUENCE + CONF-OVERLAY-HARD-TO-REVERSE",IF(AND(AA31="Low confidence",W31="Hard to reverse"),"CONF-OVERLAY-HARD-TO-REVERSE",IF(V31="Consequential / high-impact","CONF-OVERLAY-CONSEQUENCE",IF(W31="Hard to reverse","CONF-OVERLAY-HARD-TO-REVERSE",IF(OR(V31="Material / decision-changing",W31="Costly to reverse"),"CONF-OVERLAY-CONSEQUENCE","")))))))</x:f>
      </x:c>
      <x:c r="AI31" s="38" t="str">
        <x:f>IF(A31="","",IF(Z31&lt;&gt;"Eligible","",IF(AND(V31="Consequential / high-impact",W31="Hard to reverse"),IF(AA31="Low confidence","Independent review and formal approval required; default to deferral, evidence collection or a reversible test.","Independent accountable review and formal approval required before a consequential, hard-to-reverse action."),IF(AND(AA31="Low confidence",W31="Hard to reverse"),"Independent review and formal approval required; default to deferral, evidence collection or a reversible test.",IF(V31="Consequential / high-impact","Independent accountable review and formal approval required.",IF(W31="Hard to reverse","Independent review required before a hard-to-reverse action.",IF(OR(V31="Material / decision-changing",W31="Costly to reverse"),"Accountable reviewer required before material use.","Owner review; reopen on the named trigger.")))))))</x:f>
      </x:c>
      <x:c r="AJ31" s="38" t="str">
        <x:f>IF(A31="","",IF(Z31&lt;&gt;"Eligible","",IF(AND(V31="Consequential / high-impact",W31="Hard to reverse"),IF(AA31="Low confidence","Do not make an irreversible commitment from this Low-confidence assessment.","Prefer a reversible step and proceed only within the recorded scope after independent review; confidence itself is unchanged."),IF(AND(AA31="Low confidence",W31="Hard to reverse"),"Do not make an irreversible commitment from this Low-confidence assessment.",IF(V31="Consequential / high-impact","Proceed only within the recorded scope after independent review; confidence itself is unchanged.",IF(W31="Hard to reverse","Prefer a reversible step until review is complete.",IF(OR(V31="Material / decision-changing",W31="Costly to reverse"),"Use only after accountable review and within the stated boundary.","Proceed within the stated scope and preserve the reopen condition.")))))))</x:f>
      </x:c>
      <x:c r="AK31" s="37"/>
      <x:c r="AL31" s="37"/>
      <x:c r="AM31" s="37"/>
      <x:c r="AN31" s="37"/>
      <x:c r="AO31" s="42"/>
      <x:c r="AP31" s="38" t="str">
        <x:f>IF(A31="","",IF(Z31&lt;&gt;"Eligible","Not active",IF(OR(AND(AN31&lt;&gt;"",NOT(OR(EXACT(AN31,"Yes"),EXACT(AN31,"No")))),AND(AO31&lt;&gt;"",NOT(ISNUMBER(AO31)))),"H00",IF(OR(AK31="",AM31="",AN31=""),"H01",IF(AND(OR(V31="Material / decision-changing",V31="Consequential / high-impact",W31="Costly to reverse",W31="Hard to reverse"),AL31=""),"H02",IF(AND(OR(V31="Consequential / high-impact",W31="Hard to reverse"),AK31&lt;&gt;"",AL31&lt;&gt;"",EXACT(AK31,AL31)),"H03",IF(AND(AN31="Yes",AO31=""),"H04",IF(AND(AN31="No",AO31&lt;&gt;""),"H05","H06"))))))))</x:f>
      </x:c>
      <x:c r="AQ31" s="38" t="str">
        <x:f>IF(A31="","",IF(AP31="Not active","Not active",IF(OR(AP31="H00",AP31="H01",AP31="H04"),"Incomplete",IF(OR(AP31="H02",AP31="H03",AP31="H05"),"Draft","Complete"))))</x:f>
      </x:c>
      <x:c r="AR31" s="38" t="str">
        <x:f>IF(A31="","",IF(AP31="H00","CONF-HANDOFF-INVALID",IF(AP31="H01","CONF-HANDOFF-INCOMPLETE",IF(AP31="H02","CONF-HANDOFF-REVIEWER",IF(AP31="H03","CONF-HANDOFF-INDEPENDENCE",IF(AP31="H04","CONF-HANDOFF-DATE",IF(AP31="H05","CONF-HANDOFF-DATE-NOT-MATERIAL","")))))))</x:f>
      </x:c>
      <x:c r="AS31" s="38" t="str">
        <x:f>IF(A31="","",IF(AP31="H06","Permitted","Prohibited"))</x:f>
      </x:c>
      <x:c r="AT31" s="38" t="str">
        <x:f>IF(A31="","",IF(OR(AB31="P31",AB31="P32",AB31="P34",AB31="P35"),"What Counts as Reliable Evidence in Competitor Analysis?",IF(AB31="P33","Observed, Inferred and Unresolved Evidence",IF(AB31="P36","How to Handle Contradictory Competitor Evidence",IF(AB31="P37","When Competitor Evidence Becomes Too Old to Use","")))))</x:f>
      </x:c>
      <x:c r="AU31" s="38" t="str">
        <x:f>IF(A31="","","SERPIFAI Confidence Statement Method v1.0.1")</x:f>
      </x:c>
      <x:c r="AV31" s="38" t="str">
        <x:f>IF(A31="","","Qualitative evidence-and-uncertainty protocol; not probability, calibrated accuracy, scoring, assurance or a guarantee.")</x:f>
      </x:c>
    </x:row>
    <x:row r="32">
      <x:c r="A32" s="37"/>
      <x:c r="B32" s="37"/>
      <x:c r="C32" s="37"/>
      <x:c r="D32" s="37"/>
      <x:c r="E32" s="42"/>
      <x:c r="F32" s="37"/>
      <x:c r="G32" s="37"/>
      <x:c r="H32" s="37"/>
      <x:c r="I32" s="37"/>
      <x:c r="J32" s="37"/>
      <x:c r="K32" s="37"/>
      <x:c r="L32" s="37"/>
      <x:c r="M32" s="37"/>
      <x:c r="N32" s="37"/>
      <x:c r="O32" s="37"/>
      <x:c r="P32" s="37"/>
      <x:c r="Q32" s="37"/>
      <x:c r="R32" s="37"/>
      <x:c r="S32" s="37"/>
      <x:c r="T32" s="37"/>
      <x:c r="U32" s="37"/>
      <x:c r="V32" s="37"/>
      <x:c r="W32" s="37"/>
      <x:c r="X32" s="38" t="str">
        <x:f>IF(A32="","",IF(NOT(AND(OR(EXACT(F32,"Use"),EXACT(F32,"Use with limits"),EXACT(F32,"Review required"),EXACT(F32,"Refuse claim"),EXACT(F32,"No material change")),OR(EXACT(J32,"Fit"),EXACT(J32,"Limited / weak"),EXACT(J32,"Stale"),EXACT(J32,"Contradictory"),EXACT(J32,"Missing")),OR(EXACT(K32,"Supported"),EXACT(K32,"Inferred"),EXACT(K32,"Unresolved")),OR(EXACT(L32,"Yes"),EXACT(L32,"Partial"),EXACT(L32,"No"),EXACT(L32,"Unknown")),OR(EXACT(M32,"None found"),EXACT(M32,"Apparent contradiction resolved"),EXACT(M32,"Material contradiction unresolved"),EXACT(M32,"Not checked")),OR(EXACT(N32,"None"),EXACT(N32,"Recoverable missing evidence"),EXACT(N32,"Material evidence unavailable"),EXACT(N32,"Unknown")),OR(EXACT(O32,"Multiple independent lines"),EXACT(O32,"One independent line"),EXACT(O32,"Single-origin only"),EXACT(O32,"Not established")),OR(EXACT(Q32,"None"),EXACT(Q32,"Limited and visible"),EXACT(Q32,"Material but bounded"),EXACT(Q32,"Material and unresolved")),OR(EXACT(S32,"Fit for current decision"),EXACT(S32,"Historical but deliberately bounded"),EXACT(S32,"Stale for current decision"),EXACT(S32,"Context not established")),OR(EXACT(T32,"Unlikely to change assessment"),EXACT(T32,"Could change scope or wording"),EXACT(T32,"Likely to change assessment")),OR(EXACT(V32,"Routine / descriptive"),EXACT(V32,"Material / decision-changing"),EXACT(V32,"Consequential / high-impact")),OR(EXACT(W32,"Easy to reverse"),EXACT(W32,"Costly to reverse"),EXACT(W32,"Hard to reverse")),IF(F32="No material change",OR(EXACT(H32,"Unchanged exact claim"),EXACT(H32,"Changed exact claim")),TRUE),IF(F32="No material change",OR(EXACT(I32,"Unchanged decision use"),EXACT(I32,"Changed decision use")),TRUE),IF(OR(O32="Multiple independent lines",O32="One independent line"),OR(EXACT(P32,"Established independent origins"),EXACT(P32,"Shared or dependent origins"),EXACT(P32,"Not established")),TRUE))),"Invalid","Valid"))</x:f>
      </x:c>
      <x:c r="Y32" s="38" t="str">
        <x:f>IF(A32="","",IF(X32="Invalid","Not evaluated after P00",IF(OR(C32="",D32="",F32="",IF(F32="No material change",OR(H32="",I32=""),FALSE),J32="",K32="",L32="",M32="",N32="",O32="",IF(OR(O32="Multiple independent lines",O32="One independent line"),P32="",FALSE),Q32="",IF(Q32&lt;&gt;"None",R32="",FALSE),S32="",T32="",U32="",V32="",W32=""),"Incomplete","Complete")))</x:f>
      </x:c>
      <x:c r="Z32" s="38" t="str">
        <x:f>IF(A32="","",IF(AB32="P00","Invalid controlled input",IF(AB32="P01","Incomplete",IF(OR(AB32="P02",AB32="P03",AB32="P04",AB32="P05",AB32="P06",AB32="P07",AB32="P08",AB32="P09"),"Not eligible","Eligible"))))</x:f>
      </x:c>
      <x:c r="AA32" s="38" t="str">
        <x:f>IF(A32="","",IF(AB32="P00","No confidence assigned",IF(AB32="P01","No confidence result",IF(OR(AB32="P02",AB32="P03",AB32="P04",AB32="P05",AB32="P06",AB32="P07",AB32="P08",AB32="P09"),"Confidence not assignable",IF(AB32="P10","Low confidence",IF(AB32="P11","Moderate confidence","High confidence"))))))</x:f>
      </x:c>
      <x:c r="AB32" s="38" t="str">
        <x:f>IF(A32="","",IF(X32="Invalid","P00",IF(Y32="Incomplete","P01",IF(F32="Refuse claim","P02",IF(F32="Review required","P03",IF(K32="Unresolved","P04",IF(OR(L32="No",L32="Unknown",L32="Partial"),"P05",IF(OR(J32="Missing",N32&lt;&gt;"None",M32="Not checked"),"P06",IF(OR(J32="Contradictory",M32="Material contradiction unresolved"),"P07",IF(OR(J32="Stale",S32="Stale for current decision",S32="Context not established",Q32="Material and unresolved"),"P08",IF(OR(AND(F32="Use with limits",G32=""),AND(F32="No material change",H32="Changed exact claim"),AND(F32="No material change",I32="Changed decision use"),AND(OR(O32="Multiple independent lines",O32="One independent line"),P32="Not established"),AND(Q32="None",R32&lt;&gt;"")),"P09",IF(OR(Q32="Material but bounded",AND(S32="Historical but deliberately bounded",J32="Limited / weak"),O32="Not established",AND(J32="Limited / weak",O32="Multiple independent lines",P32="Established independent origins",T32="Likely to change assessment"),AND(O32="Single-origin only",NOT(AND(F32="Use",J32="Fit",OR(K32="Supported",K32="Inferred"),L32="Yes",OR(M32="None found",M32="Apparent contradiction resolved"),N32="None",O32="Single-origin only",OR(Q32="None",Q32="Limited and visible"),S32="Fit for current decision",T32="Unlikely to change assessment"))),T32="Likely to change assessment"),"P10",IF(OR(AND(F32="No material change",NOT(AND(OR(F32="Use",F32="No material change"),IF(F32="No material change",AND(H32="Unchanged exact claim",I32="Unchanged decision use"),TRUE),J32="Fit",OR(K32="Supported",K32="Inferred"),L32="Yes",OR(M32="None found",M32="Apparent contradiction resolved"),N32="None",O32="Multiple independent lines",P32="Established independent origins",OR(Q32="None",Q32="Limited and visible"),S32="Fit for current decision",T32="Unlikely to change assessment"))),F32="Use with limits",S32="Historical but deliberately bounded",P32="Shared or dependent origins",O32="One independent line",AND(F32="Use",J32="Fit",OR(K32="Supported",K32="Inferred"),L32="Yes",OR(M32="None found",M32="Apparent contradiction resolved"),N32="None",O32="Single-origin only",OR(Q32="None",Q32="Limited and visible"),S32="Fit for current decision",T32="Unlikely to change assessment"),AND(J32="Limited / weak",O32="Multiple independent lines",P32="Established independent origins",OR(T32="Unlikely to change assessment",T32="Could change scope or wording")),T32="Could change scope or wording"),"P11",IF(AND(OR(F32="Use",F32="No material change"),IF(F32="No material change",AND(H32="Unchanged exact claim",I32="Unchanged decision use"),TRUE),J32="Fit",OR(K32="Supported",K32="Inferred"),L32="Yes",OR(M32="None found",M32="Apparent contradiction resolved"),N32="None",O32="Multiple independent lines",P32="Established independent origins",OR(Q32="None",Q32="Limited and visible"),S32="Fit for current decision",T32="Unlikely to change assessment"),"P12","P09"))))))))))))))</x:f>
      </x:c>
      <x:c r="AC32" s="38" t="str">
        <x:f>IF(A32="","",IF(AB32="P00","CONF-TECH-INVALID-ENUM",IF(AB32="P01","CONF-INCOMPLETE",IF(AB32="P02","CONF-UPSTREAM-REFUSE",IF(AB32="P03","CONF-UPSTREAM-REVIEW",IF(AB32="P04",IF(F32="No material change","CONF-SC-NMC-UNRESOLVED","CONF-UPSTREAM-UNRESOLVED"),IF(AB32="P05",IF(L32="Partial","CONF-DIRECT-FIT-PARTIAL","CONF-DIRECT-FIT"),IF(AB32="P06","CONF-MISSING-OR-UNCHECKED",IF(AB32="P07",IF(F32="No material change","CONF-SC-NMC-CONTRADICTION","CONF-CONTRADICTION"),IF(AB32="P08",IF(Q32="Material and unresolved","CONF-NOT-ASSIGNABLE-ASSUMPTION",IF(AND(F32="No material change",OR(J32="Stale",S32="Stale for current decision")),"CONF-SC-NMC-STALE",IF(S32="Context not established","CONF-NOT-ASSIGNABLE-CONTEXT","CONF-NOT-ASSIGNABLE-STALE-CURRENT"))),IF(AB32="P09",IF(AND(F32="Use with limits",G32=""),"CONF-SC-LIMIT-MISSING",IF(AND(F32="No material change",H32="Changed exact claim"),"CONF-SC-NMC-CLAIM-CHANGED",IF(AND(F32="No material change",I32="Changed decision use"),"CONF-SC-NMC-USE-CHANGED",IF(AND(OR(O32="Multiple independent lines",O32="One independent line"),P32="Not established"),"CONF-SC-INDEPENDENCE-UNPROVEN",IF(AND(Q32="None",R32&lt;&gt;""),"CONF-SC-ASSUMPTION-CONFLICT","CONF-SC-UNCLASSIFIED"))))),IF(AB32="P10",IF(Q32="Material but bounded","CONF-LOW-ASSUMPTION",IF(AND(S32="Historical but deliberately bounded",J32="Limited / weak"),"CONF-LOW-HISTORICAL",IF(O32="Not established","CONF-LOW-NOT-ESTABLISHED",IF(AND(J32="Limited / weak",O32="Multiple independent lines",P32="Established independent origins",T32="Likely to change assessment"),"CONF-LOW-WEAK-LINES",IF(AND(O32="Single-origin only",NOT(AND(F32="Use",J32="Fit",OR(K32="Supported",K32="Inferred"),L32="Yes",OR(M32="None found",M32="Apparent contradiction resolved"),N32="None",O32="Single-origin only",OR(Q32="None",Q32="Limited and visible"),S32="Fit for current decision",T32="Unlikely to change assessment"))),"CONF-LOW-SINGLE-ORIGIN","CONF-LOW-SENSITIVE"))))),IF(AB32="P11",IF(F32="No material change","CONF-MODERATE-NMC",IF(F32="Use with limits","CONF-MODERATE-LIMITED",IF(S32="Historical but deliberately bounded","CONF-MODERATE-HISTORICAL",IF(P32="Shared or dependent origins","CONF-MODERATE-SHARED-ORIGINS",IF(OR(O32="One independent line",AND(F32="Use",J32="Fit",OR(K32="Supported",K32="Inferred"),L32="Yes",OR(M32="None found",M32="Apparent contradiction resolved"),N32="None",O32="Single-origin only",OR(Q32="None",Q32="Limited and visible"),S32="Fit for current decision",T32="Unlikely to change assessment")),"CONF-MODERATE-ONE-LINE",IF(AND(J32="Limited / weak",O32="Multiple independent lines",P32="Established independent origins",OR(T32="Unlikely to change assessment",T32="Could change scope or wording")),"CONF-MODERATE-WEAK-LINES","CONF-MODERATE-SENSITIVE")))))),IF(AB32="P12",IF(F32="No material change","CONF-HIGH-NMC",IF(K32="Inferred","CONF-HIGH-INFERENCE-RETAINED","CONF-HIGH-DIRECT-INDEPENDENT")),""))))))))))))))</x:f>
      </x:c>
      <x:c r="AD32" s="38" t="str">
        <x:f>IF(A32="","",IF(AC32="A54-TECH-INVALID-ENUM","One or more active Stage 1 controlled values are invalid.",IF(AC32="A54-INCOMPLETE","The active Stage 1 assessment is incomplete.",IF(AC32="A54-UPSTREAM-REFUSE","What Counts as Reliable Evidence in Competitor Analysis? returned Refuse claim.",IF(AC32="A54-UPSTREAM-REVIEW","What Counts as Reliable Evidence in Competitor Analysis? returned Review required.",IF(AC32="A54-SC-NMC-UNRESOLVED","The no-material-change claim remains unresolved.",IF(AC32="A54-UPSTREAM-UNRESOLVED","The claim remains unresolved.",IF(AC32="A54-DIRECT-FIT","The evidence does not directly fit the exact submitted claim.",IF(AC32="A54-DIRECT-FIT-PARTIAL","The submitted claim only partially fits the evidence.",IF(AC32="A54-MISSING-OR-UNCHECKED","Required evidence is missing, unavailable, unknown, or contradiction checking is incomplete.",IF(AC32="A54-CONTRADICTION","A material contradiction remains unresolved.",IF(AC32="A54-SC-NMC-CONTRADICTION","The no-material-change submission contains an unresolved material contradiction.",IF(AC32="A54-NOT-ASSIGNABLE-ASSUMPTION","A material assumption remains unresolved.",IF(AC32="A54-NOT-ASSIGNABLE-CONTEXT","The relevant context is not established.",IF(AC32="A54-NOT-ASSIGNABLE-STALE-CURRENT","The evidence or context is stale for the current decision.",IF(AC32="A54-SC-NMC-STALE","The no-material-change assessment is stale for the current decision.",IF(AC32="A54-SC-ASSUMPTION-CONFLICT","The assumption category and detail conflict.",IF(AC32="A54-SC-INDEPENDENCE-UNPROVEN","Independent origins are not established.",IF(AC32="A54-SC-LIMIT-MISSING","Use with limits requires a named limitation.",IF(AC32="A54-SC-NMC-CLAIM-CHANGED","The exact claim changed, so prior confidence cannot be carried forward.",IF(AC32="A54-SC-NMC-USE-CHANGED","The decision use changed.",IF(AC32="A54-SC-UNCLASSIFIED","The valid input combination has no authorized classification.",IF(AC32="A54-LOW-ASSUMPTION","A bounded material assumption makes the eligible assessment fragile.",IF(AC32="A54-LOW-HISTORICAL","Historical, weak support makes the assessment fragile.",IF(AC32="A54-LOW-NOT-ESTABLISHED","Support exists but independent support is not established.",IF(AC32="A54-LOW-SENSITIVE","Plausible new evidence is likely to change the assessment.",IF(AC32="A54-LOW-SINGLE-ORIGIN","The eligible assessment depends on one origin and fails the stable single-origin conjunction.",IF(AC32="A54-LOW-WEAK-LINES","Multiple independent lines remain weak and the result is likely to change.",IF(AC32="A54-MODERATE-HISTORICAL","The evidence supports a deliberately historical, bounded assessment.",IF(AC32="A54-MODERATE-LIMITED","The assessment is eligible only within the named limitation.",IF(AC32="A54-MODERATE-NMC","The unchanged assessment remains eligible but retains meaningful uncertainty.",IF(AC32="A54-MODERATE-ONE-LINE","The assessment rests on one effective line of support.",IF(AC32="A54-MODERATE-SENSITIVE","Meaningful new evidence could change the scope or wording.",IF(AC32="A54-MODERATE-SHARED-ORIGINS","The lines share or depend on common origins, reducing independent corroboration.",IF(AC32="A54-MODERATE-WEAK-LINES","Established independent origins support the assessment, but the evidence remains limited or weak.",IF(AC32="A54-HIGH-DIRECT-INDEPENDENT","Direct, coherent support with established independent origins and limited visible assumptions supports the bounded assessment.",IF(AC32="A54-HIGH-INFERENCE-RETAINED","Direct, coherent support with established independent origins supports the bounded inference; it remains explicitly an inference.",IF(AC32="A54-HIGH-NMC","The exact claim and decision use are unchanged and the strong-support conditions remain satisfied.",""))))))))))))))))))))))))))))))))))))))</x:f>
      </x:c>
      <x:c r="AE32" s="38" t="str">
        <x:f>IF(A32="","",IF(Z32="Invalid controlled input","No confidence statement is permitted.",IF(Z32="Incomplete","No confidence statement is permitted until Stage 1 is complete.",IF(Z32="Not eligible","Confidence not assignable: no confidence statement is permitted for "&amp;C32&amp;" because "&amp;AD32&amp;" "&amp;AG32,IF(AA32="High confidence",IF(K32="Inferred","The evidence supports the inference that ","The available evidence strongly supports the assessment that ")&amp;C32&amp;", with High confidence within "&amp;D32&amp;". The principal remaining uncertainty is "&amp;U32,IF(AA32="Moderate confidence",IF(K32="Inferred","The evidence supports the inference that ","The available evidence supports the assessment that ")&amp;C32&amp;", with Moderate confidence within "&amp;D32&amp;". "&amp;U32&amp;" could change its scope or wording.",IF(K32="Inferred","The limited evidence supports the provisional inference that ","Limited evidence weakly supports the bounded assessment that ")&amp;C32&amp;". Treat it as provisional because "&amp;U32))))))</x:f>
      </x:c>
      <x:c r="AF32" s="38" t="str">
        <x:f>IF(A32="","",IF(Z32="Invalid controlled input","Do not preserve or reuse a previous result.",IF(Z32="Incomplete","Do not infer a result from partial inputs.",IF(Z32="Not eligible","Do not use High, Moderate or Low confidence, zero confidence, very low confidence, or wording that presents the claim as established.",IF(AA32="High confidence","Do not say certain, proven, guaranteed, definitely, conclusive, established fact, or assign a numerical probability.",IF(AA32="Moderate confidence","Do not say definitive, conclusive, established fact, or attach a percentage band.","Do not say shows, confirms, demonstrates as established, or use Low confidence to rescue an unsupported claim."))))))</x:f>
      </x:c>
      <x:c r="AG32" s="38" t="str">
        <x:f>IF(A32="","",IF(AC32="A54-TECH-INVALID-ENUM","Correct the exact invalid value and resubmit.",IF(AC32="A54-INCOMPLETE","Complete every active Stage 1 field.",IF(AC32="A54-UPSTREAM-REFUSE","Resolve or replace the refused claim through What Counts as Reliable Evidence in Competitor Analysis?.",IF(AC32="A54-UPSTREAM-REVIEW","Complete the review in What Counts as Reliable Evidence in Competitor Analysis? before confidence assessment.",IF(AC32="A54-SC-NMC-UNRESOLVED","Resolve the claim status upstream before assigning confidence.",IF(AC32="A54-UPSTREAM-UNRESOLVED","Resolve the claim status upstream before assigning confidence.",IF(AC32="A54-DIRECT-FIT","Narrow or replace the claim and rerun What Counts as Reliable Evidence in Competitor Analysis?.",IF(AC32="A54-DIRECT-FIT-PARTIAL","Submit the separately narrowed proposition approved through What Counts as Reliable Evidence in Competitor Analysis? as the new Exact claim with Direct claim fit set to Yes.",IF(AC32="A54-MISSING-OR-UNCHECKED","Recover or document the required evidence and complete the review in What Counts as Reliable Evidence in Competitor Analysis? before assigning confidence.",IF(AC32="A54-CONTRADICTION","Resolve or preserve the contradiction through How to Handle Contradictory Competitor Evidence before assigning confidence.",IF(AC32="A54-SC-NMC-CONTRADICTION","Resolve or preserve the contradiction through How to Handle Contradictory Competitor Evidence before assigning confidence.",IF(AC32="A54-NOT-ASSIGNABLE-ASSUMPTION","Resolve the material assumption or narrow the claim.",IF(AC32="A54-NOT-ASSIGNABLE-CONTEXT","Establish the relevant context before assigning confidence.",IF(AC32="A54-NOT-ASSIGNABLE-STALE-CURRENT","Update or historically bind the evidence through When Competitor Evidence Becomes Too Old to Use.",IF(AC32="A54-SC-NMC-STALE","Run a fresh assessment with current evidence.",IF(AC32="A54-SC-ASSUMPTION-CONFLICT","Choose a bounded assumption category or remove the detail.",IF(AC32="A54-SC-INDEPENDENCE-UNPROVEN","Trace origins or correct the support category.",IF(AC32="A54-SC-LIMIT-MISSING","Add the exact limitation or correct the upstream outcome.",IF(AC32="A54-SC-NMC-CLAIM-CHANGED","Run a fresh assessment.",IF(AC32="A54-SC-NMC-USE-CHANGED","Run a fresh assessment for the new use.",IF(AC32="A54-SC-UNCLASSIFIED","Return to method governance; do not invent a result.",IF(AC32="A54-LOW-ASSUMPTION","Keep the assumption explicit and seek evidence that could remove it.",IF(AC32="A54-LOW-HISTORICAL","Use only historically bounded wording and seek current evidence.",IF(AC32="A54-LOW-NOT-ESTABLISHED","Trace provenance or collect genuinely independent evidence.",IF(AC32="A54-LOW-SENSITIVE","Collect the evidence most likely to change the result.",IF(AC32="A54-LOW-SINGLE-ORIGIN","Seek genuinely independent corroboration.",IF(AC32="A54-LOW-WEAK-LINES","Strengthen direct support before consequential use.",IF(AC32="A54-MODERATE-HISTORICAL","Do not generalize it to the current decision without fresh evidence.",IF(AC32="A54-MODERATE-LIMITED","Reopen if the named limitation no longer holds.",IF(AC32="A54-MODERATE-NMC","Reopen if the exact claim, use, evidence or context changes.",IF(AC32="A54-MODERATE-ONE-LINE","A second genuinely independent line could change scope or wording.",IF(AC32="A54-MODERATE-SENSITIVE","Name the likely change trigger and keep the statement bounded.",IF(AC32="A54-MODERATE-SHARED-ORIGINS","Seek genuinely independent origins.",IF(AC32="A54-MODERATE-WEAK-LINES","Strengthen the direct evidence and preserve the limitation.",IF(AC32="A54-HIGH-DIRECT-INDEPENDENT","Reopen on the named evidence, context, assumption or decision-use trigger.",IF(AC32="A54-HIGH-INFERENCE-RETAINED","Retain the inference marker and reopen on the named trigger.",IF(AC32="A54-HIGH-NMC","Reopen on the named evidence, context, assumption or decision-use trigger.",""))))))))))))))))))))))))))))))))))))))</x:f>
      </x:c>
      <x:c r="AH32" s="38" t="str">
        <x:f>IF(A32="","",IF(Z32&lt;&gt;"Eligible","",IF(AND(V32="Consequential / high-impact",W32="Hard to reverse"),"CONF-OVERLAY-CONSEQUENCE + CONF-OVERLAY-HARD-TO-REVERSE",IF(AND(AA32="Low confidence",W32="Hard to reverse"),"CONF-OVERLAY-HARD-TO-REVERSE",IF(V32="Consequential / high-impact","CONF-OVERLAY-CONSEQUENCE",IF(W32="Hard to reverse","CONF-OVERLAY-HARD-TO-REVERSE",IF(OR(V32="Material / decision-changing",W32="Costly to reverse"),"CONF-OVERLAY-CONSEQUENCE","")))))))</x:f>
      </x:c>
      <x:c r="AI32" s="38" t="str">
        <x:f>IF(A32="","",IF(Z32&lt;&gt;"Eligible","",IF(AND(V32="Consequential / high-impact",W32="Hard to reverse"),IF(AA32="Low confidence","Independent review and formal approval required; default to deferral, evidence collection or a reversible test.","Independent accountable review and formal approval required before a consequential, hard-to-reverse action."),IF(AND(AA32="Low confidence",W32="Hard to reverse"),"Independent review and formal approval required; default to deferral, evidence collection or a reversible test.",IF(V32="Consequential / high-impact","Independent accountable review and formal approval required.",IF(W32="Hard to reverse","Independent review required before a hard-to-reverse action.",IF(OR(V32="Material / decision-changing",W32="Costly to reverse"),"Accountable reviewer required before material use.","Owner review; reopen on the named trigger.")))))))</x:f>
      </x:c>
      <x:c r="AJ32" s="38" t="str">
        <x:f>IF(A32="","",IF(Z32&lt;&gt;"Eligible","",IF(AND(V32="Consequential / high-impact",W32="Hard to reverse"),IF(AA32="Low confidence","Do not make an irreversible commitment from this Low-confidence assessment.","Prefer a reversible step and proceed only within the recorded scope after independent review; confidence itself is unchanged."),IF(AND(AA32="Low confidence",W32="Hard to reverse"),"Do not make an irreversible commitment from this Low-confidence assessment.",IF(V32="Consequential / high-impact","Proceed only within the recorded scope after independent review; confidence itself is unchanged.",IF(W32="Hard to reverse","Prefer a reversible step until review is complete.",IF(OR(V32="Material / decision-changing",W32="Costly to reverse"),"Use only after accountable review and within the stated boundary.","Proceed within the stated scope and preserve the reopen condition.")))))))</x:f>
      </x:c>
      <x:c r="AK32" s="37"/>
      <x:c r="AL32" s="37"/>
      <x:c r="AM32" s="37"/>
      <x:c r="AN32" s="37"/>
      <x:c r="AO32" s="42"/>
      <x:c r="AP32" s="38" t="str">
        <x:f>IF(A32="","",IF(Z32&lt;&gt;"Eligible","Not active",IF(OR(AND(AN32&lt;&gt;"",NOT(OR(EXACT(AN32,"Yes"),EXACT(AN32,"No")))),AND(AO32&lt;&gt;"",NOT(ISNUMBER(AO32)))),"H00",IF(OR(AK32="",AM32="",AN32=""),"H01",IF(AND(OR(V32="Material / decision-changing",V32="Consequential / high-impact",W32="Costly to reverse",W32="Hard to reverse"),AL32=""),"H02",IF(AND(OR(V32="Consequential / high-impact",W32="Hard to reverse"),AK32&lt;&gt;"",AL32&lt;&gt;"",EXACT(AK32,AL32)),"H03",IF(AND(AN32="Yes",AO32=""),"H04",IF(AND(AN32="No",AO32&lt;&gt;""),"H05","H06"))))))))</x:f>
      </x:c>
      <x:c r="AQ32" s="38" t="str">
        <x:f>IF(A32="","",IF(AP32="Not active","Not active",IF(OR(AP32="H00",AP32="H01",AP32="H04"),"Incomplete",IF(OR(AP32="H02",AP32="H03",AP32="H05"),"Draft","Complete"))))</x:f>
      </x:c>
      <x:c r="AR32" s="38" t="str">
        <x:f>IF(A32="","",IF(AP32="H00","CONF-HANDOFF-INVALID",IF(AP32="H01","CONF-HANDOFF-INCOMPLETE",IF(AP32="H02","CONF-HANDOFF-REVIEWER",IF(AP32="H03","CONF-HANDOFF-INDEPENDENCE",IF(AP32="H04","CONF-HANDOFF-DATE",IF(AP32="H05","CONF-HANDOFF-DATE-NOT-MATERIAL","")))))))</x:f>
      </x:c>
      <x:c r="AS32" s="38" t="str">
        <x:f>IF(A32="","",IF(AP32="H06","Permitted","Prohibited"))</x:f>
      </x:c>
      <x:c r="AT32" s="38" t="str">
        <x:f>IF(A32="","",IF(OR(AB32="P32",AB32="P33",AB32="P35",AB32="P36"),"What Counts as Reliable Evidence in Competitor Analysis?",IF(AB32="P34","Observed, Inferred and Unresolved Evidence",IF(AB32="P37","How to Handle Contradictory Competitor Evidence",IF(AB32="P38","When Competitor Evidence Becomes Too Old to Use","")))))</x:f>
      </x:c>
      <x:c r="AU32" s="38" t="str">
        <x:f>IF(A32="","","SERPIFAI Confidence Statement Method v1.0.1")</x:f>
      </x:c>
      <x:c r="AV32" s="38" t="str">
        <x:f>IF(A32="","","Qualitative evidence-and-uncertainty protocol; not probability, calibrated accuracy, scoring, assurance or a guarantee.")</x:f>
      </x:c>
    </x:row>
    <x:row r="33">
      <x:c r="A33" s="37"/>
      <x:c r="B33" s="37"/>
      <x:c r="C33" s="37"/>
      <x:c r="D33" s="37"/>
      <x:c r="E33" s="42"/>
      <x:c r="F33" s="37"/>
      <x:c r="G33" s="37"/>
      <x:c r="H33" s="37"/>
      <x:c r="I33" s="37"/>
      <x:c r="J33" s="37"/>
      <x:c r="K33" s="37"/>
      <x:c r="L33" s="37"/>
      <x:c r="M33" s="37"/>
      <x:c r="N33" s="37"/>
      <x:c r="O33" s="37"/>
      <x:c r="P33" s="37"/>
      <x:c r="Q33" s="37"/>
      <x:c r="R33" s="37"/>
      <x:c r="S33" s="37"/>
      <x:c r="T33" s="37"/>
      <x:c r="U33" s="37"/>
      <x:c r="V33" s="37"/>
      <x:c r="W33" s="37"/>
      <x:c r="X33" s="38" t="str">
        <x:f>IF(A33="","",IF(NOT(AND(OR(EXACT(F33,"Use"),EXACT(F33,"Use with limits"),EXACT(F33,"Review required"),EXACT(F33,"Refuse claim"),EXACT(F33,"No material change")),OR(EXACT(J33,"Fit"),EXACT(J33,"Limited / weak"),EXACT(J33,"Stale"),EXACT(J33,"Contradictory"),EXACT(J33,"Missing")),OR(EXACT(K33,"Supported"),EXACT(K33,"Inferred"),EXACT(K33,"Unresolved")),OR(EXACT(L33,"Yes"),EXACT(L33,"Partial"),EXACT(L33,"No"),EXACT(L33,"Unknown")),OR(EXACT(M33,"None found"),EXACT(M33,"Apparent contradiction resolved"),EXACT(M33,"Material contradiction unresolved"),EXACT(M33,"Not checked")),OR(EXACT(N33,"None"),EXACT(N33,"Recoverable missing evidence"),EXACT(N33,"Material evidence unavailable"),EXACT(N33,"Unknown")),OR(EXACT(O33,"Multiple independent lines"),EXACT(O33,"One independent line"),EXACT(O33,"Single-origin only"),EXACT(O33,"Not established")),OR(EXACT(Q33,"None"),EXACT(Q33,"Limited and visible"),EXACT(Q33,"Material but bounded"),EXACT(Q33,"Material and unresolved")),OR(EXACT(S33,"Fit for current decision"),EXACT(S33,"Historical but deliberately bounded"),EXACT(S33,"Stale for current decision"),EXACT(S33,"Context not established")),OR(EXACT(T33,"Unlikely to change assessment"),EXACT(T33,"Could change scope or wording"),EXACT(T33,"Likely to change assessment")),OR(EXACT(V33,"Routine / descriptive"),EXACT(V33,"Material / decision-changing"),EXACT(V33,"Consequential / high-impact")),OR(EXACT(W33,"Easy to reverse"),EXACT(W33,"Costly to reverse"),EXACT(W33,"Hard to reverse")),IF(F33="No material change",OR(EXACT(H33,"Unchanged exact claim"),EXACT(H33,"Changed exact claim")),TRUE),IF(F33="No material change",OR(EXACT(I33,"Unchanged decision use"),EXACT(I33,"Changed decision use")),TRUE),IF(OR(O33="Multiple independent lines",O33="One independent line"),OR(EXACT(P33,"Established independent origins"),EXACT(P33,"Shared or dependent origins"),EXACT(P33,"Not established")),TRUE))),"Invalid","Valid"))</x:f>
      </x:c>
      <x:c r="Y33" s="38" t="str">
        <x:f>IF(A33="","",IF(X33="Invalid","Not evaluated after P00",IF(OR(C33="",D33="",F33="",IF(F33="No material change",OR(H33="",I33=""),FALSE),J33="",K33="",L33="",M33="",N33="",O33="",IF(OR(O33="Multiple independent lines",O33="One independent line"),P33="",FALSE),Q33="",IF(Q33&lt;&gt;"None",R33="",FALSE),S33="",T33="",U33="",V33="",W33=""),"Incomplete","Complete")))</x:f>
      </x:c>
      <x:c r="Z33" s="38" t="str">
        <x:f>IF(A33="","",IF(AB33="P00","Invalid controlled input",IF(AB33="P01","Incomplete",IF(OR(AB33="P02",AB33="P03",AB33="P04",AB33="P05",AB33="P06",AB33="P07",AB33="P08",AB33="P09"),"Not eligible","Eligible"))))</x:f>
      </x:c>
      <x:c r="AA33" s="38" t="str">
        <x:f>IF(A33="","",IF(AB33="P00","No confidence assigned",IF(AB33="P01","No confidence result",IF(OR(AB33="P02",AB33="P03",AB33="P04",AB33="P05",AB33="P06",AB33="P07",AB33="P08",AB33="P09"),"Confidence not assignable",IF(AB33="P10","Low confidence",IF(AB33="P11","Moderate confidence","High confidence"))))))</x:f>
      </x:c>
      <x:c r="AB33" s="38" t="str">
        <x:f>IF(A33="","",IF(X33="Invalid","P00",IF(Y33="Incomplete","P01",IF(F33="Refuse claim","P02",IF(F33="Review required","P03",IF(K33="Unresolved","P04",IF(OR(L33="No",L33="Unknown",L33="Partial"),"P05",IF(OR(J33="Missing",N33&lt;&gt;"None",M33="Not checked"),"P06",IF(OR(J33="Contradictory",M33="Material contradiction unresolved"),"P07",IF(OR(J33="Stale",S33="Stale for current decision",S33="Context not established",Q33="Material and unresolved"),"P08",IF(OR(AND(F33="Use with limits",G33=""),AND(F33="No material change",H33="Changed exact claim"),AND(F33="No material change",I33="Changed decision use"),AND(OR(O33="Multiple independent lines",O33="One independent line"),P33="Not established"),AND(Q33="None",R33&lt;&gt;"")),"P09",IF(OR(Q33="Material but bounded",AND(S33="Historical but deliberately bounded",J33="Limited / weak"),O33="Not established",AND(J33="Limited / weak",O33="Multiple independent lines",P33="Established independent origins",T33="Likely to change assessment"),AND(O33="Single-origin only",NOT(AND(F33="Use",J33="Fit",OR(K33="Supported",K33="Inferred"),L33="Yes",OR(M33="None found",M33="Apparent contradiction resolved"),N33="None",O33="Single-origin only",OR(Q33="None",Q33="Limited and visible"),S33="Fit for current decision",T33="Unlikely to change assessment"))),T33="Likely to change assessment"),"P10",IF(OR(AND(F33="No material change",NOT(AND(OR(F33="Use",F33="No material change"),IF(F33="No material change",AND(H33="Unchanged exact claim",I33="Unchanged decision use"),TRUE),J33="Fit",OR(K33="Supported",K33="Inferred"),L33="Yes",OR(M33="None found",M33="Apparent contradiction resolved"),N33="None",O33="Multiple independent lines",P33="Established independent origins",OR(Q33="None",Q33="Limited and visible"),S33="Fit for current decision",T33="Unlikely to change assessment"))),F33="Use with limits",S33="Historical but deliberately bounded",P33="Shared or dependent origins",O33="One independent line",AND(F33="Use",J33="Fit",OR(K33="Supported",K33="Inferred"),L33="Yes",OR(M33="None found",M33="Apparent contradiction resolved"),N33="None",O33="Single-origin only",OR(Q33="None",Q33="Limited and visible"),S33="Fit for current decision",T33="Unlikely to change assessment"),AND(J33="Limited / weak",O33="Multiple independent lines",P33="Established independent origins",OR(T33="Unlikely to change assessment",T33="Could change scope or wording")),T33="Could change scope or wording"),"P11",IF(AND(OR(F33="Use",F33="No material change"),IF(F33="No material change",AND(H33="Unchanged exact claim",I33="Unchanged decision use"),TRUE),J33="Fit",OR(K33="Supported",K33="Inferred"),L33="Yes",OR(M33="None found",M33="Apparent contradiction resolved"),N33="None",O33="Multiple independent lines",P33="Established independent origins",OR(Q33="None",Q33="Limited and visible"),S33="Fit for current decision",T33="Unlikely to change assessment"),"P12","P09"))))))))))))))</x:f>
      </x:c>
      <x:c r="AC33" s="38" t="str">
        <x:f>IF(A33="","",IF(AB33="P00","CONF-TECH-INVALID-ENUM",IF(AB33="P01","CONF-INCOMPLETE",IF(AB33="P02","CONF-UPSTREAM-REFUSE",IF(AB33="P03","CONF-UPSTREAM-REVIEW",IF(AB33="P04",IF(F33="No material change","CONF-SC-NMC-UNRESOLVED","CONF-UPSTREAM-UNRESOLVED"),IF(AB33="P05",IF(L33="Partial","CONF-DIRECT-FIT-PARTIAL","CONF-DIRECT-FIT"),IF(AB33="P06","CONF-MISSING-OR-UNCHECKED",IF(AB33="P07",IF(F33="No material change","CONF-SC-NMC-CONTRADICTION","CONF-CONTRADICTION"),IF(AB33="P08",IF(Q33="Material and unresolved","CONF-NOT-ASSIGNABLE-ASSUMPTION",IF(AND(F33="No material change",OR(J33="Stale",S33="Stale for current decision")),"CONF-SC-NMC-STALE",IF(S33="Context not established","CONF-NOT-ASSIGNABLE-CONTEXT","CONF-NOT-ASSIGNABLE-STALE-CURRENT"))),IF(AB33="P09",IF(AND(F33="Use with limits",G33=""),"CONF-SC-LIMIT-MISSING",IF(AND(F33="No material change",H33="Changed exact claim"),"CONF-SC-NMC-CLAIM-CHANGED",IF(AND(F33="No material change",I33="Changed decision use"),"CONF-SC-NMC-USE-CHANGED",IF(AND(OR(O33="Multiple independent lines",O33="One independent line"),P33="Not established"),"CONF-SC-INDEPENDENCE-UNPROVEN",IF(AND(Q33="None",R33&lt;&gt;""),"CONF-SC-ASSUMPTION-CONFLICT","CONF-SC-UNCLASSIFIED"))))),IF(AB33="P10",IF(Q33="Material but bounded","CONF-LOW-ASSUMPTION",IF(AND(S33="Historical but deliberately bounded",J33="Limited / weak"),"CONF-LOW-HISTORICAL",IF(O33="Not established","CONF-LOW-NOT-ESTABLISHED",IF(AND(J33="Limited / weak",O33="Multiple independent lines",P33="Established independent origins",T33="Likely to change assessment"),"CONF-LOW-WEAK-LINES",IF(AND(O33="Single-origin only",NOT(AND(F33="Use",J33="Fit",OR(K33="Supported",K33="Inferred"),L33="Yes",OR(M33="None found",M33="Apparent contradiction resolved"),N33="None",O33="Single-origin only",OR(Q33="None",Q33="Limited and visible"),S33="Fit for current decision",T33="Unlikely to change assessment"))),"CONF-LOW-SINGLE-ORIGIN","CONF-LOW-SENSITIVE"))))),IF(AB33="P11",IF(F33="No material change","CONF-MODERATE-NMC",IF(F33="Use with limits","CONF-MODERATE-LIMITED",IF(S33="Historical but deliberately bounded","CONF-MODERATE-HISTORICAL",IF(P33="Shared or dependent origins","CONF-MODERATE-SHARED-ORIGINS",IF(OR(O33="One independent line",AND(F33="Use",J33="Fit",OR(K33="Supported",K33="Inferred"),L33="Yes",OR(M33="None found",M33="Apparent contradiction resolved"),N33="None",O33="Single-origin only",OR(Q33="None",Q33="Limited and visible"),S33="Fit for current decision",T33="Unlikely to change assessment")),"CONF-MODERATE-ONE-LINE",IF(AND(J33="Limited / weak",O33="Multiple independent lines",P33="Established independent origins",OR(T33="Unlikely to change assessment",T33="Could change scope or wording")),"CONF-MODERATE-WEAK-LINES","CONF-MODERATE-SENSITIVE")))))),IF(AB33="P12",IF(F33="No material change","CONF-HIGH-NMC",IF(K33="Inferred","CONF-HIGH-INFERENCE-RETAINED","CONF-HIGH-DIRECT-INDEPENDENT")),""))))))))))))))</x:f>
      </x:c>
      <x:c r="AD33" s="38" t="str">
        <x:f>IF(A33="","",IF(AC33="A55-TECH-INVALID-ENUM","One or more active Stage 1 controlled values are invalid.",IF(AC33="A55-INCOMPLETE","The active Stage 1 assessment is incomplete.",IF(AC33="A55-UPSTREAM-REFUSE","What Counts as Reliable Evidence in Competitor Analysis? returned Refuse claim.",IF(AC33="A55-UPSTREAM-REVIEW","What Counts as Reliable Evidence in Competitor Analysis? returned Review required.",IF(AC33="A55-SC-NMC-UNRESOLVED","The no-material-change claim remains unresolved.",IF(AC33="A55-UPSTREAM-UNRESOLVED","The claim remains unresolved.",IF(AC33="A55-DIRECT-FIT","The evidence does not directly fit the exact submitted claim.",IF(AC33="A55-DIRECT-FIT-PARTIAL","The submitted claim only partially fits the evidence.",IF(AC33="A55-MISSING-OR-UNCHECKED","Required evidence is missing, unavailable, unknown, or contradiction checking is incomplete.",IF(AC33="A55-CONTRADICTION","A material contradiction remains unresolved.",IF(AC33="A55-SC-NMC-CONTRADICTION","The no-material-change submission contains an unresolved material contradiction.",IF(AC33="A55-NOT-ASSIGNABLE-ASSUMPTION","A material assumption remains unresolved.",IF(AC33="A55-NOT-ASSIGNABLE-CONTEXT","The relevant context is not established.",IF(AC33="A55-NOT-ASSIGNABLE-STALE-CURRENT","The evidence or context is stale for the current decision.",IF(AC33="A55-SC-NMC-STALE","The no-material-change assessment is stale for the current decision.",IF(AC33="A55-SC-ASSUMPTION-CONFLICT","The assumption category and detail conflict.",IF(AC33="A55-SC-INDEPENDENCE-UNPROVEN","Independent origins are not established.",IF(AC33="A55-SC-LIMIT-MISSING","Use with limits requires a named limitation.",IF(AC33="A55-SC-NMC-CLAIM-CHANGED","The exact claim changed, so prior confidence cannot be carried forward.",IF(AC33="A55-SC-NMC-USE-CHANGED","The decision use changed.",IF(AC33="A55-SC-UNCLASSIFIED","The valid input combination has no authorized classification.",IF(AC33="A55-LOW-ASSUMPTION","A bounded material assumption makes the eligible assessment fragile.",IF(AC33="A55-LOW-HISTORICAL","Historical, weak support makes the assessment fragile.",IF(AC33="A55-LOW-NOT-ESTABLISHED","Support exists but independent support is not established.",IF(AC33="A55-LOW-SENSITIVE","Plausible new evidence is likely to change the assessment.",IF(AC33="A55-LOW-SINGLE-ORIGIN","The eligible assessment depends on one origin and fails the stable single-origin conjunction.",IF(AC33="A55-LOW-WEAK-LINES","Multiple independent lines remain weak and the result is likely to change.",IF(AC33="A55-MODERATE-HISTORICAL","The evidence supports a deliberately historical, bounded assessment.",IF(AC33="A55-MODERATE-LIMITED","The assessment is eligible only within the named limitation.",IF(AC33="A55-MODERATE-NMC","The unchanged assessment remains eligible but retains meaningful uncertainty.",IF(AC33="A55-MODERATE-ONE-LINE","The assessment rests on one effective line of support.",IF(AC33="A55-MODERATE-SENSITIVE","Meaningful new evidence could change the scope or wording.",IF(AC33="A55-MODERATE-SHARED-ORIGINS","The lines share or depend on common origins, reducing independent corroboration.",IF(AC33="A55-MODERATE-WEAK-LINES","Established independent origins support the assessment, but the evidence remains limited or weak.",IF(AC33="A55-HIGH-DIRECT-INDEPENDENT","Direct, coherent support with established independent origins and limited visible assumptions supports the bounded assessment.",IF(AC33="A55-HIGH-INFERENCE-RETAINED","Direct, coherent support with established independent origins supports the bounded inference; it remains explicitly an inference.",IF(AC33="A55-HIGH-NMC","The exact claim and decision use are unchanged and the strong-support conditions remain satisfied.",""))))))))))))))))))))))))))))))))))))))</x:f>
      </x:c>
      <x:c r="AE33" s="38" t="str">
        <x:f>IF(A33="","",IF(Z33="Invalid controlled input","No confidence statement is permitted.",IF(Z33="Incomplete","No confidence statement is permitted until Stage 1 is complete.",IF(Z33="Not eligible","Confidence not assignable: no confidence statement is permitted for "&amp;C33&amp;" because "&amp;AD33&amp;" "&amp;AG33,IF(AA33="High confidence",IF(K33="Inferred","The evidence supports the inference that ","The available evidence strongly supports the assessment that ")&amp;C33&amp;", with High confidence within "&amp;D33&amp;". The principal remaining uncertainty is "&amp;U33,IF(AA33="Moderate confidence",IF(K33="Inferred","The evidence supports the inference that ","The available evidence supports the assessment that ")&amp;C33&amp;", with Moderate confidence within "&amp;D33&amp;". "&amp;U33&amp;" could change its scope or wording.",IF(K33="Inferred","The limited evidence supports the provisional inference that ","Limited evidence weakly supports the bounded assessment that ")&amp;C33&amp;". Treat it as provisional because "&amp;U33))))))</x:f>
      </x:c>
      <x:c r="AF33" s="38" t="str">
        <x:f>IF(A33="","",IF(Z33="Invalid controlled input","Do not preserve or reuse a previous result.",IF(Z33="Incomplete","Do not infer a result from partial inputs.",IF(Z33="Not eligible","Do not use High, Moderate or Low confidence, zero confidence, very low confidence, or wording that presents the claim as established.",IF(AA33="High confidence","Do not say certain, proven, guaranteed, definitely, conclusive, established fact, or assign a numerical probability.",IF(AA33="Moderate confidence","Do not say definitive, conclusive, established fact, or attach a percentage band.","Do not say shows, confirms, demonstrates as established, or use Low confidence to rescue an unsupported claim."))))))</x:f>
      </x:c>
      <x:c r="AG33" s="38" t="str">
        <x:f>IF(A33="","",IF(AC33="A55-TECH-INVALID-ENUM","Correct the exact invalid value and resubmit.",IF(AC33="A55-INCOMPLETE","Complete every active Stage 1 field.",IF(AC33="A55-UPSTREAM-REFUSE","Resolve or replace the refused claim through What Counts as Reliable Evidence in Competitor Analysis?.",IF(AC33="A55-UPSTREAM-REVIEW","Complete the review in What Counts as Reliable Evidence in Competitor Analysis? before confidence assessment.",IF(AC33="A55-SC-NMC-UNRESOLVED","Resolve the claim status upstream before assigning confidence.",IF(AC33="A55-UPSTREAM-UNRESOLVED","Resolve the claim status upstream before assigning confidence.",IF(AC33="A55-DIRECT-FIT","Narrow or replace the claim and rerun What Counts as Reliable Evidence in Competitor Analysis?.",IF(AC33="A55-DIRECT-FIT-PARTIAL","Submit the separately narrowed proposition approved through What Counts as Reliable Evidence in Competitor Analysis? as the new Exact claim with Direct claim fit set to Yes.",IF(AC33="A55-MISSING-OR-UNCHECKED","Recover or document the required evidence and complete the review in What Counts as Reliable Evidence in Competitor Analysis? before assigning confidence.",IF(AC33="A55-CONTRADICTION","Resolve or preserve the contradiction through How to Handle Contradictory Competitor Evidence before assigning confidence.",IF(AC33="A55-SC-NMC-CONTRADICTION","Resolve or preserve the contradiction through How to Handle Contradictory Competitor Evidence before assigning confidence.",IF(AC33="A55-NOT-ASSIGNABLE-ASSUMPTION","Resolve the material assumption or narrow the claim.",IF(AC33="A55-NOT-ASSIGNABLE-CONTEXT","Establish the relevant context before assigning confidence.",IF(AC33="A55-NOT-ASSIGNABLE-STALE-CURRENT","Update or historically bind the evidence through When Competitor Evidence Becomes Too Old to Use.",IF(AC33="A55-SC-NMC-STALE","Run a fresh assessment with current evidence.",IF(AC33="A55-SC-ASSUMPTION-CONFLICT","Choose a bounded assumption category or remove the detail.",IF(AC33="A55-SC-INDEPENDENCE-UNPROVEN","Trace origins or correct the support category.",IF(AC33="A55-SC-LIMIT-MISSING","Add the exact limitation or correct the upstream outcome.",IF(AC33="A55-SC-NMC-CLAIM-CHANGED","Run a fresh assessment.",IF(AC33="A55-SC-NMC-USE-CHANGED","Run a fresh assessment for the new use.",IF(AC33="A55-SC-UNCLASSIFIED","Return to method governance; do not invent a result.",IF(AC33="A55-LOW-ASSUMPTION","Keep the assumption explicit and seek evidence that could remove it.",IF(AC33="A55-LOW-HISTORICAL","Use only historically bounded wording and seek current evidence.",IF(AC33="A55-LOW-NOT-ESTABLISHED","Trace provenance or collect genuinely independent evidence.",IF(AC33="A55-LOW-SENSITIVE","Collect the evidence most likely to change the result.",IF(AC33="A55-LOW-SINGLE-ORIGIN","Seek genuinely independent corroboration.",IF(AC33="A55-LOW-WEAK-LINES","Strengthen direct support before consequential use.",IF(AC33="A55-MODERATE-HISTORICAL","Do not generalize it to the current decision without fresh evidence.",IF(AC33="A55-MODERATE-LIMITED","Reopen if the named limitation no longer holds.",IF(AC33="A55-MODERATE-NMC","Reopen if the exact claim, use, evidence or context changes.",IF(AC33="A55-MODERATE-ONE-LINE","A second genuinely independent line could change scope or wording.",IF(AC33="A55-MODERATE-SENSITIVE","Name the likely change trigger and keep the statement bounded.",IF(AC33="A55-MODERATE-SHARED-ORIGINS","Seek genuinely independent origins.",IF(AC33="A55-MODERATE-WEAK-LINES","Strengthen the direct evidence and preserve the limitation.",IF(AC33="A55-HIGH-DIRECT-INDEPENDENT","Reopen on the named evidence, context, assumption or decision-use trigger.",IF(AC33="A55-HIGH-INFERENCE-RETAINED","Retain the inference marker and reopen on the named trigger.",IF(AC33="A55-HIGH-NMC","Reopen on the named evidence, context, assumption or decision-use trigger.",""))))))))))))))))))))))))))))))))))))))</x:f>
      </x:c>
      <x:c r="AH33" s="38" t="str">
        <x:f>IF(A33="","",IF(Z33&lt;&gt;"Eligible","",IF(AND(V33="Consequential / high-impact",W33="Hard to reverse"),"CONF-OVERLAY-CONSEQUENCE + CONF-OVERLAY-HARD-TO-REVERSE",IF(AND(AA33="Low confidence",W33="Hard to reverse"),"CONF-OVERLAY-HARD-TO-REVERSE",IF(V33="Consequential / high-impact","CONF-OVERLAY-CONSEQUENCE",IF(W33="Hard to reverse","CONF-OVERLAY-HARD-TO-REVERSE",IF(OR(V33="Material / decision-changing",W33="Costly to reverse"),"CONF-OVERLAY-CONSEQUENCE","")))))))</x:f>
      </x:c>
      <x:c r="AI33" s="38" t="str">
        <x:f>IF(A33="","",IF(Z33&lt;&gt;"Eligible","",IF(AND(V33="Consequential / high-impact",W33="Hard to reverse"),IF(AA33="Low confidence","Independent review and formal approval required; default to deferral, evidence collection or a reversible test.","Independent accountable review and formal approval required before a consequential, hard-to-reverse action."),IF(AND(AA33="Low confidence",W33="Hard to reverse"),"Independent review and formal approval required; default to deferral, evidence collection or a reversible test.",IF(V33="Consequential / high-impact","Independent accountable review and formal approval required.",IF(W33="Hard to reverse","Independent review required before a hard-to-reverse action.",IF(OR(V33="Material / decision-changing",W33="Costly to reverse"),"Accountable reviewer required before material use.","Owner review; reopen on the named trigger.")))))))</x:f>
      </x:c>
      <x:c r="AJ33" s="38" t="str">
        <x:f>IF(A33="","",IF(Z33&lt;&gt;"Eligible","",IF(AND(V33="Consequential / high-impact",W33="Hard to reverse"),IF(AA33="Low confidence","Do not make an irreversible commitment from this Low-confidence assessment.","Prefer a reversible step and proceed only within the recorded scope after independent review; confidence itself is unchanged."),IF(AND(AA33="Low confidence",W33="Hard to reverse"),"Do not make an irreversible commitment from this Low-confidence assessment.",IF(V33="Consequential / high-impact","Proceed only within the recorded scope after independent review; confidence itself is unchanged.",IF(W33="Hard to reverse","Prefer a reversible step until review is complete.",IF(OR(V33="Material / decision-changing",W33="Costly to reverse"),"Use only after accountable review and within the stated boundary.","Proceed within the stated scope and preserve the reopen condition.")))))))</x:f>
      </x:c>
      <x:c r="AK33" s="37"/>
      <x:c r="AL33" s="37"/>
      <x:c r="AM33" s="37"/>
      <x:c r="AN33" s="37"/>
      <x:c r="AO33" s="42"/>
      <x:c r="AP33" s="38" t="str">
        <x:f>IF(A33="","",IF(Z33&lt;&gt;"Eligible","Not active",IF(OR(AND(AN33&lt;&gt;"",NOT(OR(EXACT(AN33,"Yes"),EXACT(AN33,"No")))),AND(AO33&lt;&gt;"",NOT(ISNUMBER(AO33)))),"H00",IF(OR(AK33="",AM33="",AN33=""),"H01",IF(AND(OR(V33="Material / decision-changing",V33="Consequential / high-impact",W33="Costly to reverse",W33="Hard to reverse"),AL33=""),"H02",IF(AND(OR(V33="Consequential / high-impact",W33="Hard to reverse"),AK33&lt;&gt;"",AL33&lt;&gt;"",EXACT(AK33,AL33)),"H03",IF(AND(AN33="Yes",AO33=""),"H04",IF(AND(AN33="No",AO33&lt;&gt;""),"H05","H06"))))))))</x:f>
      </x:c>
      <x:c r="AQ33" s="38" t="str">
        <x:f>IF(A33="","",IF(AP33="Not active","Not active",IF(OR(AP33="H00",AP33="H01",AP33="H04"),"Incomplete",IF(OR(AP33="H02",AP33="H03",AP33="H05"),"Draft","Complete"))))</x:f>
      </x:c>
      <x:c r="AR33" s="38" t="str">
        <x:f>IF(A33="","",IF(AP33="H00","CONF-HANDOFF-INVALID",IF(AP33="H01","CONF-HANDOFF-INCOMPLETE",IF(AP33="H02","CONF-HANDOFF-REVIEWER",IF(AP33="H03","CONF-HANDOFF-INDEPENDENCE",IF(AP33="H04","CONF-HANDOFF-DATE",IF(AP33="H05","CONF-HANDOFF-DATE-NOT-MATERIAL","")))))))</x:f>
      </x:c>
      <x:c r="AS33" s="38" t="str">
        <x:f>IF(A33="","",IF(AP33="H06","Permitted","Prohibited"))</x:f>
      </x:c>
      <x:c r="AT33" s="38" t="str">
        <x:f>IF(A33="","",IF(OR(AB33="P33",AB33="P34",AB33="P36",AB33="P37"),"What Counts as Reliable Evidence in Competitor Analysis?",IF(AB33="P35","Observed, Inferred and Unresolved Evidence",IF(AB33="P38","How to Handle Contradictory Competitor Evidence",IF(AB33="P39","When Competitor Evidence Becomes Too Old to Use","")))))</x:f>
      </x:c>
      <x:c r="AU33" s="38" t="str">
        <x:f>IF(A33="","","SERPIFAI Confidence Statement Method v1.0.1")</x:f>
      </x:c>
      <x:c r="AV33" s="38" t="str">
        <x:f>IF(A33="","","Qualitative evidence-and-uncertainty protocol; not probability, calibrated accuracy, scoring, assurance or a guarantee.")</x:f>
      </x:c>
    </x:row>
    <x:row r="34">
      <x:c r="A34" s="37"/>
      <x:c r="B34" s="37"/>
      <x:c r="C34" s="37"/>
      <x:c r="D34" s="37"/>
      <x:c r="E34" s="42"/>
      <x:c r="F34" s="37"/>
      <x:c r="G34" s="37"/>
      <x:c r="H34" s="37"/>
      <x:c r="I34" s="37"/>
      <x:c r="J34" s="37"/>
      <x:c r="K34" s="37"/>
      <x:c r="L34" s="37"/>
      <x:c r="M34" s="37"/>
      <x:c r="N34" s="37"/>
      <x:c r="O34" s="37"/>
      <x:c r="P34" s="37"/>
      <x:c r="Q34" s="37"/>
      <x:c r="R34" s="37"/>
      <x:c r="S34" s="37"/>
      <x:c r="T34" s="37"/>
      <x:c r="U34" s="37"/>
      <x:c r="V34" s="37"/>
      <x:c r="W34" s="37"/>
      <x:c r="X34" s="38" t="str">
        <x:f>IF(A34="","",IF(NOT(AND(OR(EXACT(F34,"Use"),EXACT(F34,"Use with limits"),EXACT(F34,"Review required"),EXACT(F34,"Refuse claim"),EXACT(F34,"No material change")),OR(EXACT(J34,"Fit"),EXACT(J34,"Limited / weak"),EXACT(J34,"Stale"),EXACT(J34,"Contradictory"),EXACT(J34,"Missing")),OR(EXACT(K34,"Supported"),EXACT(K34,"Inferred"),EXACT(K34,"Unresolved")),OR(EXACT(L34,"Yes"),EXACT(L34,"Partial"),EXACT(L34,"No"),EXACT(L34,"Unknown")),OR(EXACT(M34,"None found"),EXACT(M34,"Apparent contradiction resolved"),EXACT(M34,"Material contradiction unresolved"),EXACT(M34,"Not checked")),OR(EXACT(N34,"None"),EXACT(N34,"Recoverable missing evidence"),EXACT(N34,"Material evidence unavailable"),EXACT(N34,"Unknown")),OR(EXACT(O34,"Multiple independent lines"),EXACT(O34,"One independent line"),EXACT(O34,"Single-origin only"),EXACT(O34,"Not established")),OR(EXACT(Q34,"None"),EXACT(Q34,"Limited and visible"),EXACT(Q34,"Material but bounded"),EXACT(Q34,"Material and unresolved")),OR(EXACT(S34,"Fit for current decision"),EXACT(S34,"Historical but deliberately bounded"),EXACT(S34,"Stale for current decision"),EXACT(S34,"Context not established")),OR(EXACT(T34,"Unlikely to change assessment"),EXACT(T34,"Could change scope or wording"),EXACT(T34,"Likely to change assessment")),OR(EXACT(V34,"Routine / descriptive"),EXACT(V34,"Material / decision-changing"),EXACT(V34,"Consequential / high-impact")),OR(EXACT(W34,"Easy to reverse"),EXACT(W34,"Costly to reverse"),EXACT(W34,"Hard to reverse")),IF(F34="No material change",OR(EXACT(H34,"Unchanged exact claim"),EXACT(H34,"Changed exact claim")),TRUE),IF(F34="No material change",OR(EXACT(I34,"Unchanged decision use"),EXACT(I34,"Changed decision use")),TRUE),IF(OR(O34="Multiple independent lines",O34="One independent line"),OR(EXACT(P34,"Established independent origins"),EXACT(P34,"Shared or dependent origins"),EXACT(P34,"Not established")),TRUE))),"Invalid","Valid"))</x:f>
      </x:c>
      <x:c r="Y34" s="38" t="str">
        <x:f>IF(A34="","",IF(X34="Invalid","Not evaluated after P00",IF(OR(C34="",D34="",F34="",IF(F34="No material change",OR(H34="",I34=""),FALSE),J34="",K34="",L34="",M34="",N34="",O34="",IF(OR(O34="Multiple independent lines",O34="One independent line"),P34="",FALSE),Q34="",IF(Q34&lt;&gt;"None",R34="",FALSE),S34="",T34="",U34="",V34="",W34=""),"Incomplete","Complete")))</x:f>
      </x:c>
      <x:c r="Z34" s="38" t="str">
        <x:f>IF(A34="","",IF(AB34="P00","Invalid controlled input",IF(AB34="P01","Incomplete",IF(OR(AB34="P02",AB34="P03",AB34="P04",AB34="P05",AB34="P06",AB34="P07",AB34="P08",AB34="P09"),"Not eligible","Eligible"))))</x:f>
      </x:c>
      <x:c r="AA34" s="38" t="str">
        <x:f>IF(A34="","",IF(AB34="P00","No confidence assigned",IF(AB34="P01","No confidence result",IF(OR(AB34="P02",AB34="P03",AB34="P04",AB34="P05",AB34="P06",AB34="P07",AB34="P08",AB34="P09"),"Confidence not assignable",IF(AB34="P10","Low confidence",IF(AB34="P11","Moderate confidence","High confidence"))))))</x:f>
      </x:c>
      <x:c r="AB34" s="38" t="str">
        <x:f>IF(A34="","",IF(X34="Invalid","P00",IF(Y34="Incomplete","P01",IF(F34="Refuse claim","P02",IF(F34="Review required","P03",IF(K34="Unresolved","P04",IF(OR(L34="No",L34="Unknown",L34="Partial"),"P05",IF(OR(J34="Missing",N34&lt;&gt;"None",M34="Not checked"),"P06",IF(OR(J34="Contradictory",M34="Material contradiction unresolved"),"P07",IF(OR(J34="Stale",S34="Stale for current decision",S34="Context not established",Q34="Material and unresolved"),"P08",IF(OR(AND(F34="Use with limits",G34=""),AND(F34="No material change",H34="Changed exact claim"),AND(F34="No material change",I34="Changed decision use"),AND(OR(O34="Multiple independent lines",O34="One independent line"),P34="Not established"),AND(Q34="None",R34&lt;&gt;"")),"P09",IF(OR(Q34="Material but bounded",AND(S34="Historical but deliberately bounded",J34="Limited / weak"),O34="Not established",AND(J34="Limited / weak",O34="Multiple independent lines",P34="Established independent origins",T34="Likely to change assessment"),AND(O34="Single-origin only",NOT(AND(F34="Use",J34="Fit",OR(K34="Supported",K34="Inferred"),L34="Yes",OR(M34="None found",M34="Apparent contradiction resolved"),N34="None",O34="Single-origin only",OR(Q34="None",Q34="Limited and visible"),S34="Fit for current decision",T34="Unlikely to change assessment"))),T34="Likely to change assessment"),"P10",IF(OR(AND(F34="No material change",NOT(AND(OR(F34="Use",F34="No material change"),IF(F34="No material change",AND(H34="Unchanged exact claim",I34="Unchanged decision use"),TRUE),J34="Fit",OR(K34="Supported",K34="Inferred"),L34="Yes",OR(M34="None found",M34="Apparent contradiction resolved"),N34="None",O34="Multiple independent lines",P34="Established independent origins",OR(Q34="None",Q34="Limited and visible"),S34="Fit for current decision",T34="Unlikely to change assessment"))),F34="Use with limits",S34="Historical but deliberately bounded",P34="Shared or dependent origins",O34="One independent line",AND(F34="Use",J34="Fit",OR(K34="Supported",K34="Inferred"),L34="Yes",OR(M34="None found",M34="Apparent contradiction resolved"),N34="None",O34="Single-origin only",OR(Q34="None",Q34="Limited and visible"),S34="Fit for current decision",T34="Unlikely to change assessment"),AND(J34="Limited / weak",O34="Multiple independent lines",P34="Established independent origins",OR(T34="Unlikely to change assessment",T34="Could change scope or wording")),T34="Could change scope or wording"),"P11",IF(AND(OR(F34="Use",F34="No material change"),IF(F34="No material change",AND(H34="Unchanged exact claim",I34="Unchanged decision use"),TRUE),J34="Fit",OR(K34="Supported",K34="Inferred"),L34="Yes",OR(M34="None found",M34="Apparent contradiction resolved"),N34="None",O34="Multiple independent lines",P34="Established independent origins",OR(Q34="None",Q34="Limited and visible"),S34="Fit for current decision",T34="Unlikely to change assessment"),"P12","P09"))))))))))))))</x:f>
      </x:c>
      <x:c r="AC34" s="38" t="str">
        <x:f>IF(A34="","",IF(AB34="P00","CONF-TECH-INVALID-ENUM",IF(AB34="P01","CONF-INCOMPLETE",IF(AB34="P02","CONF-UPSTREAM-REFUSE",IF(AB34="P03","CONF-UPSTREAM-REVIEW",IF(AB34="P04",IF(F34="No material change","CONF-SC-NMC-UNRESOLVED","CONF-UPSTREAM-UNRESOLVED"),IF(AB34="P05",IF(L34="Partial","CONF-DIRECT-FIT-PARTIAL","CONF-DIRECT-FIT"),IF(AB34="P06","CONF-MISSING-OR-UNCHECKED",IF(AB34="P07",IF(F34="No material change","CONF-SC-NMC-CONTRADICTION","CONF-CONTRADICTION"),IF(AB34="P08",IF(Q34="Material and unresolved","CONF-NOT-ASSIGNABLE-ASSUMPTION",IF(AND(F34="No material change",OR(J34="Stale",S34="Stale for current decision")),"CONF-SC-NMC-STALE",IF(S34="Context not established","CONF-NOT-ASSIGNABLE-CONTEXT","CONF-NOT-ASSIGNABLE-STALE-CURRENT"))),IF(AB34="P09",IF(AND(F34="Use with limits",G34=""),"CONF-SC-LIMIT-MISSING",IF(AND(F34="No material change",H34="Changed exact claim"),"CONF-SC-NMC-CLAIM-CHANGED",IF(AND(F34="No material change",I34="Changed decision use"),"CONF-SC-NMC-USE-CHANGED",IF(AND(OR(O34="Multiple independent lines",O34="One independent line"),P34="Not established"),"CONF-SC-INDEPENDENCE-UNPROVEN",IF(AND(Q34="None",R34&lt;&gt;""),"CONF-SC-ASSUMPTION-CONFLICT","CONF-SC-UNCLASSIFIED"))))),IF(AB34="P10",IF(Q34="Material but bounded","CONF-LOW-ASSUMPTION",IF(AND(S34="Historical but deliberately bounded",J34="Limited / weak"),"CONF-LOW-HISTORICAL",IF(O34="Not established","CONF-LOW-NOT-ESTABLISHED",IF(AND(J34="Limited / weak",O34="Multiple independent lines",P34="Established independent origins",T34="Likely to change assessment"),"CONF-LOW-WEAK-LINES",IF(AND(O34="Single-origin only",NOT(AND(F34="Use",J34="Fit",OR(K34="Supported",K34="Inferred"),L34="Yes",OR(M34="None found",M34="Apparent contradiction resolved"),N34="None",O34="Single-origin only",OR(Q34="None",Q34="Limited and visible"),S34="Fit for current decision",T34="Unlikely to change assessment"))),"CONF-LOW-SINGLE-ORIGIN","CONF-LOW-SENSITIVE"))))),IF(AB34="P11",IF(F34="No material change","CONF-MODERATE-NMC",IF(F34="Use with limits","CONF-MODERATE-LIMITED",IF(S34="Historical but deliberately bounded","CONF-MODERATE-HISTORICAL",IF(P34="Shared or dependent origins","CONF-MODERATE-SHARED-ORIGINS",IF(OR(O34="One independent line",AND(F34="Use",J34="Fit",OR(K34="Supported",K34="Inferred"),L34="Yes",OR(M34="None found",M34="Apparent contradiction resolved"),N34="None",O34="Single-origin only",OR(Q34="None",Q34="Limited and visible"),S34="Fit for current decision",T34="Unlikely to change assessment")),"CONF-MODERATE-ONE-LINE",IF(AND(J34="Limited / weak",O34="Multiple independent lines",P34="Established independent origins",OR(T34="Unlikely to change assessment",T34="Could change scope or wording")),"CONF-MODERATE-WEAK-LINES","CONF-MODERATE-SENSITIVE")))))),IF(AB34="P12",IF(F34="No material change","CONF-HIGH-NMC",IF(K34="Inferred","CONF-HIGH-INFERENCE-RETAINED","CONF-HIGH-DIRECT-INDEPENDENT")),""))))))))))))))</x:f>
      </x:c>
      <x:c r="AD34" s="38" t="str">
        <x:f>IF(A34="","",IF(AC34="A56-TECH-INVALID-ENUM","One or more active Stage 1 controlled values are invalid.",IF(AC34="A56-INCOMPLETE","The active Stage 1 assessment is incomplete.",IF(AC34="A56-UPSTREAM-REFUSE","What Counts as Reliable Evidence in Competitor Analysis? returned Refuse claim.",IF(AC34="A56-UPSTREAM-REVIEW","What Counts as Reliable Evidence in Competitor Analysis? returned Review required.",IF(AC34="A56-SC-NMC-UNRESOLVED","The no-material-change claim remains unresolved.",IF(AC34="A56-UPSTREAM-UNRESOLVED","The claim remains unresolved.",IF(AC34="A56-DIRECT-FIT","The evidence does not directly fit the exact submitted claim.",IF(AC34="A56-DIRECT-FIT-PARTIAL","The submitted claim only partially fits the evidence.",IF(AC34="A56-MISSING-OR-UNCHECKED","Required evidence is missing, unavailable, unknown, or contradiction checking is incomplete.",IF(AC34="A56-CONTRADICTION","A material contradiction remains unresolved.",IF(AC34="A56-SC-NMC-CONTRADICTION","The no-material-change submission contains an unresolved material contradiction.",IF(AC34="A56-NOT-ASSIGNABLE-ASSUMPTION","A material assumption remains unresolved.",IF(AC34="A56-NOT-ASSIGNABLE-CONTEXT","The relevant context is not established.",IF(AC34="A56-NOT-ASSIGNABLE-STALE-CURRENT","The evidence or context is stale for the current decision.",IF(AC34="A56-SC-NMC-STALE","The no-material-change assessment is stale for the current decision.",IF(AC34="A56-SC-ASSUMPTION-CONFLICT","The assumption category and detail conflict.",IF(AC34="A56-SC-INDEPENDENCE-UNPROVEN","Independent origins are not established.",IF(AC34="A56-SC-LIMIT-MISSING","Use with limits requires a named limitation.",IF(AC34="A56-SC-NMC-CLAIM-CHANGED","The exact claim changed, so prior confidence cannot be carried forward.",IF(AC34="A56-SC-NMC-USE-CHANGED","The decision use changed.",IF(AC34="A56-SC-UNCLASSIFIED","The valid input combination has no authorized classification.",IF(AC34="A56-LOW-ASSUMPTION","A bounded material assumption makes the eligible assessment fragile.",IF(AC34="A56-LOW-HISTORICAL","Historical, weak support makes the assessment fragile.",IF(AC34="A56-LOW-NOT-ESTABLISHED","Support exists but independent support is not established.",IF(AC34="A56-LOW-SENSITIVE","Plausible new evidence is likely to change the assessment.",IF(AC34="A56-LOW-SINGLE-ORIGIN","The eligible assessment depends on one origin and fails the stable single-origin conjunction.",IF(AC34="A56-LOW-WEAK-LINES","Multiple independent lines remain weak and the result is likely to change.",IF(AC34="A56-MODERATE-HISTORICAL","The evidence supports a deliberately historical, bounded assessment.",IF(AC34="A56-MODERATE-LIMITED","The assessment is eligible only within the named limitation.",IF(AC34="A56-MODERATE-NMC","The unchanged assessment remains eligible but retains meaningful uncertainty.",IF(AC34="A56-MODERATE-ONE-LINE","The assessment rests on one effective line of support.",IF(AC34="A56-MODERATE-SENSITIVE","Meaningful new evidence could change the scope or wording.",IF(AC34="A56-MODERATE-SHARED-ORIGINS","The lines share or depend on common origins, reducing independent corroboration.",IF(AC34="A56-MODERATE-WEAK-LINES","Established independent origins support the assessment, but the evidence remains limited or weak.",IF(AC34="A56-HIGH-DIRECT-INDEPENDENT","Direct, coherent support with established independent origins and limited visible assumptions supports the bounded assessment.",IF(AC34="A56-HIGH-INFERENCE-RETAINED","Direct, coherent support with established independent origins supports the bounded inference; it remains explicitly an inference.",IF(AC34="A56-HIGH-NMC","The exact claim and decision use are unchanged and the strong-support conditions remain satisfied.",""))))))))))))))))))))))))))))))))))))))</x:f>
      </x:c>
      <x:c r="AE34" s="38" t="str">
        <x:f>IF(A34="","",IF(Z34="Invalid controlled input","No confidence statement is permitted.",IF(Z34="Incomplete","No confidence statement is permitted until Stage 1 is complete.",IF(Z34="Not eligible","Confidence not assignable: no confidence statement is permitted for "&amp;C34&amp;" because "&amp;AD34&amp;" "&amp;AG34,IF(AA34="High confidence",IF(K34="Inferred","The evidence supports the inference that ","The available evidence strongly supports the assessment that ")&amp;C34&amp;", with High confidence within "&amp;D34&amp;". The principal remaining uncertainty is "&amp;U34,IF(AA34="Moderate confidence",IF(K34="Inferred","The evidence supports the inference that ","The available evidence supports the assessment that ")&amp;C34&amp;", with Moderate confidence within "&amp;D34&amp;". "&amp;U34&amp;" could change its scope or wording.",IF(K34="Inferred","The limited evidence supports the provisional inference that ","Limited evidence weakly supports the bounded assessment that ")&amp;C34&amp;". Treat it as provisional because "&amp;U34))))))</x:f>
      </x:c>
      <x:c r="AF34" s="38" t="str">
        <x:f>IF(A34="","",IF(Z34="Invalid controlled input","Do not preserve or reuse a previous result.",IF(Z34="Incomplete","Do not infer a result from partial inputs.",IF(Z34="Not eligible","Do not use High, Moderate or Low confidence, zero confidence, very low confidence, or wording that presents the claim as established.",IF(AA34="High confidence","Do not say certain, proven, guaranteed, definitely, conclusive, established fact, or assign a numerical probability.",IF(AA34="Moderate confidence","Do not say definitive, conclusive, established fact, or attach a percentage band.","Do not say shows, confirms, demonstrates as established, or use Low confidence to rescue an unsupported claim."))))))</x:f>
      </x:c>
      <x:c r="AG34" s="38" t="str">
        <x:f>IF(A34="","",IF(AC34="A56-TECH-INVALID-ENUM","Correct the exact invalid value and resubmit.",IF(AC34="A56-INCOMPLETE","Complete every active Stage 1 field.",IF(AC34="A56-UPSTREAM-REFUSE","Resolve or replace the refused claim through What Counts as Reliable Evidence in Competitor Analysis?.",IF(AC34="A56-UPSTREAM-REVIEW","Complete the review in What Counts as Reliable Evidence in Competitor Analysis? before confidence assessment.",IF(AC34="A56-SC-NMC-UNRESOLVED","Resolve the claim status upstream before assigning confidence.",IF(AC34="A56-UPSTREAM-UNRESOLVED","Resolve the claim status upstream before assigning confidence.",IF(AC34="A56-DIRECT-FIT","Narrow or replace the claim and rerun What Counts as Reliable Evidence in Competitor Analysis?.",IF(AC34="A56-DIRECT-FIT-PARTIAL","Submit the separately narrowed proposition approved through What Counts as Reliable Evidence in Competitor Analysis? as the new Exact claim with Direct claim fit set to Yes.",IF(AC34="A56-MISSING-OR-UNCHECKED","Recover or document the required evidence and complete the review in What Counts as Reliable Evidence in Competitor Analysis? before assigning confidence.",IF(AC34="A56-CONTRADICTION","Resolve or preserve the contradiction through How to Handle Contradictory Competitor Evidence before assigning confidence.",IF(AC34="A56-SC-NMC-CONTRADICTION","Resolve or preserve the contradiction through How to Handle Contradictory Competitor Evidence before assigning confidence.",IF(AC34="A56-NOT-ASSIGNABLE-ASSUMPTION","Resolve the material assumption or narrow the claim.",IF(AC34="A56-NOT-ASSIGNABLE-CONTEXT","Establish the relevant context before assigning confidence.",IF(AC34="A56-NOT-ASSIGNABLE-STALE-CURRENT","Update or historically bind the evidence through When Competitor Evidence Becomes Too Old to Use.",IF(AC34="A56-SC-NMC-STALE","Run a fresh assessment with current evidence.",IF(AC34="A56-SC-ASSUMPTION-CONFLICT","Choose a bounded assumption category or remove the detail.",IF(AC34="A56-SC-INDEPENDENCE-UNPROVEN","Trace origins or correct the support category.",IF(AC34="A56-SC-LIMIT-MISSING","Add the exact limitation or correct the upstream outcome.",IF(AC34="A56-SC-NMC-CLAIM-CHANGED","Run a fresh assessment.",IF(AC34="A56-SC-NMC-USE-CHANGED","Run a fresh assessment for the new use.",IF(AC34="A56-SC-UNCLASSIFIED","Return to method governance; do not invent a result.",IF(AC34="A56-LOW-ASSUMPTION","Keep the assumption explicit and seek evidence that could remove it.",IF(AC34="A56-LOW-HISTORICAL","Use only historically bounded wording and seek current evidence.",IF(AC34="A56-LOW-NOT-ESTABLISHED","Trace provenance or collect genuinely independent evidence.",IF(AC34="A56-LOW-SENSITIVE","Collect the evidence most likely to change the result.",IF(AC34="A56-LOW-SINGLE-ORIGIN","Seek genuinely independent corroboration.",IF(AC34="A56-LOW-WEAK-LINES","Strengthen direct support before consequential use.",IF(AC34="A56-MODERATE-HISTORICAL","Do not generalize it to the current decision without fresh evidence.",IF(AC34="A56-MODERATE-LIMITED","Reopen if the named limitation no longer holds.",IF(AC34="A56-MODERATE-NMC","Reopen if the exact claim, use, evidence or context changes.",IF(AC34="A56-MODERATE-ONE-LINE","A second genuinely independent line could change scope or wording.",IF(AC34="A56-MODERATE-SENSITIVE","Name the likely change trigger and keep the statement bounded.",IF(AC34="A56-MODERATE-SHARED-ORIGINS","Seek genuinely independent origins.",IF(AC34="A56-MODERATE-WEAK-LINES","Strengthen the direct evidence and preserve the limitation.",IF(AC34="A56-HIGH-DIRECT-INDEPENDENT","Reopen on the named evidence, context, assumption or decision-use trigger.",IF(AC34="A56-HIGH-INFERENCE-RETAINED","Retain the inference marker and reopen on the named trigger.",IF(AC34="A56-HIGH-NMC","Reopen on the named evidence, context, assumption or decision-use trigger.",""))))))))))))))))))))))))))))))))))))))</x:f>
      </x:c>
      <x:c r="AH34" s="38" t="str">
        <x:f>IF(A34="","",IF(Z34&lt;&gt;"Eligible","",IF(AND(V34="Consequential / high-impact",W34="Hard to reverse"),"CONF-OVERLAY-CONSEQUENCE + CONF-OVERLAY-HARD-TO-REVERSE",IF(AND(AA34="Low confidence",W34="Hard to reverse"),"CONF-OVERLAY-HARD-TO-REVERSE",IF(V34="Consequential / high-impact","CONF-OVERLAY-CONSEQUENCE",IF(W34="Hard to reverse","CONF-OVERLAY-HARD-TO-REVERSE",IF(OR(V34="Material / decision-changing",W34="Costly to reverse"),"CONF-OVERLAY-CONSEQUENCE","")))))))</x:f>
      </x:c>
      <x:c r="AI34" s="38" t="str">
        <x:f>IF(A34="","",IF(Z34&lt;&gt;"Eligible","",IF(AND(V34="Consequential / high-impact",W34="Hard to reverse"),IF(AA34="Low confidence","Independent review and formal approval required; default to deferral, evidence collection or a reversible test.","Independent accountable review and formal approval required before a consequential, hard-to-reverse action."),IF(AND(AA34="Low confidence",W34="Hard to reverse"),"Independent review and formal approval required; default to deferral, evidence collection or a reversible test.",IF(V34="Consequential / high-impact","Independent accountable review and formal approval required.",IF(W34="Hard to reverse","Independent review required before a hard-to-reverse action.",IF(OR(V34="Material / decision-changing",W34="Costly to reverse"),"Accountable reviewer required before material use.","Owner review; reopen on the named trigger.")))))))</x:f>
      </x:c>
      <x:c r="AJ34" s="38" t="str">
        <x:f>IF(A34="","",IF(Z34&lt;&gt;"Eligible","",IF(AND(V34="Consequential / high-impact",W34="Hard to reverse"),IF(AA34="Low confidence","Do not make an irreversible commitment from this Low-confidence assessment.","Prefer a reversible step and proceed only within the recorded scope after independent review; confidence itself is unchanged."),IF(AND(AA34="Low confidence",W34="Hard to reverse"),"Do not make an irreversible commitment from this Low-confidence assessment.",IF(V34="Consequential / high-impact","Proceed only within the recorded scope after independent review; confidence itself is unchanged.",IF(W34="Hard to reverse","Prefer a reversible step until review is complete.",IF(OR(V34="Material / decision-changing",W34="Costly to reverse"),"Use only after accountable review and within the stated boundary.","Proceed within the stated scope and preserve the reopen condition.")))))))</x:f>
      </x:c>
      <x:c r="AK34" s="37"/>
      <x:c r="AL34" s="37"/>
      <x:c r="AM34" s="37"/>
      <x:c r="AN34" s="37"/>
      <x:c r="AO34" s="42"/>
      <x:c r="AP34" s="38" t="str">
        <x:f>IF(A34="","",IF(Z34&lt;&gt;"Eligible","Not active",IF(OR(AND(AN34&lt;&gt;"",NOT(OR(EXACT(AN34,"Yes"),EXACT(AN34,"No")))),AND(AO34&lt;&gt;"",NOT(ISNUMBER(AO34)))),"H00",IF(OR(AK34="",AM34="",AN34=""),"H01",IF(AND(OR(V34="Material / decision-changing",V34="Consequential / high-impact",W34="Costly to reverse",W34="Hard to reverse"),AL34=""),"H02",IF(AND(OR(V34="Consequential / high-impact",W34="Hard to reverse"),AK34&lt;&gt;"",AL34&lt;&gt;"",EXACT(AK34,AL34)),"H03",IF(AND(AN34="Yes",AO34=""),"H04",IF(AND(AN34="No",AO34&lt;&gt;""),"H05","H06"))))))))</x:f>
      </x:c>
      <x:c r="AQ34" s="38" t="str">
        <x:f>IF(A34="","",IF(AP34="Not active","Not active",IF(OR(AP34="H00",AP34="H01",AP34="H04"),"Incomplete",IF(OR(AP34="H02",AP34="H03",AP34="H05"),"Draft","Complete"))))</x:f>
      </x:c>
      <x:c r="AR34" s="38" t="str">
        <x:f>IF(A34="","",IF(AP34="H00","CONF-HANDOFF-INVALID",IF(AP34="H01","CONF-HANDOFF-INCOMPLETE",IF(AP34="H02","CONF-HANDOFF-REVIEWER",IF(AP34="H03","CONF-HANDOFF-INDEPENDENCE",IF(AP34="H04","CONF-HANDOFF-DATE",IF(AP34="H05","CONF-HANDOFF-DATE-NOT-MATERIAL","")))))))</x:f>
      </x:c>
      <x:c r="AS34" s="38" t="str">
        <x:f>IF(A34="","",IF(AP34="H06","Permitted","Prohibited"))</x:f>
      </x:c>
      <x:c r="AT34" s="38" t="str">
        <x:f>IF(A34="","",IF(OR(AB34="P34",AB34="P35",AB34="P37",AB34="P38"),"What Counts as Reliable Evidence in Competitor Analysis?",IF(AB34="P36","Observed, Inferred and Unresolved Evidence",IF(AB34="P39","How to Handle Contradictory Competitor Evidence",IF(AB34="P40","When Competitor Evidence Becomes Too Old to Use","")))))</x:f>
      </x:c>
      <x:c r="AU34" s="38" t="str">
        <x:f>IF(A34="","","SERPIFAI Confidence Statement Method v1.0.1")</x:f>
      </x:c>
      <x:c r="AV34" s="38" t="str">
        <x:f>IF(A34="","","Qualitative evidence-and-uncertainty protocol; not probability, calibrated accuracy, scoring, assurance or a guarantee.")</x:f>
      </x:c>
    </x:row>
    <x:row r="35">
      <x:c r="A35" s="37"/>
      <x:c r="B35" s="37"/>
      <x:c r="C35" s="37"/>
      <x:c r="D35" s="37"/>
      <x:c r="E35" s="42"/>
      <x:c r="F35" s="37"/>
      <x:c r="G35" s="37"/>
      <x:c r="H35" s="37"/>
      <x:c r="I35" s="37"/>
      <x:c r="J35" s="37"/>
      <x:c r="K35" s="37"/>
      <x:c r="L35" s="37"/>
      <x:c r="M35" s="37"/>
      <x:c r="N35" s="37"/>
      <x:c r="O35" s="37"/>
      <x:c r="P35" s="37"/>
      <x:c r="Q35" s="37"/>
      <x:c r="R35" s="37"/>
      <x:c r="S35" s="37"/>
      <x:c r="T35" s="37"/>
      <x:c r="U35" s="37"/>
      <x:c r="V35" s="37"/>
      <x:c r="W35" s="37"/>
      <x:c r="X35" s="38" t="str">
        <x:f>IF(A35="","",IF(NOT(AND(OR(EXACT(F35,"Use"),EXACT(F35,"Use with limits"),EXACT(F35,"Review required"),EXACT(F35,"Refuse claim"),EXACT(F35,"No material change")),OR(EXACT(J35,"Fit"),EXACT(J35,"Limited / weak"),EXACT(J35,"Stale"),EXACT(J35,"Contradictory"),EXACT(J35,"Missing")),OR(EXACT(K35,"Supported"),EXACT(K35,"Inferred"),EXACT(K35,"Unresolved")),OR(EXACT(L35,"Yes"),EXACT(L35,"Partial"),EXACT(L35,"No"),EXACT(L35,"Unknown")),OR(EXACT(M35,"None found"),EXACT(M35,"Apparent contradiction resolved"),EXACT(M35,"Material contradiction unresolved"),EXACT(M35,"Not checked")),OR(EXACT(N35,"None"),EXACT(N35,"Recoverable missing evidence"),EXACT(N35,"Material evidence unavailable"),EXACT(N35,"Unknown")),OR(EXACT(O35,"Multiple independent lines"),EXACT(O35,"One independent line"),EXACT(O35,"Single-origin only"),EXACT(O35,"Not established")),OR(EXACT(Q35,"None"),EXACT(Q35,"Limited and visible"),EXACT(Q35,"Material but bounded"),EXACT(Q35,"Material and unresolved")),OR(EXACT(S35,"Fit for current decision"),EXACT(S35,"Historical but deliberately bounded"),EXACT(S35,"Stale for current decision"),EXACT(S35,"Context not established")),OR(EXACT(T35,"Unlikely to change assessment"),EXACT(T35,"Could change scope or wording"),EXACT(T35,"Likely to change assessment")),OR(EXACT(V35,"Routine / descriptive"),EXACT(V35,"Material / decision-changing"),EXACT(V35,"Consequential / high-impact")),OR(EXACT(W35,"Easy to reverse"),EXACT(W35,"Costly to reverse"),EXACT(W35,"Hard to reverse")),IF(F35="No material change",OR(EXACT(H35,"Unchanged exact claim"),EXACT(H35,"Changed exact claim")),TRUE),IF(F35="No material change",OR(EXACT(I35,"Unchanged decision use"),EXACT(I35,"Changed decision use")),TRUE),IF(OR(O35="Multiple independent lines",O35="One independent line"),OR(EXACT(P35,"Established independent origins"),EXACT(P35,"Shared or dependent origins"),EXACT(P35,"Not established")),TRUE))),"Invalid","Valid"))</x:f>
      </x:c>
      <x:c r="Y35" s="38" t="str">
        <x:f>IF(A35="","",IF(X35="Invalid","Not evaluated after P00",IF(OR(C35="",D35="",F35="",IF(F35="No material change",OR(H35="",I35=""),FALSE),J35="",K35="",L35="",M35="",N35="",O35="",IF(OR(O35="Multiple independent lines",O35="One independent line"),P35="",FALSE),Q35="",IF(Q35&lt;&gt;"None",R35="",FALSE),S35="",T35="",U35="",V35="",W35=""),"Incomplete","Complete")))</x:f>
      </x:c>
      <x:c r="Z35" s="38" t="str">
        <x:f>IF(A35="","",IF(AB35="P00","Invalid controlled input",IF(AB35="P01","Incomplete",IF(OR(AB35="P02",AB35="P03",AB35="P04",AB35="P05",AB35="P06",AB35="P07",AB35="P08",AB35="P09"),"Not eligible","Eligible"))))</x:f>
      </x:c>
      <x:c r="AA35" s="38" t="str">
        <x:f>IF(A35="","",IF(AB35="P00","No confidence assigned",IF(AB35="P01","No confidence result",IF(OR(AB35="P02",AB35="P03",AB35="P04",AB35="P05",AB35="P06",AB35="P07",AB35="P08",AB35="P09"),"Confidence not assignable",IF(AB35="P10","Low confidence",IF(AB35="P11","Moderate confidence","High confidence"))))))</x:f>
      </x:c>
      <x:c r="AB35" s="38" t="str">
        <x:f>IF(A35="","",IF(X35="Invalid","P00",IF(Y35="Incomplete","P01",IF(F35="Refuse claim","P02",IF(F35="Review required","P03",IF(K35="Unresolved","P04",IF(OR(L35="No",L35="Unknown",L35="Partial"),"P05",IF(OR(J35="Missing",N35&lt;&gt;"None",M35="Not checked"),"P06",IF(OR(J35="Contradictory",M35="Material contradiction unresolved"),"P07",IF(OR(J35="Stale",S35="Stale for current decision",S35="Context not established",Q35="Material and unresolved"),"P08",IF(OR(AND(F35="Use with limits",G35=""),AND(F35="No material change",H35="Changed exact claim"),AND(F35="No material change",I35="Changed decision use"),AND(OR(O35="Multiple independent lines",O35="One independent line"),P35="Not established"),AND(Q35="None",R35&lt;&gt;"")),"P09",IF(OR(Q35="Material but bounded",AND(S35="Historical but deliberately bounded",J35="Limited / weak"),O35="Not established",AND(J35="Limited / weak",O35="Multiple independent lines",P35="Established independent origins",T35="Likely to change assessment"),AND(O35="Single-origin only",NOT(AND(F35="Use",J35="Fit",OR(K35="Supported",K35="Inferred"),L35="Yes",OR(M35="None found",M35="Apparent contradiction resolved"),N35="None",O35="Single-origin only",OR(Q35="None",Q35="Limited and visible"),S35="Fit for current decision",T35="Unlikely to change assessment"))),T35="Likely to change assessment"),"P10",IF(OR(AND(F35="No material change",NOT(AND(OR(F35="Use",F35="No material change"),IF(F35="No material change",AND(H35="Unchanged exact claim",I35="Unchanged decision use"),TRUE),J35="Fit",OR(K35="Supported",K35="Inferred"),L35="Yes",OR(M35="None found",M35="Apparent contradiction resolved"),N35="None",O35="Multiple independent lines",P35="Established independent origins",OR(Q35="None",Q35="Limited and visible"),S35="Fit for current decision",T35="Unlikely to change assessment"))),F35="Use with limits",S35="Historical but deliberately bounded",P35="Shared or dependent origins",O35="One independent line",AND(F35="Use",J35="Fit",OR(K35="Supported",K35="Inferred"),L35="Yes",OR(M35="None found",M35="Apparent contradiction resolved"),N35="None",O35="Single-origin only",OR(Q35="None",Q35="Limited and visible"),S35="Fit for current decision",T35="Unlikely to change assessment"),AND(J35="Limited / weak",O35="Multiple independent lines",P35="Established independent origins",OR(T35="Unlikely to change assessment",T35="Could change scope or wording")),T35="Could change scope or wording"),"P11",IF(AND(OR(F35="Use",F35="No material change"),IF(F35="No material change",AND(H35="Unchanged exact claim",I35="Unchanged decision use"),TRUE),J35="Fit",OR(K35="Supported",K35="Inferred"),L35="Yes",OR(M35="None found",M35="Apparent contradiction resolved"),N35="None",O35="Multiple independent lines",P35="Established independent origins",OR(Q35="None",Q35="Limited and visible"),S35="Fit for current decision",T35="Unlikely to change assessment"),"P12","P09"))))))))))))))</x:f>
      </x:c>
      <x:c r="AC35" s="38" t="str">
        <x:f>IF(A35="","",IF(AB35="P00","CONF-TECH-INVALID-ENUM",IF(AB35="P01","CONF-INCOMPLETE",IF(AB35="P02","CONF-UPSTREAM-REFUSE",IF(AB35="P03","CONF-UPSTREAM-REVIEW",IF(AB35="P04",IF(F35="No material change","CONF-SC-NMC-UNRESOLVED","CONF-UPSTREAM-UNRESOLVED"),IF(AB35="P05",IF(L35="Partial","CONF-DIRECT-FIT-PARTIAL","CONF-DIRECT-FIT"),IF(AB35="P06","CONF-MISSING-OR-UNCHECKED",IF(AB35="P07",IF(F35="No material change","CONF-SC-NMC-CONTRADICTION","CONF-CONTRADICTION"),IF(AB35="P08",IF(Q35="Material and unresolved","CONF-NOT-ASSIGNABLE-ASSUMPTION",IF(AND(F35="No material change",OR(J35="Stale",S35="Stale for current decision")),"CONF-SC-NMC-STALE",IF(S35="Context not established","CONF-NOT-ASSIGNABLE-CONTEXT","CONF-NOT-ASSIGNABLE-STALE-CURRENT"))),IF(AB35="P09",IF(AND(F35="Use with limits",G35=""),"CONF-SC-LIMIT-MISSING",IF(AND(F35="No material change",H35="Changed exact claim"),"CONF-SC-NMC-CLAIM-CHANGED",IF(AND(F35="No material change",I35="Changed decision use"),"CONF-SC-NMC-USE-CHANGED",IF(AND(OR(O35="Multiple independent lines",O35="One independent line"),P35="Not established"),"CONF-SC-INDEPENDENCE-UNPROVEN",IF(AND(Q35="None",R35&lt;&gt;""),"CONF-SC-ASSUMPTION-CONFLICT","CONF-SC-UNCLASSIFIED"))))),IF(AB35="P10",IF(Q35="Material but bounded","CONF-LOW-ASSUMPTION",IF(AND(S35="Historical but deliberately bounded",J35="Limited / weak"),"CONF-LOW-HISTORICAL",IF(O35="Not established","CONF-LOW-NOT-ESTABLISHED",IF(AND(J35="Limited / weak",O35="Multiple independent lines",P35="Established independent origins",T35="Likely to change assessment"),"CONF-LOW-WEAK-LINES",IF(AND(O35="Single-origin only",NOT(AND(F35="Use",J35="Fit",OR(K35="Supported",K35="Inferred"),L35="Yes",OR(M35="None found",M35="Apparent contradiction resolved"),N35="None",O35="Single-origin only",OR(Q35="None",Q35="Limited and visible"),S35="Fit for current decision",T35="Unlikely to change assessment"))),"CONF-LOW-SINGLE-ORIGIN","CONF-LOW-SENSITIVE"))))),IF(AB35="P11",IF(F35="No material change","CONF-MODERATE-NMC",IF(F35="Use with limits","CONF-MODERATE-LIMITED",IF(S35="Historical but deliberately bounded","CONF-MODERATE-HISTORICAL",IF(P35="Shared or dependent origins","CONF-MODERATE-SHARED-ORIGINS",IF(OR(O35="One independent line",AND(F35="Use",J35="Fit",OR(K35="Supported",K35="Inferred"),L35="Yes",OR(M35="None found",M35="Apparent contradiction resolved"),N35="None",O35="Single-origin only",OR(Q35="None",Q35="Limited and visible"),S35="Fit for current decision",T35="Unlikely to change assessment")),"CONF-MODERATE-ONE-LINE",IF(AND(J35="Limited / weak",O35="Multiple independent lines",P35="Established independent origins",OR(T35="Unlikely to change assessment",T35="Could change scope or wording")),"CONF-MODERATE-WEAK-LINES","CONF-MODERATE-SENSITIVE")))))),IF(AB35="P12",IF(F35="No material change","CONF-HIGH-NMC",IF(K35="Inferred","CONF-HIGH-INFERENCE-RETAINED","CONF-HIGH-DIRECT-INDEPENDENT")),""))))))))))))))</x:f>
      </x:c>
      <x:c r="AD35" s="38" t="str">
        <x:f>IF(A35="","",IF(AC35="A57-TECH-INVALID-ENUM","One or more active Stage 1 controlled values are invalid.",IF(AC35="A57-INCOMPLETE","The active Stage 1 assessment is incomplete.",IF(AC35="A57-UPSTREAM-REFUSE","What Counts as Reliable Evidence in Competitor Analysis? returned Refuse claim.",IF(AC35="A57-UPSTREAM-REVIEW","What Counts as Reliable Evidence in Competitor Analysis? returned Review required.",IF(AC35="A57-SC-NMC-UNRESOLVED","The no-material-change claim remains unresolved.",IF(AC35="A57-UPSTREAM-UNRESOLVED","The claim remains unresolved.",IF(AC35="A57-DIRECT-FIT","The evidence does not directly fit the exact submitted claim.",IF(AC35="A57-DIRECT-FIT-PARTIAL","The submitted claim only partially fits the evidence.",IF(AC35="A57-MISSING-OR-UNCHECKED","Required evidence is missing, unavailable, unknown, or contradiction checking is incomplete.",IF(AC35="A57-CONTRADICTION","A material contradiction remains unresolved.",IF(AC35="A57-SC-NMC-CONTRADICTION","The no-material-change submission contains an unresolved material contradiction.",IF(AC35="A57-NOT-ASSIGNABLE-ASSUMPTION","A material assumption remains unresolved.",IF(AC35="A57-NOT-ASSIGNABLE-CONTEXT","The relevant context is not established.",IF(AC35="A57-NOT-ASSIGNABLE-STALE-CURRENT","The evidence or context is stale for the current decision.",IF(AC35="A57-SC-NMC-STALE","The no-material-change assessment is stale for the current decision.",IF(AC35="A57-SC-ASSUMPTION-CONFLICT","The assumption category and detail conflict.",IF(AC35="A57-SC-INDEPENDENCE-UNPROVEN","Independent origins are not established.",IF(AC35="A57-SC-LIMIT-MISSING","Use with limits requires a named limitation.",IF(AC35="A57-SC-NMC-CLAIM-CHANGED","The exact claim changed, so prior confidence cannot be carried forward.",IF(AC35="A57-SC-NMC-USE-CHANGED","The decision use changed.",IF(AC35="A57-SC-UNCLASSIFIED","The valid input combination has no authorized classification.",IF(AC35="A57-LOW-ASSUMPTION","A bounded material assumption makes the eligible assessment fragile.",IF(AC35="A57-LOW-HISTORICAL","Historical, weak support makes the assessment fragile.",IF(AC35="A57-LOW-NOT-ESTABLISHED","Support exists but independent support is not established.",IF(AC35="A57-LOW-SENSITIVE","Plausible new evidence is likely to change the assessment.",IF(AC35="A57-LOW-SINGLE-ORIGIN","The eligible assessment depends on one origin and fails the stable single-origin conjunction.",IF(AC35="A57-LOW-WEAK-LINES","Multiple independent lines remain weak and the result is likely to change.",IF(AC35="A57-MODERATE-HISTORICAL","The evidence supports a deliberately historical, bounded assessment.",IF(AC35="A57-MODERATE-LIMITED","The assessment is eligible only within the named limitation.",IF(AC35="A57-MODERATE-NMC","The unchanged assessment remains eligible but retains meaningful uncertainty.",IF(AC35="A57-MODERATE-ONE-LINE","The assessment rests on one effective line of support.",IF(AC35="A57-MODERATE-SENSITIVE","Meaningful new evidence could change the scope or wording.",IF(AC35="A57-MODERATE-SHARED-ORIGINS","The lines share or depend on common origins, reducing independent corroboration.",IF(AC35="A57-MODERATE-WEAK-LINES","Established independent origins support the assessment, but the evidence remains limited or weak.",IF(AC35="A57-HIGH-DIRECT-INDEPENDENT","Direct, coherent support with established independent origins and limited visible assumptions supports the bounded assessment.",IF(AC35="A57-HIGH-INFERENCE-RETAINED","Direct, coherent support with established independent origins supports the bounded inference; it remains explicitly an inference.",IF(AC35="A57-HIGH-NMC","The exact claim and decision use are unchanged and the strong-support conditions remain satisfied.",""))))))))))))))))))))))))))))))))))))))</x:f>
      </x:c>
      <x:c r="AE35" s="38" t="str">
        <x:f>IF(A35="","",IF(Z35="Invalid controlled input","No confidence statement is permitted.",IF(Z35="Incomplete","No confidence statement is permitted until Stage 1 is complete.",IF(Z35="Not eligible","Confidence not assignable: no confidence statement is permitted for "&amp;C35&amp;" because "&amp;AD35&amp;" "&amp;AG35,IF(AA35="High confidence",IF(K35="Inferred","The evidence supports the inference that ","The available evidence strongly supports the assessment that ")&amp;C35&amp;", with High confidence within "&amp;D35&amp;". The principal remaining uncertainty is "&amp;U35,IF(AA35="Moderate confidence",IF(K35="Inferred","The evidence supports the inference that ","The available evidence supports the assessment that ")&amp;C35&amp;", with Moderate confidence within "&amp;D35&amp;". "&amp;U35&amp;" could change its scope or wording.",IF(K35="Inferred","The limited evidence supports the provisional inference that ","Limited evidence weakly supports the bounded assessment that ")&amp;C35&amp;". Treat it as provisional because "&amp;U35))))))</x:f>
      </x:c>
      <x:c r="AF35" s="38" t="str">
        <x:f>IF(A35="","",IF(Z35="Invalid controlled input","Do not preserve or reuse a previous result.",IF(Z35="Incomplete","Do not infer a result from partial inputs.",IF(Z35="Not eligible","Do not use High, Moderate or Low confidence, zero confidence, very low confidence, or wording that presents the claim as established.",IF(AA35="High confidence","Do not say certain, proven, guaranteed, definitely, conclusive, established fact, or assign a numerical probability.",IF(AA35="Moderate confidence","Do not say definitive, conclusive, established fact, or attach a percentage band.","Do not say shows, confirms, demonstrates as established, or use Low confidence to rescue an unsupported claim."))))))</x:f>
      </x:c>
      <x:c r="AG35" s="38" t="str">
        <x:f>IF(A35="","",IF(AC35="A57-TECH-INVALID-ENUM","Correct the exact invalid value and resubmit.",IF(AC35="A57-INCOMPLETE","Complete every active Stage 1 field.",IF(AC35="A57-UPSTREAM-REFUSE","Resolve or replace the refused claim through What Counts as Reliable Evidence in Competitor Analysis?.",IF(AC35="A57-UPSTREAM-REVIEW","Complete the review in What Counts as Reliable Evidence in Competitor Analysis? before confidence assessment.",IF(AC35="A57-SC-NMC-UNRESOLVED","Resolve the claim status upstream before assigning confidence.",IF(AC35="A57-UPSTREAM-UNRESOLVED","Resolve the claim status upstream before assigning confidence.",IF(AC35="A57-DIRECT-FIT","Narrow or replace the claim and rerun What Counts as Reliable Evidence in Competitor Analysis?.",IF(AC35="A57-DIRECT-FIT-PARTIAL","Submit the separately narrowed proposition approved through What Counts as Reliable Evidence in Competitor Analysis? as the new Exact claim with Direct claim fit set to Yes.",IF(AC35="A57-MISSING-OR-UNCHECKED","Recover or document the required evidence and complete the review in What Counts as Reliable Evidence in Competitor Analysis? before assigning confidence.",IF(AC35="A57-CONTRADICTION","Resolve or preserve the contradiction through How to Handle Contradictory Competitor Evidence before assigning confidence.",IF(AC35="A57-SC-NMC-CONTRADICTION","Resolve or preserve the contradiction through How to Handle Contradictory Competitor Evidence before assigning confidence.",IF(AC35="A57-NOT-ASSIGNABLE-ASSUMPTION","Resolve the material assumption or narrow the claim.",IF(AC35="A57-NOT-ASSIGNABLE-CONTEXT","Establish the relevant context before assigning confidence.",IF(AC35="A57-NOT-ASSIGNABLE-STALE-CURRENT","Update or historically bind the evidence through When Competitor Evidence Becomes Too Old to Use.",IF(AC35="A57-SC-NMC-STALE","Run a fresh assessment with current evidence.",IF(AC35="A57-SC-ASSUMPTION-CONFLICT","Choose a bounded assumption category or remove the detail.",IF(AC35="A57-SC-INDEPENDENCE-UNPROVEN","Trace origins or correct the support category.",IF(AC35="A57-SC-LIMIT-MISSING","Add the exact limitation or correct the upstream outcome.",IF(AC35="A57-SC-NMC-CLAIM-CHANGED","Run a fresh assessment.",IF(AC35="A57-SC-NMC-USE-CHANGED","Run a fresh assessment for the new use.",IF(AC35="A57-SC-UNCLASSIFIED","Return to method governance; do not invent a result.",IF(AC35="A57-LOW-ASSUMPTION","Keep the assumption explicit and seek evidence that could remove it.",IF(AC35="A57-LOW-HISTORICAL","Use only historically bounded wording and seek current evidence.",IF(AC35="A57-LOW-NOT-ESTABLISHED","Trace provenance or collect genuinely independent evidence.",IF(AC35="A57-LOW-SENSITIVE","Collect the evidence most likely to change the result.",IF(AC35="A57-LOW-SINGLE-ORIGIN","Seek genuinely independent corroboration.",IF(AC35="A57-LOW-WEAK-LINES","Strengthen direct support before consequential use.",IF(AC35="A57-MODERATE-HISTORICAL","Do not generalize it to the current decision without fresh evidence.",IF(AC35="A57-MODERATE-LIMITED","Reopen if the named limitation no longer holds.",IF(AC35="A57-MODERATE-NMC","Reopen if the exact claim, use, evidence or context changes.",IF(AC35="A57-MODERATE-ONE-LINE","A second genuinely independent line could change scope or wording.",IF(AC35="A57-MODERATE-SENSITIVE","Name the likely change trigger and keep the statement bounded.",IF(AC35="A57-MODERATE-SHARED-ORIGINS","Seek genuinely independent origins.",IF(AC35="A57-MODERATE-WEAK-LINES","Strengthen the direct evidence and preserve the limitation.",IF(AC35="A57-HIGH-DIRECT-INDEPENDENT","Reopen on the named evidence, context, assumption or decision-use trigger.",IF(AC35="A57-HIGH-INFERENCE-RETAINED","Retain the inference marker and reopen on the named trigger.",IF(AC35="A57-HIGH-NMC","Reopen on the named evidence, context, assumption or decision-use trigger.",""))))))))))))))))))))))))))))))))))))))</x:f>
      </x:c>
      <x:c r="AH35" s="38" t="str">
        <x:f>IF(A35="","",IF(Z35&lt;&gt;"Eligible","",IF(AND(V35="Consequential / high-impact",W35="Hard to reverse"),"CONF-OVERLAY-CONSEQUENCE + CONF-OVERLAY-HARD-TO-REVERSE",IF(AND(AA35="Low confidence",W35="Hard to reverse"),"CONF-OVERLAY-HARD-TO-REVERSE",IF(V35="Consequential / high-impact","CONF-OVERLAY-CONSEQUENCE",IF(W35="Hard to reverse","CONF-OVERLAY-HARD-TO-REVERSE",IF(OR(V35="Material / decision-changing",W35="Costly to reverse"),"CONF-OVERLAY-CONSEQUENCE","")))))))</x:f>
      </x:c>
      <x:c r="AI35" s="38" t="str">
        <x:f>IF(A35="","",IF(Z35&lt;&gt;"Eligible","",IF(AND(V35="Consequential / high-impact",W35="Hard to reverse"),IF(AA35="Low confidence","Independent review and formal approval required; default to deferral, evidence collection or a reversible test.","Independent accountable review and formal approval required before a consequential, hard-to-reverse action."),IF(AND(AA35="Low confidence",W35="Hard to reverse"),"Independent review and formal approval required; default to deferral, evidence collection or a reversible test.",IF(V35="Consequential / high-impact","Independent accountable review and formal approval required.",IF(W35="Hard to reverse","Independent review required before a hard-to-reverse action.",IF(OR(V35="Material / decision-changing",W35="Costly to reverse"),"Accountable reviewer required before material use.","Owner review; reopen on the named trigger.")))))))</x:f>
      </x:c>
      <x:c r="AJ35" s="38" t="str">
        <x:f>IF(A35="","",IF(Z35&lt;&gt;"Eligible","",IF(AND(V35="Consequential / high-impact",W35="Hard to reverse"),IF(AA35="Low confidence","Do not make an irreversible commitment from this Low-confidence assessment.","Prefer a reversible step and proceed only within the recorded scope after independent review; confidence itself is unchanged."),IF(AND(AA35="Low confidence",W35="Hard to reverse"),"Do not make an irreversible commitment from this Low-confidence assessment.",IF(V35="Consequential / high-impact","Proceed only within the recorded scope after independent review; confidence itself is unchanged.",IF(W35="Hard to reverse","Prefer a reversible step until review is complete.",IF(OR(V35="Material / decision-changing",W35="Costly to reverse"),"Use only after accountable review and within the stated boundary.","Proceed within the stated scope and preserve the reopen condition.")))))))</x:f>
      </x:c>
      <x:c r="AK35" s="37"/>
      <x:c r="AL35" s="37"/>
      <x:c r="AM35" s="37"/>
      <x:c r="AN35" s="37"/>
      <x:c r="AO35" s="42"/>
      <x:c r="AP35" s="38" t="str">
        <x:f>IF(A35="","",IF(Z35&lt;&gt;"Eligible","Not active",IF(OR(AND(AN35&lt;&gt;"",NOT(OR(EXACT(AN35,"Yes"),EXACT(AN35,"No")))),AND(AO35&lt;&gt;"",NOT(ISNUMBER(AO35)))),"H00",IF(OR(AK35="",AM35="",AN35=""),"H01",IF(AND(OR(V35="Material / decision-changing",V35="Consequential / high-impact",W35="Costly to reverse",W35="Hard to reverse"),AL35=""),"H02",IF(AND(OR(V35="Consequential / high-impact",W35="Hard to reverse"),AK35&lt;&gt;"",AL35&lt;&gt;"",EXACT(AK35,AL35)),"H03",IF(AND(AN35="Yes",AO35=""),"H04",IF(AND(AN35="No",AO35&lt;&gt;""),"H05","H06"))))))))</x:f>
      </x:c>
      <x:c r="AQ35" s="38" t="str">
        <x:f>IF(A35="","",IF(AP35="Not active","Not active",IF(OR(AP35="H00",AP35="H01",AP35="H04"),"Incomplete",IF(OR(AP35="H02",AP35="H03",AP35="H05"),"Draft","Complete"))))</x:f>
      </x:c>
      <x:c r="AR35" s="38" t="str">
        <x:f>IF(A35="","",IF(AP35="H00","CONF-HANDOFF-INVALID",IF(AP35="H01","CONF-HANDOFF-INCOMPLETE",IF(AP35="H02","CONF-HANDOFF-REVIEWER",IF(AP35="H03","CONF-HANDOFF-INDEPENDENCE",IF(AP35="H04","CONF-HANDOFF-DATE",IF(AP35="H05","CONF-HANDOFF-DATE-NOT-MATERIAL","")))))))</x:f>
      </x:c>
      <x:c r="AS35" s="38" t="str">
        <x:f>IF(A35="","",IF(AP35="H06","Permitted","Prohibited"))</x:f>
      </x:c>
      <x:c r="AT35" s="38" t="str">
        <x:f>IF(A35="","",IF(OR(AB35="P35",AB35="P36",AB35="P38",AB35="P39"),"What Counts as Reliable Evidence in Competitor Analysis?",IF(AB35="P37","Observed, Inferred and Unresolved Evidence",IF(AB35="P40","How to Handle Contradictory Competitor Evidence",IF(AB35="P41","When Competitor Evidence Becomes Too Old to Use","")))))</x:f>
      </x:c>
      <x:c r="AU35" s="38" t="str">
        <x:f>IF(A35="","","SERPIFAI Confidence Statement Method v1.0.1")</x:f>
      </x:c>
      <x:c r="AV35" s="38" t="str">
        <x:f>IF(A35="","","Qualitative evidence-and-uncertainty protocol; not probability, calibrated accuracy, scoring, assurance or a guarantee.")</x:f>
      </x:c>
    </x:row>
    <x:row r="36">
      <x:c r="A36" s="37"/>
      <x:c r="B36" s="37"/>
      <x:c r="C36" s="37"/>
      <x:c r="D36" s="37"/>
      <x:c r="E36" s="42"/>
      <x:c r="F36" s="37"/>
      <x:c r="G36" s="37"/>
      <x:c r="H36" s="37"/>
      <x:c r="I36" s="37"/>
      <x:c r="J36" s="37"/>
      <x:c r="K36" s="37"/>
      <x:c r="L36" s="37"/>
      <x:c r="M36" s="37"/>
      <x:c r="N36" s="37"/>
      <x:c r="O36" s="37"/>
      <x:c r="P36" s="37"/>
      <x:c r="Q36" s="37"/>
      <x:c r="R36" s="37"/>
      <x:c r="S36" s="37"/>
      <x:c r="T36" s="37"/>
      <x:c r="U36" s="37"/>
      <x:c r="V36" s="37"/>
      <x:c r="W36" s="37"/>
      <x:c r="X36" s="38" t="str">
        <x:f>IF(A36="","",IF(NOT(AND(OR(EXACT(F36,"Use"),EXACT(F36,"Use with limits"),EXACT(F36,"Review required"),EXACT(F36,"Refuse claim"),EXACT(F36,"No material change")),OR(EXACT(J36,"Fit"),EXACT(J36,"Limited / weak"),EXACT(J36,"Stale"),EXACT(J36,"Contradictory"),EXACT(J36,"Missing")),OR(EXACT(K36,"Supported"),EXACT(K36,"Inferred"),EXACT(K36,"Unresolved")),OR(EXACT(L36,"Yes"),EXACT(L36,"Partial"),EXACT(L36,"No"),EXACT(L36,"Unknown")),OR(EXACT(M36,"None found"),EXACT(M36,"Apparent contradiction resolved"),EXACT(M36,"Material contradiction unresolved"),EXACT(M36,"Not checked")),OR(EXACT(N36,"None"),EXACT(N36,"Recoverable missing evidence"),EXACT(N36,"Material evidence unavailable"),EXACT(N36,"Unknown")),OR(EXACT(O36,"Multiple independent lines"),EXACT(O36,"One independent line"),EXACT(O36,"Single-origin only"),EXACT(O36,"Not established")),OR(EXACT(Q36,"None"),EXACT(Q36,"Limited and visible"),EXACT(Q36,"Material but bounded"),EXACT(Q36,"Material and unresolved")),OR(EXACT(S36,"Fit for current decision"),EXACT(S36,"Historical but deliberately bounded"),EXACT(S36,"Stale for current decision"),EXACT(S36,"Context not established")),OR(EXACT(T36,"Unlikely to change assessment"),EXACT(T36,"Could change scope or wording"),EXACT(T36,"Likely to change assessment")),OR(EXACT(V36,"Routine / descriptive"),EXACT(V36,"Material / decision-changing"),EXACT(V36,"Consequential / high-impact")),OR(EXACT(W36,"Easy to reverse"),EXACT(W36,"Costly to reverse"),EXACT(W36,"Hard to reverse")),IF(F36="No material change",OR(EXACT(H36,"Unchanged exact claim"),EXACT(H36,"Changed exact claim")),TRUE),IF(F36="No material change",OR(EXACT(I36,"Unchanged decision use"),EXACT(I36,"Changed decision use")),TRUE),IF(OR(O36="Multiple independent lines",O36="One independent line"),OR(EXACT(P36,"Established independent origins"),EXACT(P36,"Shared or dependent origins"),EXACT(P36,"Not established")),TRUE))),"Invalid","Valid"))</x:f>
      </x:c>
      <x:c r="Y36" s="38" t="str">
        <x:f>IF(A36="","",IF(X36="Invalid","Not evaluated after P00",IF(OR(C36="",D36="",F36="",IF(F36="No material change",OR(H36="",I36=""),FALSE),J36="",K36="",L36="",M36="",N36="",O36="",IF(OR(O36="Multiple independent lines",O36="One independent line"),P36="",FALSE),Q36="",IF(Q36&lt;&gt;"None",R36="",FALSE),S36="",T36="",U36="",V36="",W36=""),"Incomplete","Complete")))</x:f>
      </x:c>
      <x:c r="Z36" s="38" t="str">
        <x:f>IF(A36="","",IF(AB36="P00","Invalid controlled input",IF(AB36="P01","Incomplete",IF(OR(AB36="P02",AB36="P03",AB36="P04",AB36="P05",AB36="P06",AB36="P07",AB36="P08",AB36="P09"),"Not eligible","Eligible"))))</x:f>
      </x:c>
      <x:c r="AA36" s="38" t="str">
        <x:f>IF(A36="","",IF(AB36="P00","No confidence assigned",IF(AB36="P01","No confidence result",IF(OR(AB36="P02",AB36="P03",AB36="P04",AB36="P05",AB36="P06",AB36="P07",AB36="P08",AB36="P09"),"Confidence not assignable",IF(AB36="P10","Low confidence",IF(AB36="P11","Moderate confidence","High confidence"))))))</x:f>
      </x:c>
      <x:c r="AB36" s="38" t="str">
        <x:f>IF(A36="","",IF(X36="Invalid","P00",IF(Y36="Incomplete","P01",IF(F36="Refuse claim","P02",IF(F36="Review required","P03",IF(K36="Unresolved","P04",IF(OR(L36="No",L36="Unknown",L36="Partial"),"P05",IF(OR(J36="Missing",N36&lt;&gt;"None",M36="Not checked"),"P06",IF(OR(J36="Contradictory",M36="Material contradiction unresolved"),"P07",IF(OR(J36="Stale",S36="Stale for current decision",S36="Context not established",Q36="Material and unresolved"),"P08",IF(OR(AND(F36="Use with limits",G36=""),AND(F36="No material change",H36="Changed exact claim"),AND(F36="No material change",I36="Changed decision use"),AND(OR(O36="Multiple independent lines",O36="One independent line"),P36="Not established"),AND(Q36="None",R36&lt;&gt;"")),"P09",IF(OR(Q36="Material but bounded",AND(S36="Historical but deliberately bounded",J36="Limited / weak"),O36="Not established",AND(J36="Limited / weak",O36="Multiple independent lines",P36="Established independent origins",T36="Likely to change assessment"),AND(O36="Single-origin only",NOT(AND(F36="Use",J36="Fit",OR(K36="Supported",K36="Inferred"),L36="Yes",OR(M36="None found",M36="Apparent contradiction resolved"),N36="None",O36="Single-origin only",OR(Q36="None",Q36="Limited and visible"),S36="Fit for current decision",T36="Unlikely to change assessment"))),T36="Likely to change assessment"),"P10",IF(OR(AND(F36="No material change",NOT(AND(OR(F36="Use",F36="No material change"),IF(F36="No material change",AND(H36="Unchanged exact claim",I36="Unchanged decision use"),TRUE),J36="Fit",OR(K36="Supported",K36="Inferred"),L36="Yes",OR(M36="None found",M36="Apparent contradiction resolved"),N36="None",O36="Multiple independent lines",P36="Established independent origins",OR(Q36="None",Q36="Limited and visible"),S36="Fit for current decision",T36="Unlikely to change assessment"))),F36="Use with limits",S36="Historical but deliberately bounded",P36="Shared or dependent origins",O36="One independent line",AND(F36="Use",J36="Fit",OR(K36="Supported",K36="Inferred"),L36="Yes",OR(M36="None found",M36="Apparent contradiction resolved"),N36="None",O36="Single-origin only",OR(Q36="None",Q36="Limited and visible"),S36="Fit for current decision",T36="Unlikely to change assessment"),AND(J36="Limited / weak",O36="Multiple independent lines",P36="Established independent origins",OR(T36="Unlikely to change assessment",T36="Could change scope or wording")),T36="Could change scope or wording"),"P11",IF(AND(OR(F36="Use",F36="No material change"),IF(F36="No material change",AND(H36="Unchanged exact claim",I36="Unchanged decision use"),TRUE),J36="Fit",OR(K36="Supported",K36="Inferred"),L36="Yes",OR(M36="None found",M36="Apparent contradiction resolved"),N36="None",O36="Multiple independent lines",P36="Established independent origins",OR(Q36="None",Q36="Limited and visible"),S36="Fit for current decision",T36="Unlikely to change assessment"),"P12","P09"))))))))))))))</x:f>
      </x:c>
      <x:c r="AC36" s="38" t="str">
        <x:f>IF(A36="","",IF(AB36="P00","CONF-TECH-INVALID-ENUM",IF(AB36="P01","CONF-INCOMPLETE",IF(AB36="P02","CONF-UPSTREAM-REFUSE",IF(AB36="P03","CONF-UPSTREAM-REVIEW",IF(AB36="P04",IF(F36="No material change","CONF-SC-NMC-UNRESOLVED","CONF-UPSTREAM-UNRESOLVED"),IF(AB36="P05",IF(L36="Partial","CONF-DIRECT-FIT-PARTIAL","CONF-DIRECT-FIT"),IF(AB36="P06","CONF-MISSING-OR-UNCHECKED",IF(AB36="P07",IF(F36="No material change","CONF-SC-NMC-CONTRADICTION","CONF-CONTRADICTION"),IF(AB36="P08",IF(Q36="Material and unresolved","CONF-NOT-ASSIGNABLE-ASSUMPTION",IF(AND(F36="No material change",OR(J36="Stale",S36="Stale for current decision")),"CONF-SC-NMC-STALE",IF(S36="Context not established","CONF-NOT-ASSIGNABLE-CONTEXT","CONF-NOT-ASSIGNABLE-STALE-CURRENT"))),IF(AB36="P09",IF(AND(F36="Use with limits",G36=""),"CONF-SC-LIMIT-MISSING",IF(AND(F36="No material change",H36="Changed exact claim"),"CONF-SC-NMC-CLAIM-CHANGED",IF(AND(F36="No material change",I36="Changed decision use"),"CONF-SC-NMC-USE-CHANGED",IF(AND(OR(O36="Multiple independent lines",O36="One independent line"),P36="Not established"),"CONF-SC-INDEPENDENCE-UNPROVEN",IF(AND(Q36="None",R36&lt;&gt;""),"CONF-SC-ASSUMPTION-CONFLICT","CONF-SC-UNCLASSIFIED"))))),IF(AB36="P10",IF(Q36="Material but bounded","CONF-LOW-ASSUMPTION",IF(AND(S36="Historical but deliberately bounded",J36="Limited / weak"),"CONF-LOW-HISTORICAL",IF(O36="Not established","CONF-LOW-NOT-ESTABLISHED",IF(AND(J36="Limited / weak",O36="Multiple independent lines",P36="Established independent origins",T36="Likely to change assessment"),"CONF-LOW-WEAK-LINES",IF(AND(O36="Single-origin only",NOT(AND(F36="Use",J36="Fit",OR(K36="Supported",K36="Inferred"),L36="Yes",OR(M36="None found",M36="Apparent contradiction resolved"),N36="None",O36="Single-origin only",OR(Q36="None",Q36="Limited and visible"),S36="Fit for current decision",T36="Unlikely to change assessment"))),"CONF-LOW-SINGLE-ORIGIN","CONF-LOW-SENSITIVE"))))),IF(AB36="P11",IF(F36="No material change","CONF-MODERATE-NMC",IF(F36="Use with limits","CONF-MODERATE-LIMITED",IF(S36="Historical but deliberately bounded","CONF-MODERATE-HISTORICAL",IF(P36="Shared or dependent origins","CONF-MODERATE-SHARED-ORIGINS",IF(OR(O36="One independent line",AND(F36="Use",J36="Fit",OR(K36="Supported",K36="Inferred"),L36="Yes",OR(M36="None found",M36="Apparent contradiction resolved"),N36="None",O36="Single-origin only",OR(Q36="None",Q36="Limited and visible"),S36="Fit for current decision",T36="Unlikely to change assessment")),"CONF-MODERATE-ONE-LINE",IF(AND(J36="Limited / weak",O36="Multiple independent lines",P36="Established independent origins",OR(T36="Unlikely to change assessment",T36="Could change scope or wording")),"CONF-MODERATE-WEAK-LINES","CONF-MODERATE-SENSITIVE")))))),IF(AB36="P12",IF(F36="No material change","CONF-HIGH-NMC",IF(K36="Inferred","CONF-HIGH-INFERENCE-RETAINED","CONF-HIGH-DIRECT-INDEPENDENT")),""))))))))))))))</x:f>
      </x:c>
      <x:c r="AD36" s="38" t="str">
        <x:f>IF(A36="","",IF(AC36="A58-TECH-INVALID-ENUM","One or more active Stage 1 controlled values are invalid.",IF(AC36="A58-INCOMPLETE","The active Stage 1 assessment is incomplete.",IF(AC36="A58-UPSTREAM-REFUSE","What Counts as Reliable Evidence in Competitor Analysis? returned Refuse claim.",IF(AC36="A58-UPSTREAM-REVIEW","What Counts as Reliable Evidence in Competitor Analysis? returned Review required.",IF(AC36="A58-SC-NMC-UNRESOLVED","The no-material-change claim remains unresolved.",IF(AC36="A58-UPSTREAM-UNRESOLVED","The claim remains unresolved.",IF(AC36="A58-DIRECT-FIT","The evidence does not directly fit the exact submitted claim.",IF(AC36="A58-DIRECT-FIT-PARTIAL","The submitted claim only partially fits the evidence.",IF(AC36="A58-MISSING-OR-UNCHECKED","Required evidence is missing, unavailable, unknown, or contradiction checking is incomplete.",IF(AC36="A58-CONTRADICTION","A material contradiction remains unresolved.",IF(AC36="A58-SC-NMC-CONTRADICTION","The no-material-change submission contains an unresolved material contradiction.",IF(AC36="A58-NOT-ASSIGNABLE-ASSUMPTION","A material assumption remains unresolved.",IF(AC36="A58-NOT-ASSIGNABLE-CONTEXT","The relevant context is not established.",IF(AC36="A58-NOT-ASSIGNABLE-STALE-CURRENT","The evidence or context is stale for the current decision.",IF(AC36="A58-SC-NMC-STALE","The no-material-change assessment is stale for the current decision.",IF(AC36="A58-SC-ASSUMPTION-CONFLICT","The assumption category and detail conflict.",IF(AC36="A58-SC-INDEPENDENCE-UNPROVEN","Independent origins are not established.",IF(AC36="A58-SC-LIMIT-MISSING","Use with limits requires a named limitation.",IF(AC36="A58-SC-NMC-CLAIM-CHANGED","The exact claim changed, so prior confidence cannot be carried forward.",IF(AC36="A58-SC-NMC-USE-CHANGED","The decision use changed.",IF(AC36="A58-SC-UNCLASSIFIED","The valid input combination has no authorized classification.",IF(AC36="A58-LOW-ASSUMPTION","A bounded material assumption makes the eligible assessment fragile.",IF(AC36="A58-LOW-HISTORICAL","Historical, weak support makes the assessment fragile.",IF(AC36="A58-LOW-NOT-ESTABLISHED","Support exists but independent support is not established.",IF(AC36="A58-LOW-SENSITIVE","Plausible new evidence is likely to change the assessment.",IF(AC36="A58-LOW-SINGLE-ORIGIN","The eligible assessment depends on one origin and fails the stable single-origin conjunction.",IF(AC36="A58-LOW-WEAK-LINES","Multiple independent lines remain weak and the result is likely to change.",IF(AC36="A58-MODERATE-HISTORICAL","The evidence supports a deliberately historical, bounded assessment.",IF(AC36="A58-MODERATE-LIMITED","The assessment is eligible only within the named limitation.",IF(AC36="A58-MODERATE-NMC","The unchanged assessment remains eligible but retains meaningful uncertainty.",IF(AC36="A58-MODERATE-ONE-LINE","The assessment rests on one effective line of support.",IF(AC36="A58-MODERATE-SENSITIVE","Meaningful new evidence could change the scope or wording.",IF(AC36="A58-MODERATE-SHARED-ORIGINS","The lines share or depend on common origins, reducing independent corroboration.",IF(AC36="A58-MODERATE-WEAK-LINES","Established independent origins support the assessment, but the evidence remains limited or weak.",IF(AC36="A58-HIGH-DIRECT-INDEPENDENT","Direct, coherent support with established independent origins and limited visible assumptions supports the bounded assessment.",IF(AC36="A58-HIGH-INFERENCE-RETAINED","Direct, coherent support with established independent origins supports the bounded inference; it remains explicitly an inference.",IF(AC36="A58-HIGH-NMC","The exact claim and decision use are unchanged and the strong-support conditions remain satisfied.",""))))))))))))))))))))))))))))))))))))))</x:f>
      </x:c>
      <x:c r="AE36" s="38" t="str">
        <x:f>IF(A36="","",IF(Z36="Invalid controlled input","No confidence statement is permitted.",IF(Z36="Incomplete","No confidence statement is permitted until Stage 1 is complete.",IF(Z36="Not eligible","Confidence not assignable: no confidence statement is permitted for "&amp;C36&amp;" because "&amp;AD36&amp;" "&amp;AG36,IF(AA36="High confidence",IF(K36="Inferred","The evidence supports the inference that ","The available evidence strongly supports the assessment that ")&amp;C36&amp;", with High confidence within "&amp;D36&amp;". The principal remaining uncertainty is "&amp;U36,IF(AA36="Moderate confidence",IF(K36="Inferred","The evidence supports the inference that ","The available evidence supports the assessment that ")&amp;C36&amp;", with Moderate confidence within "&amp;D36&amp;". "&amp;U36&amp;" could change its scope or wording.",IF(K36="Inferred","The limited evidence supports the provisional inference that ","Limited evidence weakly supports the bounded assessment that ")&amp;C36&amp;". Treat it as provisional because "&amp;U36))))))</x:f>
      </x:c>
      <x:c r="AF36" s="38" t="str">
        <x:f>IF(A36="","",IF(Z36="Invalid controlled input","Do not preserve or reuse a previous result.",IF(Z36="Incomplete","Do not infer a result from partial inputs.",IF(Z36="Not eligible","Do not use High, Moderate or Low confidence, zero confidence, very low confidence, or wording that presents the claim as established.",IF(AA36="High confidence","Do not say certain, proven, guaranteed, definitely, conclusive, established fact, or assign a numerical probability.",IF(AA36="Moderate confidence","Do not say definitive, conclusive, established fact, or attach a percentage band.","Do not say shows, confirms, demonstrates as established, or use Low confidence to rescue an unsupported claim."))))))</x:f>
      </x:c>
      <x:c r="AG36" s="38" t="str">
        <x:f>IF(A36="","",IF(AC36="A58-TECH-INVALID-ENUM","Correct the exact invalid value and resubmit.",IF(AC36="A58-INCOMPLETE","Complete every active Stage 1 field.",IF(AC36="A58-UPSTREAM-REFUSE","Resolve or replace the refused claim through What Counts as Reliable Evidence in Competitor Analysis?.",IF(AC36="A58-UPSTREAM-REVIEW","Complete the review in What Counts as Reliable Evidence in Competitor Analysis? before confidence assessment.",IF(AC36="A58-SC-NMC-UNRESOLVED","Resolve the claim status upstream before assigning confidence.",IF(AC36="A58-UPSTREAM-UNRESOLVED","Resolve the claim status upstream before assigning confidence.",IF(AC36="A58-DIRECT-FIT","Narrow or replace the claim and rerun What Counts as Reliable Evidence in Competitor Analysis?.",IF(AC36="A58-DIRECT-FIT-PARTIAL","Submit the separately narrowed proposition approved through What Counts as Reliable Evidence in Competitor Analysis? as the new Exact claim with Direct claim fit set to Yes.",IF(AC36="A58-MISSING-OR-UNCHECKED","Recover or document the required evidence and complete the review in What Counts as Reliable Evidence in Competitor Analysis? before assigning confidence.",IF(AC36="A58-CONTRADICTION","Resolve or preserve the contradiction through How to Handle Contradictory Competitor Evidence before assigning confidence.",IF(AC36="A58-SC-NMC-CONTRADICTION","Resolve or preserve the contradiction through How to Handle Contradictory Competitor Evidence before assigning confidence.",IF(AC36="A58-NOT-ASSIGNABLE-ASSUMPTION","Resolve the material assumption or narrow the claim.",IF(AC36="A58-NOT-ASSIGNABLE-CONTEXT","Establish the relevant context before assigning confidence.",IF(AC36="A58-NOT-ASSIGNABLE-STALE-CURRENT","Update or historically bind the evidence through When Competitor Evidence Becomes Too Old to Use.",IF(AC36="A58-SC-NMC-STALE","Run a fresh assessment with current evidence.",IF(AC36="A58-SC-ASSUMPTION-CONFLICT","Choose a bounded assumption category or remove the detail.",IF(AC36="A58-SC-INDEPENDENCE-UNPROVEN","Trace origins or correct the support category.",IF(AC36="A58-SC-LIMIT-MISSING","Add the exact limitation or correct the upstream outcome.",IF(AC36="A58-SC-NMC-CLAIM-CHANGED","Run a fresh assessment.",IF(AC36="A58-SC-NMC-USE-CHANGED","Run a fresh assessment for the new use.",IF(AC36="A58-SC-UNCLASSIFIED","Return to method governance; do not invent a result.",IF(AC36="A58-LOW-ASSUMPTION","Keep the assumption explicit and seek evidence that could remove it.",IF(AC36="A58-LOW-HISTORICAL","Use only historically bounded wording and seek current evidence.",IF(AC36="A58-LOW-NOT-ESTABLISHED","Trace provenance or collect genuinely independent evidence.",IF(AC36="A58-LOW-SENSITIVE","Collect the evidence most likely to change the result.",IF(AC36="A58-LOW-SINGLE-ORIGIN","Seek genuinely independent corroboration.",IF(AC36="A58-LOW-WEAK-LINES","Strengthen direct support before consequential use.",IF(AC36="A58-MODERATE-HISTORICAL","Do not generalize it to the current decision without fresh evidence.",IF(AC36="A58-MODERATE-LIMITED","Reopen if the named limitation no longer holds.",IF(AC36="A58-MODERATE-NMC","Reopen if the exact claim, use, evidence or context changes.",IF(AC36="A58-MODERATE-ONE-LINE","A second genuinely independent line could change scope or wording.",IF(AC36="A58-MODERATE-SENSITIVE","Name the likely change trigger and keep the statement bounded.",IF(AC36="A58-MODERATE-SHARED-ORIGINS","Seek genuinely independent origins.",IF(AC36="A58-MODERATE-WEAK-LINES","Strengthen the direct evidence and preserve the limitation.",IF(AC36="A58-HIGH-DIRECT-INDEPENDENT","Reopen on the named evidence, context, assumption or decision-use trigger.",IF(AC36="A58-HIGH-INFERENCE-RETAINED","Retain the inference marker and reopen on the named trigger.",IF(AC36="A58-HIGH-NMC","Reopen on the named evidence, context, assumption or decision-use trigger.",""))))))))))))))))))))))))))))))))))))))</x:f>
      </x:c>
      <x:c r="AH36" s="38" t="str">
        <x:f>IF(A36="","",IF(Z36&lt;&gt;"Eligible","",IF(AND(V36="Consequential / high-impact",W36="Hard to reverse"),"CONF-OVERLAY-CONSEQUENCE + CONF-OVERLAY-HARD-TO-REVERSE",IF(AND(AA36="Low confidence",W36="Hard to reverse"),"CONF-OVERLAY-HARD-TO-REVERSE",IF(V36="Consequential / high-impact","CONF-OVERLAY-CONSEQUENCE",IF(W36="Hard to reverse","CONF-OVERLAY-HARD-TO-REVERSE",IF(OR(V36="Material / decision-changing",W36="Costly to reverse"),"CONF-OVERLAY-CONSEQUENCE","")))))))</x:f>
      </x:c>
      <x:c r="AI36" s="38" t="str">
        <x:f>IF(A36="","",IF(Z36&lt;&gt;"Eligible","",IF(AND(V36="Consequential / high-impact",W36="Hard to reverse"),IF(AA36="Low confidence","Independent review and formal approval required; default to deferral, evidence collection or a reversible test.","Independent accountable review and formal approval required before a consequential, hard-to-reverse action."),IF(AND(AA36="Low confidence",W36="Hard to reverse"),"Independent review and formal approval required; default to deferral, evidence collection or a reversible test.",IF(V36="Consequential / high-impact","Independent accountable review and formal approval required.",IF(W36="Hard to reverse","Independent review required before a hard-to-reverse action.",IF(OR(V36="Material / decision-changing",W36="Costly to reverse"),"Accountable reviewer required before material use.","Owner review; reopen on the named trigger.")))))))</x:f>
      </x:c>
      <x:c r="AJ36" s="38" t="str">
        <x:f>IF(A36="","",IF(Z36&lt;&gt;"Eligible","",IF(AND(V36="Consequential / high-impact",W36="Hard to reverse"),IF(AA36="Low confidence","Do not make an irreversible commitment from this Low-confidence assessment.","Prefer a reversible step and proceed only within the recorded scope after independent review; confidence itself is unchanged."),IF(AND(AA36="Low confidence",W36="Hard to reverse"),"Do not make an irreversible commitment from this Low-confidence assessment.",IF(V36="Consequential / high-impact","Proceed only within the recorded scope after independent review; confidence itself is unchanged.",IF(W36="Hard to reverse","Prefer a reversible step until review is complete.",IF(OR(V36="Material / decision-changing",W36="Costly to reverse"),"Use only after accountable review and within the stated boundary.","Proceed within the stated scope and preserve the reopen condition.")))))))</x:f>
      </x:c>
      <x:c r="AK36" s="37"/>
      <x:c r="AL36" s="37"/>
      <x:c r="AM36" s="37"/>
      <x:c r="AN36" s="37"/>
      <x:c r="AO36" s="42"/>
      <x:c r="AP36" s="38" t="str">
        <x:f>IF(A36="","",IF(Z36&lt;&gt;"Eligible","Not active",IF(OR(AND(AN36&lt;&gt;"",NOT(OR(EXACT(AN36,"Yes"),EXACT(AN36,"No")))),AND(AO36&lt;&gt;"",NOT(ISNUMBER(AO36)))),"H00",IF(OR(AK36="",AM36="",AN36=""),"H01",IF(AND(OR(V36="Material / decision-changing",V36="Consequential / high-impact",W36="Costly to reverse",W36="Hard to reverse"),AL36=""),"H02",IF(AND(OR(V36="Consequential / high-impact",W36="Hard to reverse"),AK36&lt;&gt;"",AL36&lt;&gt;"",EXACT(AK36,AL36)),"H03",IF(AND(AN36="Yes",AO36=""),"H04",IF(AND(AN36="No",AO36&lt;&gt;""),"H05","H06"))))))))</x:f>
      </x:c>
      <x:c r="AQ36" s="38" t="str">
        <x:f>IF(A36="","",IF(AP36="Not active","Not active",IF(OR(AP36="H00",AP36="H01",AP36="H04"),"Incomplete",IF(OR(AP36="H02",AP36="H03",AP36="H05"),"Draft","Complete"))))</x:f>
      </x:c>
      <x:c r="AR36" s="38" t="str">
        <x:f>IF(A36="","",IF(AP36="H00","CONF-HANDOFF-INVALID",IF(AP36="H01","CONF-HANDOFF-INCOMPLETE",IF(AP36="H02","CONF-HANDOFF-REVIEWER",IF(AP36="H03","CONF-HANDOFF-INDEPENDENCE",IF(AP36="H04","CONF-HANDOFF-DATE",IF(AP36="H05","CONF-HANDOFF-DATE-NOT-MATERIAL","")))))))</x:f>
      </x:c>
      <x:c r="AS36" s="38" t="str">
        <x:f>IF(A36="","",IF(AP36="H06","Permitted","Prohibited"))</x:f>
      </x:c>
      <x:c r="AT36" s="38" t="str">
        <x:f>IF(A36="","",IF(OR(AB36="P36",AB36="P37",AB36="P39",AB36="P40"),"What Counts as Reliable Evidence in Competitor Analysis?",IF(AB36="P38","Observed, Inferred and Unresolved Evidence",IF(AB36="P41","How to Handle Contradictory Competitor Evidence",IF(AB36="P42","When Competitor Evidence Becomes Too Old to Use","")))))</x:f>
      </x:c>
      <x:c r="AU36" s="38" t="str">
        <x:f>IF(A36="","","SERPIFAI Confidence Statement Method v1.0.1")</x:f>
      </x:c>
      <x:c r="AV36" s="38" t="str">
        <x:f>IF(A36="","","Qualitative evidence-and-uncertainty protocol; not probability, calibrated accuracy, scoring, assurance or a guarantee.")</x:f>
      </x:c>
    </x:row>
    <x:row r="37">
      <x:c r="A37" s="37"/>
      <x:c r="B37" s="37"/>
      <x:c r="C37" s="37"/>
      <x:c r="D37" s="37"/>
      <x:c r="E37" s="42"/>
      <x:c r="F37" s="37"/>
      <x:c r="G37" s="37"/>
      <x:c r="H37" s="37"/>
      <x:c r="I37" s="37"/>
      <x:c r="J37" s="37"/>
      <x:c r="K37" s="37"/>
      <x:c r="L37" s="37"/>
      <x:c r="M37" s="37"/>
      <x:c r="N37" s="37"/>
      <x:c r="O37" s="37"/>
      <x:c r="P37" s="37"/>
      <x:c r="Q37" s="37"/>
      <x:c r="R37" s="37"/>
      <x:c r="S37" s="37"/>
      <x:c r="T37" s="37"/>
      <x:c r="U37" s="37"/>
      <x:c r="V37" s="37"/>
      <x:c r="W37" s="37"/>
      <x:c r="X37" s="38" t="str">
        <x:f>IF(A37="","",IF(NOT(AND(OR(EXACT(F37,"Use"),EXACT(F37,"Use with limits"),EXACT(F37,"Review required"),EXACT(F37,"Refuse claim"),EXACT(F37,"No material change")),OR(EXACT(J37,"Fit"),EXACT(J37,"Limited / weak"),EXACT(J37,"Stale"),EXACT(J37,"Contradictory"),EXACT(J37,"Missing")),OR(EXACT(K37,"Supported"),EXACT(K37,"Inferred"),EXACT(K37,"Unresolved")),OR(EXACT(L37,"Yes"),EXACT(L37,"Partial"),EXACT(L37,"No"),EXACT(L37,"Unknown")),OR(EXACT(M37,"None found"),EXACT(M37,"Apparent contradiction resolved"),EXACT(M37,"Material contradiction unresolved"),EXACT(M37,"Not checked")),OR(EXACT(N37,"None"),EXACT(N37,"Recoverable missing evidence"),EXACT(N37,"Material evidence unavailable"),EXACT(N37,"Unknown")),OR(EXACT(O37,"Multiple independent lines"),EXACT(O37,"One independent line"),EXACT(O37,"Single-origin only"),EXACT(O37,"Not established")),OR(EXACT(Q37,"None"),EXACT(Q37,"Limited and visible"),EXACT(Q37,"Material but bounded"),EXACT(Q37,"Material and unresolved")),OR(EXACT(S37,"Fit for current decision"),EXACT(S37,"Historical but deliberately bounded"),EXACT(S37,"Stale for current decision"),EXACT(S37,"Context not established")),OR(EXACT(T37,"Unlikely to change assessment"),EXACT(T37,"Could change scope or wording"),EXACT(T37,"Likely to change assessment")),OR(EXACT(V37,"Routine / descriptive"),EXACT(V37,"Material / decision-changing"),EXACT(V37,"Consequential / high-impact")),OR(EXACT(W37,"Easy to reverse"),EXACT(W37,"Costly to reverse"),EXACT(W37,"Hard to reverse")),IF(F37="No material change",OR(EXACT(H37,"Unchanged exact claim"),EXACT(H37,"Changed exact claim")),TRUE),IF(F37="No material change",OR(EXACT(I37,"Unchanged decision use"),EXACT(I37,"Changed decision use")),TRUE),IF(OR(O37="Multiple independent lines",O37="One independent line"),OR(EXACT(P37,"Established independent origins"),EXACT(P37,"Shared or dependent origins"),EXACT(P37,"Not established")),TRUE))),"Invalid","Valid"))</x:f>
      </x:c>
      <x:c r="Y37" s="38" t="str">
        <x:f>IF(A37="","",IF(X37="Invalid","Not evaluated after P00",IF(OR(C37="",D37="",F37="",IF(F37="No material change",OR(H37="",I37=""),FALSE),J37="",K37="",L37="",M37="",N37="",O37="",IF(OR(O37="Multiple independent lines",O37="One independent line"),P37="",FALSE),Q37="",IF(Q37&lt;&gt;"None",R37="",FALSE),S37="",T37="",U37="",V37="",W37=""),"Incomplete","Complete")))</x:f>
      </x:c>
      <x:c r="Z37" s="38" t="str">
        <x:f>IF(A37="","",IF(AB37="P00","Invalid controlled input",IF(AB37="P01","Incomplete",IF(OR(AB37="P02",AB37="P03",AB37="P04",AB37="P05",AB37="P06",AB37="P07",AB37="P08",AB37="P09"),"Not eligible","Eligible"))))</x:f>
      </x:c>
      <x:c r="AA37" s="38" t="str">
        <x:f>IF(A37="","",IF(AB37="P00","No confidence assigned",IF(AB37="P01","No confidence result",IF(OR(AB37="P02",AB37="P03",AB37="P04",AB37="P05",AB37="P06",AB37="P07",AB37="P08",AB37="P09"),"Confidence not assignable",IF(AB37="P10","Low confidence",IF(AB37="P11","Moderate confidence","High confidence"))))))</x:f>
      </x:c>
      <x:c r="AB37" s="38" t="str">
        <x:f>IF(A37="","",IF(X37="Invalid","P00",IF(Y37="Incomplete","P01",IF(F37="Refuse claim","P02",IF(F37="Review required","P03",IF(K37="Unresolved","P04",IF(OR(L37="No",L37="Unknown",L37="Partial"),"P05",IF(OR(J37="Missing",N37&lt;&gt;"None",M37="Not checked"),"P06",IF(OR(J37="Contradictory",M37="Material contradiction unresolved"),"P07",IF(OR(J37="Stale",S37="Stale for current decision",S37="Context not established",Q37="Material and unresolved"),"P08",IF(OR(AND(F37="Use with limits",G37=""),AND(F37="No material change",H37="Changed exact claim"),AND(F37="No material change",I37="Changed decision use"),AND(OR(O37="Multiple independent lines",O37="One independent line"),P37="Not established"),AND(Q37="None",R37&lt;&gt;"")),"P09",IF(OR(Q37="Material but bounded",AND(S37="Historical but deliberately bounded",J37="Limited / weak"),O37="Not established",AND(J37="Limited / weak",O37="Multiple independent lines",P37="Established independent origins",T37="Likely to change assessment"),AND(O37="Single-origin only",NOT(AND(F37="Use",J37="Fit",OR(K37="Supported",K37="Inferred"),L37="Yes",OR(M37="None found",M37="Apparent contradiction resolved"),N37="None",O37="Single-origin only",OR(Q37="None",Q37="Limited and visible"),S37="Fit for current decision",T37="Unlikely to change assessment"))),T37="Likely to change assessment"),"P10",IF(OR(AND(F37="No material change",NOT(AND(OR(F37="Use",F37="No material change"),IF(F37="No material change",AND(H37="Unchanged exact claim",I37="Unchanged decision use"),TRUE),J37="Fit",OR(K37="Supported",K37="Inferred"),L37="Yes",OR(M37="None found",M37="Apparent contradiction resolved"),N37="None",O37="Multiple independent lines",P37="Established independent origins",OR(Q37="None",Q37="Limited and visible"),S37="Fit for current decision",T37="Unlikely to change assessment"))),F37="Use with limits",S37="Historical but deliberately bounded",P37="Shared or dependent origins",O37="One independent line",AND(F37="Use",J37="Fit",OR(K37="Supported",K37="Inferred"),L37="Yes",OR(M37="None found",M37="Apparent contradiction resolved"),N37="None",O37="Single-origin only",OR(Q37="None",Q37="Limited and visible"),S37="Fit for current decision",T37="Unlikely to change assessment"),AND(J37="Limited / weak",O37="Multiple independent lines",P37="Established independent origins",OR(T37="Unlikely to change assessment",T37="Could change scope or wording")),T37="Could change scope or wording"),"P11",IF(AND(OR(F37="Use",F37="No material change"),IF(F37="No material change",AND(H37="Unchanged exact claim",I37="Unchanged decision use"),TRUE),J37="Fit",OR(K37="Supported",K37="Inferred"),L37="Yes",OR(M37="None found",M37="Apparent contradiction resolved"),N37="None",O37="Multiple independent lines",P37="Established independent origins",OR(Q37="None",Q37="Limited and visible"),S37="Fit for current decision",T37="Unlikely to change assessment"),"P12","P09"))))))))))))))</x:f>
      </x:c>
      <x:c r="AC37" s="38" t="str">
        <x:f>IF(A37="","",IF(AB37="P00","CONF-TECH-INVALID-ENUM",IF(AB37="P01","CONF-INCOMPLETE",IF(AB37="P02","CONF-UPSTREAM-REFUSE",IF(AB37="P03","CONF-UPSTREAM-REVIEW",IF(AB37="P04",IF(F37="No material change","CONF-SC-NMC-UNRESOLVED","CONF-UPSTREAM-UNRESOLVED"),IF(AB37="P05",IF(L37="Partial","CONF-DIRECT-FIT-PARTIAL","CONF-DIRECT-FIT"),IF(AB37="P06","CONF-MISSING-OR-UNCHECKED",IF(AB37="P07",IF(F37="No material change","CONF-SC-NMC-CONTRADICTION","CONF-CONTRADICTION"),IF(AB37="P08",IF(Q37="Material and unresolved","CONF-NOT-ASSIGNABLE-ASSUMPTION",IF(AND(F37="No material change",OR(J37="Stale",S37="Stale for current decision")),"CONF-SC-NMC-STALE",IF(S37="Context not established","CONF-NOT-ASSIGNABLE-CONTEXT","CONF-NOT-ASSIGNABLE-STALE-CURRENT"))),IF(AB37="P09",IF(AND(F37="Use with limits",G37=""),"CONF-SC-LIMIT-MISSING",IF(AND(F37="No material change",H37="Changed exact claim"),"CONF-SC-NMC-CLAIM-CHANGED",IF(AND(F37="No material change",I37="Changed decision use"),"CONF-SC-NMC-USE-CHANGED",IF(AND(OR(O37="Multiple independent lines",O37="One independent line"),P37="Not established"),"CONF-SC-INDEPENDENCE-UNPROVEN",IF(AND(Q37="None",R37&lt;&gt;""),"CONF-SC-ASSUMPTION-CONFLICT","CONF-SC-UNCLASSIFIED"))))),IF(AB37="P10",IF(Q37="Material but bounded","CONF-LOW-ASSUMPTION",IF(AND(S37="Historical but deliberately bounded",J37="Limited / weak"),"CONF-LOW-HISTORICAL",IF(O37="Not established","CONF-LOW-NOT-ESTABLISHED",IF(AND(J37="Limited / weak",O37="Multiple independent lines",P37="Established independent origins",T37="Likely to change assessment"),"CONF-LOW-WEAK-LINES",IF(AND(O37="Single-origin only",NOT(AND(F37="Use",J37="Fit",OR(K37="Supported",K37="Inferred"),L37="Yes",OR(M37="None found",M37="Apparent contradiction resolved"),N37="None",O37="Single-origin only",OR(Q37="None",Q37="Limited and visible"),S37="Fit for current decision",T37="Unlikely to change assessment"))),"CONF-LOW-SINGLE-ORIGIN","CONF-LOW-SENSITIVE"))))),IF(AB37="P11",IF(F37="No material change","CONF-MODERATE-NMC",IF(F37="Use with limits","CONF-MODERATE-LIMITED",IF(S37="Historical but deliberately bounded","CONF-MODERATE-HISTORICAL",IF(P37="Shared or dependent origins","CONF-MODERATE-SHARED-ORIGINS",IF(OR(O37="One independent line",AND(F37="Use",J37="Fit",OR(K37="Supported",K37="Inferred"),L37="Yes",OR(M37="None found",M37="Apparent contradiction resolved"),N37="None",O37="Single-origin only",OR(Q37="None",Q37="Limited and visible"),S37="Fit for current decision",T37="Unlikely to change assessment")),"CONF-MODERATE-ONE-LINE",IF(AND(J37="Limited / weak",O37="Multiple independent lines",P37="Established independent origins",OR(T37="Unlikely to change assessment",T37="Could change scope or wording")),"CONF-MODERATE-WEAK-LINES","CONF-MODERATE-SENSITIVE")))))),IF(AB37="P12",IF(F37="No material change","CONF-HIGH-NMC",IF(K37="Inferred","CONF-HIGH-INFERENCE-RETAINED","CONF-HIGH-DIRECT-INDEPENDENT")),""))))))))))))))</x:f>
      </x:c>
      <x:c r="AD37" s="38" t="str">
        <x:f>IF(A37="","",IF(AC37="A59-TECH-INVALID-ENUM","One or more active Stage 1 controlled values are invalid.",IF(AC37="A59-INCOMPLETE","The active Stage 1 assessment is incomplete.",IF(AC37="A59-UPSTREAM-REFUSE","What Counts as Reliable Evidence in Competitor Analysis? returned Refuse claim.",IF(AC37="A59-UPSTREAM-REVIEW","What Counts as Reliable Evidence in Competitor Analysis? returned Review required.",IF(AC37="A59-SC-NMC-UNRESOLVED","The no-material-change claim remains unresolved.",IF(AC37="A59-UPSTREAM-UNRESOLVED","The claim remains unresolved.",IF(AC37="A59-DIRECT-FIT","The evidence does not directly fit the exact submitted claim.",IF(AC37="A59-DIRECT-FIT-PARTIAL","The submitted claim only partially fits the evidence.",IF(AC37="A59-MISSING-OR-UNCHECKED","Required evidence is missing, unavailable, unknown, or contradiction checking is incomplete.",IF(AC37="A59-CONTRADICTION","A material contradiction remains unresolved.",IF(AC37="A59-SC-NMC-CONTRADICTION","The no-material-change submission contains an unresolved material contradiction.",IF(AC37="A59-NOT-ASSIGNABLE-ASSUMPTION","A material assumption remains unresolved.",IF(AC37="A59-NOT-ASSIGNABLE-CONTEXT","The relevant context is not established.",IF(AC37="A59-NOT-ASSIGNABLE-STALE-CURRENT","The evidence or context is stale for the current decision.",IF(AC37="A59-SC-NMC-STALE","The no-material-change assessment is stale for the current decision.",IF(AC37="A59-SC-ASSUMPTION-CONFLICT","The assumption category and detail conflict.",IF(AC37="A59-SC-INDEPENDENCE-UNPROVEN","Independent origins are not established.",IF(AC37="A59-SC-LIMIT-MISSING","Use with limits requires a named limitation.",IF(AC37="A59-SC-NMC-CLAIM-CHANGED","The exact claim changed, so prior confidence cannot be carried forward.",IF(AC37="A59-SC-NMC-USE-CHANGED","The decision use changed.",IF(AC37="A59-SC-UNCLASSIFIED","The valid input combination has no authorized classification.",IF(AC37="A59-LOW-ASSUMPTION","A bounded material assumption makes the eligible assessment fragile.",IF(AC37="A59-LOW-HISTORICAL","Historical, weak support makes the assessment fragile.",IF(AC37="A59-LOW-NOT-ESTABLISHED","Support exists but independent support is not established.",IF(AC37="A59-LOW-SENSITIVE","Plausible new evidence is likely to change the assessment.",IF(AC37="A59-LOW-SINGLE-ORIGIN","The eligible assessment depends on one origin and fails the stable single-origin conjunction.",IF(AC37="A59-LOW-WEAK-LINES","Multiple independent lines remain weak and the result is likely to change.",IF(AC37="A59-MODERATE-HISTORICAL","The evidence supports a deliberately historical, bounded assessment.",IF(AC37="A59-MODERATE-LIMITED","The assessment is eligible only within the named limitation.",IF(AC37="A59-MODERATE-NMC","The unchanged assessment remains eligible but retains meaningful uncertainty.",IF(AC37="A59-MODERATE-ONE-LINE","The assessment rests on one effective line of support.",IF(AC37="A59-MODERATE-SENSITIVE","Meaningful new evidence could change the scope or wording.",IF(AC37="A59-MODERATE-SHARED-ORIGINS","The lines share or depend on common origins, reducing independent corroboration.",IF(AC37="A59-MODERATE-WEAK-LINES","Established independent origins support the assessment, but the evidence remains limited or weak.",IF(AC37="A59-HIGH-DIRECT-INDEPENDENT","Direct, coherent support with established independent origins and limited visible assumptions supports the bounded assessment.",IF(AC37="A59-HIGH-INFERENCE-RETAINED","Direct, coherent support with established independent origins supports the bounded inference; it remains explicitly an inference.",IF(AC37="A59-HIGH-NMC","The exact claim and decision use are unchanged and the strong-support conditions remain satisfied.",""))))))))))))))))))))))))))))))))))))))</x:f>
      </x:c>
      <x:c r="AE37" s="38" t="str">
        <x:f>IF(A37="","",IF(Z37="Invalid controlled input","No confidence statement is permitted.",IF(Z37="Incomplete","No confidence statement is permitted until Stage 1 is complete.",IF(Z37="Not eligible","Confidence not assignable: no confidence statement is permitted for "&amp;C37&amp;" because "&amp;AD37&amp;" "&amp;AG37,IF(AA37="High confidence",IF(K37="Inferred","The evidence supports the inference that ","The available evidence strongly supports the assessment that ")&amp;C37&amp;", with High confidence within "&amp;D37&amp;". The principal remaining uncertainty is "&amp;U37,IF(AA37="Moderate confidence",IF(K37="Inferred","The evidence supports the inference that ","The available evidence supports the assessment that ")&amp;C37&amp;", with Moderate confidence within "&amp;D37&amp;". "&amp;U37&amp;" could change its scope or wording.",IF(K37="Inferred","The limited evidence supports the provisional inference that ","Limited evidence weakly supports the bounded assessment that ")&amp;C37&amp;". Treat it as provisional because "&amp;U37))))))</x:f>
      </x:c>
      <x:c r="AF37" s="38" t="str">
        <x:f>IF(A37="","",IF(Z37="Invalid controlled input","Do not preserve or reuse a previous result.",IF(Z37="Incomplete","Do not infer a result from partial inputs.",IF(Z37="Not eligible","Do not use High, Moderate or Low confidence, zero confidence, very low confidence, or wording that presents the claim as established.",IF(AA37="High confidence","Do not say certain, proven, guaranteed, definitely, conclusive, established fact, or assign a numerical probability.",IF(AA37="Moderate confidence","Do not say definitive, conclusive, established fact, or attach a percentage band.","Do not say shows, confirms, demonstrates as established, or use Low confidence to rescue an unsupported claim."))))))</x:f>
      </x:c>
      <x:c r="AG37" s="38" t="str">
        <x:f>IF(A37="","",IF(AC37="A59-TECH-INVALID-ENUM","Correct the exact invalid value and resubmit.",IF(AC37="A59-INCOMPLETE","Complete every active Stage 1 field.",IF(AC37="A59-UPSTREAM-REFUSE","Resolve or replace the refused claim through What Counts as Reliable Evidence in Competitor Analysis?.",IF(AC37="A59-UPSTREAM-REVIEW","Complete the review in What Counts as Reliable Evidence in Competitor Analysis? before confidence assessment.",IF(AC37="A59-SC-NMC-UNRESOLVED","Resolve the claim status upstream before assigning confidence.",IF(AC37="A59-UPSTREAM-UNRESOLVED","Resolve the claim status upstream before assigning confidence.",IF(AC37="A59-DIRECT-FIT","Narrow or replace the claim and rerun What Counts as Reliable Evidence in Competitor Analysis?.",IF(AC37="A59-DIRECT-FIT-PARTIAL","Submit the separately narrowed proposition approved through What Counts as Reliable Evidence in Competitor Analysis? as the new Exact claim with Direct claim fit set to Yes.",IF(AC37="A59-MISSING-OR-UNCHECKED","Recover or document the required evidence and complete the review in What Counts as Reliable Evidence in Competitor Analysis? before assigning confidence.",IF(AC37="A59-CONTRADICTION","Resolve or preserve the contradiction through How to Handle Contradictory Competitor Evidence before assigning confidence.",IF(AC37="A59-SC-NMC-CONTRADICTION","Resolve or preserve the contradiction through How to Handle Contradictory Competitor Evidence before assigning confidence.",IF(AC37="A59-NOT-ASSIGNABLE-ASSUMPTION","Resolve the material assumption or narrow the claim.",IF(AC37="A59-NOT-ASSIGNABLE-CONTEXT","Establish the relevant context before assigning confidence.",IF(AC37="A59-NOT-ASSIGNABLE-STALE-CURRENT","Update or historically bind the evidence through When Competitor Evidence Becomes Too Old to Use.",IF(AC37="A59-SC-NMC-STALE","Run a fresh assessment with current evidence.",IF(AC37="A59-SC-ASSUMPTION-CONFLICT","Choose a bounded assumption category or remove the detail.",IF(AC37="A59-SC-INDEPENDENCE-UNPROVEN","Trace origins or correct the support category.",IF(AC37="A59-SC-LIMIT-MISSING","Add the exact limitation or correct the upstream outcome.",IF(AC37="A59-SC-NMC-CLAIM-CHANGED","Run a fresh assessment.",IF(AC37="A59-SC-NMC-USE-CHANGED","Run a fresh assessment for the new use.",IF(AC37="A59-SC-UNCLASSIFIED","Return to method governance; do not invent a result.",IF(AC37="A59-LOW-ASSUMPTION","Keep the assumption explicit and seek evidence that could remove it.",IF(AC37="A59-LOW-HISTORICAL","Use only historically bounded wording and seek current evidence.",IF(AC37="A59-LOW-NOT-ESTABLISHED","Trace provenance or collect genuinely independent evidence.",IF(AC37="A59-LOW-SENSITIVE","Collect the evidence most likely to change the result.",IF(AC37="A59-LOW-SINGLE-ORIGIN","Seek genuinely independent corroboration.",IF(AC37="A59-LOW-WEAK-LINES","Strengthen direct support before consequential use.",IF(AC37="A59-MODERATE-HISTORICAL","Do not generalize it to the current decision without fresh evidence.",IF(AC37="A59-MODERATE-LIMITED","Reopen if the named limitation no longer holds.",IF(AC37="A59-MODERATE-NMC","Reopen if the exact claim, use, evidence or context changes.",IF(AC37="A59-MODERATE-ONE-LINE","A second genuinely independent line could change scope or wording.",IF(AC37="A59-MODERATE-SENSITIVE","Name the likely change trigger and keep the statement bounded.",IF(AC37="A59-MODERATE-SHARED-ORIGINS","Seek genuinely independent origins.",IF(AC37="A59-MODERATE-WEAK-LINES","Strengthen the direct evidence and preserve the limitation.",IF(AC37="A59-HIGH-DIRECT-INDEPENDENT","Reopen on the named evidence, context, assumption or decision-use trigger.",IF(AC37="A59-HIGH-INFERENCE-RETAINED","Retain the inference marker and reopen on the named trigger.",IF(AC37="A59-HIGH-NMC","Reopen on the named evidence, context, assumption or decision-use trigger.",""))))))))))))))))))))))))))))))))))))))</x:f>
      </x:c>
      <x:c r="AH37" s="38" t="str">
        <x:f>IF(A37="","",IF(Z37&lt;&gt;"Eligible","",IF(AND(V37="Consequential / high-impact",W37="Hard to reverse"),"CONF-OVERLAY-CONSEQUENCE + CONF-OVERLAY-HARD-TO-REVERSE",IF(AND(AA37="Low confidence",W37="Hard to reverse"),"CONF-OVERLAY-HARD-TO-REVERSE",IF(V37="Consequential / high-impact","CONF-OVERLAY-CONSEQUENCE",IF(W37="Hard to reverse","CONF-OVERLAY-HARD-TO-REVERSE",IF(OR(V37="Material / decision-changing",W37="Costly to reverse"),"CONF-OVERLAY-CONSEQUENCE","")))))))</x:f>
      </x:c>
      <x:c r="AI37" s="38" t="str">
        <x:f>IF(A37="","",IF(Z37&lt;&gt;"Eligible","",IF(AND(V37="Consequential / high-impact",W37="Hard to reverse"),IF(AA37="Low confidence","Independent review and formal approval required; default to deferral, evidence collection or a reversible test.","Independent accountable review and formal approval required before a consequential, hard-to-reverse action."),IF(AND(AA37="Low confidence",W37="Hard to reverse"),"Independent review and formal approval required; default to deferral, evidence collection or a reversible test.",IF(V37="Consequential / high-impact","Independent accountable review and formal approval required.",IF(W37="Hard to reverse","Independent review required before a hard-to-reverse action.",IF(OR(V37="Material / decision-changing",W37="Costly to reverse"),"Accountable reviewer required before material use.","Owner review; reopen on the named trigger.")))))))</x:f>
      </x:c>
      <x:c r="AJ37" s="38" t="str">
        <x:f>IF(A37="","",IF(Z37&lt;&gt;"Eligible","",IF(AND(V37="Consequential / high-impact",W37="Hard to reverse"),IF(AA37="Low confidence","Do not make an irreversible commitment from this Low-confidence assessment.","Prefer a reversible step and proceed only within the recorded scope after independent review; confidence itself is unchanged."),IF(AND(AA37="Low confidence",W37="Hard to reverse"),"Do not make an irreversible commitment from this Low-confidence assessment.",IF(V37="Consequential / high-impact","Proceed only within the recorded scope after independent review; confidence itself is unchanged.",IF(W37="Hard to reverse","Prefer a reversible step until review is complete.",IF(OR(V37="Material / decision-changing",W37="Costly to reverse"),"Use only after accountable review and within the stated boundary.","Proceed within the stated scope and preserve the reopen condition.")))))))</x:f>
      </x:c>
      <x:c r="AK37" s="37"/>
      <x:c r="AL37" s="37"/>
      <x:c r="AM37" s="37"/>
      <x:c r="AN37" s="37"/>
      <x:c r="AO37" s="42"/>
      <x:c r="AP37" s="38" t="str">
        <x:f>IF(A37="","",IF(Z37&lt;&gt;"Eligible","Not active",IF(OR(AND(AN37&lt;&gt;"",NOT(OR(EXACT(AN37,"Yes"),EXACT(AN37,"No")))),AND(AO37&lt;&gt;"",NOT(ISNUMBER(AO37)))),"H00",IF(OR(AK37="",AM37="",AN37=""),"H01",IF(AND(OR(V37="Material / decision-changing",V37="Consequential / high-impact",W37="Costly to reverse",W37="Hard to reverse"),AL37=""),"H02",IF(AND(OR(V37="Consequential / high-impact",W37="Hard to reverse"),AK37&lt;&gt;"",AL37&lt;&gt;"",EXACT(AK37,AL37)),"H03",IF(AND(AN37="Yes",AO37=""),"H04",IF(AND(AN37="No",AO37&lt;&gt;""),"H05","H06"))))))))</x:f>
      </x:c>
      <x:c r="AQ37" s="38" t="str">
        <x:f>IF(A37="","",IF(AP37="Not active","Not active",IF(OR(AP37="H00",AP37="H01",AP37="H04"),"Incomplete",IF(OR(AP37="H02",AP37="H03",AP37="H05"),"Draft","Complete"))))</x:f>
      </x:c>
      <x:c r="AR37" s="38" t="str">
        <x:f>IF(A37="","",IF(AP37="H00","CONF-HANDOFF-INVALID",IF(AP37="H01","CONF-HANDOFF-INCOMPLETE",IF(AP37="H02","CONF-HANDOFF-REVIEWER",IF(AP37="H03","CONF-HANDOFF-INDEPENDENCE",IF(AP37="H04","CONF-HANDOFF-DATE",IF(AP37="H05","CONF-HANDOFF-DATE-NOT-MATERIAL","")))))))</x:f>
      </x:c>
      <x:c r="AS37" s="38" t="str">
        <x:f>IF(A37="","",IF(AP37="H06","Permitted","Prohibited"))</x:f>
      </x:c>
      <x:c r="AT37" s="38" t="str">
        <x:f>IF(A37="","",IF(OR(AB37="P37",AB37="P38",AB37="P40",AB37="P41"),"What Counts as Reliable Evidence in Competitor Analysis?",IF(AB37="P39","Observed, Inferred and Unresolved Evidence",IF(AB37="P42","How to Handle Contradictory Competitor Evidence",IF(AB37="P43","When Competitor Evidence Becomes Too Old to Use","")))))</x:f>
      </x:c>
      <x:c r="AU37" s="38" t="str">
        <x:f>IF(A37="","","SERPIFAI Confidence Statement Method v1.0.1")</x:f>
      </x:c>
      <x:c r="AV37" s="38" t="str">
        <x:f>IF(A37="","","Qualitative evidence-and-uncertainty protocol; not probability, calibrated accuracy, scoring, assurance or a guarantee.")</x:f>
      </x:c>
    </x:row>
    <x:row r="38">
      <x:c r="A38" s="37"/>
      <x:c r="B38" s="37"/>
      <x:c r="C38" s="37"/>
      <x:c r="D38" s="37"/>
      <x:c r="E38" s="42"/>
      <x:c r="F38" s="37"/>
      <x:c r="G38" s="37"/>
      <x:c r="H38" s="37"/>
      <x:c r="I38" s="37"/>
      <x:c r="J38" s="37"/>
      <x:c r="K38" s="37"/>
      <x:c r="L38" s="37"/>
      <x:c r="M38" s="37"/>
      <x:c r="N38" s="37"/>
      <x:c r="O38" s="37"/>
      <x:c r="P38" s="37"/>
      <x:c r="Q38" s="37"/>
      <x:c r="R38" s="37"/>
      <x:c r="S38" s="37"/>
      <x:c r="T38" s="37"/>
      <x:c r="U38" s="37"/>
      <x:c r="V38" s="37"/>
      <x:c r="W38" s="37"/>
      <x:c r="X38" s="38" t="str">
        <x:f>IF(A38="","",IF(NOT(AND(OR(EXACT(F38,"Use"),EXACT(F38,"Use with limits"),EXACT(F38,"Review required"),EXACT(F38,"Refuse claim"),EXACT(F38,"No material change")),OR(EXACT(J38,"Fit"),EXACT(J38,"Limited / weak"),EXACT(J38,"Stale"),EXACT(J38,"Contradictory"),EXACT(J38,"Missing")),OR(EXACT(K38,"Supported"),EXACT(K38,"Inferred"),EXACT(K38,"Unresolved")),OR(EXACT(L38,"Yes"),EXACT(L38,"Partial"),EXACT(L38,"No"),EXACT(L38,"Unknown")),OR(EXACT(M38,"None found"),EXACT(M38,"Apparent contradiction resolved"),EXACT(M38,"Material contradiction unresolved"),EXACT(M38,"Not checked")),OR(EXACT(N38,"None"),EXACT(N38,"Recoverable missing evidence"),EXACT(N38,"Material evidence unavailable"),EXACT(N38,"Unknown")),OR(EXACT(O38,"Multiple independent lines"),EXACT(O38,"One independent line"),EXACT(O38,"Single-origin only"),EXACT(O38,"Not established")),OR(EXACT(Q38,"None"),EXACT(Q38,"Limited and visible"),EXACT(Q38,"Material but bounded"),EXACT(Q38,"Material and unresolved")),OR(EXACT(S38,"Fit for current decision"),EXACT(S38,"Historical but deliberately bounded"),EXACT(S38,"Stale for current decision"),EXACT(S38,"Context not established")),OR(EXACT(T38,"Unlikely to change assessment"),EXACT(T38,"Could change scope or wording"),EXACT(T38,"Likely to change assessment")),OR(EXACT(V38,"Routine / descriptive"),EXACT(V38,"Material / decision-changing"),EXACT(V38,"Consequential / high-impact")),OR(EXACT(W38,"Easy to reverse"),EXACT(W38,"Costly to reverse"),EXACT(W38,"Hard to reverse")),IF(F38="No material change",OR(EXACT(H38,"Unchanged exact claim"),EXACT(H38,"Changed exact claim")),TRUE),IF(F38="No material change",OR(EXACT(I38,"Unchanged decision use"),EXACT(I38,"Changed decision use")),TRUE),IF(OR(O38="Multiple independent lines",O38="One independent line"),OR(EXACT(P38,"Established independent origins"),EXACT(P38,"Shared or dependent origins"),EXACT(P38,"Not established")),TRUE))),"Invalid","Valid"))</x:f>
      </x:c>
      <x:c r="Y38" s="38" t="str">
        <x:f>IF(A38="","",IF(X38="Invalid","Not evaluated after P00",IF(OR(C38="",D38="",F38="",IF(F38="No material change",OR(H38="",I38=""),FALSE),J38="",K38="",L38="",M38="",N38="",O38="",IF(OR(O38="Multiple independent lines",O38="One independent line"),P38="",FALSE),Q38="",IF(Q38&lt;&gt;"None",R38="",FALSE),S38="",T38="",U38="",V38="",W38=""),"Incomplete","Complete")))</x:f>
      </x:c>
      <x:c r="Z38" s="38" t="str">
        <x:f>IF(A38="","",IF(AB38="P00","Invalid controlled input",IF(AB38="P01","Incomplete",IF(OR(AB38="P02",AB38="P03",AB38="P04",AB38="P05",AB38="P06",AB38="P07",AB38="P08",AB38="P09"),"Not eligible","Eligible"))))</x:f>
      </x:c>
      <x:c r="AA38" s="38" t="str">
        <x:f>IF(A38="","",IF(AB38="P00","No confidence assigned",IF(AB38="P01","No confidence result",IF(OR(AB38="P02",AB38="P03",AB38="P04",AB38="P05",AB38="P06",AB38="P07",AB38="P08",AB38="P09"),"Confidence not assignable",IF(AB38="P10","Low confidence",IF(AB38="P11","Moderate confidence","High confidence"))))))</x:f>
      </x:c>
      <x:c r="AB38" s="38" t="str">
        <x:f>IF(A38="","",IF(X38="Invalid","P00",IF(Y38="Incomplete","P01",IF(F38="Refuse claim","P02",IF(F38="Review required","P03",IF(K38="Unresolved","P04",IF(OR(L38="No",L38="Unknown",L38="Partial"),"P05",IF(OR(J38="Missing",N38&lt;&gt;"None",M38="Not checked"),"P06",IF(OR(J38="Contradictory",M38="Material contradiction unresolved"),"P07",IF(OR(J38="Stale",S38="Stale for current decision",S38="Context not established",Q38="Material and unresolved"),"P08",IF(OR(AND(F38="Use with limits",G38=""),AND(F38="No material change",H38="Changed exact claim"),AND(F38="No material change",I38="Changed decision use"),AND(OR(O38="Multiple independent lines",O38="One independent line"),P38="Not established"),AND(Q38="None",R38&lt;&gt;"")),"P09",IF(OR(Q38="Material but bounded",AND(S38="Historical but deliberately bounded",J38="Limited / weak"),O38="Not established",AND(J38="Limited / weak",O38="Multiple independent lines",P38="Established independent origins",T38="Likely to change assessment"),AND(O38="Single-origin only",NOT(AND(F38="Use",J38="Fit",OR(K38="Supported",K38="Inferred"),L38="Yes",OR(M38="None found",M38="Apparent contradiction resolved"),N38="None",O38="Single-origin only",OR(Q38="None",Q38="Limited and visible"),S38="Fit for current decision",T38="Unlikely to change assessment"))),T38="Likely to change assessment"),"P10",IF(OR(AND(F38="No material change",NOT(AND(OR(F38="Use",F38="No material change"),IF(F38="No material change",AND(H38="Unchanged exact claim",I38="Unchanged decision use"),TRUE),J38="Fit",OR(K38="Supported",K38="Inferred"),L38="Yes",OR(M38="None found",M38="Apparent contradiction resolved"),N38="None",O38="Multiple independent lines",P38="Established independent origins",OR(Q38="None",Q38="Limited and visible"),S38="Fit for current decision",T38="Unlikely to change assessment"))),F38="Use with limits",S38="Historical but deliberately bounded",P38="Shared or dependent origins",O38="One independent line",AND(F38="Use",J38="Fit",OR(K38="Supported",K38="Inferred"),L38="Yes",OR(M38="None found",M38="Apparent contradiction resolved"),N38="None",O38="Single-origin only",OR(Q38="None",Q38="Limited and visible"),S38="Fit for current decision",T38="Unlikely to change assessment"),AND(J38="Limited / weak",O38="Multiple independent lines",P38="Established independent origins",OR(T38="Unlikely to change assessment",T38="Could change scope or wording")),T38="Could change scope or wording"),"P11",IF(AND(OR(F38="Use",F38="No material change"),IF(F38="No material change",AND(H38="Unchanged exact claim",I38="Unchanged decision use"),TRUE),J38="Fit",OR(K38="Supported",K38="Inferred"),L38="Yes",OR(M38="None found",M38="Apparent contradiction resolved"),N38="None",O38="Multiple independent lines",P38="Established independent origins",OR(Q38="None",Q38="Limited and visible"),S38="Fit for current decision",T38="Unlikely to change assessment"),"P12","P09"))))))))))))))</x:f>
      </x:c>
      <x:c r="AC38" s="38" t="str">
        <x:f>IF(A38="","",IF(AB38="P00","CONF-TECH-INVALID-ENUM",IF(AB38="P01","CONF-INCOMPLETE",IF(AB38="P02","CONF-UPSTREAM-REFUSE",IF(AB38="P03","CONF-UPSTREAM-REVIEW",IF(AB38="P04",IF(F38="No material change","CONF-SC-NMC-UNRESOLVED","CONF-UPSTREAM-UNRESOLVED"),IF(AB38="P05",IF(L38="Partial","CONF-DIRECT-FIT-PARTIAL","CONF-DIRECT-FIT"),IF(AB38="P06","CONF-MISSING-OR-UNCHECKED",IF(AB38="P07",IF(F38="No material change","CONF-SC-NMC-CONTRADICTION","CONF-CONTRADICTION"),IF(AB38="P08",IF(Q38="Material and unresolved","CONF-NOT-ASSIGNABLE-ASSUMPTION",IF(AND(F38="No material change",OR(J38="Stale",S38="Stale for current decision")),"CONF-SC-NMC-STALE",IF(S38="Context not established","CONF-NOT-ASSIGNABLE-CONTEXT","CONF-NOT-ASSIGNABLE-STALE-CURRENT"))),IF(AB38="P09",IF(AND(F38="Use with limits",G38=""),"CONF-SC-LIMIT-MISSING",IF(AND(F38="No material change",H38="Changed exact claim"),"CONF-SC-NMC-CLAIM-CHANGED",IF(AND(F38="No material change",I38="Changed decision use"),"CONF-SC-NMC-USE-CHANGED",IF(AND(OR(O38="Multiple independent lines",O38="One independent line"),P38="Not established"),"CONF-SC-INDEPENDENCE-UNPROVEN",IF(AND(Q38="None",R38&lt;&gt;""),"CONF-SC-ASSUMPTION-CONFLICT","CONF-SC-UNCLASSIFIED"))))),IF(AB38="P10",IF(Q38="Material but bounded","CONF-LOW-ASSUMPTION",IF(AND(S38="Historical but deliberately bounded",J38="Limited / weak"),"CONF-LOW-HISTORICAL",IF(O38="Not established","CONF-LOW-NOT-ESTABLISHED",IF(AND(J38="Limited / weak",O38="Multiple independent lines",P38="Established independent origins",T38="Likely to change assessment"),"CONF-LOW-WEAK-LINES",IF(AND(O38="Single-origin only",NOT(AND(F38="Use",J38="Fit",OR(K38="Supported",K38="Inferred"),L38="Yes",OR(M38="None found",M38="Apparent contradiction resolved"),N38="None",O38="Single-origin only",OR(Q38="None",Q38="Limited and visible"),S38="Fit for current decision",T38="Unlikely to change assessment"))),"CONF-LOW-SINGLE-ORIGIN","CONF-LOW-SENSITIVE"))))),IF(AB38="P11",IF(F38="No material change","CONF-MODERATE-NMC",IF(F38="Use with limits","CONF-MODERATE-LIMITED",IF(S38="Historical but deliberately bounded","CONF-MODERATE-HISTORICAL",IF(P38="Shared or dependent origins","CONF-MODERATE-SHARED-ORIGINS",IF(OR(O38="One independent line",AND(F38="Use",J38="Fit",OR(K38="Supported",K38="Inferred"),L38="Yes",OR(M38="None found",M38="Apparent contradiction resolved"),N38="None",O38="Single-origin only",OR(Q38="None",Q38="Limited and visible"),S38="Fit for current decision",T38="Unlikely to change assessment")),"CONF-MODERATE-ONE-LINE",IF(AND(J38="Limited / weak",O38="Multiple independent lines",P38="Established independent origins",OR(T38="Unlikely to change assessment",T38="Could change scope or wording")),"CONF-MODERATE-WEAK-LINES","CONF-MODERATE-SENSITIVE")))))),IF(AB38="P12",IF(F38="No material change","CONF-HIGH-NMC",IF(K38="Inferred","CONF-HIGH-INFERENCE-RETAINED","CONF-HIGH-DIRECT-INDEPENDENT")),""))))))))))))))</x:f>
      </x:c>
      <x:c r="AD38" s="38" t="str">
        <x:f>IF(A38="","",IF(AC38="A60-TECH-INVALID-ENUM","One or more active Stage 1 controlled values are invalid.",IF(AC38="A60-INCOMPLETE","The active Stage 1 assessment is incomplete.",IF(AC38="A60-UPSTREAM-REFUSE","What Counts as Reliable Evidence in Competitor Analysis? returned Refuse claim.",IF(AC38="A60-UPSTREAM-REVIEW","What Counts as Reliable Evidence in Competitor Analysis? returned Review required.",IF(AC38="A60-SC-NMC-UNRESOLVED","The no-material-change claim remains unresolved.",IF(AC38="A60-UPSTREAM-UNRESOLVED","The claim remains unresolved.",IF(AC38="A60-DIRECT-FIT","The evidence does not directly fit the exact submitted claim.",IF(AC38="A60-DIRECT-FIT-PARTIAL","The submitted claim only partially fits the evidence.",IF(AC38="A60-MISSING-OR-UNCHECKED","Required evidence is missing, unavailable, unknown, or contradiction checking is incomplete.",IF(AC38="A60-CONTRADICTION","A material contradiction remains unresolved.",IF(AC38="A60-SC-NMC-CONTRADICTION","The no-material-change submission contains an unresolved material contradiction.",IF(AC38="A60-NOT-ASSIGNABLE-ASSUMPTION","A material assumption remains unresolved.",IF(AC38="A60-NOT-ASSIGNABLE-CONTEXT","The relevant context is not established.",IF(AC38="A60-NOT-ASSIGNABLE-STALE-CURRENT","The evidence or context is stale for the current decision.",IF(AC38="A60-SC-NMC-STALE","The no-material-change assessment is stale for the current decision.",IF(AC38="A60-SC-ASSUMPTION-CONFLICT","The assumption category and detail conflict.",IF(AC38="A60-SC-INDEPENDENCE-UNPROVEN","Independent origins are not established.",IF(AC38="A60-SC-LIMIT-MISSING","Use with limits requires a named limitation.",IF(AC38="A60-SC-NMC-CLAIM-CHANGED","The exact claim changed, so prior confidence cannot be carried forward.",IF(AC38="A60-SC-NMC-USE-CHANGED","The decision use changed.",IF(AC38="A60-SC-UNCLASSIFIED","The valid input combination has no authorized classification.",IF(AC38="A60-LOW-ASSUMPTION","A bounded material assumption makes the eligible assessment fragile.",IF(AC38="A60-LOW-HISTORICAL","Historical, weak support makes the assessment fragile.",IF(AC38="A60-LOW-NOT-ESTABLISHED","Support exists but independent support is not established.",IF(AC38="A60-LOW-SENSITIVE","Plausible new evidence is likely to change the assessment.",IF(AC38="A60-LOW-SINGLE-ORIGIN","The eligible assessment depends on one origin and fails the stable single-origin conjunction.",IF(AC38="A60-LOW-WEAK-LINES","Multiple independent lines remain weak and the result is likely to change.",IF(AC38="A60-MODERATE-HISTORICAL","The evidence supports a deliberately historical, bounded assessment.",IF(AC38="A60-MODERATE-LIMITED","The assessment is eligible only within the named limitation.",IF(AC38="A60-MODERATE-NMC","The unchanged assessment remains eligible but retains meaningful uncertainty.",IF(AC38="A60-MODERATE-ONE-LINE","The assessment rests on one effective line of support.",IF(AC38="A60-MODERATE-SENSITIVE","Meaningful new evidence could change the scope or wording.",IF(AC38="A60-MODERATE-SHARED-ORIGINS","The lines share or depend on common origins, reducing independent corroboration.",IF(AC38="A60-MODERATE-WEAK-LINES","Established independent origins support the assessment, but the evidence remains limited or weak.",IF(AC38="A60-HIGH-DIRECT-INDEPENDENT","Direct, coherent support with established independent origins and limited visible assumptions supports the bounded assessment.",IF(AC38="A60-HIGH-INFERENCE-RETAINED","Direct, coherent support with established independent origins supports the bounded inference; it remains explicitly an inference.",IF(AC38="A60-HIGH-NMC","The exact claim and decision use are unchanged and the strong-support conditions remain satisfied.",""))))))))))))))))))))))))))))))))))))))</x:f>
      </x:c>
      <x:c r="AE38" s="38" t="str">
        <x:f>IF(A38="","",IF(Z38="Invalid controlled input","No confidence statement is permitted.",IF(Z38="Incomplete","No confidence statement is permitted until Stage 1 is complete.",IF(Z38="Not eligible","Confidence not assignable: no confidence statement is permitted for "&amp;C38&amp;" because "&amp;AD38&amp;" "&amp;AG38,IF(AA38="High confidence",IF(K38="Inferred","The evidence supports the inference that ","The available evidence strongly supports the assessment that ")&amp;C38&amp;", with High confidence within "&amp;D38&amp;". The principal remaining uncertainty is "&amp;U38,IF(AA38="Moderate confidence",IF(K38="Inferred","The evidence supports the inference that ","The available evidence supports the assessment that ")&amp;C38&amp;", with Moderate confidence within "&amp;D38&amp;". "&amp;U38&amp;" could change its scope or wording.",IF(K38="Inferred","The limited evidence supports the provisional inference that ","Limited evidence weakly supports the bounded assessment that ")&amp;C38&amp;". Treat it as provisional because "&amp;U38))))))</x:f>
      </x:c>
      <x:c r="AF38" s="38" t="str">
        <x:f>IF(A38="","",IF(Z38="Invalid controlled input","Do not preserve or reuse a previous result.",IF(Z38="Incomplete","Do not infer a result from partial inputs.",IF(Z38="Not eligible","Do not use High, Moderate or Low confidence, zero confidence, very low confidence, or wording that presents the claim as established.",IF(AA38="High confidence","Do not say certain, proven, guaranteed, definitely, conclusive, established fact, or assign a numerical probability.",IF(AA38="Moderate confidence","Do not say definitive, conclusive, established fact, or attach a percentage band.","Do not say shows, confirms, demonstrates as established, or use Low confidence to rescue an unsupported claim."))))))</x:f>
      </x:c>
      <x:c r="AG38" s="38" t="str">
        <x:f>IF(A38="","",IF(AC38="A60-TECH-INVALID-ENUM","Correct the exact invalid value and resubmit.",IF(AC38="A60-INCOMPLETE","Complete every active Stage 1 field.",IF(AC38="A60-UPSTREAM-REFUSE","Resolve or replace the refused claim through What Counts as Reliable Evidence in Competitor Analysis?.",IF(AC38="A60-UPSTREAM-REVIEW","Complete the review in What Counts as Reliable Evidence in Competitor Analysis? before confidence assessment.",IF(AC38="A60-SC-NMC-UNRESOLVED","Resolve the claim status upstream before assigning confidence.",IF(AC38="A60-UPSTREAM-UNRESOLVED","Resolve the claim status upstream before assigning confidence.",IF(AC38="A60-DIRECT-FIT","Narrow or replace the claim and rerun What Counts as Reliable Evidence in Competitor Analysis?.",IF(AC38="A60-DIRECT-FIT-PARTIAL","Submit the separately narrowed proposition approved through What Counts as Reliable Evidence in Competitor Analysis? as the new Exact claim with Direct claim fit set to Yes.",IF(AC38="A60-MISSING-OR-UNCHECKED","Recover or document the required evidence and complete the review in What Counts as Reliable Evidence in Competitor Analysis? before assigning confidence.",IF(AC38="A60-CONTRADICTION","Resolve or preserve the contradiction through How to Handle Contradictory Competitor Evidence before assigning confidence.",IF(AC38="A60-SC-NMC-CONTRADICTION","Resolve or preserve the contradiction through How to Handle Contradictory Competitor Evidence before assigning confidence.",IF(AC38="A60-NOT-ASSIGNABLE-ASSUMPTION","Resolve the material assumption or narrow the claim.",IF(AC38="A60-NOT-ASSIGNABLE-CONTEXT","Establish the relevant context before assigning confidence.",IF(AC38="A60-NOT-ASSIGNABLE-STALE-CURRENT","Update or historically bind the evidence through When Competitor Evidence Becomes Too Old to Use.",IF(AC38="A60-SC-NMC-STALE","Run a fresh assessment with current evidence.",IF(AC38="A60-SC-ASSUMPTION-CONFLICT","Choose a bounded assumption category or remove the detail.",IF(AC38="A60-SC-INDEPENDENCE-UNPROVEN","Trace origins or correct the support category.",IF(AC38="A60-SC-LIMIT-MISSING","Add the exact limitation or correct the upstream outcome.",IF(AC38="A60-SC-NMC-CLAIM-CHANGED","Run a fresh assessment.",IF(AC38="A60-SC-NMC-USE-CHANGED","Run a fresh assessment for the new use.",IF(AC38="A60-SC-UNCLASSIFIED","Return to method governance; do not invent a result.",IF(AC38="A60-LOW-ASSUMPTION","Keep the assumption explicit and seek evidence that could remove it.",IF(AC38="A60-LOW-HISTORICAL","Use only historically bounded wording and seek current evidence.",IF(AC38="A60-LOW-NOT-ESTABLISHED","Trace provenance or collect genuinely independent evidence.",IF(AC38="A60-LOW-SENSITIVE","Collect the evidence most likely to change the result.",IF(AC38="A60-LOW-SINGLE-ORIGIN","Seek genuinely independent corroboration.",IF(AC38="A60-LOW-WEAK-LINES","Strengthen direct support before consequential use.",IF(AC38="A60-MODERATE-HISTORICAL","Do not generalize it to the current decision without fresh evidence.",IF(AC38="A60-MODERATE-LIMITED","Reopen if the named limitation no longer holds.",IF(AC38="A60-MODERATE-NMC","Reopen if the exact claim, use, evidence or context changes.",IF(AC38="A60-MODERATE-ONE-LINE","A second genuinely independent line could change scope or wording.",IF(AC38="A60-MODERATE-SENSITIVE","Name the likely change trigger and keep the statement bounded.",IF(AC38="A60-MODERATE-SHARED-ORIGINS","Seek genuinely independent origins.",IF(AC38="A60-MODERATE-WEAK-LINES","Strengthen the direct evidence and preserve the limitation.",IF(AC38="A60-HIGH-DIRECT-INDEPENDENT","Reopen on the named evidence, context, assumption or decision-use trigger.",IF(AC38="A60-HIGH-INFERENCE-RETAINED","Retain the inference marker and reopen on the named trigger.",IF(AC38="A60-HIGH-NMC","Reopen on the named evidence, context, assumption or decision-use trigger.",""))))))))))))))))))))))))))))))))))))))</x:f>
      </x:c>
      <x:c r="AH38" s="38" t="str">
        <x:f>IF(A38="","",IF(Z38&lt;&gt;"Eligible","",IF(AND(V38="Consequential / high-impact",W38="Hard to reverse"),"CONF-OVERLAY-CONSEQUENCE + CONF-OVERLAY-HARD-TO-REVERSE",IF(AND(AA38="Low confidence",W38="Hard to reverse"),"CONF-OVERLAY-HARD-TO-REVERSE",IF(V38="Consequential / high-impact","CONF-OVERLAY-CONSEQUENCE",IF(W38="Hard to reverse","CONF-OVERLAY-HARD-TO-REVERSE",IF(OR(V38="Material / decision-changing",W38="Costly to reverse"),"CONF-OVERLAY-CONSEQUENCE","")))))))</x:f>
      </x:c>
      <x:c r="AI38" s="38" t="str">
        <x:f>IF(A38="","",IF(Z38&lt;&gt;"Eligible","",IF(AND(V38="Consequential / high-impact",W38="Hard to reverse"),IF(AA38="Low confidence","Independent review and formal approval required; default to deferral, evidence collection or a reversible test.","Independent accountable review and formal approval required before a consequential, hard-to-reverse action."),IF(AND(AA38="Low confidence",W38="Hard to reverse"),"Independent review and formal approval required; default to deferral, evidence collection or a reversible test.",IF(V38="Consequential / high-impact","Independent accountable review and formal approval required.",IF(W38="Hard to reverse","Independent review required before a hard-to-reverse action.",IF(OR(V38="Material / decision-changing",W38="Costly to reverse"),"Accountable reviewer required before material use.","Owner review; reopen on the named trigger.")))))))</x:f>
      </x:c>
      <x:c r="AJ38" s="38" t="str">
        <x:f>IF(A38="","",IF(Z38&lt;&gt;"Eligible","",IF(AND(V38="Consequential / high-impact",W38="Hard to reverse"),IF(AA38="Low confidence","Do not make an irreversible commitment from this Low-confidence assessment.","Prefer a reversible step and proceed only within the recorded scope after independent review; confidence itself is unchanged."),IF(AND(AA38="Low confidence",W38="Hard to reverse"),"Do not make an irreversible commitment from this Low-confidence assessment.",IF(V38="Consequential / high-impact","Proceed only within the recorded scope after independent review; confidence itself is unchanged.",IF(W38="Hard to reverse","Prefer a reversible step until review is complete.",IF(OR(V38="Material / decision-changing",W38="Costly to reverse"),"Use only after accountable review and within the stated boundary.","Proceed within the stated scope and preserve the reopen condition.")))))))</x:f>
      </x:c>
      <x:c r="AK38" s="37"/>
      <x:c r="AL38" s="37"/>
      <x:c r="AM38" s="37"/>
      <x:c r="AN38" s="37"/>
      <x:c r="AO38" s="42"/>
      <x:c r="AP38" s="38" t="str">
        <x:f>IF(A38="","",IF(Z38&lt;&gt;"Eligible","Not active",IF(OR(AND(AN38&lt;&gt;"",NOT(OR(EXACT(AN38,"Yes"),EXACT(AN38,"No")))),AND(AO38&lt;&gt;"",NOT(ISNUMBER(AO38)))),"H00",IF(OR(AK38="",AM38="",AN38=""),"H01",IF(AND(OR(V38="Material / decision-changing",V38="Consequential / high-impact",W38="Costly to reverse",W38="Hard to reverse"),AL38=""),"H02",IF(AND(OR(V38="Consequential / high-impact",W38="Hard to reverse"),AK38&lt;&gt;"",AL38&lt;&gt;"",EXACT(AK38,AL38)),"H03",IF(AND(AN38="Yes",AO38=""),"H04",IF(AND(AN38="No",AO38&lt;&gt;""),"H05","H06"))))))))</x:f>
      </x:c>
      <x:c r="AQ38" s="38" t="str">
        <x:f>IF(A38="","",IF(AP38="Not active","Not active",IF(OR(AP38="H00",AP38="H01",AP38="H04"),"Incomplete",IF(OR(AP38="H02",AP38="H03",AP38="H05"),"Draft","Complete"))))</x:f>
      </x:c>
      <x:c r="AR38" s="38" t="str">
        <x:f>IF(A38="","",IF(AP38="H00","CONF-HANDOFF-INVALID",IF(AP38="H01","CONF-HANDOFF-INCOMPLETE",IF(AP38="H02","CONF-HANDOFF-REVIEWER",IF(AP38="H03","CONF-HANDOFF-INDEPENDENCE",IF(AP38="H04","CONF-HANDOFF-DATE",IF(AP38="H05","CONF-HANDOFF-DATE-NOT-MATERIAL","")))))))</x:f>
      </x:c>
      <x:c r="AS38" s="38" t="str">
        <x:f>IF(A38="","",IF(AP38="H06","Permitted","Prohibited"))</x:f>
      </x:c>
      <x:c r="AT38" s="38" t="str">
        <x:f>IF(A38="","",IF(OR(AB38="P38",AB38="P39",AB38="P41",AB38="P42"),"What Counts as Reliable Evidence in Competitor Analysis?",IF(AB38="P40","Observed, Inferred and Unresolved Evidence",IF(AB38="P43","How to Handle Contradictory Competitor Evidence",IF(AB38="P44","When Competitor Evidence Becomes Too Old to Use","")))))</x:f>
      </x:c>
      <x:c r="AU38" s="38" t="str">
        <x:f>IF(A38="","","SERPIFAI Confidence Statement Method v1.0.1")</x:f>
      </x:c>
      <x:c r="AV38" s="38" t="str">
        <x:f>IF(A38="","","Qualitative evidence-and-uncertainty protocol; not probability, calibrated accuracy, scoring, assurance or a guarantee.")</x:f>
      </x:c>
    </x:row>
    <x:row r="39">
      <x:c r="A39" s="37"/>
      <x:c r="B39" s="37"/>
      <x:c r="C39" s="37"/>
      <x:c r="D39" s="37"/>
      <x:c r="E39" s="42"/>
      <x:c r="F39" s="37"/>
      <x:c r="G39" s="37"/>
      <x:c r="H39" s="37"/>
      <x:c r="I39" s="37"/>
      <x:c r="J39" s="37"/>
      <x:c r="K39" s="37"/>
      <x:c r="L39" s="37"/>
      <x:c r="M39" s="37"/>
      <x:c r="N39" s="37"/>
      <x:c r="O39" s="37"/>
      <x:c r="P39" s="37"/>
      <x:c r="Q39" s="37"/>
      <x:c r="R39" s="37"/>
      <x:c r="S39" s="37"/>
      <x:c r="T39" s="37"/>
      <x:c r="U39" s="37"/>
      <x:c r="V39" s="37"/>
      <x:c r="W39" s="37"/>
      <x:c r="X39" s="38" t="str">
        <x:f>IF(A39="","",IF(NOT(AND(OR(EXACT(F39,"Use"),EXACT(F39,"Use with limits"),EXACT(F39,"Review required"),EXACT(F39,"Refuse claim"),EXACT(F39,"No material change")),OR(EXACT(J39,"Fit"),EXACT(J39,"Limited / weak"),EXACT(J39,"Stale"),EXACT(J39,"Contradictory"),EXACT(J39,"Missing")),OR(EXACT(K39,"Supported"),EXACT(K39,"Inferred"),EXACT(K39,"Unresolved")),OR(EXACT(L39,"Yes"),EXACT(L39,"Partial"),EXACT(L39,"No"),EXACT(L39,"Unknown")),OR(EXACT(M39,"None found"),EXACT(M39,"Apparent contradiction resolved"),EXACT(M39,"Material contradiction unresolved"),EXACT(M39,"Not checked")),OR(EXACT(N39,"None"),EXACT(N39,"Recoverable missing evidence"),EXACT(N39,"Material evidence unavailable"),EXACT(N39,"Unknown")),OR(EXACT(O39,"Multiple independent lines"),EXACT(O39,"One independent line"),EXACT(O39,"Single-origin only"),EXACT(O39,"Not established")),OR(EXACT(Q39,"None"),EXACT(Q39,"Limited and visible"),EXACT(Q39,"Material but bounded"),EXACT(Q39,"Material and unresolved")),OR(EXACT(S39,"Fit for current decision"),EXACT(S39,"Historical but deliberately bounded"),EXACT(S39,"Stale for current decision"),EXACT(S39,"Context not established")),OR(EXACT(T39,"Unlikely to change assessment"),EXACT(T39,"Could change scope or wording"),EXACT(T39,"Likely to change assessment")),OR(EXACT(V39,"Routine / descriptive"),EXACT(V39,"Material / decision-changing"),EXACT(V39,"Consequential / high-impact")),OR(EXACT(W39,"Easy to reverse"),EXACT(W39,"Costly to reverse"),EXACT(W39,"Hard to reverse")),IF(F39="No material change",OR(EXACT(H39,"Unchanged exact claim"),EXACT(H39,"Changed exact claim")),TRUE),IF(F39="No material change",OR(EXACT(I39,"Unchanged decision use"),EXACT(I39,"Changed decision use")),TRUE),IF(OR(O39="Multiple independent lines",O39="One independent line"),OR(EXACT(P39,"Established independent origins"),EXACT(P39,"Shared or dependent origins"),EXACT(P39,"Not established")),TRUE))),"Invalid","Valid"))</x:f>
      </x:c>
      <x:c r="Y39" s="38" t="str">
        <x:f>IF(A39="","",IF(X39="Invalid","Not evaluated after P00",IF(OR(C39="",D39="",F39="",IF(F39="No material change",OR(H39="",I39=""),FALSE),J39="",K39="",L39="",M39="",N39="",O39="",IF(OR(O39="Multiple independent lines",O39="One independent line"),P39="",FALSE),Q39="",IF(Q39&lt;&gt;"None",R39="",FALSE),S39="",T39="",U39="",V39="",W39=""),"Incomplete","Complete")))</x:f>
      </x:c>
      <x:c r="Z39" s="38" t="str">
        <x:f>IF(A39="","",IF(AB39="P00","Invalid controlled input",IF(AB39="P01","Incomplete",IF(OR(AB39="P02",AB39="P03",AB39="P04",AB39="P05",AB39="P06",AB39="P07",AB39="P08",AB39="P09"),"Not eligible","Eligible"))))</x:f>
      </x:c>
      <x:c r="AA39" s="38" t="str">
        <x:f>IF(A39="","",IF(AB39="P00","No confidence assigned",IF(AB39="P01","No confidence result",IF(OR(AB39="P02",AB39="P03",AB39="P04",AB39="P05",AB39="P06",AB39="P07",AB39="P08",AB39="P09"),"Confidence not assignable",IF(AB39="P10","Low confidence",IF(AB39="P11","Moderate confidence","High confidence"))))))</x:f>
      </x:c>
      <x:c r="AB39" s="38" t="str">
        <x:f>IF(A39="","",IF(X39="Invalid","P00",IF(Y39="Incomplete","P01",IF(F39="Refuse claim","P02",IF(F39="Review required","P03",IF(K39="Unresolved","P04",IF(OR(L39="No",L39="Unknown",L39="Partial"),"P05",IF(OR(J39="Missing",N39&lt;&gt;"None",M39="Not checked"),"P06",IF(OR(J39="Contradictory",M39="Material contradiction unresolved"),"P07",IF(OR(J39="Stale",S39="Stale for current decision",S39="Context not established",Q39="Material and unresolved"),"P08",IF(OR(AND(F39="Use with limits",G39=""),AND(F39="No material change",H39="Changed exact claim"),AND(F39="No material change",I39="Changed decision use"),AND(OR(O39="Multiple independent lines",O39="One independent line"),P39="Not established"),AND(Q39="None",R39&lt;&gt;"")),"P09",IF(OR(Q39="Material but bounded",AND(S39="Historical but deliberately bounded",J39="Limited / weak"),O39="Not established",AND(J39="Limited / weak",O39="Multiple independent lines",P39="Established independent origins",T39="Likely to change assessment"),AND(O39="Single-origin only",NOT(AND(F39="Use",J39="Fit",OR(K39="Supported",K39="Inferred"),L39="Yes",OR(M39="None found",M39="Apparent contradiction resolved"),N39="None",O39="Single-origin only",OR(Q39="None",Q39="Limited and visible"),S39="Fit for current decision",T39="Unlikely to change assessment"))),T39="Likely to change assessment"),"P10",IF(OR(AND(F39="No material change",NOT(AND(OR(F39="Use",F39="No material change"),IF(F39="No material change",AND(H39="Unchanged exact claim",I39="Unchanged decision use"),TRUE),J39="Fit",OR(K39="Supported",K39="Inferred"),L39="Yes",OR(M39="None found",M39="Apparent contradiction resolved"),N39="None",O39="Multiple independent lines",P39="Established independent origins",OR(Q39="None",Q39="Limited and visible"),S39="Fit for current decision",T39="Unlikely to change assessment"))),F39="Use with limits",S39="Historical but deliberately bounded",P39="Shared or dependent origins",O39="One independent line",AND(F39="Use",J39="Fit",OR(K39="Supported",K39="Inferred"),L39="Yes",OR(M39="None found",M39="Apparent contradiction resolved"),N39="None",O39="Single-origin only",OR(Q39="None",Q39="Limited and visible"),S39="Fit for current decision",T39="Unlikely to change assessment"),AND(J39="Limited / weak",O39="Multiple independent lines",P39="Established independent origins",OR(T39="Unlikely to change assessment",T39="Could change scope or wording")),T39="Could change scope or wording"),"P11",IF(AND(OR(F39="Use",F39="No material change"),IF(F39="No material change",AND(H39="Unchanged exact claim",I39="Unchanged decision use"),TRUE),J39="Fit",OR(K39="Supported",K39="Inferred"),L39="Yes",OR(M39="None found",M39="Apparent contradiction resolved"),N39="None",O39="Multiple independent lines",P39="Established independent origins",OR(Q39="None",Q39="Limited and visible"),S39="Fit for current decision",T39="Unlikely to change assessment"),"P12","P09"))))))))))))))</x:f>
      </x:c>
      <x:c r="AC39" s="38" t="str">
        <x:f>IF(A39="","",IF(AB39="P00","CONF-TECH-INVALID-ENUM",IF(AB39="P01","CONF-INCOMPLETE",IF(AB39="P02","CONF-UPSTREAM-REFUSE",IF(AB39="P03","CONF-UPSTREAM-REVIEW",IF(AB39="P04",IF(F39="No material change","CONF-SC-NMC-UNRESOLVED","CONF-UPSTREAM-UNRESOLVED"),IF(AB39="P05",IF(L39="Partial","CONF-DIRECT-FIT-PARTIAL","CONF-DIRECT-FIT"),IF(AB39="P06","CONF-MISSING-OR-UNCHECKED",IF(AB39="P07",IF(F39="No material change","CONF-SC-NMC-CONTRADICTION","CONF-CONTRADICTION"),IF(AB39="P08",IF(Q39="Material and unresolved","CONF-NOT-ASSIGNABLE-ASSUMPTION",IF(AND(F39="No material change",OR(J39="Stale",S39="Stale for current decision")),"CONF-SC-NMC-STALE",IF(S39="Context not established","CONF-NOT-ASSIGNABLE-CONTEXT","CONF-NOT-ASSIGNABLE-STALE-CURRENT"))),IF(AB39="P09",IF(AND(F39="Use with limits",G39=""),"CONF-SC-LIMIT-MISSING",IF(AND(F39="No material change",H39="Changed exact claim"),"CONF-SC-NMC-CLAIM-CHANGED",IF(AND(F39="No material change",I39="Changed decision use"),"CONF-SC-NMC-USE-CHANGED",IF(AND(OR(O39="Multiple independent lines",O39="One independent line"),P39="Not established"),"CONF-SC-INDEPENDENCE-UNPROVEN",IF(AND(Q39="None",R39&lt;&gt;""),"CONF-SC-ASSUMPTION-CONFLICT","CONF-SC-UNCLASSIFIED"))))),IF(AB39="P10",IF(Q39="Material but bounded","CONF-LOW-ASSUMPTION",IF(AND(S39="Historical but deliberately bounded",J39="Limited / weak"),"CONF-LOW-HISTORICAL",IF(O39="Not established","CONF-LOW-NOT-ESTABLISHED",IF(AND(J39="Limited / weak",O39="Multiple independent lines",P39="Established independent origins",T39="Likely to change assessment"),"CONF-LOW-WEAK-LINES",IF(AND(O39="Single-origin only",NOT(AND(F39="Use",J39="Fit",OR(K39="Supported",K39="Inferred"),L39="Yes",OR(M39="None found",M39="Apparent contradiction resolved"),N39="None",O39="Single-origin only",OR(Q39="None",Q39="Limited and visible"),S39="Fit for current decision",T39="Unlikely to change assessment"))),"CONF-LOW-SINGLE-ORIGIN","CONF-LOW-SENSITIVE"))))),IF(AB39="P11",IF(F39="No material change","CONF-MODERATE-NMC",IF(F39="Use with limits","CONF-MODERATE-LIMITED",IF(S39="Historical but deliberately bounded","CONF-MODERATE-HISTORICAL",IF(P39="Shared or dependent origins","CONF-MODERATE-SHARED-ORIGINS",IF(OR(O39="One independent line",AND(F39="Use",J39="Fit",OR(K39="Supported",K39="Inferred"),L39="Yes",OR(M39="None found",M39="Apparent contradiction resolved"),N39="None",O39="Single-origin only",OR(Q39="None",Q39="Limited and visible"),S39="Fit for current decision",T39="Unlikely to change assessment")),"CONF-MODERATE-ONE-LINE",IF(AND(J39="Limited / weak",O39="Multiple independent lines",P39="Established independent origins",OR(T39="Unlikely to change assessment",T39="Could change scope or wording")),"CONF-MODERATE-WEAK-LINES","CONF-MODERATE-SENSITIVE")))))),IF(AB39="P12",IF(F39="No material change","CONF-HIGH-NMC",IF(K39="Inferred","CONF-HIGH-INFERENCE-RETAINED","CONF-HIGH-DIRECT-INDEPENDENT")),""))))))))))))))</x:f>
      </x:c>
      <x:c r="AD39" s="38" t="str">
        <x:f>IF(A39="","",IF(AC39="A61-TECH-INVALID-ENUM","One or more active Stage 1 controlled values are invalid.",IF(AC39="A61-INCOMPLETE","The active Stage 1 assessment is incomplete.",IF(AC39="A61-UPSTREAM-REFUSE","What Counts as Reliable Evidence in Competitor Analysis? returned Refuse claim.",IF(AC39="A61-UPSTREAM-REVIEW","What Counts as Reliable Evidence in Competitor Analysis? returned Review required.",IF(AC39="A61-SC-NMC-UNRESOLVED","The no-material-change claim remains unresolved.",IF(AC39="A61-UPSTREAM-UNRESOLVED","The claim remains unresolved.",IF(AC39="A61-DIRECT-FIT","The evidence does not directly fit the exact submitted claim.",IF(AC39="A61-DIRECT-FIT-PARTIAL","The submitted claim only partially fits the evidence.",IF(AC39="A61-MISSING-OR-UNCHECKED","Required evidence is missing, unavailable, unknown, or contradiction checking is incomplete.",IF(AC39="A61-CONTRADICTION","A material contradiction remains unresolved.",IF(AC39="A61-SC-NMC-CONTRADICTION","The no-material-change submission contains an unresolved material contradiction.",IF(AC39="A61-NOT-ASSIGNABLE-ASSUMPTION","A material assumption remains unresolved.",IF(AC39="A61-NOT-ASSIGNABLE-CONTEXT","The relevant context is not established.",IF(AC39="A61-NOT-ASSIGNABLE-STALE-CURRENT","The evidence or context is stale for the current decision.",IF(AC39="A61-SC-NMC-STALE","The no-material-change assessment is stale for the current decision.",IF(AC39="A61-SC-ASSUMPTION-CONFLICT","The assumption category and detail conflict.",IF(AC39="A61-SC-INDEPENDENCE-UNPROVEN","Independent origins are not established.",IF(AC39="A61-SC-LIMIT-MISSING","Use with limits requires a named limitation.",IF(AC39="A61-SC-NMC-CLAIM-CHANGED","The exact claim changed, so prior confidence cannot be carried forward.",IF(AC39="A61-SC-NMC-USE-CHANGED","The decision use changed.",IF(AC39="A61-SC-UNCLASSIFIED","The valid input combination has no authorized classification.",IF(AC39="A61-LOW-ASSUMPTION","A bounded material assumption makes the eligible assessment fragile.",IF(AC39="A61-LOW-HISTORICAL","Historical, weak support makes the assessment fragile.",IF(AC39="A61-LOW-NOT-ESTABLISHED","Support exists but independent support is not established.",IF(AC39="A61-LOW-SENSITIVE","Plausible new evidence is likely to change the assessment.",IF(AC39="A61-LOW-SINGLE-ORIGIN","The eligible assessment depends on one origin and fails the stable single-origin conjunction.",IF(AC39="A61-LOW-WEAK-LINES","Multiple independent lines remain weak and the result is likely to change.",IF(AC39="A61-MODERATE-HISTORICAL","The evidence supports a deliberately historical, bounded assessment.",IF(AC39="A61-MODERATE-LIMITED","The assessment is eligible only within the named limitation.",IF(AC39="A61-MODERATE-NMC","The unchanged assessment remains eligible but retains meaningful uncertainty.",IF(AC39="A61-MODERATE-ONE-LINE","The assessment rests on one effective line of support.",IF(AC39="A61-MODERATE-SENSITIVE","Meaningful new evidence could change the scope or wording.",IF(AC39="A61-MODERATE-SHARED-ORIGINS","The lines share or depend on common origins, reducing independent corroboration.",IF(AC39="A61-MODERATE-WEAK-LINES","Established independent origins support the assessment, but the evidence remains limited or weak.",IF(AC39="A61-HIGH-DIRECT-INDEPENDENT","Direct, coherent support with established independent origins and limited visible assumptions supports the bounded assessment.",IF(AC39="A61-HIGH-INFERENCE-RETAINED","Direct, coherent support with established independent origins supports the bounded inference; it remains explicitly an inference.",IF(AC39="A61-HIGH-NMC","The exact claim and decision use are unchanged and the strong-support conditions remain satisfied.",""))))))))))))))))))))))))))))))))))))))</x:f>
      </x:c>
      <x:c r="AE39" s="38" t="str">
        <x:f>IF(A39="","",IF(Z39="Invalid controlled input","No confidence statement is permitted.",IF(Z39="Incomplete","No confidence statement is permitted until Stage 1 is complete.",IF(Z39="Not eligible","Confidence not assignable: no confidence statement is permitted for "&amp;C39&amp;" because "&amp;AD39&amp;" "&amp;AG39,IF(AA39="High confidence",IF(K39="Inferred","The evidence supports the inference that ","The available evidence strongly supports the assessment that ")&amp;C39&amp;", with High confidence within "&amp;D39&amp;". The principal remaining uncertainty is "&amp;U39,IF(AA39="Moderate confidence",IF(K39="Inferred","The evidence supports the inference that ","The available evidence supports the assessment that ")&amp;C39&amp;", with Moderate confidence within "&amp;D39&amp;". "&amp;U39&amp;" could change its scope or wording.",IF(K39="Inferred","The limited evidence supports the provisional inference that ","Limited evidence weakly supports the bounded assessment that ")&amp;C39&amp;". Treat it as provisional because "&amp;U39))))))</x:f>
      </x:c>
      <x:c r="AF39" s="38" t="str">
        <x:f>IF(A39="","",IF(Z39="Invalid controlled input","Do not preserve or reuse a previous result.",IF(Z39="Incomplete","Do not infer a result from partial inputs.",IF(Z39="Not eligible","Do not use High, Moderate or Low confidence, zero confidence, very low confidence, or wording that presents the claim as established.",IF(AA39="High confidence","Do not say certain, proven, guaranteed, definitely, conclusive, established fact, or assign a numerical probability.",IF(AA39="Moderate confidence","Do not say definitive, conclusive, established fact, or attach a percentage band.","Do not say shows, confirms, demonstrates as established, or use Low confidence to rescue an unsupported claim."))))))</x:f>
      </x:c>
      <x:c r="AG39" s="38" t="str">
        <x:f>IF(A39="","",IF(AC39="A61-TECH-INVALID-ENUM","Correct the exact invalid value and resubmit.",IF(AC39="A61-INCOMPLETE","Complete every active Stage 1 field.",IF(AC39="A61-UPSTREAM-REFUSE","Resolve or replace the refused claim through What Counts as Reliable Evidence in Competitor Analysis?.",IF(AC39="A61-UPSTREAM-REVIEW","Complete the review in What Counts as Reliable Evidence in Competitor Analysis? before confidence assessment.",IF(AC39="A61-SC-NMC-UNRESOLVED","Resolve the claim status upstream before assigning confidence.",IF(AC39="A61-UPSTREAM-UNRESOLVED","Resolve the claim status upstream before assigning confidence.",IF(AC39="A61-DIRECT-FIT","Narrow or replace the claim and rerun What Counts as Reliable Evidence in Competitor Analysis?.",IF(AC39="A61-DIRECT-FIT-PARTIAL","Submit the separately narrowed proposition approved through What Counts as Reliable Evidence in Competitor Analysis? as the new Exact claim with Direct claim fit set to Yes.",IF(AC39="A61-MISSING-OR-UNCHECKED","Recover or document the required evidence and complete the review in What Counts as Reliable Evidence in Competitor Analysis? before assigning confidence.",IF(AC39="A61-CONTRADICTION","Resolve or preserve the contradiction through How to Handle Contradictory Competitor Evidence before assigning confidence.",IF(AC39="A61-SC-NMC-CONTRADICTION","Resolve or preserve the contradiction through How to Handle Contradictory Competitor Evidence before assigning confidence.",IF(AC39="A61-NOT-ASSIGNABLE-ASSUMPTION","Resolve the material assumption or narrow the claim.",IF(AC39="A61-NOT-ASSIGNABLE-CONTEXT","Establish the relevant context before assigning confidence.",IF(AC39="A61-NOT-ASSIGNABLE-STALE-CURRENT","Update or historically bind the evidence through When Competitor Evidence Becomes Too Old to Use.",IF(AC39="A61-SC-NMC-STALE","Run a fresh assessment with current evidence.",IF(AC39="A61-SC-ASSUMPTION-CONFLICT","Choose a bounded assumption category or remove the detail.",IF(AC39="A61-SC-INDEPENDENCE-UNPROVEN","Trace origins or correct the support category.",IF(AC39="A61-SC-LIMIT-MISSING","Add the exact limitation or correct the upstream outcome.",IF(AC39="A61-SC-NMC-CLAIM-CHANGED","Run a fresh assessment.",IF(AC39="A61-SC-NMC-USE-CHANGED","Run a fresh assessment for the new use.",IF(AC39="A61-SC-UNCLASSIFIED","Return to method governance; do not invent a result.",IF(AC39="A61-LOW-ASSUMPTION","Keep the assumption explicit and seek evidence that could remove it.",IF(AC39="A61-LOW-HISTORICAL","Use only historically bounded wording and seek current evidence.",IF(AC39="A61-LOW-NOT-ESTABLISHED","Trace provenance or collect genuinely independent evidence.",IF(AC39="A61-LOW-SENSITIVE","Collect the evidence most likely to change the result.",IF(AC39="A61-LOW-SINGLE-ORIGIN","Seek genuinely independent corroboration.",IF(AC39="A61-LOW-WEAK-LINES","Strengthen direct support before consequential use.",IF(AC39="A61-MODERATE-HISTORICAL","Do not generalize it to the current decision without fresh evidence.",IF(AC39="A61-MODERATE-LIMITED","Reopen if the named limitation no longer holds.",IF(AC39="A61-MODERATE-NMC","Reopen if the exact claim, use, evidence or context changes.",IF(AC39="A61-MODERATE-ONE-LINE","A second genuinely independent line could change scope or wording.",IF(AC39="A61-MODERATE-SENSITIVE","Name the likely change trigger and keep the statement bounded.",IF(AC39="A61-MODERATE-SHARED-ORIGINS","Seek genuinely independent origins.",IF(AC39="A61-MODERATE-WEAK-LINES","Strengthen the direct evidence and preserve the limitation.",IF(AC39="A61-HIGH-DIRECT-INDEPENDENT","Reopen on the named evidence, context, assumption or decision-use trigger.",IF(AC39="A61-HIGH-INFERENCE-RETAINED","Retain the inference marker and reopen on the named trigger.",IF(AC39="A61-HIGH-NMC","Reopen on the named evidence, context, assumption or decision-use trigger.",""))))))))))))))))))))))))))))))))))))))</x:f>
      </x:c>
      <x:c r="AH39" s="38" t="str">
        <x:f>IF(A39="","",IF(Z39&lt;&gt;"Eligible","",IF(AND(V39="Consequential / high-impact",W39="Hard to reverse"),"CONF-OVERLAY-CONSEQUENCE + CONF-OVERLAY-HARD-TO-REVERSE",IF(AND(AA39="Low confidence",W39="Hard to reverse"),"CONF-OVERLAY-HARD-TO-REVERSE",IF(V39="Consequential / high-impact","CONF-OVERLAY-CONSEQUENCE",IF(W39="Hard to reverse","CONF-OVERLAY-HARD-TO-REVERSE",IF(OR(V39="Material / decision-changing",W39="Costly to reverse"),"CONF-OVERLAY-CONSEQUENCE","")))))))</x:f>
      </x:c>
      <x:c r="AI39" s="38" t="str">
        <x:f>IF(A39="","",IF(Z39&lt;&gt;"Eligible","",IF(AND(V39="Consequential / high-impact",W39="Hard to reverse"),IF(AA39="Low confidence","Independent review and formal approval required; default to deferral, evidence collection or a reversible test.","Independent accountable review and formal approval required before a consequential, hard-to-reverse action."),IF(AND(AA39="Low confidence",W39="Hard to reverse"),"Independent review and formal approval required; default to deferral, evidence collection or a reversible test.",IF(V39="Consequential / high-impact","Independent accountable review and formal approval required.",IF(W39="Hard to reverse","Independent review required before a hard-to-reverse action.",IF(OR(V39="Material / decision-changing",W39="Costly to reverse"),"Accountable reviewer required before material use.","Owner review; reopen on the named trigger.")))))))</x:f>
      </x:c>
      <x:c r="AJ39" s="38" t="str">
        <x:f>IF(A39="","",IF(Z39&lt;&gt;"Eligible","",IF(AND(V39="Consequential / high-impact",W39="Hard to reverse"),IF(AA39="Low confidence","Do not make an irreversible commitment from this Low-confidence assessment.","Prefer a reversible step and proceed only within the recorded scope after independent review; confidence itself is unchanged."),IF(AND(AA39="Low confidence",W39="Hard to reverse"),"Do not make an irreversible commitment from this Low-confidence assessment.",IF(V39="Consequential / high-impact","Proceed only within the recorded scope after independent review; confidence itself is unchanged.",IF(W39="Hard to reverse","Prefer a reversible step until review is complete.",IF(OR(V39="Material / decision-changing",W39="Costly to reverse"),"Use only after accountable review and within the stated boundary.","Proceed within the stated scope and preserve the reopen condition.")))))))</x:f>
      </x:c>
      <x:c r="AK39" s="37"/>
      <x:c r="AL39" s="37"/>
      <x:c r="AM39" s="37"/>
      <x:c r="AN39" s="37"/>
      <x:c r="AO39" s="42"/>
      <x:c r="AP39" s="38" t="str">
        <x:f>IF(A39="","",IF(Z39&lt;&gt;"Eligible","Not active",IF(OR(AND(AN39&lt;&gt;"",NOT(OR(EXACT(AN39,"Yes"),EXACT(AN39,"No")))),AND(AO39&lt;&gt;"",NOT(ISNUMBER(AO39)))),"H00",IF(OR(AK39="",AM39="",AN39=""),"H01",IF(AND(OR(V39="Material / decision-changing",V39="Consequential / high-impact",W39="Costly to reverse",W39="Hard to reverse"),AL39=""),"H02",IF(AND(OR(V39="Consequential / high-impact",W39="Hard to reverse"),AK39&lt;&gt;"",AL39&lt;&gt;"",EXACT(AK39,AL39)),"H03",IF(AND(AN39="Yes",AO39=""),"H04",IF(AND(AN39="No",AO39&lt;&gt;""),"H05","H06"))))))))</x:f>
      </x:c>
      <x:c r="AQ39" s="38" t="str">
        <x:f>IF(A39="","",IF(AP39="Not active","Not active",IF(OR(AP39="H00",AP39="H01",AP39="H04"),"Incomplete",IF(OR(AP39="H02",AP39="H03",AP39="H05"),"Draft","Complete"))))</x:f>
      </x:c>
      <x:c r="AR39" s="38" t="str">
        <x:f>IF(A39="","",IF(AP39="H00","CONF-HANDOFF-INVALID",IF(AP39="H01","CONF-HANDOFF-INCOMPLETE",IF(AP39="H02","CONF-HANDOFF-REVIEWER",IF(AP39="H03","CONF-HANDOFF-INDEPENDENCE",IF(AP39="H04","CONF-HANDOFF-DATE",IF(AP39="H05","CONF-HANDOFF-DATE-NOT-MATERIAL","")))))))</x:f>
      </x:c>
      <x:c r="AS39" s="38" t="str">
        <x:f>IF(A39="","",IF(AP39="H06","Permitted","Prohibited"))</x:f>
      </x:c>
      <x:c r="AT39" s="38" t="str">
        <x:f>IF(A39="","",IF(OR(AB39="P39",AB39="P40",AB39="P42",AB39="P43"),"What Counts as Reliable Evidence in Competitor Analysis?",IF(AB39="P41","Observed, Inferred and Unresolved Evidence",IF(AB39="P44","How to Handle Contradictory Competitor Evidence",IF(AB39="P45","When Competitor Evidence Becomes Too Old to Use","")))))</x:f>
      </x:c>
      <x:c r="AU39" s="38" t="str">
        <x:f>IF(A39="","","SERPIFAI Confidence Statement Method v1.0.1")</x:f>
      </x:c>
      <x:c r="AV39" s="38" t="str">
        <x:f>IF(A39="","","Qualitative evidence-and-uncertainty protocol; not probability, calibrated accuracy, scoring, assurance or a guarantee.")</x:f>
      </x:c>
    </x:row>
    <x:row r="40">
      <x:c r="A40" s="37"/>
      <x:c r="B40" s="37"/>
      <x:c r="C40" s="37"/>
      <x:c r="D40" s="37"/>
      <x:c r="E40" s="42"/>
      <x:c r="F40" s="37"/>
      <x:c r="G40" s="37"/>
      <x:c r="H40" s="37"/>
      <x:c r="I40" s="37"/>
      <x:c r="J40" s="37"/>
      <x:c r="K40" s="37"/>
      <x:c r="L40" s="37"/>
      <x:c r="M40" s="37"/>
      <x:c r="N40" s="37"/>
      <x:c r="O40" s="37"/>
      <x:c r="P40" s="37"/>
      <x:c r="Q40" s="37"/>
      <x:c r="R40" s="37"/>
      <x:c r="S40" s="37"/>
      <x:c r="T40" s="37"/>
      <x:c r="U40" s="37"/>
      <x:c r="V40" s="37"/>
      <x:c r="W40" s="37"/>
      <x:c r="X40" s="38" t="str">
        <x:f>IF(A40="","",IF(NOT(AND(OR(EXACT(F40,"Use"),EXACT(F40,"Use with limits"),EXACT(F40,"Review required"),EXACT(F40,"Refuse claim"),EXACT(F40,"No material change")),OR(EXACT(J40,"Fit"),EXACT(J40,"Limited / weak"),EXACT(J40,"Stale"),EXACT(J40,"Contradictory"),EXACT(J40,"Missing")),OR(EXACT(K40,"Supported"),EXACT(K40,"Inferred"),EXACT(K40,"Unresolved")),OR(EXACT(L40,"Yes"),EXACT(L40,"Partial"),EXACT(L40,"No"),EXACT(L40,"Unknown")),OR(EXACT(M40,"None found"),EXACT(M40,"Apparent contradiction resolved"),EXACT(M40,"Material contradiction unresolved"),EXACT(M40,"Not checked")),OR(EXACT(N40,"None"),EXACT(N40,"Recoverable missing evidence"),EXACT(N40,"Material evidence unavailable"),EXACT(N40,"Unknown")),OR(EXACT(O40,"Multiple independent lines"),EXACT(O40,"One independent line"),EXACT(O40,"Single-origin only"),EXACT(O40,"Not established")),OR(EXACT(Q40,"None"),EXACT(Q40,"Limited and visible"),EXACT(Q40,"Material but bounded"),EXACT(Q40,"Material and unresolved")),OR(EXACT(S40,"Fit for current decision"),EXACT(S40,"Historical but deliberately bounded"),EXACT(S40,"Stale for current decision"),EXACT(S40,"Context not established")),OR(EXACT(T40,"Unlikely to change assessment"),EXACT(T40,"Could change scope or wording"),EXACT(T40,"Likely to change assessment")),OR(EXACT(V40,"Routine / descriptive"),EXACT(V40,"Material / decision-changing"),EXACT(V40,"Consequential / high-impact")),OR(EXACT(W40,"Easy to reverse"),EXACT(W40,"Costly to reverse"),EXACT(W40,"Hard to reverse")),IF(F40="No material change",OR(EXACT(H40,"Unchanged exact claim"),EXACT(H40,"Changed exact claim")),TRUE),IF(F40="No material change",OR(EXACT(I40,"Unchanged decision use"),EXACT(I40,"Changed decision use")),TRUE),IF(OR(O40="Multiple independent lines",O40="One independent line"),OR(EXACT(P40,"Established independent origins"),EXACT(P40,"Shared or dependent origins"),EXACT(P40,"Not established")),TRUE))),"Invalid","Valid"))</x:f>
      </x:c>
      <x:c r="Y40" s="38" t="str">
        <x:f>IF(A40="","",IF(X40="Invalid","Not evaluated after P00",IF(OR(C40="",D40="",F40="",IF(F40="No material change",OR(H40="",I40=""),FALSE),J40="",K40="",L40="",M40="",N40="",O40="",IF(OR(O40="Multiple independent lines",O40="One independent line"),P40="",FALSE),Q40="",IF(Q40&lt;&gt;"None",R40="",FALSE),S40="",T40="",U40="",V40="",W40=""),"Incomplete","Complete")))</x:f>
      </x:c>
      <x:c r="Z40" s="38" t="str">
        <x:f>IF(A40="","",IF(AB40="P00","Invalid controlled input",IF(AB40="P01","Incomplete",IF(OR(AB40="P02",AB40="P03",AB40="P04",AB40="P05",AB40="P06",AB40="P07",AB40="P08",AB40="P09"),"Not eligible","Eligible"))))</x:f>
      </x:c>
      <x:c r="AA40" s="38" t="str">
        <x:f>IF(A40="","",IF(AB40="P00","No confidence assigned",IF(AB40="P01","No confidence result",IF(OR(AB40="P02",AB40="P03",AB40="P04",AB40="P05",AB40="P06",AB40="P07",AB40="P08",AB40="P09"),"Confidence not assignable",IF(AB40="P10","Low confidence",IF(AB40="P11","Moderate confidence","High confidence"))))))</x:f>
      </x:c>
      <x:c r="AB40" s="38" t="str">
        <x:f>IF(A40="","",IF(X40="Invalid","P00",IF(Y40="Incomplete","P01",IF(F40="Refuse claim","P02",IF(F40="Review required","P03",IF(K40="Unresolved","P04",IF(OR(L40="No",L40="Unknown",L40="Partial"),"P05",IF(OR(J40="Missing",N40&lt;&gt;"None",M40="Not checked"),"P06",IF(OR(J40="Contradictory",M40="Material contradiction unresolved"),"P07",IF(OR(J40="Stale",S40="Stale for current decision",S40="Context not established",Q40="Material and unresolved"),"P08",IF(OR(AND(F40="Use with limits",G40=""),AND(F40="No material change",H40="Changed exact claim"),AND(F40="No material change",I40="Changed decision use"),AND(OR(O40="Multiple independent lines",O40="One independent line"),P40="Not established"),AND(Q40="None",R40&lt;&gt;"")),"P09",IF(OR(Q40="Material but bounded",AND(S40="Historical but deliberately bounded",J40="Limited / weak"),O40="Not established",AND(J40="Limited / weak",O40="Multiple independent lines",P40="Established independent origins",T40="Likely to change assessment"),AND(O40="Single-origin only",NOT(AND(F40="Use",J40="Fit",OR(K40="Supported",K40="Inferred"),L40="Yes",OR(M40="None found",M40="Apparent contradiction resolved"),N40="None",O40="Single-origin only",OR(Q40="None",Q40="Limited and visible"),S40="Fit for current decision",T40="Unlikely to change assessment"))),T40="Likely to change assessment"),"P10",IF(OR(AND(F40="No material change",NOT(AND(OR(F40="Use",F40="No material change"),IF(F40="No material change",AND(H40="Unchanged exact claim",I40="Unchanged decision use"),TRUE),J40="Fit",OR(K40="Supported",K40="Inferred"),L40="Yes",OR(M40="None found",M40="Apparent contradiction resolved"),N40="None",O40="Multiple independent lines",P40="Established independent origins",OR(Q40="None",Q40="Limited and visible"),S40="Fit for current decision",T40="Unlikely to change assessment"))),F40="Use with limits",S40="Historical but deliberately bounded",P40="Shared or dependent origins",O40="One independent line",AND(F40="Use",J40="Fit",OR(K40="Supported",K40="Inferred"),L40="Yes",OR(M40="None found",M40="Apparent contradiction resolved"),N40="None",O40="Single-origin only",OR(Q40="None",Q40="Limited and visible"),S40="Fit for current decision",T40="Unlikely to change assessment"),AND(J40="Limited / weak",O40="Multiple independent lines",P40="Established independent origins",OR(T40="Unlikely to change assessment",T40="Could change scope or wording")),T40="Could change scope or wording"),"P11",IF(AND(OR(F40="Use",F40="No material change"),IF(F40="No material change",AND(H40="Unchanged exact claim",I40="Unchanged decision use"),TRUE),J40="Fit",OR(K40="Supported",K40="Inferred"),L40="Yes",OR(M40="None found",M40="Apparent contradiction resolved"),N40="None",O40="Multiple independent lines",P40="Established independent origins",OR(Q40="None",Q40="Limited and visible"),S40="Fit for current decision",T40="Unlikely to change assessment"),"P12","P09"))))))))))))))</x:f>
      </x:c>
      <x:c r="AC40" s="38" t="str">
        <x:f>IF(A40="","",IF(AB40="P00","CONF-TECH-INVALID-ENUM",IF(AB40="P01","CONF-INCOMPLETE",IF(AB40="P02","CONF-UPSTREAM-REFUSE",IF(AB40="P03","CONF-UPSTREAM-REVIEW",IF(AB40="P04",IF(F40="No material change","CONF-SC-NMC-UNRESOLVED","CONF-UPSTREAM-UNRESOLVED"),IF(AB40="P05",IF(L40="Partial","CONF-DIRECT-FIT-PARTIAL","CONF-DIRECT-FIT"),IF(AB40="P06","CONF-MISSING-OR-UNCHECKED",IF(AB40="P07",IF(F40="No material change","CONF-SC-NMC-CONTRADICTION","CONF-CONTRADICTION"),IF(AB40="P08",IF(Q40="Material and unresolved","CONF-NOT-ASSIGNABLE-ASSUMPTION",IF(AND(F40="No material change",OR(J40="Stale",S40="Stale for current decision")),"CONF-SC-NMC-STALE",IF(S40="Context not established","CONF-NOT-ASSIGNABLE-CONTEXT","CONF-NOT-ASSIGNABLE-STALE-CURRENT"))),IF(AB40="P09",IF(AND(F40="Use with limits",G40=""),"CONF-SC-LIMIT-MISSING",IF(AND(F40="No material change",H40="Changed exact claim"),"CONF-SC-NMC-CLAIM-CHANGED",IF(AND(F40="No material change",I40="Changed decision use"),"CONF-SC-NMC-USE-CHANGED",IF(AND(OR(O40="Multiple independent lines",O40="One independent line"),P40="Not established"),"CONF-SC-INDEPENDENCE-UNPROVEN",IF(AND(Q40="None",R40&lt;&gt;""),"CONF-SC-ASSUMPTION-CONFLICT","CONF-SC-UNCLASSIFIED"))))),IF(AB40="P10",IF(Q40="Material but bounded","CONF-LOW-ASSUMPTION",IF(AND(S40="Historical but deliberately bounded",J40="Limited / weak"),"CONF-LOW-HISTORICAL",IF(O40="Not established","CONF-LOW-NOT-ESTABLISHED",IF(AND(J40="Limited / weak",O40="Multiple independent lines",P40="Established independent origins",T40="Likely to change assessment"),"CONF-LOW-WEAK-LINES",IF(AND(O40="Single-origin only",NOT(AND(F40="Use",J40="Fit",OR(K40="Supported",K40="Inferred"),L40="Yes",OR(M40="None found",M40="Apparent contradiction resolved"),N40="None",O40="Single-origin only",OR(Q40="None",Q40="Limited and visible"),S40="Fit for current decision",T40="Unlikely to change assessment"))),"CONF-LOW-SINGLE-ORIGIN","CONF-LOW-SENSITIVE"))))),IF(AB40="P11",IF(F40="No material change","CONF-MODERATE-NMC",IF(F40="Use with limits","CONF-MODERATE-LIMITED",IF(S40="Historical but deliberately bounded","CONF-MODERATE-HISTORICAL",IF(P40="Shared or dependent origins","CONF-MODERATE-SHARED-ORIGINS",IF(OR(O40="One independent line",AND(F40="Use",J40="Fit",OR(K40="Supported",K40="Inferred"),L40="Yes",OR(M40="None found",M40="Apparent contradiction resolved"),N40="None",O40="Single-origin only",OR(Q40="None",Q40="Limited and visible"),S40="Fit for current decision",T40="Unlikely to change assessment")),"CONF-MODERATE-ONE-LINE",IF(AND(J40="Limited / weak",O40="Multiple independent lines",P40="Established independent origins",OR(T40="Unlikely to change assessment",T40="Could change scope or wording")),"CONF-MODERATE-WEAK-LINES","CONF-MODERATE-SENSITIVE")))))),IF(AB40="P12",IF(F40="No material change","CONF-HIGH-NMC",IF(K40="Inferred","CONF-HIGH-INFERENCE-RETAINED","CONF-HIGH-DIRECT-INDEPENDENT")),""))))))))))))))</x:f>
      </x:c>
      <x:c r="AD40" s="38" t="str">
        <x:f>IF(A40="","",IF(AC40="A62-TECH-INVALID-ENUM","One or more active Stage 1 controlled values are invalid.",IF(AC40="A62-INCOMPLETE","The active Stage 1 assessment is incomplete.",IF(AC40="A62-UPSTREAM-REFUSE","What Counts as Reliable Evidence in Competitor Analysis? returned Refuse claim.",IF(AC40="A62-UPSTREAM-REVIEW","What Counts as Reliable Evidence in Competitor Analysis? returned Review required.",IF(AC40="A62-SC-NMC-UNRESOLVED","The no-material-change claim remains unresolved.",IF(AC40="A62-UPSTREAM-UNRESOLVED","The claim remains unresolved.",IF(AC40="A62-DIRECT-FIT","The evidence does not directly fit the exact submitted claim.",IF(AC40="A62-DIRECT-FIT-PARTIAL","The submitted claim only partially fits the evidence.",IF(AC40="A62-MISSING-OR-UNCHECKED","Required evidence is missing, unavailable, unknown, or contradiction checking is incomplete.",IF(AC40="A62-CONTRADICTION","A material contradiction remains unresolved.",IF(AC40="A62-SC-NMC-CONTRADICTION","The no-material-change submission contains an unresolved material contradiction.",IF(AC40="A62-NOT-ASSIGNABLE-ASSUMPTION","A material assumption remains unresolved.",IF(AC40="A62-NOT-ASSIGNABLE-CONTEXT","The relevant context is not established.",IF(AC40="A62-NOT-ASSIGNABLE-STALE-CURRENT","The evidence or context is stale for the current decision.",IF(AC40="A62-SC-NMC-STALE","The no-material-change assessment is stale for the current decision.",IF(AC40="A62-SC-ASSUMPTION-CONFLICT","The assumption category and detail conflict.",IF(AC40="A62-SC-INDEPENDENCE-UNPROVEN","Independent origins are not established.",IF(AC40="A62-SC-LIMIT-MISSING","Use with limits requires a named limitation.",IF(AC40="A62-SC-NMC-CLAIM-CHANGED","The exact claim changed, so prior confidence cannot be carried forward.",IF(AC40="A62-SC-NMC-USE-CHANGED","The decision use changed.",IF(AC40="A62-SC-UNCLASSIFIED","The valid input combination has no authorized classification.",IF(AC40="A62-LOW-ASSUMPTION","A bounded material assumption makes the eligible assessment fragile.",IF(AC40="A62-LOW-HISTORICAL","Historical, weak support makes the assessment fragile.",IF(AC40="A62-LOW-NOT-ESTABLISHED","Support exists but independent support is not established.",IF(AC40="A62-LOW-SENSITIVE","Plausible new evidence is likely to change the assessment.",IF(AC40="A62-LOW-SINGLE-ORIGIN","The eligible assessment depends on one origin and fails the stable single-origin conjunction.",IF(AC40="A62-LOW-WEAK-LINES","Multiple independent lines remain weak and the result is likely to change.",IF(AC40="A62-MODERATE-HISTORICAL","The evidence supports a deliberately historical, bounded assessment.",IF(AC40="A62-MODERATE-LIMITED","The assessment is eligible only within the named limitation.",IF(AC40="A62-MODERATE-NMC","The unchanged assessment remains eligible but retains meaningful uncertainty.",IF(AC40="A62-MODERATE-ONE-LINE","The assessment rests on one effective line of support.",IF(AC40="A62-MODERATE-SENSITIVE","Meaningful new evidence could change the scope or wording.",IF(AC40="A62-MODERATE-SHARED-ORIGINS","The lines share or depend on common origins, reducing independent corroboration.",IF(AC40="A62-MODERATE-WEAK-LINES","Established independent origins support the assessment, but the evidence remains limited or weak.",IF(AC40="A62-HIGH-DIRECT-INDEPENDENT","Direct, coherent support with established independent origins and limited visible assumptions supports the bounded assessment.",IF(AC40="A62-HIGH-INFERENCE-RETAINED","Direct, coherent support with established independent origins supports the bounded inference; it remains explicitly an inference.",IF(AC40="A62-HIGH-NMC","The exact claim and decision use are unchanged and the strong-support conditions remain satisfied.",""))))))))))))))))))))))))))))))))))))))</x:f>
      </x:c>
      <x:c r="AE40" s="38" t="str">
        <x:f>IF(A40="","",IF(Z40="Invalid controlled input","No confidence statement is permitted.",IF(Z40="Incomplete","No confidence statement is permitted until Stage 1 is complete.",IF(Z40="Not eligible","Confidence not assignable: no confidence statement is permitted for "&amp;C40&amp;" because "&amp;AD40&amp;" "&amp;AG40,IF(AA40="High confidence",IF(K40="Inferred","The evidence supports the inference that ","The available evidence strongly supports the assessment that ")&amp;C40&amp;", with High confidence within "&amp;D40&amp;". The principal remaining uncertainty is "&amp;U40,IF(AA40="Moderate confidence",IF(K40="Inferred","The evidence supports the inference that ","The available evidence supports the assessment that ")&amp;C40&amp;", with Moderate confidence within "&amp;D40&amp;". "&amp;U40&amp;" could change its scope or wording.",IF(K40="Inferred","The limited evidence supports the provisional inference that ","Limited evidence weakly supports the bounded assessment that ")&amp;C40&amp;". Treat it as provisional because "&amp;U40))))))</x:f>
      </x:c>
      <x:c r="AF40" s="38" t="str">
        <x:f>IF(A40="","",IF(Z40="Invalid controlled input","Do not preserve or reuse a previous result.",IF(Z40="Incomplete","Do not infer a result from partial inputs.",IF(Z40="Not eligible","Do not use High, Moderate or Low confidence, zero confidence, very low confidence, or wording that presents the claim as established.",IF(AA40="High confidence","Do not say certain, proven, guaranteed, definitely, conclusive, established fact, or assign a numerical probability.",IF(AA40="Moderate confidence","Do not say definitive, conclusive, established fact, or attach a percentage band.","Do not say shows, confirms, demonstrates as established, or use Low confidence to rescue an unsupported claim."))))))</x:f>
      </x:c>
      <x:c r="AG40" s="38" t="str">
        <x:f>IF(A40="","",IF(AC40="A62-TECH-INVALID-ENUM","Correct the exact invalid value and resubmit.",IF(AC40="A62-INCOMPLETE","Complete every active Stage 1 field.",IF(AC40="A62-UPSTREAM-REFUSE","Resolve or replace the refused claim through What Counts as Reliable Evidence in Competitor Analysis?.",IF(AC40="A62-UPSTREAM-REVIEW","Complete the review in What Counts as Reliable Evidence in Competitor Analysis? before confidence assessment.",IF(AC40="A62-SC-NMC-UNRESOLVED","Resolve the claim status upstream before assigning confidence.",IF(AC40="A62-UPSTREAM-UNRESOLVED","Resolve the claim status upstream before assigning confidence.",IF(AC40="A62-DIRECT-FIT","Narrow or replace the claim and rerun What Counts as Reliable Evidence in Competitor Analysis?.",IF(AC40="A62-DIRECT-FIT-PARTIAL","Submit the separately narrowed proposition approved through What Counts as Reliable Evidence in Competitor Analysis? as the new Exact claim with Direct claim fit set to Yes.",IF(AC40="A62-MISSING-OR-UNCHECKED","Recover or document the required evidence and complete the review in What Counts as Reliable Evidence in Competitor Analysis? before assigning confidence.",IF(AC40="A62-CONTRADICTION","Resolve or preserve the contradiction through How to Handle Contradictory Competitor Evidence before assigning confidence.",IF(AC40="A62-SC-NMC-CONTRADICTION","Resolve or preserve the contradiction through How to Handle Contradictory Competitor Evidence before assigning confidence.",IF(AC40="A62-NOT-ASSIGNABLE-ASSUMPTION","Resolve the material assumption or narrow the claim.",IF(AC40="A62-NOT-ASSIGNABLE-CONTEXT","Establish the relevant context before assigning confidence.",IF(AC40="A62-NOT-ASSIGNABLE-STALE-CURRENT","Update or historically bind the evidence through When Competitor Evidence Becomes Too Old to Use.",IF(AC40="A62-SC-NMC-STALE","Run a fresh assessment with current evidence.",IF(AC40="A62-SC-ASSUMPTION-CONFLICT","Choose a bounded assumption category or remove the detail.",IF(AC40="A62-SC-INDEPENDENCE-UNPROVEN","Trace origins or correct the support category.",IF(AC40="A62-SC-LIMIT-MISSING","Add the exact limitation or correct the upstream outcome.",IF(AC40="A62-SC-NMC-CLAIM-CHANGED","Run a fresh assessment.",IF(AC40="A62-SC-NMC-USE-CHANGED","Run a fresh assessment for the new use.",IF(AC40="A62-SC-UNCLASSIFIED","Return to method governance; do not invent a result.",IF(AC40="A62-LOW-ASSUMPTION","Keep the assumption explicit and seek evidence that could remove it.",IF(AC40="A62-LOW-HISTORICAL","Use only historically bounded wording and seek current evidence.",IF(AC40="A62-LOW-NOT-ESTABLISHED","Trace provenance or collect genuinely independent evidence.",IF(AC40="A62-LOW-SENSITIVE","Collect the evidence most likely to change the result.",IF(AC40="A62-LOW-SINGLE-ORIGIN","Seek genuinely independent corroboration.",IF(AC40="A62-LOW-WEAK-LINES","Strengthen direct support before consequential use.",IF(AC40="A62-MODERATE-HISTORICAL","Do not generalize it to the current decision without fresh evidence.",IF(AC40="A62-MODERATE-LIMITED","Reopen if the named limitation no longer holds.",IF(AC40="A62-MODERATE-NMC","Reopen if the exact claim, use, evidence or context changes.",IF(AC40="A62-MODERATE-ONE-LINE","A second genuinely independent line could change scope or wording.",IF(AC40="A62-MODERATE-SENSITIVE","Name the likely change trigger and keep the statement bounded.",IF(AC40="A62-MODERATE-SHARED-ORIGINS","Seek genuinely independent origins.",IF(AC40="A62-MODERATE-WEAK-LINES","Strengthen the direct evidence and preserve the limitation.",IF(AC40="A62-HIGH-DIRECT-INDEPENDENT","Reopen on the named evidence, context, assumption or decision-use trigger.",IF(AC40="A62-HIGH-INFERENCE-RETAINED","Retain the inference marker and reopen on the named trigger.",IF(AC40="A62-HIGH-NMC","Reopen on the named evidence, context, assumption or decision-use trigger.",""))))))))))))))))))))))))))))))))))))))</x:f>
      </x:c>
      <x:c r="AH40" s="38" t="str">
        <x:f>IF(A40="","",IF(Z40&lt;&gt;"Eligible","",IF(AND(V40="Consequential / high-impact",W40="Hard to reverse"),"CONF-OVERLAY-CONSEQUENCE + CONF-OVERLAY-HARD-TO-REVERSE",IF(AND(AA40="Low confidence",W40="Hard to reverse"),"CONF-OVERLAY-HARD-TO-REVERSE",IF(V40="Consequential / high-impact","CONF-OVERLAY-CONSEQUENCE",IF(W40="Hard to reverse","CONF-OVERLAY-HARD-TO-REVERSE",IF(OR(V40="Material / decision-changing",W40="Costly to reverse"),"CONF-OVERLAY-CONSEQUENCE","")))))))</x:f>
      </x:c>
      <x:c r="AI40" s="38" t="str">
        <x:f>IF(A40="","",IF(Z40&lt;&gt;"Eligible","",IF(AND(V40="Consequential / high-impact",W40="Hard to reverse"),IF(AA40="Low confidence","Independent review and formal approval required; default to deferral, evidence collection or a reversible test.","Independent accountable review and formal approval required before a consequential, hard-to-reverse action."),IF(AND(AA40="Low confidence",W40="Hard to reverse"),"Independent review and formal approval required; default to deferral, evidence collection or a reversible test.",IF(V40="Consequential / high-impact","Independent accountable review and formal approval required.",IF(W40="Hard to reverse","Independent review required before a hard-to-reverse action.",IF(OR(V40="Material / decision-changing",W40="Costly to reverse"),"Accountable reviewer required before material use.","Owner review; reopen on the named trigger.")))))))</x:f>
      </x:c>
      <x:c r="AJ40" s="38" t="str">
        <x:f>IF(A40="","",IF(Z40&lt;&gt;"Eligible","",IF(AND(V40="Consequential / high-impact",W40="Hard to reverse"),IF(AA40="Low confidence","Do not make an irreversible commitment from this Low-confidence assessment.","Prefer a reversible step and proceed only within the recorded scope after independent review; confidence itself is unchanged."),IF(AND(AA40="Low confidence",W40="Hard to reverse"),"Do not make an irreversible commitment from this Low-confidence assessment.",IF(V40="Consequential / high-impact","Proceed only within the recorded scope after independent review; confidence itself is unchanged.",IF(W40="Hard to reverse","Prefer a reversible step until review is complete.",IF(OR(V40="Material / decision-changing",W40="Costly to reverse"),"Use only after accountable review and within the stated boundary.","Proceed within the stated scope and preserve the reopen condition.")))))))</x:f>
      </x:c>
      <x:c r="AK40" s="37"/>
      <x:c r="AL40" s="37"/>
      <x:c r="AM40" s="37"/>
      <x:c r="AN40" s="37"/>
      <x:c r="AO40" s="42"/>
      <x:c r="AP40" s="38" t="str">
        <x:f>IF(A40="","",IF(Z40&lt;&gt;"Eligible","Not active",IF(OR(AND(AN40&lt;&gt;"",NOT(OR(EXACT(AN40,"Yes"),EXACT(AN40,"No")))),AND(AO40&lt;&gt;"",NOT(ISNUMBER(AO40)))),"H00",IF(OR(AK40="",AM40="",AN40=""),"H01",IF(AND(OR(V40="Material / decision-changing",V40="Consequential / high-impact",W40="Costly to reverse",W40="Hard to reverse"),AL40=""),"H02",IF(AND(OR(V40="Consequential / high-impact",W40="Hard to reverse"),AK40&lt;&gt;"",AL40&lt;&gt;"",EXACT(AK40,AL40)),"H03",IF(AND(AN40="Yes",AO40=""),"H04",IF(AND(AN40="No",AO40&lt;&gt;""),"H05","H06"))))))))</x:f>
      </x:c>
      <x:c r="AQ40" s="38" t="str">
        <x:f>IF(A40="","",IF(AP40="Not active","Not active",IF(OR(AP40="H00",AP40="H01",AP40="H04"),"Incomplete",IF(OR(AP40="H02",AP40="H03",AP40="H05"),"Draft","Complete"))))</x:f>
      </x:c>
      <x:c r="AR40" s="38" t="str">
        <x:f>IF(A40="","",IF(AP40="H00","CONF-HANDOFF-INVALID",IF(AP40="H01","CONF-HANDOFF-INCOMPLETE",IF(AP40="H02","CONF-HANDOFF-REVIEWER",IF(AP40="H03","CONF-HANDOFF-INDEPENDENCE",IF(AP40="H04","CONF-HANDOFF-DATE",IF(AP40="H05","CONF-HANDOFF-DATE-NOT-MATERIAL","")))))))</x:f>
      </x:c>
      <x:c r="AS40" s="38" t="str">
        <x:f>IF(A40="","",IF(AP40="H06","Permitted","Prohibited"))</x:f>
      </x:c>
      <x:c r="AT40" s="38" t="str">
        <x:f>IF(A40="","",IF(OR(AB40="P40",AB40="P41",AB40="P43",AB40="P44"),"What Counts as Reliable Evidence in Competitor Analysis?",IF(AB40="P42","Observed, Inferred and Unresolved Evidence",IF(AB40="P45","How to Handle Contradictory Competitor Evidence",IF(AB40="P46","When Competitor Evidence Becomes Too Old to Use","")))))</x:f>
      </x:c>
      <x:c r="AU40" s="38" t="str">
        <x:f>IF(A40="","","SERPIFAI Confidence Statement Method v1.0.1")</x:f>
      </x:c>
      <x:c r="AV40" s="38" t="str">
        <x:f>IF(A40="","","Qualitative evidence-and-uncertainty protocol; not probability, calibrated accuracy, scoring, assurance or a guarantee.")</x:f>
      </x:c>
    </x:row>
    <x:row r="41">
      <x:c r="A41" s="37"/>
      <x:c r="B41" s="37"/>
      <x:c r="C41" s="37"/>
      <x:c r="D41" s="37"/>
      <x:c r="E41" s="42"/>
      <x:c r="F41" s="37"/>
      <x:c r="G41" s="37"/>
      <x:c r="H41" s="37"/>
      <x:c r="I41" s="37"/>
      <x:c r="J41" s="37"/>
      <x:c r="K41" s="37"/>
      <x:c r="L41" s="37"/>
      <x:c r="M41" s="37"/>
      <x:c r="N41" s="37"/>
      <x:c r="O41" s="37"/>
      <x:c r="P41" s="37"/>
      <x:c r="Q41" s="37"/>
      <x:c r="R41" s="37"/>
      <x:c r="S41" s="37"/>
      <x:c r="T41" s="37"/>
      <x:c r="U41" s="37"/>
      <x:c r="V41" s="37"/>
      <x:c r="W41" s="37"/>
      <x:c r="X41" s="38" t="str">
        <x:f>IF(A41="","",IF(NOT(AND(OR(EXACT(F41,"Use"),EXACT(F41,"Use with limits"),EXACT(F41,"Review required"),EXACT(F41,"Refuse claim"),EXACT(F41,"No material change")),OR(EXACT(J41,"Fit"),EXACT(J41,"Limited / weak"),EXACT(J41,"Stale"),EXACT(J41,"Contradictory"),EXACT(J41,"Missing")),OR(EXACT(K41,"Supported"),EXACT(K41,"Inferred"),EXACT(K41,"Unresolved")),OR(EXACT(L41,"Yes"),EXACT(L41,"Partial"),EXACT(L41,"No"),EXACT(L41,"Unknown")),OR(EXACT(M41,"None found"),EXACT(M41,"Apparent contradiction resolved"),EXACT(M41,"Material contradiction unresolved"),EXACT(M41,"Not checked")),OR(EXACT(N41,"None"),EXACT(N41,"Recoverable missing evidence"),EXACT(N41,"Material evidence unavailable"),EXACT(N41,"Unknown")),OR(EXACT(O41,"Multiple independent lines"),EXACT(O41,"One independent line"),EXACT(O41,"Single-origin only"),EXACT(O41,"Not established")),OR(EXACT(Q41,"None"),EXACT(Q41,"Limited and visible"),EXACT(Q41,"Material but bounded"),EXACT(Q41,"Material and unresolved")),OR(EXACT(S41,"Fit for current decision"),EXACT(S41,"Historical but deliberately bounded"),EXACT(S41,"Stale for current decision"),EXACT(S41,"Context not established")),OR(EXACT(T41,"Unlikely to change assessment"),EXACT(T41,"Could change scope or wording"),EXACT(T41,"Likely to change assessment")),OR(EXACT(V41,"Routine / descriptive"),EXACT(V41,"Material / decision-changing"),EXACT(V41,"Consequential / high-impact")),OR(EXACT(W41,"Easy to reverse"),EXACT(W41,"Costly to reverse"),EXACT(W41,"Hard to reverse")),IF(F41="No material change",OR(EXACT(H41,"Unchanged exact claim"),EXACT(H41,"Changed exact claim")),TRUE),IF(F41="No material change",OR(EXACT(I41,"Unchanged decision use"),EXACT(I41,"Changed decision use")),TRUE),IF(OR(O41="Multiple independent lines",O41="One independent line"),OR(EXACT(P41,"Established independent origins"),EXACT(P41,"Shared or dependent origins"),EXACT(P41,"Not established")),TRUE))),"Invalid","Valid"))</x:f>
      </x:c>
      <x:c r="Y41" s="38" t="str">
        <x:f>IF(A41="","",IF(X41="Invalid","Not evaluated after P00",IF(OR(C41="",D41="",F41="",IF(F41="No material change",OR(H41="",I41=""),FALSE),J41="",K41="",L41="",M41="",N41="",O41="",IF(OR(O41="Multiple independent lines",O41="One independent line"),P41="",FALSE),Q41="",IF(Q41&lt;&gt;"None",R41="",FALSE),S41="",T41="",U41="",V41="",W41=""),"Incomplete","Complete")))</x:f>
      </x:c>
      <x:c r="Z41" s="38" t="str">
        <x:f>IF(A41="","",IF(AB41="P00","Invalid controlled input",IF(AB41="P01","Incomplete",IF(OR(AB41="P02",AB41="P03",AB41="P04",AB41="P05",AB41="P06",AB41="P07",AB41="P08",AB41="P09"),"Not eligible","Eligible"))))</x:f>
      </x:c>
      <x:c r="AA41" s="38" t="str">
        <x:f>IF(A41="","",IF(AB41="P00","No confidence assigned",IF(AB41="P01","No confidence result",IF(OR(AB41="P02",AB41="P03",AB41="P04",AB41="P05",AB41="P06",AB41="P07",AB41="P08",AB41="P09"),"Confidence not assignable",IF(AB41="P10","Low confidence",IF(AB41="P11","Moderate confidence","High confidence"))))))</x:f>
      </x:c>
      <x:c r="AB41" s="38" t="str">
        <x:f>IF(A41="","",IF(X41="Invalid","P00",IF(Y41="Incomplete","P01",IF(F41="Refuse claim","P02",IF(F41="Review required","P03",IF(K41="Unresolved","P04",IF(OR(L41="No",L41="Unknown",L41="Partial"),"P05",IF(OR(J41="Missing",N41&lt;&gt;"None",M41="Not checked"),"P06",IF(OR(J41="Contradictory",M41="Material contradiction unresolved"),"P07",IF(OR(J41="Stale",S41="Stale for current decision",S41="Context not established",Q41="Material and unresolved"),"P08",IF(OR(AND(F41="Use with limits",G41=""),AND(F41="No material change",H41="Changed exact claim"),AND(F41="No material change",I41="Changed decision use"),AND(OR(O41="Multiple independent lines",O41="One independent line"),P41="Not established"),AND(Q41="None",R41&lt;&gt;"")),"P09",IF(OR(Q41="Material but bounded",AND(S41="Historical but deliberately bounded",J41="Limited / weak"),O41="Not established",AND(J41="Limited / weak",O41="Multiple independent lines",P41="Established independent origins",T41="Likely to change assessment"),AND(O41="Single-origin only",NOT(AND(F41="Use",J41="Fit",OR(K41="Supported",K41="Inferred"),L41="Yes",OR(M41="None found",M41="Apparent contradiction resolved"),N41="None",O41="Single-origin only",OR(Q41="None",Q41="Limited and visible"),S41="Fit for current decision",T41="Unlikely to change assessment"))),T41="Likely to change assessment"),"P10",IF(OR(AND(F41="No material change",NOT(AND(OR(F41="Use",F41="No material change"),IF(F41="No material change",AND(H41="Unchanged exact claim",I41="Unchanged decision use"),TRUE),J41="Fit",OR(K41="Supported",K41="Inferred"),L41="Yes",OR(M41="None found",M41="Apparent contradiction resolved"),N41="None",O41="Multiple independent lines",P41="Established independent origins",OR(Q41="None",Q41="Limited and visible"),S41="Fit for current decision",T41="Unlikely to change assessment"))),F41="Use with limits",S41="Historical but deliberately bounded",P41="Shared or dependent origins",O41="One independent line",AND(F41="Use",J41="Fit",OR(K41="Supported",K41="Inferred"),L41="Yes",OR(M41="None found",M41="Apparent contradiction resolved"),N41="None",O41="Single-origin only",OR(Q41="None",Q41="Limited and visible"),S41="Fit for current decision",T41="Unlikely to change assessment"),AND(J41="Limited / weak",O41="Multiple independent lines",P41="Established independent origins",OR(T41="Unlikely to change assessment",T41="Could change scope or wording")),T41="Could change scope or wording"),"P11",IF(AND(OR(F41="Use",F41="No material change"),IF(F41="No material change",AND(H41="Unchanged exact claim",I41="Unchanged decision use"),TRUE),J41="Fit",OR(K41="Supported",K41="Inferred"),L41="Yes",OR(M41="None found",M41="Apparent contradiction resolved"),N41="None",O41="Multiple independent lines",P41="Established independent origins",OR(Q41="None",Q41="Limited and visible"),S41="Fit for current decision",T41="Unlikely to change assessment"),"P12","P09"))))))))))))))</x:f>
      </x:c>
      <x:c r="AC41" s="38" t="str">
        <x:f>IF(A41="","",IF(AB41="P00","CONF-TECH-INVALID-ENUM",IF(AB41="P01","CONF-INCOMPLETE",IF(AB41="P02","CONF-UPSTREAM-REFUSE",IF(AB41="P03","CONF-UPSTREAM-REVIEW",IF(AB41="P04",IF(F41="No material change","CONF-SC-NMC-UNRESOLVED","CONF-UPSTREAM-UNRESOLVED"),IF(AB41="P05",IF(L41="Partial","CONF-DIRECT-FIT-PARTIAL","CONF-DIRECT-FIT"),IF(AB41="P06","CONF-MISSING-OR-UNCHECKED",IF(AB41="P07",IF(F41="No material change","CONF-SC-NMC-CONTRADICTION","CONF-CONTRADICTION"),IF(AB41="P08",IF(Q41="Material and unresolved","CONF-NOT-ASSIGNABLE-ASSUMPTION",IF(AND(F41="No material change",OR(J41="Stale",S41="Stale for current decision")),"CONF-SC-NMC-STALE",IF(S41="Context not established","CONF-NOT-ASSIGNABLE-CONTEXT","CONF-NOT-ASSIGNABLE-STALE-CURRENT"))),IF(AB41="P09",IF(AND(F41="Use with limits",G41=""),"CONF-SC-LIMIT-MISSING",IF(AND(F41="No material change",H41="Changed exact claim"),"CONF-SC-NMC-CLAIM-CHANGED",IF(AND(F41="No material change",I41="Changed decision use"),"CONF-SC-NMC-USE-CHANGED",IF(AND(OR(O41="Multiple independent lines",O41="One independent line"),P41="Not established"),"CONF-SC-INDEPENDENCE-UNPROVEN",IF(AND(Q41="None",R41&lt;&gt;""),"CONF-SC-ASSUMPTION-CONFLICT","CONF-SC-UNCLASSIFIED"))))),IF(AB41="P10",IF(Q41="Material but bounded","CONF-LOW-ASSUMPTION",IF(AND(S41="Historical but deliberately bounded",J41="Limited / weak"),"CONF-LOW-HISTORICAL",IF(O41="Not established","CONF-LOW-NOT-ESTABLISHED",IF(AND(J41="Limited / weak",O41="Multiple independent lines",P41="Established independent origins",T41="Likely to change assessment"),"CONF-LOW-WEAK-LINES",IF(AND(O41="Single-origin only",NOT(AND(F41="Use",J41="Fit",OR(K41="Supported",K41="Inferred"),L41="Yes",OR(M41="None found",M41="Apparent contradiction resolved"),N41="None",O41="Single-origin only",OR(Q41="None",Q41="Limited and visible"),S41="Fit for current decision",T41="Unlikely to change assessment"))),"CONF-LOW-SINGLE-ORIGIN","CONF-LOW-SENSITIVE"))))),IF(AB41="P11",IF(F41="No material change","CONF-MODERATE-NMC",IF(F41="Use with limits","CONF-MODERATE-LIMITED",IF(S41="Historical but deliberately bounded","CONF-MODERATE-HISTORICAL",IF(P41="Shared or dependent origins","CONF-MODERATE-SHARED-ORIGINS",IF(OR(O41="One independent line",AND(F41="Use",J41="Fit",OR(K41="Supported",K41="Inferred"),L41="Yes",OR(M41="None found",M41="Apparent contradiction resolved"),N41="None",O41="Single-origin only",OR(Q41="None",Q41="Limited and visible"),S41="Fit for current decision",T41="Unlikely to change assessment")),"CONF-MODERATE-ONE-LINE",IF(AND(J41="Limited / weak",O41="Multiple independent lines",P41="Established independent origins",OR(T41="Unlikely to change assessment",T41="Could change scope or wording")),"CONF-MODERATE-WEAK-LINES","CONF-MODERATE-SENSITIVE")))))),IF(AB41="P12",IF(F41="No material change","CONF-HIGH-NMC",IF(K41="Inferred","CONF-HIGH-INFERENCE-RETAINED","CONF-HIGH-DIRECT-INDEPENDENT")),""))))))))))))))</x:f>
      </x:c>
      <x:c r="AD41" s="38" t="str">
        <x:f>IF(A41="","",IF(AC41="A63-TECH-INVALID-ENUM","One or more active Stage 1 controlled values are invalid.",IF(AC41="A63-INCOMPLETE","The active Stage 1 assessment is incomplete.",IF(AC41="A63-UPSTREAM-REFUSE","What Counts as Reliable Evidence in Competitor Analysis? returned Refuse claim.",IF(AC41="A63-UPSTREAM-REVIEW","What Counts as Reliable Evidence in Competitor Analysis? returned Review required.",IF(AC41="A63-SC-NMC-UNRESOLVED","The no-material-change claim remains unresolved.",IF(AC41="A63-UPSTREAM-UNRESOLVED","The claim remains unresolved.",IF(AC41="A63-DIRECT-FIT","The evidence does not directly fit the exact submitted claim.",IF(AC41="A63-DIRECT-FIT-PARTIAL","The submitted claim only partially fits the evidence.",IF(AC41="A63-MISSING-OR-UNCHECKED","Required evidence is missing, unavailable, unknown, or contradiction checking is incomplete.",IF(AC41="A63-CONTRADICTION","A material contradiction remains unresolved.",IF(AC41="A63-SC-NMC-CONTRADICTION","The no-material-change submission contains an unresolved material contradiction.",IF(AC41="A63-NOT-ASSIGNABLE-ASSUMPTION","A material assumption remains unresolved.",IF(AC41="A63-NOT-ASSIGNABLE-CONTEXT","The relevant context is not established.",IF(AC41="A63-NOT-ASSIGNABLE-STALE-CURRENT","The evidence or context is stale for the current decision.",IF(AC41="A63-SC-NMC-STALE","The no-material-change assessment is stale for the current decision.",IF(AC41="A63-SC-ASSUMPTION-CONFLICT","The assumption category and detail conflict.",IF(AC41="A63-SC-INDEPENDENCE-UNPROVEN","Independent origins are not established.",IF(AC41="A63-SC-LIMIT-MISSING","Use with limits requires a named limitation.",IF(AC41="A63-SC-NMC-CLAIM-CHANGED","The exact claim changed, so prior confidence cannot be carried forward.",IF(AC41="A63-SC-NMC-USE-CHANGED","The decision use changed.",IF(AC41="A63-SC-UNCLASSIFIED","The valid input combination has no authorized classification.",IF(AC41="A63-LOW-ASSUMPTION","A bounded material assumption makes the eligible assessment fragile.",IF(AC41="A63-LOW-HISTORICAL","Historical, weak support makes the assessment fragile.",IF(AC41="A63-LOW-NOT-ESTABLISHED","Support exists but independent support is not established.",IF(AC41="A63-LOW-SENSITIVE","Plausible new evidence is likely to change the assessment.",IF(AC41="A63-LOW-SINGLE-ORIGIN","The eligible assessment depends on one origin and fails the stable single-origin conjunction.",IF(AC41="A63-LOW-WEAK-LINES","Multiple independent lines remain weak and the result is likely to change.",IF(AC41="A63-MODERATE-HISTORICAL","The evidence supports a deliberately historical, bounded assessment.",IF(AC41="A63-MODERATE-LIMITED","The assessment is eligible only within the named limitation.",IF(AC41="A63-MODERATE-NMC","The unchanged assessment remains eligible but retains meaningful uncertainty.",IF(AC41="A63-MODERATE-ONE-LINE","The assessment rests on one effective line of support.",IF(AC41="A63-MODERATE-SENSITIVE","Meaningful new evidence could change the scope or wording.",IF(AC41="A63-MODERATE-SHARED-ORIGINS","The lines share or depend on common origins, reducing independent corroboration.",IF(AC41="A63-MODERATE-WEAK-LINES","Established independent origins support the assessment, but the evidence remains limited or weak.",IF(AC41="A63-HIGH-DIRECT-INDEPENDENT","Direct, coherent support with established independent origins and limited visible assumptions supports the bounded assessment.",IF(AC41="A63-HIGH-INFERENCE-RETAINED","Direct, coherent support with established independent origins supports the bounded inference; it remains explicitly an inference.",IF(AC41="A63-HIGH-NMC","The exact claim and decision use are unchanged and the strong-support conditions remain satisfied.",""))))))))))))))))))))))))))))))))))))))</x:f>
      </x:c>
      <x:c r="AE41" s="38" t="str">
        <x:f>IF(A41="","",IF(Z41="Invalid controlled input","No confidence statement is permitted.",IF(Z41="Incomplete","No confidence statement is permitted until Stage 1 is complete.",IF(Z41="Not eligible","Confidence not assignable: no confidence statement is permitted for "&amp;C41&amp;" because "&amp;AD41&amp;" "&amp;AG41,IF(AA41="High confidence",IF(K41="Inferred","The evidence supports the inference that ","The available evidence strongly supports the assessment that ")&amp;C41&amp;", with High confidence within "&amp;D41&amp;". The principal remaining uncertainty is "&amp;U41,IF(AA41="Moderate confidence",IF(K41="Inferred","The evidence supports the inference that ","The available evidence supports the assessment that ")&amp;C41&amp;", with Moderate confidence within "&amp;D41&amp;". "&amp;U41&amp;" could change its scope or wording.",IF(K41="Inferred","The limited evidence supports the provisional inference that ","Limited evidence weakly supports the bounded assessment that ")&amp;C41&amp;". Treat it as provisional because "&amp;U41))))))</x:f>
      </x:c>
      <x:c r="AF41" s="38" t="str">
        <x:f>IF(A41="","",IF(Z41="Invalid controlled input","Do not preserve or reuse a previous result.",IF(Z41="Incomplete","Do not infer a result from partial inputs.",IF(Z41="Not eligible","Do not use High, Moderate or Low confidence, zero confidence, very low confidence, or wording that presents the claim as established.",IF(AA41="High confidence","Do not say certain, proven, guaranteed, definitely, conclusive, established fact, or assign a numerical probability.",IF(AA41="Moderate confidence","Do not say definitive, conclusive, established fact, or attach a percentage band.","Do not say shows, confirms, demonstrates as established, or use Low confidence to rescue an unsupported claim."))))))</x:f>
      </x:c>
      <x:c r="AG41" s="38" t="str">
        <x:f>IF(A41="","",IF(AC41="A63-TECH-INVALID-ENUM","Correct the exact invalid value and resubmit.",IF(AC41="A63-INCOMPLETE","Complete every active Stage 1 field.",IF(AC41="A63-UPSTREAM-REFUSE","Resolve or replace the refused claim through What Counts as Reliable Evidence in Competitor Analysis?.",IF(AC41="A63-UPSTREAM-REVIEW","Complete the review in What Counts as Reliable Evidence in Competitor Analysis? before confidence assessment.",IF(AC41="A63-SC-NMC-UNRESOLVED","Resolve the claim status upstream before assigning confidence.",IF(AC41="A63-UPSTREAM-UNRESOLVED","Resolve the claim status upstream before assigning confidence.",IF(AC41="A63-DIRECT-FIT","Narrow or replace the claim and rerun What Counts as Reliable Evidence in Competitor Analysis?.",IF(AC41="A63-DIRECT-FIT-PARTIAL","Submit the separately narrowed proposition approved through What Counts as Reliable Evidence in Competitor Analysis? as the new Exact claim with Direct claim fit set to Yes.",IF(AC41="A63-MISSING-OR-UNCHECKED","Recover or document the required evidence and complete the review in What Counts as Reliable Evidence in Competitor Analysis? before assigning confidence.",IF(AC41="A63-CONTRADICTION","Resolve or preserve the contradiction through How to Handle Contradictory Competitor Evidence before assigning confidence.",IF(AC41="A63-SC-NMC-CONTRADICTION","Resolve or preserve the contradiction through How to Handle Contradictory Competitor Evidence before assigning confidence.",IF(AC41="A63-NOT-ASSIGNABLE-ASSUMPTION","Resolve the material assumption or narrow the claim.",IF(AC41="A63-NOT-ASSIGNABLE-CONTEXT","Establish the relevant context before assigning confidence.",IF(AC41="A63-NOT-ASSIGNABLE-STALE-CURRENT","Update or historically bind the evidence through When Competitor Evidence Becomes Too Old to Use.",IF(AC41="A63-SC-NMC-STALE","Run a fresh assessment with current evidence.",IF(AC41="A63-SC-ASSUMPTION-CONFLICT","Choose a bounded assumption category or remove the detail.",IF(AC41="A63-SC-INDEPENDENCE-UNPROVEN","Trace origins or correct the support category.",IF(AC41="A63-SC-LIMIT-MISSING","Add the exact limitation or correct the upstream outcome.",IF(AC41="A63-SC-NMC-CLAIM-CHANGED","Run a fresh assessment.",IF(AC41="A63-SC-NMC-USE-CHANGED","Run a fresh assessment for the new use.",IF(AC41="A63-SC-UNCLASSIFIED","Return to method governance; do not invent a result.",IF(AC41="A63-LOW-ASSUMPTION","Keep the assumption explicit and seek evidence that could remove it.",IF(AC41="A63-LOW-HISTORICAL","Use only historically bounded wording and seek current evidence.",IF(AC41="A63-LOW-NOT-ESTABLISHED","Trace provenance or collect genuinely independent evidence.",IF(AC41="A63-LOW-SENSITIVE","Collect the evidence most likely to change the result.",IF(AC41="A63-LOW-SINGLE-ORIGIN","Seek genuinely independent corroboration.",IF(AC41="A63-LOW-WEAK-LINES","Strengthen direct support before consequential use.",IF(AC41="A63-MODERATE-HISTORICAL","Do not generalize it to the current decision without fresh evidence.",IF(AC41="A63-MODERATE-LIMITED","Reopen if the named limitation no longer holds.",IF(AC41="A63-MODERATE-NMC","Reopen if the exact claim, use, evidence or context changes.",IF(AC41="A63-MODERATE-ONE-LINE","A second genuinely independent line could change scope or wording.",IF(AC41="A63-MODERATE-SENSITIVE","Name the likely change trigger and keep the statement bounded.",IF(AC41="A63-MODERATE-SHARED-ORIGINS","Seek genuinely independent origins.",IF(AC41="A63-MODERATE-WEAK-LINES","Strengthen the direct evidence and preserve the limitation.",IF(AC41="A63-HIGH-DIRECT-INDEPENDENT","Reopen on the named evidence, context, assumption or decision-use trigger.",IF(AC41="A63-HIGH-INFERENCE-RETAINED","Retain the inference marker and reopen on the named trigger.",IF(AC41="A63-HIGH-NMC","Reopen on the named evidence, context, assumption or decision-use trigger.",""))))))))))))))))))))))))))))))))))))))</x:f>
      </x:c>
      <x:c r="AH41" s="38" t="str">
        <x:f>IF(A41="","",IF(Z41&lt;&gt;"Eligible","",IF(AND(V41="Consequential / high-impact",W41="Hard to reverse"),"CONF-OVERLAY-CONSEQUENCE + CONF-OVERLAY-HARD-TO-REVERSE",IF(AND(AA41="Low confidence",W41="Hard to reverse"),"CONF-OVERLAY-HARD-TO-REVERSE",IF(V41="Consequential / high-impact","CONF-OVERLAY-CONSEQUENCE",IF(W41="Hard to reverse","CONF-OVERLAY-HARD-TO-REVERSE",IF(OR(V41="Material / decision-changing",W41="Costly to reverse"),"CONF-OVERLAY-CONSEQUENCE","")))))))</x:f>
      </x:c>
      <x:c r="AI41" s="38" t="str">
        <x:f>IF(A41="","",IF(Z41&lt;&gt;"Eligible","",IF(AND(V41="Consequential / high-impact",W41="Hard to reverse"),IF(AA41="Low confidence","Independent review and formal approval required; default to deferral, evidence collection or a reversible test.","Independent accountable review and formal approval required before a consequential, hard-to-reverse action."),IF(AND(AA41="Low confidence",W41="Hard to reverse"),"Independent review and formal approval required; default to deferral, evidence collection or a reversible test.",IF(V41="Consequential / high-impact","Independent accountable review and formal approval required.",IF(W41="Hard to reverse","Independent review required before a hard-to-reverse action.",IF(OR(V41="Material / decision-changing",W41="Costly to reverse"),"Accountable reviewer required before material use.","Owner review; reopen on the named trigger.")))))))</x:f>
      </x:c>
      <x:c r="AJ41" s="38" t="str">
        <x:f>IF(A41="","",IF(Z41&lt;&gt;"Eligible","",IF(AND(V41="Consequential / high-impact",W41="Hard to reverse"),IF(AA41="Low confidence","Do not make an irreversible commitment from this Low-confidence assessment.","Prefer a reversible step and proceed only within the recorded scope after independent review; confidence itself is unchanged."),IF(AND(AA41="Low confidence",W41="Hard to reverse"),"Do not make an irreversible commitment from this Low-confidence assessment.",IF(V41="Consequential / high-impact","Proceed only within the recorded scope after independent review; confidence itself is unchanged.",IF(W41="Hard to reverse","Prefer a reversible step until review is complete.",IF(OR(V41="Material / decision-changing",W41="Costly to reverse"),"Use only after accountable review and within the stated boundary.","Proceed within the stated scope and preserve the reopen condition.")))))))</x:f>
      </x:c>
      <x:c r="AK41" s="37"/>
      <x:c r="AL41" s="37"/>
      <x:c r="AM41" s="37"/>
      <x:c r="AN41" s="37"/>
      <x:c r="AO41" s="42"/>
      <x:c r="AP41" s="38" t="str">
        <x:f>IF(A41="","",IF(Z41&lt;&gt;"Eligible","Not active",IF(OR(AND(AN41&lt;&gt;"",NOT(OR(EXACT(AN41,"Yes"),EXACT(AN41,"No")))),AND(AO41&lt;&gt;"",NOT(ISNUMBER(AO41)))),"H00",IF(OR(AK41="",AM41="",AN41=""),"H01",IF(AND(OR(V41="Material / decision-changing",V41="Consequential / high-impact",W41="Costly to reverse",W41="Hard to reverse"),AL41=""),"H02",IF(AND(OR(V41="Consequential / high-impact",W41="Hard to reverse"),AK41&lt;&gt;"",AL41&lt;&gt;"",EXACT(AK41,AL41)),"H03",IF(AND(AN41="Yes",AO41=""),"H04",IF(AND(AN41="No",AO41&lt;&gt;""),"H05","H06"))))))))</x:f>
      </x:c>
      <x:c r="AQ41" s="38" t="str">
        <x:f>IF(A41="","",IF(AP41="Not active","Not active",IF(OR(AP41="H00",AP41="H01",AP41="H04"),"Incomplete",IF(OR(AP41="H02",AP41="H03",AP41="H05"),"Draft","Complete"))))</x:f>
      </x:c>
      <x:c r="AR41" s="38" t="str">
        <x:f>IF(A41="","",IF(AP41="H00","CONF-HANDOFF-INVALID",IF(AP41="H01","CONF-HANDOFF-INCOMPLETE",IF(AP41="H02","CONF-HANDOFF-REVIEWER",IF(AP41="H03","CONF-HANDOFF-INDEPENDENCE",IF(AP41="H04","CONF-HANDOFF-DATE",IF(AP41="H05","CONF-HANDOFF-DATE-NOT-MATERIAL","")))))))</x:f>
      </x:c>
      <x:c r="AS41" s="38" t="str">
        <x:f>IF(A41="","",IF(AP41="H06","Permitted","Prohibited"))</x:f>
      </x:c>
      <x:c r="AT41" s="38" t="str">
        <x:f>IF(A41="","",IF(OR(AB41="P41",AB41="P42",AB41="P44",AB41="P45"),"What Counts as Reliable Evidence in Competitor Analysis?",IF(AB41="P43","Observed, Inferred and Unresolved Evidence",IF(AB41="P46","How to Handle Contradictory Competitor Evidence",IF(AB41="P47","When Competitor Evidence Becomes Too Old to Use","")))))</x:f>
      </x:c>
      <x:c r="AU41" s="38" t="str">
        <x:f>IF(A41="","","SERPIFAI Confidence Statement Method v1.0.1")</x:f>
      </x:c>
      <x:c r="AV41" s="38" t="str">
        <x:f>IF(A41="","","Qualitative evidence-and-uncertainty protocol; not probability, calibrated accuracy, scoring, assurance or a guarantee.")</x:f>
      </x:c>
    </x:row>
    <x:row r="42">
      <x:c r="A42" s="37"/>
      <x:c r="B42" s="37"/>
      <x:c r="C42" s="37"/>
      <x:c r="D42" s="37"/>
      <x:c r="E42" s="42"/>
      <x:c r="F42" s="37"/>
      <x:c r="G42" s="37"/>
      <x:c r="H42" s="37"/>
      <x:c r="I42" s="37"/>
      <x:c r="J42" s="37"/>
      <x:c r="K42" s="37"/>
      <x:c r="L42" s="37"/>
      <x:c r="M42" s="37"/>
      <x:c r="N42" s="37"/>
      <x:c r="O42" s="37"/>
      <x:c r="P42" s="37"/>
      <x:c r="Q42" s="37"/>
      <x:c r="R42" s="37"/>
      <x:c r="S42" s="37"/>
      <x:c r="T42" s="37"/>
      <x:c r="U42" s="37"/>
      <x:c r="V42" s="37"/>
      <x:c r="W42" s="37"/>
      <x:c r="X42" s="38" t="str">
        <x:f>IF(A42="","",IF(NOT(AND(OR(EXACT(F42,"Use"),EXACT(F42,"Use with limits"),EXACT(F42,"Review required"),EXACT(F42,"Refuse claim"),EXACT(F42,"No material change")),OR(EXACT(J42,"Fit"),EXACT(J42,"Limited / weak"),EXACT(J42,"Stale"),EXACT(J42,"Contradictory"),EXACT(J42,"Missing")),OR(EXACT(K42,"Supported"),EXACT(K42,"Inferred"),EXACT(K42,"Unresolved")),OR(EXACT(L42,"Yes"),EXACT(L42,"Partial"),EXACT(L42,"No"),EXACT(L42,"Unknown")),OR(EXACT(M42,"None found"),EXACT(M42,"Apparent contradiction resolved"),EXACT(M42,"Material contradiction unresolved"),EXACT(M42,"Not checked")),OR(EXACT(N42,"None"),EXACT(N42,"Recoverable missing evidence"),EXACT(N42,"Material evidence unavailable"),EXACT(N42,"Unknown")),OR(EXACT(O42,"Multiple independent lines"),EXACT(O42,"One independent line"),EXACT(O42,"Single-origin only"),EXACT(O42,"Not established")),OR(EXACT(Q42,"None"),EXACT(Q42,"Limited and visible"),EXACT(Q42,"Material but bounded"),EXACT(Q42,"Material and unresolved")),OR(EXACT(S42,"Fit for current decision"),EXACT(S42,"Historical but deliberately bounded"),EXACT(S42,"Stale for current decision"),EXACT(S42,"Context not established")),OR(EXACT(T42,"Unlikely to change assessment"),EXACT(T42,"Could change scope or wording"),EXACT(T42,"Likely to change assessment")),OR(EXACT(V42,"Routine / descriptive"),EXACT(V42,"Material / decision-changing"),EXACT(V42,"Consequential / high-impact")),OR(EXACT(W42,"Easy to reverse"),EXACT(W42,"Costly to reverse"),EXACT(W42,"Hard to reverse")),IF(F42="No material change",OR(EXACT(H42,"Unchanged exact claim"),EXACT(H42,"Changed exact claim")),TRUE),IF(F42="No material change",OR(EXACT(I42,"Unchanged decision use"),EXACT(I42,"Changed decision use")),TRUE),IF(OR(O42="Multiple independent lines",O42="One independent line"),OR(EXACT(P42,"Established independent origins"),EXACT(P42,"Shared or dependent origins"),EXACT(P42,"Not established")),TRUE))),"Invalid","Valid"))</x:f>
      </x:c>
      <x:c r="Y42" s="38" t="str">
        <x:f>IF(A42="","",IF(X42="Invalid","Not evaluated after P00",IF(OR(C42="",D42="",F42="",IF(F42="No material change",OR(H42="",I42=""),FALSE),J42="",K42="",L42="",M42="",N42="",O42="",IF(OR(O42="Multiple independent lines",O42="One independent line"),P42="",FALSE),Q42="",IF(Q42&lt;&gt;"None",R42="",FALSE),S42="",T42="",U42="",V42="",W42=""),"Incomplete","Complete")))</x:f>
      </x:c>
      <x:c r="Z42" s="38" t="str">
        <x:f>IF(A42="","",IF(AB42="P00","Invalid controlled input",IF(AB42="P01","Incomplete",IF(OR(AB42="P02",AB42="P03",AB42="P04",AB42="P05",AB42="P06",AB42="P07",AB42="P08",AB42="P09"),"Not eligible","Eligible"))))</x:f>
      </x:c>
      <x:c r="AA42" s="38" t="str">
        <x:f>IF(A42="","",IF(AB42="P00","No confidence assigned",IF(AB42="P01","No confidence result",IF(OR(AB42="P02",AB42="P03",AB42="P04",AB42="P05",AB42="P06",AB42="P07",AB42="P08",AB42="P09"),"Confidence not assignable",IF(AB42="P10","Low confidence",IF(AB42="P11","Moderate confidence","High confidence"))))))</x:f>
      </x:c>
      <x:c r="AB42" s="38" t="str">
        <x:f>IF(A42="","",IF(X42="Invalid","P00",IF(Y42="Incomplete","P01",IF(F42="Refuse claim","P02",IF(F42="Review required","P03",IF(K42="Unresolved","P04",IF(OR(L42="No",L42="Unknown",L42="Partial"),"P05",IF(OR(J42="Missing",N42&lt;&gt;"None",M42="Not checked"),"P06",IF(OR(J42="Contradictory",M42="Material contradiction unresolved"),"P07",IF(OR(J42="Stale",S42="Stale for current decision",S42="Context not established",Q42="Material and unresolved"),"P08",IF(OR(AND(F42="Use with limits",G42=""),AND(F42="No material change",H42="Changed exact claim"),AND(F42="No material change",I42="Changed decision use"),AND(OR(O42="Multiple independent lines",O42="One independent line"),P42="Not established"),AND(Q42="None",R42&lt;&gt;"")),"P09",IF(OR(Q42="Material but bounded",AND(S42="Historical but deliberately bounded",J42="Limited / weak"),O42="Not established",AND(J42="Limited / weak",O42="Multiple independent lines",P42="Established independent origins",T42="Likely to change assessment"),AND(O42="Single-origin only",NOT(AND(F42="Use",J42="Fit",OR(K42="Supported",K42="Inferred"),L42="Yes",OR(M42="None found",M42="Apparent contradiction resolved"),N42="None",O42="Single-origin only",OR(Q42="None",Q42="Limited and visible"),S42="Fit for current decision",T42="Unlikely to change assessment"))),T42="Likely to change assessment"),"P10",IF(OR(AND(F42="No material change",NOT(AND(OR(F42="Use",F42="No material change"),IF(F42="No material change",AND(H42="Unchanged exact claim",I42="Unchanged decision use"),TRUE),J42="Fit",OR(K42="Supported",K42="Inferred"),L42="Yes",OR(M42="None found",M42="Apparent contradiction resolved"),N42="None",O42="Multiple independent lines",P42="Established independent origins",OR(Q42="None",Q42="Limited and visible"),S42="Fit for current decision",T42="Unlikely to change assessment"))),F42="Use with limits",S42="Historical but deliberately bounded",P42="Shared or dependent origins",O42="One independent line",AND(F42="Use",J42="Fit",OR(K42="Supported",K42="Inferred"),L42="Yes",OR(M42="None found",M42="Apparent contradiction resolved"),N42="None",O42="Single-origin only",OR(Q42="None",Q42="Limited and visible"),S42="Fit for current decision",T42="Unlikely to change assessment"),AND(J42="Limited / weak",O42="Multiple independent lines",P42="Established independent origins",OR(T42="Unlikely to change assessment",T42="Could change scope or wording")),T42="Could change scope or wording"),"P11",IF(AND(OR(F42="Use",F42="No material change"),IF(F42="No material change",AND(H42="Unchanged exact claim",I42="Unchanged decision use"),TRUE),J42="Fit",OR(K42="Supported",K42="Inferred"),L42="Yes",OR(M42="None found",M42="Apparent contradiction resolved"),N42="None",O42="Multiple independent lines",P42="Established independent origins",OR(Q42="None",Q42="Limited and visible"),S42="Fit for current decision",T42="Unlikely to change assessment"),"P12","P09"))))))))))))))</x:f>
      </x:c>
      <x:c r="AC42" s="38" t="str">
        <x:f>IF(A42="","",IF(AB42="P00","CONF-TECH-INVALID-ENUM",IF(AB42="P01","CONF-INCOMPLETE",IF(AB42="P02","CONF-UPSTREAM-REFUSE",IF(AB42="P03","CONF-UPSTREAM-REVIEW",IF(AB42="P04",IF(F42="No material change","CONF-SC-NMC-UNRESOLVED","CONF-UPSTREAM-UNRESOLVED"),IF(AB42="P05",IF(L42="Partial","CONF-DIRECT-FIT-PARTIAL","CONF-DIRECT-FIT"),IF(AB42="P06","CONF-MISSING-OR-UNCHECKED",IF(AB42="P07",IF(F42="No material change","CONF-SC-NMC-CONTRADICTION","CONF-CONTRADICTION"),IF(AB42="P08",IF(Q42="Material and unresolved","CONF-NOT-ASSIGNABLE-ASSUMPTION",IF(AND(F42="No material change",OR(J42="Stale",S42="Stale for current decision")),"CONF-SC-NMC-STALE",IF(S42="Context not established","CONF-NOT-ASSIGNABLE-CONTEXT","CONF-NOT-ASSIGNABLE-STALE-CURRENT"))),IF(AB42="P09",IF(AND(F42="Use with limits",G42=""),"CONF-SC-LIMIT-MISSING",IF(AND(F42="No material change",H42="Changed exact claim"),"CONF-SC-NMC-CLAIM-CHANGED",IF(AND(F42="No material change",I42="Changed decision use"),"CONF-SC-NMC-USE-CHANGED",IF(AND(OR(O42="Multiple independent lines",O42="One independent line"),P42="Not established"),"CONF-SC-INDEPENDENCE-UNPROVEN",IF(AND(Q42="None",R42&lt;&gt;""),"CONF-SC-ASSUMPTION-CONFLICT","CONF-SC-UNCLASSIFIED"))))),IF(AB42="P10",IF(Q42="Material but bounded","CONF-LOW-ASSUMPTION",IF(AND(S42="Historical but deliberately bounded",J42="Limited / weak"),"CONF-LOW-HISTORICAL",IF(O42="Not established","CONF-LOW-NOT-ESTABLISHED",IF(AND(J42="Limited / weak",O42="Multiple independent lines",P42="Established independent origins",T42="Likely to change assessment"),"CONF-LOW-WEAK-LINES",IF(AND(O42="Single-origin only",NOT(AND(F42="Use",J42="Fit",OR(K42="Supported",K42="Inferred"),L42="Yes",OR(M42="None found",M42="Apparent contradiction resolved"),N42="None",O42="Single-origin only",OR(Q42="None",Q42="Limited and visible"),S42="Fit for current decision",T42="Unlikely to change assessment"))),"CONF-LOW-SINGLE-ORIGIN","CONF-LOW-SENSITIVE"))))),IF(AB42="P11",IF(F42="No material change","CONF-MODERATE-NMC",IF(F42="Use with limits","CONF-MODERATE-LIMITED",IF(S42="Historical but deliberately bounded","CONF-MODERATE-HISTORICAL",IF(P42="Shared or dependent origins","CONF-MODERATE-SHARED-ORIGINS",IF(OR(O42="One independent line",AND(F42="Use",J42="Fit",OR(K42="Supported",K42="Inferred"),L42="Yes",OR(M42="None found",M42="Apparent contradiction resolved"),N42="None",O42="Single-origin only",OR(Q42="None",Q42="Limited and visible"),S42="Fit for current decision",T42="Unlikely to change assessment")),"CONF-MODERATE-ONE-LINE",IF(AND(J42="Limited / weak",O42="Multiple independent lines",P42="Established independent origins",OR(T42="Unlikely to change assessment",T42="Could change scope or wording")),"CONF-MODERATE-WEAK-LINES","CONF-MODERATE-SENSITIVE")))))),IF(AB42="P12",IF(F42="No material change","CONF-HIGH-NMC",IF(K42="Inferred","CONF-HIGH-INFERENCE-RETAINED","CONF-HIGH-DIRECT-INDEPENDENT")),""))))))))))))))</x:f>
      </x:c>
      <x:c r="AD42" s="38" t="str">
        <x:f>IF(A42="","",IF(AC42="A64-TECH-INVALID-ENUM","One or more active Stage 1 controlled values are invalid.",IF(AC42="A64-INCOMPLETE","The active Stage 1 assessment is incomplete.",IF(AC42="A64-UPSTREAM-REFUSE","What Counts as Reliable Evidence in Competitor Analysis? returned Refuse claim.",IF(AC42="A64-UPSTREAM-REVIEW","What Counts as Reliable Evidence in Competitor Analysis? returned Review required.",IF(AC42="A64-SC-NMC-UNRESOLVED","The no-material-change claim remains unresolved.",IF(AC42="A64-UPSTREAM-UNRESOLVED","The claim remains unresolved.",IF(AC42="A64-DIRECT-FIT","The evidence does not directly fit the exact submitted claim.",IF(AC42="A64-DIRECT-FIT-PARTIAL","The submitted claim only partially fits the evidence.",IF(AC42="A64-MISSING-OR-UNCHECKED","Required evidence is missing, unavailable, unknown, or contradiction checking is incomplete.",IF(AC42="A64-CONTRADICTION","A material contradiction remains unresolved.",IF(AC42="A64-SC-NMC-CONTRADICTION","The no-material-change submission contains an unresolved material contradiction.",IF(AC42="A64-NOT-ASSIGNABLE-ASSUMPTION","A material assumption remains unresolved.",IF(AC42="A64-NOT-ASSIGNABLE-CONTEXT","The relevant context is not established.",IF(AC42="A64-NOT-ASSIGNABLE-STALE-CURRENT","The evidence or context is stale for the current decision.",IF(AC42="A64-SC-NMC-STALE","The no-material-change assessment is stale for the current decision.",IF(AC42="A64-SC-ASSUMPTION-CONFLICT","The assumption category and detail conflict.",IF(AC42="A64-SC-INDEPENDENCE-UNPROVEN","Independent origins are not established.",IF(AC42="A64-SC-LIMIT-MISSING","Use with limits requires a named limitation.",IF(AC42="A64-SC-NMC-CLAIM-CHANGED","The exact claim changed, so prior confidence cannot be carried forward.",IF(AC42="A64-SC-NMC-USE-CHANGED","The decision use changed.",IF(AC42="A64-SC-UNCLASSIFIED","The valid input combination has no authorized classification.",IF(AC42="A64-LOW-ASSUMPTION","A bounded material assumption makes the eligible assessment fragile.",IF(AC42="A64-LOW-HISTORICAL","Historical, weak support makes the assessment fragile.",IF(AC42="A64-LOW-NOT-ESTABLISHED","Support exists but independent support is not established.",IF(AC42="A64-LOW-SENSITIVE","Plausible new evidence is likely to change the assessment.",IF(AC42="A64-LOW-SINGLE-ORIGIN","The eligible assessment depends on one origin and fails the stable single-origin conjunction.",IF(AC42="A64-LOW-WEAK-LINES","Multiple independent lines remain weak and the result is likely to change.",IF(AC42="A64-MODERATE-HISTORICAL","The evidence supports a deliberately historical, bounded assessment.",IF(AC42="A64-MODERATE-LIMITED","The assessment is eligible only within the named limitation.",IF(AC42="A64-MODERATE-NMC","The unchanged assessment remains eligible but retains meaningful uncertainty.",IF(AC42="A64-MODERATE-ONE-LINE","The assessment rests on one effective line of support.",IF(AC42="A64-MODERATE-SENSITIVE","Meaningful new evidence could change the scope or wording.",IF(AC42="A64-MODERATE-SHARED-ORIGINS","The lines share or depend on common origins, reducing independent corroboration.",IF(AC42="A64-MODERATE-WEAK-LINES","Established independent origins support the assessment, but the evidence remains limited or weak.",IF(AC42="A64-HIGH-DIRECT-INDEPENDENT","Direct, coherent support with established independent origins and limited visible assumptions supports the bounded assessment.",IF(AC42="A64-HIGH-INFERENCE-RETAINED","Direct, coherent support with established independent origins supports the bounded inference; it remains explicitly an inference.",IF(AC42="A64-HIGH-NMC","The exact claim and decision use are unchanged and the strong-support conditions remain satisfied.",""))))))))))))))))))))))))))))))))))))))</x:f>
      </x:c>
      <x:c r="AE42" s="38" t="str">
        <x:f>IF(A42="","",IF(Z42="Invalid controlled input","No confidence statement is permitted.",IF(Z42="Incomplete","No confidence statement is permitted until Stage 1 is complete.",IF(Z42="Not eligible","Confidence not assignable: no confidence statement is permitted for "&amp;C42&amp;" because "&amp;AD42&amp;" "&amp;AG42,IF(AA42="High confidence",IF(K42="Inferred","The evidence supports the inference that ","The available evidence strongly supports the assessment that ")&amp;C42&amp;", with High confidence within "&amp;D42&amp;". The principal remaining uncertainty is "&amp;U42,IF(AA42="Moderate confidence",IF(K42="Inferred","The evidence supports the inference that ","The available evidence supports the assessment that ")&amp;C42&amp;", with Moderate confidence within "&amp;D42&amp;". "&amp;U42&amp;" could change its scope or wording.",IF(K42="Inferred","The limited evidence supports the provisional inference that ","Limited evidence weakly supports the bounded assessment that ")&amp;C42&amp;". Treat it as provisional because "&amp;U42))))))</x:f>
      </x:c>
      <x:c r="AF42" s="38" t="str">
        <x:f>IF(A42="","",IF(Z42="Invalid controlled input","Do not preserve or reuse a previous result.",IF(Z42="Incomplete","Do not infer a result from partial inputs.",IF(Z42="Not eligible","Do not use High, Moderate or Low confidence, zero confidence, very low confidence, or wording that presents the claim as established.",IF(AA42="High confidence","Do not say certain, proven, guaranteed, definitely, conclusive, established fact, or assign a numerical probability.",IF(AA42="Moderate confidence","Do not say definitive, conclusive, established fact, or attach a percentage band.","Do not say shows, confirms, demonstrates as established, or use Low confidence to rescue an unsupported claim."))))))</x:f>
      </x:c>
      <x:c r="AG42" s="38" t="str">
        <x:f>IF(A42="","",IF(AC42="A64-TECH-INVALID-ENUM","Correct the exact invalid value and resubmit.",IF(AC42="A64-INCOMPLETE","Complete every active Stage 1 field.",IF(AC42="A64-UPSTREAM-REFUSE","Resolve or replace the refused claim through What Counts as Reliable Evidence in Competitor Analysis?.",IF(AC42="A64-UPSTREAM-REVIEW","Complete the review in What Counts as Reliable Evidence in Competitor Analysis? before confidence assessment.",IF(AC42="A64-SC-NMC-UNRESOLVED","Resolve the claim status upstream before assigning confidence.",IF(AC42="A64-UPSTREAM-UNRESOLVED","Resolve the claim status upstream before assigning confidence.",IF(AC42="A64-DIRECT-FIT","Narrow or replace the claim and rerun What Counts as Reliable Evidence in Competitor Analysis?.",IF(AC42="A64-DIRECT-FIT-PARTIAL","Submit the separately narrowed proposition approved through What Counts as Reliable Evidence in Competitor Analysis? as the new Exact claim with Direct claim fit set to Yes.",IF(AC42="A64-MISSING-OR-UNCHECKED","Recover or document the required evidence and complete the review in What Counts as Reliable Evidence in Competitor Analysis? before assigning confidence.",IF(AC42="A64-CONTRADICTION","Resolve or preserve the contradiction through How to Handle Contradictory Competitor Evidence before assigning confidence.",IF(AC42="A64-SC-NMC-CONTRADICTION","Resolve or preserve the contradiction through How to Handle Contradictory Competitor Evidence before assigning confidence.",IF(AC42="A64-NOT-ASSIGNABLE-ASSUMPTION","Resolve the material assumption or narrow the claim.",IF(AC42="A64-NOT-ASSIGNABLE-CONTEXT","Establish the relevant context before assigning confidence.",IF(AC42="A64-NOT-ASSIGNABLE-STALE-CURRENT","Update or historically bind the evidence through When Competitor Evidence Becomes Too Old to Use.",IF(AC42="A64-SC-NMC-STALE","Run a fresh assessment with current evidence.",IF(AC42="A64-SC-ASSUMPTION-CONFLICT","Choose a bounded assumption category or remove the detail.",IF(AC42="A64-SC-INDEPENDENCE-UNPROVEN","Trace origins or correct the support category.",IF(AC42="A64-SC-LIMIT-MISSING","Add the exact limitation or correct the upstream outcome.",IF(AC42="A64-SC-NMC-CLAIM-CHANGED","Run a fresh assessment.",IF(AC42="A64-SC-NMC-USE-CHANGED","Run a fresh assessment for the new use.",IF(AC42="A64-SC-UNCLASSIFIED","Return to method governance; do not invent a result.",IF(AC42="A64-LOW-ASSUMPTION","Keep the assumption explicit and seek evidence that could remove it.",IF(AC42="A64-LOW-HISTORICAL","Use only historically bounded wording and seek current evidence.",IF(AC42="A64-LOW-NOT-ESTABLISHED","Trace provenance or collect genuinely independent evidence.",IF(AC42="A64-LOW-SENSITIVE","Collect the evidence most likely to change the result.",IF(AC42="A64-LOW-SINGLE-ORIGIN","Seek genuinely independent corroboration.",IF(AC42="A64-LOW-WEAK-LINES","Strengthen direct support before consequential use.",IF(AC42="A64-MODERATE-HISTORICAL","Do not generalize it to the current decision without fresh evidence.",IF(AC42="A64-MODERATE-LIMITED","Reopen if the named limitation no longer holds.",IF(AC42="A64-MODERATE-NMC","Reopen if the exact claim, use, evidence or context changes.",IF(AC42="A64-MODERATE-ONE-LINE","A second genuinely independent line could change scope or wording.",IF(AC42="A64-MODERATE-SENSITIVE","Name the likely change trigger and keep the statement bounded.",IF(AC42="A64-MODERATE-SHARED-ORIGINS","Seek genuinely independent origins.",IF(AC42="A64-MODERATE-WEAK-LINES","Strengthen the direct evidence and preserve the limitation.",IF(AC42="A64-HIGH-DIRECT-INDEPENDENT","Reopen on the named evidence, context, assumption or decision-use trigger.",IF(AC42="A64-HIGH-INFERENCE-RETAINED","Retain the inference marker and reopen on the named trigger.",IF(AC42="A64-HIGH-NMC","Reopen on the named evidence, context, assumption or decision-use trigger.",""))))))))))))))))))))))))))))))))))))))</x:f>
      </x:c>
      <x:c r="AH42" s="38" t="str">
        <x:f>IF(A42="","",IF(Z42&lt;&gt;"Eligible","",IF(AND(V42="Consequential / high-impact",W42="Hard to reverse"),"CONF-OVERLAY-CONSEQUENCE + CONF-OVERLAY-HARD-TO-REVERSE",IF(AND(AA42="Low confidence",W42="Hard to reverse"),"CONF-OVERLAY-HARD-TO-REVERSE",IF(V42="Consequential / high-impact","CONF-OVERLAY-CONSEQUENCE",IF(W42="Hard to reverse","CONF-OVERLAY-HARD-TO-REVERSE",IF(OR(V42="Material / decision-changing",W42="Costly to reverse"),"CONF-OVERLAY-CONSEQUENCE","")))))))</x:f>
      </x:c>
      <x:c r="AI42" s="38" t="str">
        <x:f>IF(A42="","",IF(Z42&lt;&gt;"Eligible","",IF(AND(V42="Consequential / high-impact",W42="Hard to reverse"),IF(AA42="Low confidence","Independent review and formal approval required; default to deferral, evidence collection or a reversible test.","Independent accountable review and formal approval required before a consequential, hard-to-reverse action."),IF(AND(AA42="Low confidence",W42="Hard to reverse"),"Independent review and formal approval required; default to deferral, evidence collection or a reversible test.",IF(V42="Consequential / high-impact","Independent accountable review and formal approval required.",IF(W42="Hard to reverse","Independent review required before a hard-to-reverse action.",IF(OR(V42="Material / decision-changing",W42="Costly to reverse"),"Accountable reviewer required before material use.","Owner review; reopen on the named trigger.")))))))</x:f>
      </x:c>
      <x:c r="AJ42" s="38" t="str">
        <x:f>IF(A42="","",IF(Z42&lt;&gt;"Eligible","",IF(AND(V42="Consequential / high-impact",W42="Hard to reverse"),IF(AA42="Low confidence","Do not make an irreversible commitment from this Low-confidence assessment.","Prefer a reversible step and proceed only within the recorded scope after independent review; confidence itself is unchanged."),IF(AND(AA42="Low confidence",W42="Hard to reverse"),"Do not make an irreversible commitment from this Low-confidence assessment.",IF(V42="Consequential / high-impact","Proceed only within the recorded scope after independent review; confidence itself is unchanged.",IF(W42="Hard to reverse","Prefer a reversible step until review is complete.",IF(OR(V42="Material / decision-changing",W42="Costly to reverse"),"Use only after accountable review and within the stated boundary.","Proceed within the stated scope and preserve the reopen condition.")))))))</x:f>
      </x:c>
      <x:c r="AK42" s="37"/>
      <x:c r="AL42" s="37"/>
      <x:c r="AM42" s="37"/>
      <x:c r="AN42" s="37"/>
      <x:c r="AO42" s="42"/>
      <x:c r="AP42" s="38" t="str">
        <x:f>IF(A42="","",IF(Z42&lt;&gt;"Eligible","Not active",IF(OR(AND(AN42&lt;&gt;"",NOT(OR(EXACT(AN42,"Yes"),EXACT(AN42,"No")))),AND(AO42&lt;&gt;"",NOT(ISNUMBER(AO42)))),"H00",IF(OR(AK42="",AM42="",AN42=""),"H01",IF(AND(OR(V42="Material / decision-changing",V42="Consequential / high-impact",W42="Costly to reverse",W42="Hard to reverse"),AL42=""),"H02",IF(AND(OR(V42="Consequential / high-impact",W42="Hard to reverse"),AK42&lt;&gt;"",AL42&lt;&gt;"",EXACT(AK42,AL42)),"H03",IF(AND(AN42="Yes",AO42=""),"H04",IF(AND(AN42="No",AO42&lt;&gt;""),"H05","H06"))))))))</x:f>
      </x:c>
      <x:c r="AQ42" s="38" t="str">
        <x:f>IF(A42="","",IF(AP42="Not active","Not active",IF(OR(AP42="H00",AP42="H01",AP42="H04"),"Incomplete",IF(OR(AP42="H02",AP42="H03",AP42="H05"),"Draft","Complete"))))</x:f>
      </x:c>
      <x:c r="AR42" s="38" t="str">
        <x:f>IF(A42="","",IF(AP42="H00","CONF-HANDOFF-INVALID",IF(AP42="H01","CONF-HANDOFF-INCOMPLETE",IF(AP42="H02","CONF-HANDOFF-REVIEWER",IF(AP42="H03","CONF-HANDOFF-INDEPENDENCE",IF(AP42="H04","CONF-HANDOFF-DATE",IF(AP42="H05","CONF-HANDOFF-DATE-NOT-MATERIAL","")))))))</x:f>
      </x:c>
      <x:c r="AS42" s="38" t="str">
        <x:f>IF(A42="","",IF(AP42="H06","Permitted","Prohibited"))</x:f>
      </x:c>
      <x:c r="AT42" s="38" t="str">
        <x:f>IF(A42="","",IF(OR(AB42="P42",AB42="P43",AB42="P45",AB42="P46"),"What Counts as Reliable Evidence in Competitor Analysis?",IF(AB42="P44","Observed, Inferred and Unresolved Evidence",IF(AB42="P47","How to Handle Contradictory Competitor Evidence",IF(AB42="P48","When Competitor Evidence Becomes Too Old to Use","")))))</x:f>
      </x:c>
      <x:c r="AU42" s="38" t="str">
        <x:f>IF(A42="","","SERPIFAI Confidence Statement Method v1.0.1")</x:f>
      </x:c>
      <x:c r="AV42" s="38" t="str">
        <x:f>IF(A42="","","Qualitative evidence-and-uncertainty protocol; not probability, calibrated accuracy, scoring, assurance or a guarantee.")</x:f>
      </x:c>
    </x:row>
    <x:row r="43">
      <x:c r="A43" s="37"/>
      <x:c r="B43" s="37"/>
      <x:c r="C43" s="37"/>
      <x:c r="D43" s="37"/>
      <x:c r="E43" s="42"/>
      <x:c r="F43" s="37"/>
      <x:c r="G43" s="37"/>
      <x:c r="H43" s="37"/>
      <x:c r="I43" s="37"/>
      <x:c r="J43" s="37"/>
      <x:c r="K43" s="37"/>
      <x:c r="L43" s="37"/>
      <x:c r="M43" s="37"/>
      <x:c r="N43" s="37"/>
      <x:c r="O43" s="37"/>
      <x:c r="P43" s="37"/>
      <x:c r="Q43" s="37"/>
      <x:c r="R43" s="37"/>
      <x:c r="S43" s="37"/>
      <x:c r="T43" s="37"/>
      <x:c r="U43" s="37"/>
      <x:c r="V43" s="37"/>
      <x:c r="W43" s="37"/>
      <x:c r="X43" s="38" t="str">
        <x:f>IF(A43="","",IF(NOT(AND(OR(EXACT(F43,"Use"),EXACT(F43,"Use with limits"),EXACT(F43,"Review required"),EXACT(F43,"Refuse claim"),EXACT(F43,"No material change")),OR(EXACT(J43,"Fit"),EXACT(J43,"Limited / weak"),EXACT(J43,"Stale"),EXACT(J43,"Contradictory"),EXACT(J43,"Missing")),OR(EXACT(K43,"Supported"),EXACT(K43,"Inferred"),EXACT(K43,"Unresolved")),OR(EXACT(L43,"Yes"),EXACT(L43,"Partial"),EXACT(L43,"No"),EXACT(L43,"Unknown")),OR(EXACT(M43,"None found"),EXACT(M43,"Apparent contradiction resolved"),EXACT(M43,"Material contradiction unresolved"),EXACT(M43,"Not checked")),OR(EXACT(N43,"None"),EXACT(N43,"Recoverable missing evidence"),EXACT(N43,"Material evidence unavailable"),EXACT(N43,"Unknown")),OR(EXACT(O43,"Multiple independent lines"),EXACT(O43,"One independent line"),EXACT(O43,"Single-origin only"),EXACT(O43,"Not established")),OR(EXACT(Q43,"None"),EXACT(Q43,"Limited and visible"),EXACT(Q43,"Material but bounded"),EXACT(Q43,"Material and unresolved")),OR(EXACT(S43,"Fit for current decision"),EXACT(S43,"Historical but deliberately bounded"),EXACT(S43,"Stale for current decision"),EXACT(S43,"Context not established")),OR(EXACT(T43,"Unlikely to change assessment"),EXACT(T43,"Could change scope or wording"),EXACT(T43,"Likely to change assessment")),OR(EXACT(V43,"Routine / descriptive"),EXACT(V43,"Material / decision-changing"),EXACT(V43,"Consequential / high-impact")),OR(EXACT(W43,"Easy to reverse"),EXACT(W43,"Costly to reverse"),EXACT(W43,"Hard to reverse")),IF(F43="No material change",OR(EXACT(H43,"Unchanged exact claim"),EXACT(H43,"Changed exact claim")),TRUE),IF(F43="No material change",OR(EXACT(I43,"Unchanged decision use"),EXACT(I43,"Changed decision use")),TRUE),IF(OR(O43="Multiple independent lines",O43="One independent line"),OR(EXACT(P43,"Established independent origins"),EXACT(P43,"Shared or dependent origins"),EXACT(P43,"Not established")),TRUE))),"Invalid","Valid"))</x:f>
      </x:c>
      <x:c r="Y43" s="38" t="str">
        <x:f>IF(A43="","",IF(X43="Invalid","Not evaluated after P00",IF(OR(C43="",D43="",F43="",IF(F43="No material change",OR(H43="",I43=""),FALSE),J43="",K43="",L43="",M43="",N43="",O43="",IF(OR(O43="Multiple independent lines",O43="One independent line"),P43="",FALSE),Q43="",IF(Q43&lt;&gt;"None",R43="",FALSE),S43="",T43="",U43="",V43="",W43=""),"Incomplete","Complete")))</x:f>
      </x:c>
      <x:c r="Z43" s="38" t="str">
        <x:f>IF(A43="","",IF(AB43="P00","Invalid controlled input",IF(AB43="P01","Incomplete",IF(OR(AB43="P02",AB43="P03",AB43="P04",AB43="P05",AB43="P06",AB43="P07",AB43="P08",AB43="P09"),"Not eligible","Eligible"))))</x:f>
      </x:c>
      <x:c r="AA43" s="38" t="str">
        <x:f>IF(A43="","",IF(AB43="P00","No confidence assigned",IF(AB43="P01","No confidence result",IF(OR(AB43="P02",AB43="P03",AB43="P04",AB43="P05",AB43="P06",AB43="P07",AB43="P08",AB43="P09"),"Confidence not assignable",IF(AB43="P10","Low confidence",IF(AB43="P11","Moderate confidence","High confidence"))))))</x:f>
      </x:c>
      <x:c r="AB43" s="38" t="str">
        <x:f>IF(A43="","",IF(X43="Invalid","P00",IF(Y43="Incomplete","P01",IF(F43="Refuse claim","P02",IF(F43="Review required","P03",IF(K43="Unresolved","P04",IF(OR(L43="No",L43="Unknown",L43="Partial"),"P05",IF(OR(J43="Missing",N43&lt;&gt;"None",M43="Not checked"),"P06",IF(OR(J43="Contradictory",M43="Material contradiction unresolved"),"P07",IF(OR(J43="Stale",S43="Stale for current decision",S43="Context not established",Q43="Material and unresolved"),"P08",IF(OR(AND(F43="Use with limits",G43=""),AND(F43="No material change",H43="Changed exact claim"),AND(F43="No material change",I43="Changed decision use"),AND(OR(O43="Multiple independent lines",O43="One independent line"),P43="Not established"),AND(Q43="None",R43&lt;&gt;"")),"P09",IF(OR(Q43="Material but bounded",AND(S43="Historical but deliberately bounded",J43="Limited / weak"),O43="Not established",AND(J43="Limited / weak",O43="Multiple independent lines",P43="Established independent origins",T43="Likely to change assessment"),AND(O43="Single-origin only",NOT(AND(F43="Use",J43="Fit",OR(K43="Supported",K43="Inferred"),L43="Yes",OR(M43="None found",M43="Apparent contradiction resolved"),N43="None",O43="Single-origin only",OR(Q43="None",Q43="Limited and visible"),S43="Fit for current decision",T43="Unlikely to change assessment"))),T43="Likely to change assessment"),"P10",IF(OR(AND(F43="No material change",NOT(AND(OR(F43="Use",F43="No material change"),IF(F43="No material change",AND(H43="Unchanged exact claim",I43="Unchanged decision use"),TRUE),J43="Fit",OR(K43="Supported",K43="Inferred"),L43="Yes",OR(M43="None found",M43="Apparent contradiction resolved"),N43="None",O43="Multiple independent lines",P43="Established independent origins",OR(Q43="None",Q43="Limited and visible"),S43="Fit for current decision",T43="Unlikely to change assessment"))),F43="Use with limits",S43="Historical but deliberately bounded",P43="Shared or dependent origins",O43="One independent line",AND(F43="Use",J43="Fit",OR(K43="Supported",K43="Inferred"),L43="Yes",OR(M43="None found",M43="Apparent contradiction resolved"),N43="None",O43="Single-origin only",OR(Q43="None",Q43="Limited and visible"),S43="Fit for current decision",T43="Unlikely to change assessment"),AND(J43="Limited / weak",O43="Multiple independent lines",P43="Established independent origins",OR(T43="Unlikely to change assessment",T43="Could change scope or wording")),T43="Could change scope or wording"),"P11",IF(AND(OR(F43="Use",F43="No material change"),IF(F43="No material change",AND(H43="Unchanged exact claim",I43="Unchanged decision use"),TRUE),J43="Fit",OR(K43="Supported",K43="Inferred"),L43="Yes",OR(M43="None found",M43="Apparent contradiction resolved"),N43="None",O43="Multiple independent lines",P43="Established independent origins",OR(Q43="None",Q43="Limited and visible"),S43="Fit for current decision",T43="Unlikely to change assessment"),"P12","P09"))))))))))))))</x:f>
      </x:c>
      <x:c r="AC43" s="38" t="str">
        <x:f>IF(A43="","",IF(AB43="P00","CONF-TECH-INVALID-ENUM",IF(AB43="P01","CONF-INCOMPLETE",IF(AB43="P02","CONF-UPSTREAM-REFUSE",IF(AB43="P03","CONF-UPSTREAM-REVIEW",IF(AB43="P04",IF(F43="No material change","CONF-SC-NMC-UNRESOLVED","CONF-UPSTREAM-UNRESOLVED"),IF(AB43="P05",IF(L43="Partial","CONF-DIRECT-FIT-PARTIAL","CONF-DIRECT-FIT"),IF(AB43="P06","CONF-MISSING-OR-UNCHECKED",IF(AB43="P07",IF(F43="No material change","CONF-SC-NMC-CONTRADICTION","CONF-CONTRADICTION"),IF(AB43="P08",IF(Q43="Material and unresolved","CONF-NOT-ASSIGNABLE-ASSUMPTION",IF(AND(F43="No material change",OR(J43="Stale",S43="Stale for current decision")),"CONF-SC-NMC-STALE",IF(S43="Context not established","CONF-NOT-ASSIGNABLE-CONTEXT","CONF-NOT-ASSIGNABLE-STALE-CURRENT"))),IF(AB43="P09",IF(AND(F43="Use with limits",G43=""),"CONF-SC-LIMIT-MISSING",IF(AND(F43="No material change",H43="Changed exact claim"),"CONF-SC-NMC-CLAIM-CHANGED",IF(AND(F43="No material change",I43="Changed decision use"),"CONF-SC-NMC-USE-CHANGED",IF(AND(OR(O43="Multiple independent lines",O43="One independent line"),P43="Not established"),"CONF-SC-INDEPENDENCE-UNPROVEN",IF(AND(Q43="None",R43&lt;&gt;""),"CONF-SC-ASSUMPTION-CONFLICT","CONF-SC-UNCLASSIFIED"))))),IF(AB43="P10",IF(Q43="Material but bounded","CONF-LOW-ASSUMPTION",IF(AND(S43="Historical but deliberately bounded",J43="Limited / weak"),"CONF-LOW-HISTORICAL",IF(O43="Not established","CONF-LOW-NOT-ESTABLISHED",IF(AND(J43="Limited / weak",O43="Multiple independent lines",P43="Established independent origins",T43="Likely to change assessment"),"CONF-LOW-WEAK-LINES",IF(AND(O43="Single-origin only",NOT(AND(F43="Use",J43="Fit",OR(K43="Supported",K43="Inferred"),L43="Yes",OR(M43="None found",M43="Apparent contradiction resolved"),N43="None",O43="Single-origin only",OR(Q43="None",Q43="Limited and visible"),S43="Fit for current decision",T43="Unlikely to change assessment"))),"CONF-LOW-SINGLE-ORIGIN","CONF-LOW-SENSITIVE"))))),IF(AB43="P11",IF(F43="No material change","CONF-MODERATE-NMC",IF(F43="Use with limits","CONF-MODERATE-LIMITED",IF(S43="Historical but deliberately bounded","CONF-MODERATE-HISTORICAL",IF(P43="Shared or dependent origins","CONF-MODERATE-SHARED-ORIGINS",IF(OR(O43="One independent line",AND(F43="Use",J43="Fit",OR(K43="Supported",K43="Inferred"),L43="Yes",OR(M43="None found",M43="Apparent contradiction resolved"),N43="None",O43="Single-origin only",OR(Q43="None",Q43="Limited and visible"),S43="Fit for current decision",T43="Unlikely to change assessment")),"CONF-MODERATE-ONE-LINE",IF(AND(J43="Limited / weak",O43="Multiple independent lines",P43="Established independent origins",OR(T43="Unlikely to change assessment",T43="Could change scope or wording")),"CONF-MODERATE-WEAK-LINES","CONF-MODERATE-SENSITIVE")))))),IF(AB43="P12",IF(F43="No material change","CONF-HIGH-NMC",IF(K43="Inferred","CONF-HIGH-INFERENCE-RETAINED","CONF-HIGH-DIRECT-INDEPENDENT")),""))))))))))))))</x:f>
      </x:c>
      <x:c r="AD43" s="38" t="str">
        <x:f>IF(A43="","",IF(AC43="A65-TECH-INVALID-ENUM","One or more active Stage 1 controlled values are invalid.",IF(AC43="A65-INCOMPLETE","The active Stage 1 assessment is incomplete.",IF(AC43="A65-UPSTREAM-REFUSE","What Counts as Reliable Evidence in Competitor Analysis? returned Refuse claim.",IF(AC43="A65-UPSTREAM-REVIEW","What Counts as Reliable Evidence in Competitor Analysis? returned Review required.",IF(AC43="A65-SC-NMC-UNRESOLVED","The no-material-change claim remains unresolved.",IF(AC43="A65-UPSTREAM-UNRESOLVED","The claim remains unresolved.",IF(AC43="A65-DIRECT-FIT","The evidence does not directly fit the exact submitted claim.",IF(AC43="A65-DIRECT-FIT-PARTIAL","The submitted claim only partially fits the evidence.",IF(AC43="A65-MISSING-OR-UNCHECKED","Required evidence is missing, unavailable, unknown, or contradiction checking is incomplete.",IF(AC43="A65-CONTRADICTION","A material contradiction remains unresolved.",IF(AC43="A65-SC-NMC-CONTRADICTION","The no-material-change submission contains an unresolved material contradiction.",IF(AC43="A65-NOT-ASSIGNABLE-ASSUMPTION","A material assumption remains unresolved.",IF(AC43="A65-NOT-ASSIGNABLE-CONTEXT","The relevant context is not established.",IF(AC43="A65-NOT-ASSIGNABLE-STALE-CURRENT","The evidence or context is stale for the current decision.",IF(AC43="A65-SC-NMC-STALE","The no-material-change assessment is stale for the current decision.",IF(AC43="A65-SC-ASSUMPTION-CONFLICT","The assumption category and detail conflict.",IF(AC43="A65-SC-INDEPENDENCE-UNPROVEN","Independent origins are not established.",IF(AC43="A65-SC-LIMIT-MISSING","Use with limits requires a named limitation.",IF(AC43="A65-SC-NMC-CLAIM-CHANGED","The exact claim changed, so prior confidence cannot be carried forward.",IF(AC43="A65-SC-NMC-USE-CHANGED","The decision use changed.",IF(AC43="A65-SC-UNCLASSIFIED","The valid input combination has no authorized classification.",IF(AC43="A65-LOW-ASSUMPTION","A bounded material assumption makes the eligible assessment fragile.",IF(AC43="A65-LOW-HISTORICAL","Historical, weak support makes the assessment fragile.",IF(AC43="A65-LOW-NOT-ESTABLISHED","Support exists but independent support is not established.",IF(AC43="A65-LOW-SENSITIVE","Plausible new evidence is likely to change the assessment.",IF(AC43="A65-LOW-SINGLE-ORIGIN","The eligible assessment depends on one origin and fails the stable single-origin conjunction.",IF(AC43="A65-LOW-WEAK-LINES","Multiple independent lines remain weak and the result is likely to change.",IF(AC43="A65-MODERATE-HISTORICAL","The evidence supports a deliberately historical, bounded assessment.",IF(AC43="A65-MODERATE-LIMITED","The assessment is eligible only within the named limitation.",IF(AC43="A65-MODERATE-NMC","The unchanged assessment remains eligible but retains meaningful uncertainty.",IF(AC43="A65-MODERATE-ONE-LINE","The assessment rests on one effective line of support.",IF(AC43="A65-MODERATE-SENSITIVE","Meaningful new evidence could change the scope or wording.",IF(AC43="A65-MODERATE-SHARED-ORIGINS","The lines share or depend on common origins, reducing independent corroboration.",IF(AC43="A65-MODERATE-WEAK-LINES","Established independent origins support the assessment, but the evidence remains limited or weak.",IF(AC43="A65-HIGH-DIRECT-INDEPENDENT","Direct, coherent support with established independent origins and limited visible assumptions supports the bounded assessment.",IF(AC43="A65-HIGH-INFERENCE-RETAINED","Direct, coherent support with established independent origins supports the bounded inference; it remains explicitly an inference.",IF(AC43="A65-HIGH-NMC","The exact claim and decision use are unchanged and the strong-support conditions remain satisfied.",""))))))))))))))))))))))))))))))))))))))</x:f>
      </x:c>
      <x:c r="AE43" s="38" t="str">
        <x:f>IF(A43="","",IF(Z43="Invalid controlled input","No confidence statement is permitted.",IF(Z43="Incomplete","No confidence statement is permitted until Stage 1 is complete.",IF(Z43="Not eligible","Confidence not assignable: no confidence statement is permitted for "&amp;C43&amp;" because "&amp;AD43&amp;" "&amp;AG43,IF(AA43="High confidence",IF(K43="Inferred","The evidence supports the inference that ","The available evidence strongly supports the assessment that ")&amp;C43&amp;", with High confidence within "&amp;D43&amp;". The principal remaining uncertainty is "&amp;U43,IF(AA43="Moderate confidence",IF(K43="Inferred","The evidence supports the inference that ","The available evidence supports the assessment that ")&amp;C43&amp;", with Moderate confidence within "&amp;D43&amp;". "&amp;U43&amp;" could change its scope or wording.",IF(K43="Inferred","The limited evidence supports the provisional inference that ","Limited evidence weakly supports the bounded assessment that ")&amp;C43&amp;". Treat it as provisional because "&amp;U43))))))</x:f>
      </x:c>
      <x:c r="AF43" s="38" t="str">
        <x:f>IF(A43="","",IF(Z43="Invalid controlled input","Do not preserve or reuse a previous result.",IF(Z43="Incomplete","Do not infer a result from partial inputs.",IF(Z43="Not eligible","Do not use High, Moderate or Low confidence, zero confidence, very low confidence, or wording that presents the claim as established.",IF(AA43="High confidence","Do not say certain, proven, guaranteed, definitely, conclusive, established fact, or assign a numerical probability.",IF(AA43="Moderate confidence","Do not say definitive, conclusive, established fact, or attach a percentage band.","Do not say shows, confirms, demonstrates as established, or use Low confidence to rescue an unsupported claim."))))))</x:f>
      </x:c>
      <x:c r="AG43" s="38" t="str">
        <x:f>IF(A43="","",IF(AC43="A65-TECH-INVALID-ENUM","Correct the exact invalid value and resubmit.",IF(AC43="A65-INCOMPLETE","Complete every active Stage 1 field.",IF(AC43="A65-UPSTREAM-REFUSE","Resolve or replace the refused claim through What Counts as Reliable Evidence in Competitor Analysis?.",IF(AC43="A65-UPSTREAM-REVIEW","Complete the review in What Counts as Reliable Evidence in Competitor Analysis? before confidence assessment.",IF(AC43="A65-SC-NMC-UNRESOLVED","Resolve the claim status upstream before assigning confidence.",IF(AC43="A65-UPSTREAM-UNRESOLVED","Resolve the claim status upstream before assigning confidence.",IF(AC43="A65-DIRECT-FIT","Narrow or replace the claim and rerun What Counts as Reliable Evidence in Competitor Analysis?.",IF(AC43="A65-DIRECT-FIT-PARTIAL","Submit the separately narrowed proposition approved through What Counts as Reliable Evidence in Competitor Analysis? as the new Exact claim with Direct claim fit set to Yes.",IF(AC43="A65-MISSING-OR-UNCHECKED","Recover or document the required evidence and complete the review in What Counts as Reliable Evidence in Competitor Analysis? before assigning confidence.",IF(AC43="A65-CONTRADICTION","Resolve or preserve the contradiction through How to Handle Contradictory Competitor Evidence before assigning confidence.",IF(AC43="A65-SC-NMC-CONTRADICTION","Resolve or preserve the contradiction through How to Handle Contradictory Competitor Evidence before assigning confidence.",IF(AC43="A65-NOT-ASSIGNABLE-ASSUMPTION","Resolve the material assumption or narrow the claim.",IF(AC43="A65-NOT-ASSIGNABLE-CONTEXT","Establish the relevant context before assigning confidence.",IF(AC43="A65-NOT-ASSIGNABLE-STALE-CURRENT","Update or historically bind the evidence through When Competitor Evidence Becomes Too Old to Use.",IF(AC43="A65-SC-NMC-STALE","Run a fresh assessment with current evidence.",IF(AC43="A65-SC-ASSUMPTION-CONFLICT","Choose a bounded assumption category or remove the detail.",IF(AC43="A65-SC-INDEPENDENCE-UNPROVEN","Trace origins or correct the support category.",IF(AC43="A65-SC-LIMIT-MISSING","Add the exact limitation or correct the upstream outcome.",IF(AC43="A65-SC-NMC-CLAIM-CHANGED","Run a fresh assessment.",IF(AC43="A65-SC-NMC-USE-CHANGED","Run a fresh assessment for the new use.",IF(AC43="A65-SC-UNCLASSIFIED","Return to method governance; do not invent a result.",IF(AC43="A65-LOW-ASSUMPTION","Keep the assumption explicit and seek evidence that could remove it.",IF(AC43="A65-LOW-HISTORICAL","Use only historically bounded wording and seek current evidence.",IF(AC43="A65-LOW-NOT-ESTABLISHED","Trace provenance or collect genuinely independent evidence.",IF(AC43="A65-LOW-SENSITIVE","Collect the evidence most likely to change the result.",IF(AC43="A65-LOW-SINGLE-ORIGIN","Seek genuinely independent corroboration.",IF(AC43="A65-LOW-WEAK-LINES","Strengthen direct support before consequential use.",IF(AC43="A65-MODERATE-HISTORICAL","Do not generalize it to the current decision without fresh evidence.",IF(AC43="A65-MODERATE-LIMITED","Reopen if the named limitation no longer holds.",IF(AC43="A65-MODERATE-NMC","Reopen if the exact claim, use, evidence or context changes.",IF(AC43="A65-MODERATE-ONE-LINE","A second genuinely independent line could change scope or wording.",IF(AC43="A65-MODERATE-SENSITIVE","Name the likely change trigger and keep the statement bounded.",IF(AC43="A65-MODERATE-SHARED-ORIGINS","Seek genuinely independent origins.",IF(AC43="A65-MODERATE-WEAK-LINES","Strengthen the direct evidence and preserve the limitation.",IF(AC43="A65-HIGH-DIRECT-INDEPENDENT","Reopen on the named evidence, context, assumption or decision-use trigger.",IF(AC43="A65-HIGH-INFERENCE-RETAINED","Retain the inference marker and reopen on the named trigger.",IF(AC43="A65-HIGH-NMC","Reopen on the named evidence, context, assumption or decision-use trigger.",""))))))))))))))))))))))))))))))))))))))</x:f>
      </x:c>
      <x:c r="AH43" s="38" t="str">
        <x:f>IF(A43="","",IF(Z43&lt;&gt;"Eligible","",IF(AND(V43="Consequential / high-impact",W43="Hard to reverse"),"CONF-OVERLAY-CONSEQUENCE + CONF-OVERLAY-HARD-TO-REVERSE",IF(AND(AA43="Low confidence",W43="Hard to reverse"),"CONF-OVERLAY-HARD-TO-REVERSE",IF(V43="Consequential / high-impact","CONF-OVERLAY-CONSEQUENCE",IF(W43="Hard to reverse","CONF-OVERLAY-HARD-TO-REVERSE",IF(OR(V43="Material / decision-changing",W43="Costly to reverse"),"CONF-OVERLAY-CONSEQUENCE","")))))))</x:f>
      </x:c>
      <x:c r="AI43" s="38" t="str">
        <x:f>IF(A43="","",IF(Z43&lt;&gt;"Eligible","",IF(AND(V43="Consequential / high-impact",W43="Hard to reverse"),IF(AA43="Low confidence","Independent review and formal approval required; default to deferral, evidence collection or a reversible test.","Independent accountable review and formal approval required before a consequential, hard-to-reverse action."),IF(AND(AA43="Low confidence",W43="Hard to reverse"),"Independent review and formal approval required; default to deferral, evidence collection or a reversible test.",IF(V43="Consequential / high-impact","Independent accountable review and formal approval required.",IF(W43="Hard to reverse","Independent review required before a hard-to-reverse action.",IF(OR(V43="Material / decision-changing",W43="Costly to reverse"),"Accountable reviewer required before material use.","Owner review; reopen on the named trigger.")))))))</x:f>
      </x:c>
      <x:c r="AJ43" s="38" t="str">
        <x:f>IF(A43="","",IF(Z43&lt;&gt;"Eligible","",IF(AND(V43="Consequential / high-impact",W43="Hard to reverse"),IF(AA43="Low confidence","Do not make an irreversible commitment from this Low-confidence assessment.","Prefer a reversible step and proceed only within the recorded scope after independent review; confidence itself is unchanged."),IF(AND(AA43="Low confidence",W43="Hard to reverse"),"Do not make an irreversible commitment from this Low-confidence assessment.",IF(V43="Consequential / high-impact","Proceed only within the recorded scope after independent review; confidence itself is unchanged.",IF(W43="Hard to reverse","Prefer a reversible step until review is complete.",IF(OR(V43="Material / decision-changing",W43="Costly to reverse"),"Use only after accountable review and within the stated boundary.","Proceed within the stated scope and preserve the reopen condition.")))))))</x:f>
      </x:c>
      <x:c r="AK43" s="37"/>
      <x:c r="AL43" s="37"/>
      <x:c r="AM43" s="37"/>
      <x:c r="AN43" s="37"/>
      <x:c r="AO43" s="42"/>
      <x:c r="AP43" s="38" t="str">
        <x:f>IF(A43="","",IF(Z43&lt;&gt;"Eligible","Not active",IF(OR(AND(AN43&lt;&gt;"",NOT(OR(EXACT(AN43,"Yes"),EXACT(AN43,"No")))),AND(AO43&lt;&gt;"",NOT(ISNUMBER(AO43)))),"H00",IF(OR(AK43="",AM43="",AN43=""),"H01",IF(AND(OR(V43="Material / decision-changing",V43="Consequential / high-impact",W43="Costly to reverse",W43="Hard to reverse"),AL43=""),"H02",IF(AND(OR(V43="Consequential / high-impact",W43="Hard to reverse"),AK43&lt;&gt;"",AL43&lt;&gt;"",EXACT(AK43,AL43)),"H03",IF(AND(AN43="Yes",AO43=""),"H04",IF(AND(AN43="No",AO43&lt;&gt;""),"H05","H06"))))))))</x:f>
      </x:c>
      <x:c r="AQ43" s="38" t="str">
        <x:f>IF(A43="","",IF(AP43="Not active","Not active",IF(OR(AP43="H00",AP43="H01",AP43="H04"),"Incomplete",IF(OR(AP43="H02",AP43="H03",AP43="H05"),"Draft","Complete"))))</x:f>
      </x:c>
      <x:c r="AR43" s="38" t="str">
        <x:f>IF(A43="","",IF(AP43="H00","CONF-HANDOFF-INVALID",IF(AP43="H01","CONF-HANDOFF-INCOMPLETE",IF(AP43="H02","CONF-HANDOFF-REVIEWER",IF(AP43="H03","CONF-HANDOFF-INDEPENDENCE",IF(AP43="H04","CONF-HANDOFF-DATE",IF(AP43="H05","CONF-HANDOFF-DATE-NOT-MATERIAL","")))))))</x:f>
      </x:c>
      <x:c r="AS43" s="38" t="str">
        <x:f>IF(A43="","",IF(AP43="H06","Permitted","Prohibited"))</x:f>
      </x:c>
      <x:c r="AT43" s="38" t="str">
        <x:f>IF(A43="","",IF(OR(AB43="P43",AB43="P44",AB43="P46",AB43="P47"),"What Counts as Reliable Evidence in Competitor Analysis?",IF(AB43="P45","Observed, Inferred and Unresolved Evidence",IF(AB43="P48","How to Handle Contradictory Competitor Evidence",IF(AB43="P49","When Competitor Evidence Becomes Too Old to Use","")))))</x:f>
      </x:c>
      <x:c r="AU43" s="38" t="str">
        <x:f>IF(A43="","","SERPIFAI Confidence Statement Method v1.0.1")</x:f>
      </x:c>
      <x:c r="AV43" s="38" t="str">
        <x:f>IF(A43="","","Qualitative evidence-and-uncertainty protocol; not probability, calibrated accuracy, scoring, assurance or a guarantee.")</x:f>
      </x:c>
    </x:row>
    <x:row r="44">
      <x:c r="A44" s="37"/>
      <x:c r="B44" s="37"/>
      <x:c r="C44" s="37"/>
      <x:c r="D44" s="37"/>
      <x:c r="E44" s="42"/>
      <x:c r="F44" s="37"/>
      <x:c r="G44" s="37"/>
      <x:c r="H44" s="37"/>
      <x:c r="I44" s="37"/>
      <x:c r="J44" s="37"/>
      <x:c r="K44" s="37"/>
      <x:c r="L44" s="37"/>
      <x:c r="M44" s="37"/>
      <x:c r="N44" s="37"/>
      <x:c r="O44" s="37"/>
      <x:c r="P44" s="37"/>
      <x:c r="Q44" s="37"/>
      <x:c r="R44" s="37"/>
      <x:c r="S44" s="37"/>
      <x:c r="T44" s="37"/>
      <x:c r="U44" s="37"/>
      <x:c r="V44" s="37"/>
      <x:c r="W44" s="37"/>
      <x:c r="X44" s="38" t="str">
        <x:f>IF(A44="","",IF(NOT(AND(OR(EXACT(F44,"Use"),EXACT(F44,"Use with limits"),EXACT(F44,"Review required"),EXACT(F44,"Refuse claim"),EXACT(F44,"No material change")),OR(EXACT(J44,"Fit"),EXACT(J44,"Limited / weak"),EXACT(J44,"Stale"),EXACT(J44,"Contradictory"),EXACT(J44,"Missing")),OR(EXACT(K44,"Supported"),EXACT(K44,"Inferred"),EXACT(K44,"Unresolved")),OR(EXACT(L44,"Yes"),EXACT(L44,"Partial"),EXACT(L44,"No"),EXACT(L44,"Unknown")),OR(EXACT(M44,"None found"),EXACT(M44,"Apparent contradiction resolved"),EXACT(M44,"Material contradiction unresolved"),EXACT(M44,"Not checked")),OR(EXACT(N44,"None"),EXACT(N44,"Recoverable missing evidence"),EXACT(N44,"Material evidence unavailable"),EXACT(N44,"Unknown")),OR(EXACT(O44,"Multiple independent lines"),EXACT(O44,"One independent line"),EXACT(O44,"Single-origin only"),EXACT(O44,"Not established")),OR(EXACT(Q44,"None"),EXACT(Q44,"Limited and visible"),EXACT(Q44,"Material but bounded"),EXACT(Q44,"Material and unresolved")),OR(EXACT(S44,"Fit for current decision"),EXACT(S44,"Historical but deliberately bounded"),EXACT(S44,"Stale for current decision"),EXACT(S44,"Context not established")),OR(EXACT(T44,"Unlikely to change assessment"),EXACT(T44,"Could change scope or wording"),EXACT(T44,"Likely to change assessment")),OR(EXACT(V44,"Routine / descriptive"),EXACT(V44,"Material / decision-changing"),EXACT(V44,"Consequential / high-impact")),OR(EXACT(W44,"Easy to reverse"),EXACT(W44,"Costly to reverse"),EXACT(W44,"Hard to reverse")),IF(F44="No material change",OR(EXACT(H44,"Unchanged exact claim"),EXACT(H44,"Changed exact claim")),TRUE),IF(F44="No material change",OR(EXACT(I44,"Unchanged decision use"),EXACT(I44,"Changed decision use")),TRUE),IF(OR(O44="Multiple independent lines",O44="One independent line"),OR(EXACT(P44,"Established independent origins"),EXACT(P44,"Shared or dependent origins"),EXACT(P44,"Not established")),TRUE))),"Invalid","Valid"))</x:f>
      </x:c>
      <x:c r="Y44" s="38" t="str">
        <x:f>IF(A44="","",IF(X44="Invalid","Not evaluated after P00",IF(OR(C44="",D44="",F44="",IF(F44="No material change",OR(H44="",I44=""),FALSE),J44="",K44="",L44="",M44="",N44="",O44="",IF(OR(O44="Multiple independent lines",O44="One independent line"),P44="",FALSE),Q44="",IF(Q44&lt;&gt;"None",R44="",FALSE),S44="",T44="",U44="",V44="",W44=""),"Incomplete","Complete")))</x:f>
      </x:c>
      <x:c r="Z44" s="38" t="str">
        <x:f>IF(A44="","",IF(AB44="P00","Invalid controlled input",IF(AB44="P01","Incomplete",IF(OR(AB44="P02",AB44="P03",AB44="P04",AB44="P05",AB44="P06",AB44="P07",AB44="P08",AB44="P09"),"Not eligible","Eligible"))))</x:f>
      </x:c>
      <x:c r="AA44" s="38" t="str">
        <x:f>IF(A44="","",IF(AB44="P00","No confidence assigned",IF(AB44="P01","No confidence result",IF(OR(AB44="P02",AB44="P03",AB44="P04",AB44="P05",AB44="P06",AB44="P07",AB44="P08",AB44="P09"),"Confidence not assignable",IF(AB44="P10","Low confidence",IF(AB44="P11","Moderate confidence","High confidence"))))))</x:f>
      </x:c>
      <x:c r="AB44" s="38" t="str">
        <x:f>IF(A44="","",IF(X44="Invalid","P00",IF(Y44="Incomplete","P01",IF(F44="Refuse claim","P02",IF(F44="Review required","P03",IF(K44="Unresolved","P04",IF(OR(L44="No",L44="Unknown",L44="Partial"),"P05",IF(OR(J44="Missing",N44&lt;&gt;"None",M44="Not checked"),"P06",IF(OR(J44="Contradictory",M44="Material contradiction unresolved"),"P07",IF(OR(J44="Stale",S44="Stale for current decision",S44="Context not established",Q44="Material and unresolved"),"P08",IF(OR(AND(F44="Use with limits",G44=""),AND(F44="No material change",H44="Changed exact claim"),AND(F44="No material change",I44="Changed decision use"),AND(OR(O44="Multiple independent lines",O44="One independent line"),P44="Not established"),AND(Q44="None",R44&lt;&gt;"")),"P09",IF(OR(Q44="Material but bounded",AND(S44="Historical but deliberately bounded",J44="Limited / weak"),O44="Not established",AND(J44="Limited / weak",O44="Multiple independent lines",P44="Established independent origins",T44="Likely to change assessment"),AND(O44="Single-origin only",NOT(AND(F44="Use",J44="Fit",OR(K44="Supported",K44="Inferred"),L44="Yes",OR(M44="None found",M44="Apparent contradiction resolved"),N44="None",O44="Single-origin only",OR(Q44="None",Q44="Limited and visible"),S44="Fit for current decision",T44="Unlikely to change assessment"))),T44="Likely to change assessment"),"P10",IF(OR(AND(F44="No material change",NOT(AND(OR(F44="Use",F44="No material change"),IF(F44="No material change",AND(H44="Unchanged exact claim",I44="Unchanged decision use"),TRUE),J44="Fit",OR(K44="Supported",K44="Inferred"),L44="Yes",OR(M44="None found",M44="Apparent contradiction resolved"),N44="None",O44="Multiple independent lines",P44="Established independent origins",OR(Q44="None",Q44="Limited and visible"),S44="Fit for current decision",T44="Unlikely to change assessment"))),F44="Use with limits",S44="Historical but deliberately bounded",P44="Shared or dependent origins",O44="One independent line",AND(F44="Use",J44="Fit",OR(K44="Supported",K44="Inferred"),L44="Yes",OR(M44="None found",M44="Apparent contradiction resolved"),N44="None",O44="Single-origin only",OR(Q44="None",Q44="Limited and visible"),S44="Fit for current decision",T44="Unlikely to change assessment"),AND(J44="Limited / weak",O44="Multiple independent lines",P44="Established independent origins",OR(T44="Unlikely to change assessment",T44="Could change scope or wording")),T44="Could change scope or wording"),"P11",IF(AND(OR(F44="Use",F44="No material change"),IF(F44="No material change",AND(H44="Unchanged exact claim",I44="Unchanged decision use"),TRUE),J44="Fit",OR(K44="Supported",K44="Inferred"),L44="Yes",OR(M44="None found",M44="Apparent contradiction resolved"),N44="None",O44="Multiple independent lines",P44="Established independent origins",OR(Q44="None",Q44="Limited and visible"),S44="Fit for current decision",T44="Unlikely to change assessment"),"P12","P09"))))))))))))))</x:f>
      </x:c>
      <x:c r="AC44" s="38" t="str">
        <x:f>IF(A44="","",IF(AB44="P00","CONF-TECH-INVALID-ENUM",IF(AB44="P01","CONF-INCOMPLETE",IF(AB44="P02","CONF-UPSTREAM-REFUSE",IF(AB44="P03","CONF-UPSTREAM-REVIEW",IF(AB44="P04",IF(F44="No material change","CONF-SC-NMC-UNRESOLVED","CONF-UPSTREAM-UNRESOLVED"),IF(AB44="P05",IF(L44="Partial","CONF-DIRECT-FIT-PARTIAL","CONF-DIRECT-FIT"),IF(AB44="P06","CONF-MISSING-OR-UNCHECKED",IF(AB44="P07",IF(F44="No material change","CONF-SC-NMC-CONTRADICTION","CONF-CONTRADICTION"),IF(AB44="P08",IF(Q44="Material and unresolved","CONF-NOT-ASSIGNABLE-ASSUMPTION",IF(AND(F44="No material change",OR(J44="Stale",S44="Stale for current decision")),"CONF-SC-NMC-STALE",IF(S44="Context not established","CONF-NOT-ASSIGNABLE-CONTEXT","CONF-NOT-ASSIGNABLE-STALE-CURRENT"))),IF(AB44="P09",IF(AND(F44="Use with limits",G44=""),"CONF-SC-LIMIT-MISSING",IF(AND(F44="No material change",H44="Changed exact claim"),"CONF-SC-NMC-CLAIM-CHANGED",IF(AND(F44="No material change",I44="Changed decision use"),"CONF-SC-NMC-USE-CHANGED",IF(AND(OR(O44="Multiple independent lines",O44="One independent line"),P44="Not established"),"CONF-SC-INDEPENDENCE-UNPROVEN",IF(AND(Q44="None",R44&lt;&gt;""),"CONF-SC-ASSUMPTION-CONFLICT","CONF-SC-UNCLASSIFIED"))))),IF(AB44="P10",IF(Q44="Material but bounded","CONF-LOW-ASSUMPTION",IF(AND(S44="Historical but deliberately bounded",J44="Limited / weak"),"CONF-LOW-HISTORICAL",IF(O44="Not established","CONF-LOW-NOT-ESTABLISHED",IF(AND(J44="Limited / weak",O44="Multiple independent lines",P44="Established independent origins",T44="Likely to change assessment"),"CONF-LOW-WEAK-LINES",IF(AND(O44="Single-origin only",NOT(AND(F44="Use",J44="Fit",OR(K44="Supported",K44="Inferred"),L44="Yes",OR(M44="None found",M44="Apparent contradiction resolved"),N44="None",O44="Single-origin only",OR(Q44="None",Q44="Limited and visible"),S44="Fit for current decision",T44="Unlikely to change assessment"))),"CONF-LOW-SINGLE-ORIGIN","CONF-LOW-SENSITIVE"))))),IF(AB44="P11",IF(F44="No material change","CONF-MODERATE-NMC",IF(F44="Use with limits","CONF-MODERATE-LIMITED",IF(S44="Historical but deliberately bounded","CONF-MODERATE-HISTORICAL",IF(P44="Shared or dependent origins","CONF-MODERATE-SHARED-ORIGINS",IF(OR(O44="One independent line",AND(F44="Use",J44="Fit",OR(K44="Supported",K44="Inferred"),L44="Yes",OR(M44="None found",M44="Apparent contradiction resolved"),N44="None",O44="Single-origin only",OR(Q44="None",Q44="Limited and visible"),S44="Fit for current decision",T44="Unlikely to change assessment")),"CONF-MODERATE-ONE-LINE",IF(AND(J44="Limited / weak",O44="Multiple independent lines",P44="Established independent origins",OR(T44="Unlikely to change assessment",T44="Could change scope or wording")),"CONF-MODERATE-WEAK-LINES","CONF-MODERATE-SENSITIVE")))))),IF(AB44="P12",IF(F44="No material change","CONF-HIGH-NMC",IF(K44="Inferred","CONF-HIGH-INFERENCE-RETAINED","CONF-HIGH-DIRECT-INDEPENDENT")),""))))))))))))))</x:f>
      </x:c>
      <x:c r="AD44" s="38" t="str">
        <x:f>IF(A44="","",IF(AC44="A66-TECH-INVALID-ENUM","One or more active Stage 1 controlled values are invalid.",IF(AC44="A66-INCOMPLETE","The active Stage 1 assessment is incomplete.",IF(AC44="A66-UPSTREAM-REFUSE","What Counts as Reliable Evidence in Competitor Analysis? returned Refuse claim.",IF(AC44="A66-UPSTREAM-REVIEW","What Counts as Reliable Evidence in Competitor Analysis? returned Review required.",IF(AC44="A66-SC-NMC-UNRESOLVED","The no-material-change claim remains unresolved.",IF(AC44="A66-UPSTREAM-UNRESOLVED","The claim remains unresolved.",IF(AC44="A66-DIRECT-FIT","The evidence does not directly fit the exact submitted claim.",IF(AC44="A66-DIRECT-FIT-PARTIAL","The submitted claim only partially fits the evidence.",IF(AC44="A66-MISSING-OR-UNCHECKED","Required evidence is missing, unavailable, unknown, or contradiction checking is incomplete.",IF(AC44="A66-CONTRADICTION","A material contradiction remains unresolved.",IF(AC44="A66-SC-NMC-CONTRADICTION","The no-material-change submission contains an unresolved material contradiction.",IF(AC44="A66-NOT-ASSIGNABLE-ASSUMPTION","A material assumption remains unresolved.",IF(AC44="A66-NOT-ASSIGNABLE-CONTEXT","The relevant context is not established.",IF(AC44="A66-NOT-ASSIGNABLE-STALE-CURRENT","The evidence or context is stale for the current decision.",IF(AC44="A66-SC-NMC-STALE","The no-material-change assessment is stale for the current decision.",IF(AC44="A66-SC-ASSUMPTION-CONFLICT","The assumption category and detail conflict.",IF(AC44="A66-SC-INDEPENDENCE-UNPROVEN","Independent origins are not established.",IF(AC44="A66-SC-LIMIT-MISSING","Use with limits requires a named limitation.",IF(AC44="A66-SC-NMC-CLAIM-CHANGED","The exact claim changed, so prior confidence cannot be carried forward.",IF(AC44="A66-SC-NMC-USE-CHANGED","The decision use changed.",IF(AC44="A66-SC-UNCLASSIFIED","The valid input combination has no authorized classification.",IF(AC44="A66-LOW-ASSUMPTION","A bounded material assumption makes the eligible assessment fragile.",IF(AC44="A66-LOW-HISTORICAL","Historical, weak support makes the assessment fragile.",IF(AC44="A66-LOW-NOT-ESTABLISHED","Support exists but independent support is not established.",IF(AC44="A66-LOW-SENSITIVE","Plausible new evidence is likely to change the assessment.",IF(AC44="A66-LOW-SINGLE-ORIGIN","The eligible assessment depends on one origin and fails the stable single-origin conjunction.",IF(AC44="A66-LOW-WEAK-LINES","Multiple independent lines remain weak and the result is likely to change.",IF(AC44="A66-MODERATE-HISTORICAL","The evidence supports a deliberately historical, bounded assessment.",IF(AC44="A66-MODERATE-LIMITED","The assessment is eligible only within the named limitation.",IF(AC44="A66-MODERATE-NMC","The unchanged assessment remains eligible but retains meaningful uncertainty.",IF(AC44="A66-MODERATE-ONE-LINE","The assessment rests on one effective line of support.",IF(AC44="A66-MODERATE-SENSITIVE","Meaningful new evidence could change the scope or wording.",IF(AC44="A66-MODERATE-SHARED-ORIGINS","The lines share or depend on common origins, reducing independent corroboration.",IF(AC44="A66-MODERATE-WEAK-LINES","Established independent origins support the assessment, but the evidence remains limited or weak.",IF(AC44="A66-HIGH-DIRECT-INDEPENDENT","Direct, coherent support with established independent origins and limited visible assumptions supports the bounded assessment.",IF(AC44="A66-HIGH-INFERENCE-RETAINED","Direct, coherent support with established independent origins supports the bounded inference; it remains explicitly an inference.",IF(AC44="A66-HIGH-NMC","The exact claim and decision use are unchanged and the strong-support conditions remain satisfied.",""))))))))))))))))))))))))))))))))))))))</x:f>
      </x:c>
      <x:c r="AE44" s="38" t="str">
        <x:f>IF(A44="","",IF(Z44="Invalid controlled input","No confidence statement is permitted.",IF(Z44="Incomplete","No confidence statement is permitted until Stage 1 is complete.",IF(Z44="Not eligible","Confidence not assignable: no confidence statement is permitted for "&amp;C44&amp;" because "&amp;AD44&amp;" "&amp;AG44,IF(AA44="High confidence",IF(K44="Inferred","The evidence supports the inference that ","The available evidence strongly supports the assessment that ")&amp;C44&amp;", with High confidence within "&amp;D44&amp;". The principal remaining uncertainty is "&amp;U44,IF(AA44="Moderate confidence",IF(K44="Inferred","The evidence supports the inference that ","The available evidence supports the assessment that ")&amp;C44&amp;", with Moderate confidence within "&amp;D44&amp;". "&amp;U44&amp;" could change its scope or wording.",IF(K44="Inferred","The limited evidence supports the provisional inference that ","Limited evidence weakly supports the bounded assessment that ")&amp;C44&amp;". Treat it as provisional because "&amp;U44))))))</x:f>
      </x:c>
      <x:c r="AF44" s="38" t="str">
        <x:f>IF(A44="","",IF(Z44="Invalid controlled input","Do not preserve or reuse a previous result.",IF(Z44="Incomplete","Do not infer a result from partial inputs.",IF(Z44="Not eligible","Do not use High, Moderate or Low confidence, zero confidence, very low confidence, or wording that presents the claim as established.",IF(AA44="High confidence","Do not say certain, proven, guaranteed, definitely, conclusive, established fact, or assign a numerical probability.",IF(AA44="Moderate confidence","Do not say definitive, conclusive, established fact, or attach a percentage band.","Do not say shows, confirms, demonstrates as established, or use Low confidence to rescue an unsupported claim."))))))</x:f>
      </x:c>
      <x:c r="AG44" s="38" t="str">
        <x:f>IF(A44="","",IF(AC44="A66-TECH-INVALID-ENUM","Correct the exact invalid value and resubmit.",IF(AC44="A66-INCOMPLETE","Complete every active Stage 1 field.",IF(AC44="A66-UPSTREAM-REFUSE","Resolve or replace the refused claim through What Counts as Reliable Evidence in Competitor Analysis?.",IF(AC44="A66-UPSTREAM-REVIEW","Complete the review in What Counts as Reliable Evidence in Competitor Analysis? before confidence assessment.",IF(AC44="A66-SC-NMC-UNRESOLVED","Resolve the claim status upstream before assigning confidence.",IF(AC44="A66-UPSTREAM-UNRESOLVED","Resolve the claim status upstream before assigning confidence.",IF(AC44="A66-DIRECT-FIT","Narrow or replace the claim and rerun What Counts as Reliable Evidence in Competitor Analysis?.",IF(AC44="A66-DIRECT-FIT-PARTIAL","Submit the separately narrowed proposition approved through What Counts as Reliable Evidence in Competitor Analysis? as the new Exact claim with Direct claim fit set to Yes.",IF(AC44="A66-MISSING-OR-UNCHECKED","Recover or document the required evidence and complete the review in What Counts as Reliable Evidence in Competitor Analysis? before assigning confidence.",IF(AC44="A66-CONTRADICTION","Resolve or preserve the contradiction through How to Handle Contradictory Competitor Evidence before assigning confidence.",IF(AC44="A66-SC-NMC-CONTRADICTION","Resolve or preserve the contradiction through How to Handle Contradictory Competitor Evidence before assigning confidence.",IF(AC44="A66-NOT-ASSIGNABLE-ASSUMPTION","Resolve the material assumption or narrow the claim.",IF(AC44="A66-NOT-ASSIGNABLE-CONTEXT","Establish the relevant context before assigning confidence.",IF(AC44="A66-NOT-ASSIGNABLE-STALE-CURRENT","Update or historically bind the evidence through When Competitor Evidence Becomes Too Old to Use.",IF(AC44="A66-SC-NMC-STALE","Run a fresh assessment with current evidence.",IF(AC44="A66-SC-ASSUMPTION-CONFLICT","Choose a bounded assumption category or remove the detail.",IF(AC44="A66-SC-INDEPENDENCE-UNPROVEN","Trace origins or correct the support category.",IF(AC44="A66-SC-LIMIT-MISSING","Add the exact limitation or correct the upstream outcome.",IF(AC44="A66-SC-NMC-CLAIM-CHANGED","Run a fresh assessment.",IF(AC44="A66-SC-NMC-USE-CHANGED","Run a fresh assessment for the new use.",IF(AC44="A66-SC-UNCLASSIFIED","Return to method governance; do not invent a result.",IF(AC44="A66-LOW-ASSUMPTION","Keep the assumption explicit and seek evidence that could remove it.",IF(AC44="A66-LOW-HISTORICAL","Use only historically bounded wording and seek current evidence.",IF(AC44="A66-LOW-NOT-ESTABLISHED","Trace provenance or collect genuinely independent evidence.",IF(AC44="A66-LOW-SENSITIVE","Collect the evidence most likely to change the result.",IF(AC44="A66-LOW-SINGLE-ORIGIN","Seek genuinely independent corroboration.",IF(AC44="A66-LOW-WEAK-LINES","Strengthen direct support before consequential use.",IF(AC44="A66-MODERATE-HISTORICAL","Do not generalize it to the current decision without fresh evidence.",IF(AC44="A66-MODERATE-LIMITED","Reopen if the named limitation no longer holds.",IF(AC44="A66-MODERATE-NMC","Reopen if the exact claim, use, evidence or context changes.",IF(AC44="A66-MODERATE-ONE-LINE","A second genuinely independent line could change scope or wording.",IF(AC44="A66-MODERATE-SENSITIVE","Name the likely change trigger and keep the statement bounded.",IF(AC44="A66-MODERATE-SHARED-ORIGINS","Seek genuinely independent origins.",IF(AC44="A66-MODERATE-WEAK-LINES","Strengthen the direct evidence and preserve the limitation.",IF(AC44="A66-HIGH-DIRECT-INDEPENDENT","Reopen on the named evidence, context, assumption or decision-use trigger.",IF(AC44="A66-HIGH-INFERENCE-RETAINED","Retain the inference marker and reopen on the named trigger.",IF(AC44="A66-HIGH-NMC","Reopen on the named evidence, context, assumption or decision-use trigger.",""))))))))))))))))))))))))))))))))))))))</x:f>
      </x:c>
      <x:c r="AH44" s="38" t="str">
        <x:f>IF(A44="","",IF(Z44&lt;&gt;"Eligible","",IF(AND(V44="Consequential / high-impact",W44="Hard to reverse"),"CONF-OVERLAY-CONSEQUENCE + CONF-OVERLAY-HARD-TO-REVERSE",IF(AND(AA44="Low confidence",W44="Hard to reverse"),"CONF-OVERLAY-HARD-TO-REVERSE",IF(V44="Consequential / high-impact","CONF-OVERLAY-CONSEQUENCE",IF(W44="Hard to reverse","CONF-OVERLAY-HARD-TO-REVERSE",IF(OR(V44="Material / decision-changing",W44="Costly to reverse"),"CONF-OVERLAY-CONSEQUENCE","")))))))</x:f>
      </x:c>
      <x:c r="AI44" s="38" t="str">
        <x:f>IF(A44="","",IF(Z44&lt;&gt;"Eligible","",IF(AND(V44="Consequential / high-impact",W44="Hard to reverse"),IF(AA44="Low confidence","Independent review and formal approval required; default to deferral, evidence collection or a reversible test.","Independent accountable review and formal approval required before a consequential, hard-to-reverse action."),IF(AND(AA44="Low confidence",W44="Hard to reverse"),"Independent review and formal approval required; default to deferral, evidence collection or a reversible test.",IF(V44="Consequential / high-impact","Independent accountable review and formal approval required.",IF(W44="Hard to reverse","Independent review required before a hard-to-reverse action.",IF(OR(V44="Material / decision-changing",W44="Costly to reverse"),"Accountable reviewer required before material use.","Owner review; reopen on the named trigger.")))))))</x:f>
      </x:c>
      <x:c r="AJ44" s="38" t="str">
        <x:f>IF(A44="","",IF(Z44&lt;&gt;"Eligible","",IF(AND(V44="Consequential / high-impact",W44="Hard to reverse"),IF(AA44="Low confidence","Do not make an irreversible commitment from this Low-confidence assessment.","Prefer a reversible step and proceed only within the recorded scope after independent review; confidence itself is unchanged."),IF(AND(AA44="Low confidence",W44="Hard to reverse"),"Do not make an irreversible commitment from this Low-confidence assessment.",IF(V44="Consequential / high-impact","Proceed only within the recorded scope after independent review; confidence itself is unchanged.",IF(W44="Hard to reverse","Prefer a reversible step until review is complete.",IF(OR(V44="Material / decision-changing",W44="Costly to reverse"),"Use only after accountable review and within the stated boundary.","Proceed within the stated scope and preserve the reopen condition.")))))))</x:f>
      </x:c>
      <x:c r="AK44" s="37"/>
      <x:c r="AL44" s="37"/>
      <x:c r="AM44" s="37"/>
      <x:c r="AN44" s="37"/>
      <x:c r="AO44" s="42"/>
      <x:c r="AP44" s="38" t="str">
        <x:f>IF(A44="","",IF(Z44&lt;&gt;"Eligible","Not active",IF(OR(AND(AN44&lt;&gt;"",NOT(OR(EXACT(AN44,"Yes"),EXACT(AN44,"No")))),AND(AO44&lt;&gt;"",NOT(ISNUMBER(AO44)))),"H00",IF(OR(AK44="",AM44="",AN44=""),"H01",IF(AND(OR(V44="Material / decision-changing",V44="Consequential / high-impact",W44="Costly to reverse",W44="Hard to reverse"),AL44=""),"H02",IF(AND(OR(V44="Consequential / high-impact",W44="Hard to reverse"),AK44&lt;&gt;"",AL44&lt;&gt;"",EXACT(AK44,AL44)),"H03",IF(AND(AN44="Yes",AO44=""),"H04",IF(AND(AN44="No",AO44&lt;&gt;""),"H05","H06"))))))))</x:f>
      </x:c>
      <x:c r="AQ44" s="38" t="str">
        <x:f>IF(A44="","",IF(AP44="Not active","Not active",IF(OR(AP44="H00",AP44="H01",AP44="H04"),"Incomplete",IF(OR(AP44="H02",AP44="H03",AP44="H05"),"Draft","Complete"))))</x:f>
      </x:c>
      <x:c r="AR44" s="38" t="str">
        <x:f>IF(A44="","",IF(AP44="H00","CONF-HANDOFF-INVALID",IF(AP44="H01","CONF-HANDOFF-INCOMPLETE",IF(AP44="H02","CONF-HANDOFF-REVIEWER",IF(AP44="H03","CONF-HANDOFF-INDEPENDENCE",IF(AP44="H04","CONF-HANDOFF-DATE",IF(AP44="H05","CONF-HANDOFF-DATE-NOT-MATERIAL","")))))))</x:f>
      </x:c>
      <x:c r="AS44" s="38" t="str">
        <x:f>IF(A44="","",IF(AP44="H06","Permitted","Prohibited"))</x:f>
      </x:c>
      <x:c r="AT44" s="38" t="str">
        <x:f>IF(A44="","",IF(OR(AB44="P44",AB44="P45",AB44="P47",AB44="P48"),"What Counts as Reliable Evidence in Competitor Analysis?",IF(AB44="P46","Observed, Inferred and Unresolved Evidence",IF(AB44="P49","How to Handle Contradictory Competitor Evidence",IF(AB44="P50","When Competitor Evidence Becomes Too Old to Use","")))))</x:f>
      </x:c>
      <x:c r="AU44" s="38" t="str">
        <x:f>IF(A44="","","SERPIFAI Confidence Statement Method v1.0.1")</x:f>
      </x:c>
      <x:c r="AV44" s="38" t="str">
        <x:f>IF(A44="","","Qualitative evidence-and-uncertainty protocol; not probability, calibrated accuracy, scoring, assurance or a guarantee.")</x:f>
      </x:c>
    </x:row>
    <x:row r="45">
      <x:c r="A45" s="37"/>
      <x:c r="B45" s="37"/>
      <x:c r="C45" s="37"/>
      <x:c r="D45" s="37"/>
      <x:c r="E45" s="42"/>
      <x:c r="F45" s="37"/>
      <x:c r="G45" s="37"/>
      <x:c r="H45" s="37"/>
      <x:c r="I45" s="37"/>
      <x:c r="J45" s="37"/>
      <x:c r="K45" s="37"/>
      <x:c r="L45" s="37"/>
      <x:c r="M45" s="37"/>
      <x:c r="N45" s="37"/>
      <x:c r="O45" s="37"/>
      <x:c r="P45" s="37"/>
      <x:c r="Q45" s="37"/>
      <x:c r="R45" s="37"/>
      <x:c r="S45" s="37"/>
      <x:c r="T45" s="37"/>
      <x:c r="U45" s="37"/>
      <x:c r="V45" s="37"/>
      <x:c r="W45" s="37"/>
      <x:c r="X45" s="38" t="str">
        <x:f>IF(A45="","",IF(NOT(AND(OR(EXACT(F45,"Use"),EXACT(F45,"Use with limits"),EXACT(F45,"Review required"),EXACT(F45,"Refuse claim"),EXACT(F45,"No material change")),OR(EXACT(J45,"Fit"),EXACT(J45,"Limited / weak"),EXACT(J45,"Stale"),EXACT(J45,"Contradictory"),EXACT(J45,"Missing")),OR(EXACT(K45,"Supported"),EXACT(K45,"Inferred"),EXACT(K45,"Unresolved")),OR(EXACT(L45,"Yes"),EXACT(L45,"Partial"),EXACT(L45,"No"),EXACT(L45,"Unknown")),OR(EXACT(M45,"None found"),EXACT(M45,"Apparent contradiction resolved"),EXACT(M45,"Material contradiction unresolved"),EXACT(M45,"Not checked")),OR(EXACT(N45,"None"),EXACT(N45,"Recoverable missing evidence"),EXACT(N45,"Material evidence unavailable"),EXACT(N45,"Unknown")),OR(EXACT(O45,"Multiple independent lines"),EXACT(O45,"One independent line"),EXACT(O45,"Single-origin only"),EXACT(O45,"Not established")),OR(EXACT(Q45,"None"),EXACT(Q45,"Limited and visible"),EXACT(Q45,"Material but bounded"),EXACT(Q45,"Material and unresolved")),OR(EXACT(S45,"Fit for current decision"),EXACT(S45,"Historical but deliberately bounded"),EXACT(S45,"Stale for current decision"),EXACT(S45,"Context not established")),OR(EXACT(T45,"Unlikely to change assessment"),EXACT(T45,"Could change scope or wording"),EXACT(T45,"Likely to change assessment")),OR(EXACT(V45,"Routine / descriptive"),EXACT(V45,"Material / decision-changing"),EXACT(V45,"Consequential / high-impact")),OR(EXACT(W45,"Easy to reverse"),EXACT(W45,"Costly to reverse"),EXACT(W45,"Hard to reverse")),IF(F45="No material change",OR(EXACT(H45,"Unchanged exact claim"),EXACT(H45,"Changed exact claim")),TRUE),IF(F45="No material change",OR(EXACT(I45,"Unchanged decision use"),EXACT(I45,"Changed decision use")),TRUE),IF(OR(O45="Multiple independent lines",O45="One independent line"),OR(EXACT(P45,"Established independent origins"),EXACT(P45,"Shared or dependent origins"),EXACT(P45,"Not established")),TRUE))),"Invalid","Valid"))</x:f>
      </x:c>
      <x:c r="Y45" s="38" t="str">
        <x:f>IF(A45="","",IF(X45="Invalid","Not evaluated after P00",IF(OR(C45="",D45="",F45="",IF(F45="No material change",OR(H45="",I45=""),FALSE),J45="",K45="",L45="",M45="",N45="",O45="",IF(OR(O45="Multiple independent lines",O45="One independent line"),P45="",FALSE),Q45="",IF(Q45&lt;&gt;"None",R45="",FALSE),S45="",T45="",U45="",V45="",W45=""),"Incomplete","Complete")))</x:f>
      </x:c>
      <x:c r="Z45" s="38" t="str">
        <x:f>IF(A45="","",IF(AB45="P00","Invalid controlled input",IF(AB45="P01","Incomplete",IF(OR(AB45="P02",AB45="P03",AB45="P04",AB45="P05",AB45="P06",AB45="P07",AB45="P08",AB45="P09"),"Not eligible","Eligible"))))</x:f>
      </x:c>
      <x:c r="AA45" s="38" t="str">
        <x:f>IF(A45="","",IF(AB45="P00","No confidence assigned",IF(AB45="P01","No confidence result",IF(OR(AB45="P02",AB45="P03",AB45="P04",AB45="P05",AB45="P06",AB45="P07",AB45="P08",AB45="P09"),"Confidence not assignable",IF(AB45="P10","Low confidence",IF(AB45="P11","Moderate confidence","High confidence"))))))</x:f>
      </x:c>
      <x:c r="AB45" s="38" t="str">
        <x:f>IF(A45="","",IF(X45="Invalid","P00",IF(Y45="Incomplete","P01",IF(F45="Refuse claim","P02",IF(F45="Review required","P03",IF(K45="Unresolved","P04",IF(OR(L45="No",L45="Unknown",L45="Partial"),"P05",IF(OR(J45="Missing",N45&lt;&gt;"None",M45="Not checked"),"P06",IF(OR(J45="Contradictory",M45="Material contradiction unresolved"),"P07",IF(OR(J45="Stale",S45="Stale for current decision",S45="Context not established",Q45="Material and unresolved"),"P08",IF(OR(AND(F45="Use with limits",G45=""),AND(F45="No material change",H45="Changed exact claim"),AND(F45="No material change",I45="Changed decision use"),AND(OR(O45="Multiple independent lines",O45="One independent line"),P45="Not established"),AND(Q45="None",R45&lt;&gt;"")),"P09",IF(OR(Q45="Material but bounded",AND(S45="Historical but deliberately bounded",J45="Limited / weak"),O45="Not established",AND(J45="Limited / weak",O45="Multiple independent lines",P45="Established independent origins",T45="Likely to change assessment"),AND(O45="Single-origin only",NOT(AND(F45="Use",J45="Fit",OR(K45="Supported",K45="Inferred"),L45="Yes",OR(M45="None found",M45="Apparent contradiction resolved"),N45="None",O45="Single-origin only",OR(Q45="None",Q45="Limited and visible"),S45="Fit for current decision",T45="Unlikely to change assessment"))),T45="Likely to change assessment"),"P10",IF(OR(AND(F45="No material change",NOT(AND(OR(F45="Use",F45="No material change"),IF(F45="No material change",AND(H45="Unchanged exact claim",I45="Unchanged decision use"),TRUE),J45="Fit",OR(K45="Supported",K45="Inferred"),L45="Yes",OR(M45="None found",M45="Apparent contradiction resolved"),N45="None",O45="Multiple independent lines",P45="Established independent origins",OR(Q45="None",Q45="Limited and visible"),S45="Fit for current decision",T45="Unlikely to change assessment"))),F45="Use with limits",S45="Historical but deliberately bounded",P45="Shared or dependent origins",O45="One independent line",AND(F45="Use",J45="Fit",OR(K45="Supported",K45="Inferred"),L45="Yes",OR(M45="None found",M45="Apparent contradiction resolved"),N45="None",O45="Single-origin only",OR(Q45="None",Q45="Limited and visible"),S45="Fit for current decision",T45="Unlikely to change assessment"),AND(J45="Limited / weak",O45="Multiple independent lines",P45="Established independent origins",OR(T45="Unlikely to change assessment",T45="Could change scope or wording")),T45="Could change scope or wording"),"P11",IF(AND(OR(F45="Use",F45="No material change"),IF(F45="No material change",AND(H45="Unchanged exact claim",I45="Unchanged decision use"),TRUE),J45="Fit",OR(K45="Supported",K45="Inferred"),L45="Yes",OR(M45="None found",M45="Apparent contradiction resolved"),N45="None",O45="Multiple independent lines",P45="Established independent origins",OR(Q45="None",Q45="Limited and visible"),S45="Fit for current decision",T45="Unlikely to change assessment"),"P12","P09"))))))))))))))</x:f>
      </x:c>
      <x:c r="AC45" s="38" t="str">
        <x:f>IF(A45="","",IF(AB45="P00","CONF-TECH-INVALID-ENUM",IF(AB45="P01","CONF-INCOMPLETE",IF(AB45="P02","CONF-UPSTREAM-REFUSE",IF(AB45="P03","CONF-UPSTREAM-REVIEW",IF(AB45="P04",IF(F45="No material change","CONF-SC-NMC-UNRESOLVED","CONF-UPSTREAM-UNRESOLVED"),IF(AB45="P05",IF(L45="Partial","CONF-DIRECT-FIT-PARTIAL","CONF-DIRECT-FIT"),IF(AB45="P06","CONF-MISSING-OR-UNCHECKED",IF(AB45="P07",IF(F45="No material change","CONF-SC-NMC-CONTRADICTION","CONF-CONTRADICTION"),IF(AB45="P08",IF(Q45="Material and unresolved","CONF-NOT-ASSIGNABLE-ASSUMPTION",IF(AND(F45="No material change",OR(J45="Stale",S45="Stale for current decision")),"CONF-SC-NMC-STALE",IF(S45="Context not established","CONF-NOT-ASSIGNABLE-CONTEXT","CONF-NOT-ASSIGNABLE-STALE-CURRENT"))),IF(AB45="P09",IF(AND(F45="Use with limits",G45=""),"CONF-SC-LIMIT-MISSING",IF(AND(F45="No material change",H45="Changed exact claim"),"CONF-SC-NMC-CLAIM-CHANGED",IF(AND(F45="No material change",I45="Changed decision use"),"CONF-SC-NMC-USE-CHANGED",IF(AND(OR(O45="Multiple independent lines",O45="One independent line"),P45="Not established"),"CONF-SC-INDEPENDENCE-UNPROVEN",IF(AND(Q45="None",R45&lt;&gt;""),"CONF-SC-ASSUMPTION-CONFLICT","CONF-SC-UNCLASSIFIED"))))),IF(AB45="P10",IF(Q45="Material but bounded","CONF-LOW-ASSUMPTION",IF(AND(S45="Historical but deliberately bounded",J45="Limited / weak"),"CONF-LOW-HISTORICAL",IF(O45="Not established","CONF-LOW-NOT-ESTABLISHED",IF(AND(J45="Limited / weak",O45="Multiple independent lines",P45="Established independent origins",T45="Likely to change assessment"),"CONF-LOW-WEAK-LINES",IF(AND(O45="Single-origin only",NOT(AND(F45="Use",J45="Fit",OR(K45="Supported",K45="Inferred"),L45="Yes",OR(M45="None found",M45="Apparent contradiction resolved"),N45="None",O45="Single-origin only",OR(Q45="None",Q45="Limited and visible"),S45="Fit for current decision",T45="Unlikely to change assessment"))),"CONF-LOW-SINGLE-ORIGIN","CONF-LOW-SENSITIVE"))))),IF(AB45="P11",IF(F45="No material change","CONF-MODERATE-NMC",IF(F45="Use with limits","CONF-MODERATE-LIMITED",IF(S45="Historical but deliberately bounded","CONF-MODERATE-HISTORICAL",IF(P45="Shared or dependent origins","CONF-MODERATE-SHARED-ORIGINS",IF(OR(O45="One independent line",AND(F45="Use",J45="Fit",OR(K45="Supported",K45="Inferred"),L45="Yes",OR(M45="None found",M45="Apparent contradiction resolved"),N45="None",O45="Single-origin only",OR(Q45="None",Q45="Limited and visible"),S45="Fit for current decision",T45="Unlikely to change assessment")),"CONF-MODERATE-ONE-LINE",IF(AND(J45="Limited / weak",O45="Multiple independent lines",P45="Established independent origins",OR(T45="Unlikely to change assessment",T45="Could change scope or wording")),"CONF-MODERATE-WEAK-LINES","CONF-MODERATE-SENSITIVE")))))),IF(AB45="P12",IF(F45="No material change","CONF-HIGH-NMC",IF(K45="Inferred","CONF-HIGH-INFERENCE-RETAINED","CONF-HIGH-DIRECT-INDEPENDENT")),""))))))))))))))</x:f>
      </x:c>
      <x:c r="AD45" s="38" t="str">
        <x:f>IF(A45="","",IF(AC45="A67-TECH-INVALID-ENUM","One or more active Stage 1 controlled values are invalid.",IF(AC45="A67-INCOMPLETE","The active Stage 1 assessment is incomplete.",IF(AC45="A67-UPSTREAM-REFUSE","What Counts as Reliable Evidence in Competitor Analysis? returned Refuse claim.",IF(AC45="A67-UPSTREAM-REVIEW","What Counts as Reliable Evidence in Competitor Analysis? returned Review required.",IF(AC45="A67-SC-NMC-UNRESOLVED","The no-material-change claim remains unresolved.",IF(AC45="A67-UPSTREAM-UNRESOLVED","The claim remains unresolved.",IF(AC45="A67-DIRECT-FIT","The evidence does not directly fit the exact submitted claim.",IF(AC45="A67-DIRECT-FIT-PARTIAL","The submitted claim only partially fits the evidence.",IF(AC45="A67-MISSING-OR-UNCHECKED","Required evidence is missing, unavailable, unknown, or contradiction checking is incomplete.",IF(AC45="A67-CONTRADICTION","A material contradiction remains unresolved.",IF(AC45="A67-SC-NMC-CONTRADICTION","The no-material-change submission contains an unresolved material contradiction.",IF(AC45="A67-NOT-ASSIGNABLE-ASSUMPTION","A material assumption remains unresolved.",IF(AC45="A67-NOT-ASSIGNABLE-CONTEXT","The relevant context is not established.",IF(AC45="A67-NOT-ASSIGNABLE-STALE-CURRENT","The evidence or context is stale for the current decision.",IF(AC45="A67-SC-NMC-STALE","The no-material-change assessment is stale for the current decision.",IF(AC45="A67-SC-ASSUMPTION-CONFLICT","The assumption category and detail conflict.",IF(AC45="A67-SC-INDEPENDENCE-UNPROVEN","Independent origins are not established.",IF(AC45="A67-SC-LIMIT-MISSING","Use with limits requires a named limitation.",IF(AC45="A67-SC-NMC-CLAIM-CHANGED","The exact claim changed, so prior confidence cannot be carried forward.",IF(AC45="A67-SC-NMC-USE-CHANGED","The decision use changed.",IF(AC45="A67-SC-UNCLASSIFIED","The valid input combination has no authorized classification.",IF(AC45="A67-LOW-ASSUMPTION","A bounded material assumption makes the eligible assessment fragile.",IF(AC45="A67-LOW-HISTORICAL","Historical, weak support makes the assessment fragile.",IF(AC45="A67-LOW-NOT-ESTABLISHED","Support exists but independent support is not established.",IF(AC45="A67-LOW-SENSITIVE","Plausible new evidence is likely to change the assessment.",IF(AC45="A67-LOW-SINGLE-ORIGIN","The eligible assessment depends on one origin and fails the stable single-origin conjunction.",IF(AC45="A67-LOW-WEAK-LINES","Multiple independent lines remain weak and the result is likely to change.",IF(AC45="A67-MODERATE-HISTORICAL","The evidence supports a deliberately historical, bounded assessment.",IF(AC45="A67-MODERATE-LIMITED","The assessment is eligible only within the named limitation.",IF(AC45="A67-MODERATE-NMC","The unchanged assessment remains eligible but retains meaningful uncertainty.",IF(AC45="A67-MODERATE-ONE-LINE","The assessment rests on one effective line of support.",IF(AC45="A67-MODERATE-SENSITIVE","Meaningful new evidence could change the scope or wording.",IF(AC45="A67-MODERATE-SHARED-ORIGINS","The lines share or depend on common origins, reducing independent corroboration.",IF(AC45="A67-MODERATE-WEAK-LINES","Established independent origins support the assessment, but the evidence remains limited or weak.",IF(AC45="A67-HIGH-DIRECT-INDEPENDENT","Direct, coherent support with established independent origins and limited visible assumptions supports the bounded assessment.",IF(AC45="A67-HIGH-INFERENCE-RETAINED","Direct, coherent support with established independent origins supports the bounded inference; it remains explicitly an inference.",IF(AC45="A67-HIGH-NMC","The exact claim and decision use are unchanged and the strong-support conditions remain satisfied.",""))))))))))))))))))))))))))))))))))))))</x:f>
      </x:c>
      <x:c r="AE45" s="38" t="str">
        <x:f>IF(A45="","",IF(Z45="Invalid controlled input","No confidence statement is permitted.",IF(Z45="Incomplete","No confidence statement is permitted until Stage 1 is complete.",IF(Z45="Not eligible","Confidence not assignable: no confidence statement is permitted for "&amp;C45&amp;" because "&amp;AD45&amp;" "&amp;AG45,IF(AA45="High confidence",IF(K45="Inferred","The evidence supports the inference that ","The available evidence strongly supports the assessment that ")&amp;C45&amp;", with High confidence within "&amp;D45&amp;". The principal remaining uncertainty is "&amp;U45,IF(AA45="Moderate confidence",IF(K45="Inferred","The evidence supports the inference that ","The available evidence supports the assessment that ")&amp;C45&amp;", with Moderate confidence within "&amp;D45&amp;". "&amp;U45&amp;" could change its scope or wording.",IF(K45="Inferred","The limited evidence supports the provisional inference that ","Limited evidence weakly supports the bounded assessment that ")&amp;C45&amp;". Treat it as provisional because "&amp;U45))))))</x:f>
      </x:c>
      <x:c r="AF45" s="38" t="str">
        <x:f>IF(A45="","",IF(Z45="Invalid controlled input","Do not preserve or reuse a previous result.",IF(Z45="Incomplete","Do not infer a result from partial inputs.",IF(Z45="Not eligible","Do not use High, Moderate or Low confidence, zero confidence, very low confidence, or wording that presents the claim as established.",IF(AA45="High confidence","Do not say certain, proven, guaranteed, definitely, conclusive, established fact, or assign a numerical probability.",IF(AA45="Moderate confidence","Do not say definitive, conclusive, established fact, or attach a percentage band.","Do not say shows, confirms, demonstrates as established, or use Low confidence to rescue an unsupported claim."))))))</x:f>
      </x:c>
      <x:c r="AG45" s="38" t="str">
        <x:f>IF(A45="","",IF(AC45="A67-TECH-INVALID-ENUM","Correct the exact invalid value and resubmit.",IF(AC45="A67-INCOMPLETE","Complete every active Stage 1 field.",IF(AC45="A67-UPSTREAM-REFUSE","Resolve or replace the refused claim through What Counts as Reliable Evidence in Competitor Analysis?.",IF(AC45="A67-UPSTREAM-REVIEW","Complete the review in What Counts as Reliable Evidence in Competitor Analysis? before confidence assessment.",IF(AC45="A67-SC-NMC-UNRESOLVED","Resolve the claim status upstream before assigning confidence.",IF(AC45="A67-UPSTREAM-UNRESOLVED","Resolve the claim status upstream before assigning confidence.",IF(AC45="A67-DIRECT-FIT","Narrow or replace the claim and rerun What Counts as Reliable Evidence in Competitor Analysis?.",IF(AC45="A67-DIRECT-FIT-PARTIAL","Submit the separately narrowed proposition approved through What Counts as Reliable Evidence in Competitor Analysis? as the new Exact claim with Direct claim fit set to Yes.",IF(AC45="A67-MISSING-OR-UNCHECKED","Recover or document the required evidence and complete the review in What Counts as Reliable Evidence in Competitor Analysis? before assigning confidence.",IF(AC45="A67-CONTRADICTION","Resolve or preserve the contradiction through How to Handle Contradictory Competitor Evidence before assigning confidence.",IF(AC45="A67-SC-NMC-CONTRADICTION","Resolve or preserve the contradiction through How to Handle Contradictory Competitor Evidence before assigning confidence.",IF(AC45="A67-NOT-ASSIGNABLE-ASSUMPTION","Resolve the material assumption or narrow the claim.",IF(AC45="A67-NOT-ASSIGNABLE-CONTEXT","Establish the relevant context before assigning confidence.",IF(AC45="A67-NOT-ASSIGNABLE-STALE-CURRENT","Update or historically bind the evidence through When Competitor Evidence Becomes Too Old to Use.",IF(AC45="A67-SC-NMC-STALE","Run a fresh assessment with current evidence.",IF(AC45="A67-SC-ASSUMPTION-CONFLICT","Choose a bounded assumption category or remove the detail.",IF(AC45="A67-SC-INDEPENDENCE-UNPROVEN","Trace origins or correct the support category.",IF(AC45="A67-SC-LIMIT-MISSING","Add the exact limitation or correct the upstream outcome.",IF(AC45="A67-SC-NMC-CLAIM-CHANGED","Run a fresh assessment.",IF(AC45="A67-SC-NMC-USE-CHANGED","Run a fresh assessment for the new use.",IF(AC45="A67-SC-UNCLASSIFIED","Return to method governance; do not invent a result.",IF(AC45="A67-LOW-ASSUMPTION","Keep the assumption explicit and seek evidence that could remove it.",IF(AC45="A67-LOW-HISTORICAL","Use only historically bounded wording and seek current evidence.",IF(AC45="A67-LOW-NOT-ESTABLISHED","Trace provenance or collect genuinely independent evidence.",IF(AC45="A67-LOW-SENSITIVE","Collect the evidence most likely to change the result.",IF(AC45="A67-LOW-SINGLE-ORIGIN","Seek genuinely independent corroboration.",IF(AC45="A67-LOW-WEAK-LINES","Strengthen direct support before consequential use.",IF(AC45="A67-MODERATE-HISTORICAL","Do not generalize it to the current decision without fresh evidence.",IF(AC45="A67-MODERATE-LIMITED","Reopen if the named limitation no longer holds.",IF(AC45="A67-MODERATE-NMC","Reopen if the exact claim, use, evidence or context changes.",IF(AC45="A67-MODERATE-ONE-LINE","A second genuinely independent line could change scope or wording.",IF(AC45="A67-MODERATE-SENSITIVE","Name the likely change trigger and keep the statement bounded.",IF(AC45="A67-MODERATE-SHARED-ORIGINS","Seek genuinely independent origins.",IF(AC45="A67-MODERATE-WEAK-LINES","Strengthen the direct evidence and preserve the limitation.",IF(AC45="A67-HIGH-DIRECT-INDEPENDENT","Reopen on the named evidence, context, assumption or decision-use trigger.",IF(AC45="A67-HIGH-INFERENCE-RETAINED","Retain the inference marker and reopen on the named trigger.",IF(AC45="A67-HIGH-NMC","Reopen on the named evidence, context, assumption or decision-use trigger.",""))))))))))))))))))))))))))))))))))))))</x:f>
      </x:c>
      <x:c r="AH45" s="38" t="str">
        <x:f>IF(A45="","",IF(Z45&lt;&gt;"Eligible","",IF(AND(V45="Consequential / high-impact",W45="Hard to reverse"),"CONF-OVERLAY-CONSEQUENCE + CONF-OVERLAY-HARD-TO-REVERSE",IF(AND(AA45="Low confidence",W45="Hard to reverse"),"CONF-OVERLAY-HARD-TO-REVERSE",IF(V45="Consequential / high-impact","CONF-OVERLAY-CONSEQUENCE",IF(W45="Hard to reverse","CONF-OVERLAY-HARD-TO-REVERSE",IF(OR(V45="Material / decision-changing",W45="Costly to reverse"),"CONF-OVERLAY-CONSEQUENCE","")))))))</x:f>
      </x:c>
      <x:c r="AI45" s="38" t="str">
        <x:f>IF(A45="","",IF(Z45&lt;&gt;"Eligible","",IF(AND(V45="Consequential / high-impact",W45="Hard to reverse"),IF(AA45="Low confidence","Independent review and formal approval required; default to deferral, evidence collection or a reversible test.","Independent accountable review and formal approval required before a consequential, hard-to-reverse action."),IF(AND(AA45="Low confidence",W45="Hard to reverse"),"Independent review and formal approval required; default to deferral, evidence collection or a reversible test.",IF(V45="Consequential / high-impact","Independent accountable review and formal approval required.",IF(W45="Hard to reverse","Independent review required before a hard-to-reverse action.",IF(OR(V45="Material / decision-changing",W45="Costly to reverse"),"Accountable reviewer required before material use.","Owner review; reopen on the named trigger.")))))))</x:f>
      </x:c>
      <x:c r="AJ45" s="38" t="str">
        <x:f>IF(A45="","",IF(Z45&lt;&gt;"Eligible","",IF(AND(V45="Consequential / high-impact",W45="Hard to reverse"),IF(AA45="Low confidence","Do not make an irreversible commitment from this Low-confidence assessment.","Prefer a reversible step and proceed only within the recorded scope after independent review; confidence itself is unchanged."),IF(AND(AA45="Low confidence",W45="Hard to reverse"),"Do not make an irreversible commitment from this Low-confidence assessment.",IF(V45="Consequential / high-impact","Proceed only within the recorded scope after independent review; confidence itself is unchanged.",IF(W45="Hard to reverse","Prefer a reversible step until review is complete.",IF(OR(V45="Material / decision-changing",W45="Costly to reverse"),"Use only after accountable review and within the stated boundary.","Proceed within the stated scope and preserve the reopen condition.")))))))</x:f>
      </x:c>
      <x:c r="AK45" s="37"/>
      <x:c r="AL45" s="37"/>
      <x:c r="AM45" s="37"/>
      <x:c r="AN45" s="37"/>
      <x:c r="AO45" s="42"/>
      <x:c r="AP45" s="38" t="str">
        <x:f>IF(A45="","",IF(Z45&lt;&gt;"Eligible","Not active",IF(OR(AND(AN45&lt;&gt;"",NOT(OR(EXACT(AN45,"Yes"),EXACT(AN45,"No")))),AND(AO45&lt;&gt;"",NOT(ISNUMBER(AO45)))),"H00",IF(OR(AK45="",AM45="",AN45=""),"H01",IF(AND(OR(V45="Material / decision-changing",V45="Consequential / high-impact",W45="Costly to reverse",W45="Hard to reverse"),AL45=""),"H02",IF(AND(OR(V45="Consequential / high-impact",W45="Hard to reverse"),AK45&lt;&gt;"",AL45&lt;&gt;"",EXACT(AK45,AL45)),"H03",IF(AND(AN45="Yes",AO45=""),"H04",IF(AND(AN45="No",AO45&lt;&gt;""),"H05","H06"))))))))</x:f>
      </x:c>
      <x:c r="AQ45" s="38" t="str">
        <x:f>IF(A45="","",IF(AP45="Not active","Not active",IF(OR(AP45="H00",AP45="H01",AP45="H04"),"Incomplete",IF(OR(AP45="H02",AP45="H03",AP45="H05"),"Draft","Complete"))))</x:f>
      </x:c>
      <x:c r="AR45" s="38" t="str">
        <x:f>IF(A45="","",IF(AP45="H00","CONF-HANDOFF-INVALID",IF(AP45="H01","CONF-HANDOFF-INCOMPLETE",IF(AP45="H02","CONF-HANDOFF-REVIEWER",IF(AP45="H03","CONF-HANDOFF-INDEPENDENCE",IF(AP45="H04","CONF-HANDOFF-DATE",IF(AP45="H05","CONF-HANDOFF-DATE-NOT-MATERIAL","")))))))</x:f>
      </x:c>
      <x:c r="AS45" s="38" t="str">
        <x:f>IF(A45="","",IF(AP45="H06","Permitted","Prohibited"))</x:f>
      </x:c>
      <x:c r="AT45" s="38" t="str">
        <x:f>IF(A45="","",IF(OR(AB45="P45",AB45="P46",AB45="P48",AB45="P49"),"What Counts as Reliable Evidence in Competitor Analysis?",IF(AB45="P47","Observed, Inferred and Unresolved Evidence",IF(AB45="P50","How to Handle Contradictory Competitor Evidence",IF(AB45="P51","When Competitor Evidence Becomes Too Old to Use","")))))</x:f>
      </x:c>
      <x:c r="AU45" s="38" t="str">
        <x:f>IF(A45="","","SERPIFAI Confidence Statement Method v1.0.1")</x:f>
      </x:c>
      <x:c r="AV45" s="38" t="str">
        <x:f>IF(A45="","","Qualitative evidence-and-uncertainty protocol; not probability, calibrated accuracy, scoring, assurance or a guarantee.")</x:f>
      </x:c>
    </x:row>
    <x:row r="46">
      <x:c r="A46" s="37"/>
      <x:c r="B46" s="37"/>
      <x:c r="C46" s="37"/>
      <x:c r="D46" s="37"/>
      <x:c r="E46" s="42"/>
      <x:c r="F46" s="37"/>
      <x:c r="G46" s="37"/>
      <x:c r="H46" s="37"/>
      <x:c r="I46" s="37"/>
      <x:c r="J46" s="37"/>
      <x:c r="K46" s="37"/>
      <x:c r="L46" s="37"/>
      <x:c r="M46" s="37"/>
      <x:c r="N46" s="37"/>
      <x:c r="O46" s="37"/>
      <x:c r="P46" s="37"/>
      <x:c r="Q46" s="37"/>
      <x:c r="R46" s="37"/>
      <x:c r="S46" s="37"/>
      <x:c r="T46" s="37"/>
      <x:c r="U46" s="37"/>
      <x:c r="V46" s="37"/>
      <x:c r="W46" s="37"/>
      <x:c r="X46" s="38" t="str">
        <x:f>IF(A46="","",IF(NOT(AND(OR(EXACT(F46,"Use"),EXACT(F46,"Use with limits"),EXACT(F46,"Review required"),EXACT(F46,"Refuse claim"),EXACT(F46,"No material change")),OR(EXACT(J46,"Fit"),EXACT(J46,"Limited / weak"),EXACT(J46,"Stale"),EXACT(J46,"Contradictory"),EXACT(J46,"Missing")),OR(EXACT(K46,"Supported"),EXACT(K46,"Inferred"),EXACT(K46,"Unresolved")),OR(EXACT(L46,"Yes"),EXACT(L46,"Partial"),EXACT(L46,"No"),EXACT(L46,"Unknown")),OR(EXACT(M46,"None found"),EXACT(M46,"Apparent contradiction resolved"),EXACT(M46,"Material contradiction unresolved"),EXACT(M46,"Not checked")),OR(EXACT(N46,"None"),EXACT(N46,"Recoverable missing evidence"),EXACT(N46,"Material evidence unavailable"),EXACT(N46,"Unknown")),OR(EXACT(O46,"Multiple independent lines"),EXACT(O46,"One independent line"),EXACT(O46,"Single-origin only"),EXACT(O46,"Not established")),OR(EXACT(Q46,"None"),EXACT(Q46,"Limited and visible"),EXACT(Q46,"Material but bounded"),EXACT(Q46,"Material and unresolved")),OR(EXACT(S46,"Fit for current decision"),EXACT(S46,"Historical but deliberately bounded"),EXACT(S46,"Stale for current decision"),EXACT(S46,"Context not established")),OR(EXACT(T46,"Unlikely to change assessment"),EXACT(T46,"Could change scope or wording"),EXACT(T46,"Likely to change assessment")),OR(EXACT(V46,"Routine / descriptive"),EXACT(V46,"Material / decision-changing"),EXACT(V46,"Consequential / high-impact")),OR(EXACT(W46,"Easy to reverse"),EXACT(W46,"Costly to reverse"),EXACT(W46,"Hard to reverse")),IF(F46="No material change",OR(EXACT(H46,"Unchanged exact claim"),EXACT(H46,"Changed exact claim")),TRUE),IF(F46="No material change",OR(EXACT(I46,"Unchanged decision use"),EXACT(I46,"Changed decision use")),TRUE),IF(OR(O46="Multiple independent lines",O46="One independent line"),OR(EXACT(P46,"Established independent origins"),EXACT(P46,"Shared or dependent origins"),EXACT(P46,"Not established")),TRUE))),"Invalid","Valid"))</x:f>
      </x:c>
      <x:c r="Y46" s="38" t="str">
        <x:f>IF(A46="","",IF(X46="Invalid","Not evaluated after P00",IF(OR(C46="",D46="",F46="",IF(F46="No material change",OR(H46="",I46=""),FALSE),J46="",K46="",L46="",M46="",N46="",O46="",IF(OR(O46="Multiple independent lines",O46="One independent line"),P46="",FALSE),Q46="",IF(Q46&lt;&gt;"None",R46="",FALSE),S46="",T46="",U46="",V46="",W46=""),"Incomplete","Complete")))</x:f>
      </x:c>
      <x:c r="Z46" s="38" t="str">
        <x:f>IF(A46="","",IF(AB46="P00","Invalid controlled input",IF(AB46="P01","Incomplete",IF(OR(AB46="P02",AB46="P03",AB46="P04",AB46="P05",AB46="P06",AB46="P07",AB46="P08",AB46="P09"),"Not eligible","Eligible"))))</x:f>
      </x:c>
      <x:c r="AA46" s="38" t="str">
        <x:f>IF(A46="","",IF(AB46="P00","No confidence assigned",IF(AB46="P01","No confidence result",IF(OR(AB46="P02",AB46="P03",AB46="P04",AB46="P05",AB46="P06",AB46="P07",AB46="P08",AB46="P09"),"Confidence not assignable",IF(AB46="P10","Low confidence",IF(AB46="P11","Moderate confidence","High confidence"))))))</x:f>
      </x:c>
      <x:c r="AB46" s="38" t="str">
        <x:f>IF(A46="","",IF(X46="Invalid","P00",IF(Y46="Incomplete","P01",IF(F46="Refuse claim","P02",IF(F46="Review required","P03",IF(K46="Unresolved","P04",IF(OR(L46="No",L46="Unknown",L46="Partial"),"P05",IF(OR(J46="Missing",N46&lt;&gt;"None",M46="Not checked"),"P06",IF(OR(J46="Contradictory",M46="Material contradiction unresolved"),"P07",IF(OR(J46="Stale",S46="Stale for current decision",S46="Context not established",Q46="Material and unresolved"),"P08",IF(OR(AND(F46="Use with limits",G46=""),AND(F46="No material change",H46="Changed exact claim"),AND(F46="No material change",I46="Changed decision use"),AND(OR(O46="Multiple independent lines",O46="One independent line"),P46="Not established"),AND(Q46="None",R46&lt;&gt;"")),"P09",IF(OR(Q46="Material but bounded",AND(S46="Historical but deliberately bounded",J46="Limited / weak"),O46="Not established",AND(J46="Limited / weak",O46="Multiple independent lines",P46="Established independent origins",T46="Likely to change assessment"),AND(O46="Single-origin only",NOT(AND(F46="Use",J46="Fit",OR(K46="Supported",K46="Inferred"),L46="Yes",OR(M46="None found",M46="Apparent contradiction resolved"),N46="None",O46="Single-origin only",OR(Q46="None",Q46="Limited and visible"),S46="Fit for current decision",T46="Unlikely to change assessment"))),T46="Likely to change assessment"),"P10",IF(OR(AND(F46="No material change",NOT(AND(OR(F46="Use",F46="No material change"),IF(F46="No material change",AND(H46="Unchanged exact claim",I46="Unchanged decision use"),TRUE),J46="Fit",OR(K46="Supported",K46="Inferred"),L46="Yes",OR(M46="None found",M46="Apparent contradiction resolved"),N46="None",O46="Multiple independent lines",P46="Established independent origins",OR(Q46="None",Q46="Limited and visible"),S46="Fit for current decision",T46="Unlikely to change assessment"))),F46="Use with limits",S46="Historical but deliberately bounded",P46="Shared or dependent origins",O46="One independent line",AND(F46="Use",J46="Fit",OR(K46="Supported",K46="Inferred"),L46="Yes",OR(M46="None found",M46="Apparent contradiction resolved"),N46="None",O46="Single-origin only",OR(Q46="None",Q46="Limited and visible"),S46="Fit for current decision",T46="Unlikely to change assessment"),AND(J46="Limited / weak",O46="Multiple independent lines",P46="Established independent origins",OR(T46="Unlikely to change assessment",T46="Could change scope or wording")),T46="Could change scope or wording"),"P11",IF(AND(OR(F46="Use",F46="No material change"),IF(F46="No material change",AND(H46="Unchanged exact claim",I46="Unchanged decision use"),TRUE),J46="Fit",OR(K46="Supported",K46="Inferred"),L46="Yes",OR(M46="None found",M46="Apparent contradiction resolved"),N46="None",O46="Multiple independent lines",P46="Established independent origins",OR(Q46="None",Q46="Limited and visible"),S46="Fit for current decision",T46="Unlikely to change assessment"),"P12","P09"))))))))))))))</x:f>
      </x:c>
      <x:c r="AC46" s="38" t="str">
        <x:f>IF(A46="","",IF(AB46="P00","CONF-TECH-INVALID-ENUM",IF(AB46="P01","CONF-INCOMPLETE",IF(AB46="P02","CONF-UPSTREAM-REFUSE",IF(AB46="P03","CONF-UPSTREAM-REVIEW",IF(AB46="P04",IF(F46="No material change","CONF-SC-NMC-UNRESOLVED","CONF-UPSTREAM-UNRESOLVED"),IF(AB46="P05",IF(L46="Partial","CONF-DIRECT-FIT-PARTIAL","CONF-DIRECT-FIT"),IF(AB46="P06","CONF-MISSING-OR-UNCHECKED",IF(AB46="P07",IF(F46="No material change","CONF-SC-NMC-CONTRADICTION","CONF-CONTRADICTION"),IF(AB46="P08",IF(Q46="Material and unresolved","CONF-NOT-ASSIGNABLE-ASSUMPTION",IF(AND(F46="No material change",OR(J46="Stale",S46="Stale for current decision")),"CONF-SC-NMC-STALE",IF(S46="Context not established","CONF-NOT-ASSIGNABLE-CONTEXT","CONF-NOT-ASSIGNABLE-STALE-CURRENT"))),IF(AB46="P09",IF(AND(F46="Use with limits",G46=""),"CONF-SC-LIMIT-MISSING",IF(AND(F46="No material change",H46="Changed exact claim"),"CONF-SC-NMC-CLAIM-CHANGED",IF(AND(F46="No material change",I46="Changed decision use"),"CONF-SC-NMC-USE-CHANGED",IF(AND(OR(O46="Multiple independent lines",O46="One independent line"),P46="Not established"),"CONF-SC-INDEPENDENCE-UNPROVEN",IF(AND(Q46="None",R46&lt;&gt;""),"CONF-SC-ASSUMPTION-CONFLICT","CONF-SC-UNCLASSIFIED"))))),IF(AB46="P10",IF(Q46="Material but bounded","CONF-LOW-ASSUMPTION",IF(AND(S46="Historical but deliberately bounded",J46="Limited / weak"),"CONF-LOW-HISTORICAL",IF(O46="Not established","CONF-LOW-NOT-ESTABLISHED",IF(AND(J46="Limited / weak",O46="Multiple independent lines",P46="Established independent origins",T46="Likely to change assessment"),"CONF-LOW-WEAK-LINES",IF(AND(O46="Single-origin only",NOT(AND(F46="Use",J46="Fit",OR(K46="Supported",K46="Inferred"),L46="Yes",OR(M46="None found",M46="Apparent contradiction resolved"),N46="None",O46="Single-origin only",OR(Q46="None",Q46="Limited and visible"),S46="Fit for current decision",T46="Unlikely to change assessment"))),"CONF-LOW-SINGLE-ORIGIN","CONF-LOW-SENSITIVE"))))),IF(AB46="P11",IF(F46="No material change","CONF-MODERATE-NMC",IF(F46="Use with limits","CONF-MODERATE-LIMITED",IF(S46="Historical but deliberately bounded","CONF-MODERATE-HISTORICAL",IF(P46="Shared or dependent origins","CONF-MODERATE-SHARED-ORIGINS",IF(OR(O46="One independent line",AND(F46="Use",J46="Fit",OR(K46="Supported",K46="Inferred"),L46="Yes",OR(M46="None found",M46="Apparent contradiction resolved"),N46="None",O46="Single-origin only",OR(Q46="None",Q46="Limited and visible"),S46="Fit for current decision",T46="Unlikely to change assessment")),"CONF-MODERATE-ONE-LINE",IF(AND(J46="Limited / weak",O46="Multiple independent lines",P46="Established independent origins",OR(T46="Unlikely to change assessment",T46="Could change scope or wording")),"CONF-MODERATE-WEAK-LINES","CONF-MODERATE-SENSITIVE")))))),IF(AB46="P12",IF(F46="No material change","CONF-HIGH-NMC",IF(K46="Inferred","CONF-HIGH-INFERENCE-RETAINED","CONF-HIGH-DIRECT-INDEPENDENT")),""))))))))))))))</x:f>
      </x:c>
      <x:c r="AD46" s="38" t="str">
        <x:f>IF(A46="","",IF(AC46="A68-TECH-INVALID-ENUM","One or more active Stage 1 controlled values are invalid.",IF(AC46="A68-INCOMPLETE","The active Stage 1 assessment is incomplete.",IF(AC46="A68-UPSTREAM-REFUSE","What Counts as Reliable Evidence in Competitor Analysis? returned Refuse claim.",IF(AC46="A68-UPSTREAM-REVIEW","What Counts as Reliable Evidence in Competitor Analysis? returned Review required.",IF(AC46="A68-SC-NMC-UNRESOLVED","The no-material-change claim remains unresolved.",IF(AC46="A68-UPSTREAM-UNRESOLVED","The claim remains unresolved.",IF(AC46="A68-DIRECT-FIT","The evidence does not directly fit the exact submitted claim.",IF(AC46="A68-DIRECT-FIT-PARTIAL","The submitted claim only partially fits the evidence.",IF(AC46="A68-MISSING-OR-UNCHECKED","Required evidence is missing, unavailable, unknown, or contradiction checking is incomplete.",IF(AC46="A68-CONTRADICTION","A material contradiction remains unresolved.",IF(AC46="A68-SC-NMC-CONTRADICTION","The no-material-change submission contains an unresolved material contradiction.",IF(AC46="A68-NOT-ASSIGNABLE-ASSUMPTION","A material assumption remains unresolved.",IF(AC46="A68-NOT-ASSIGNABLE-CONTEXT","The relevant context is not established.",IF(AC46="A68-NOT-ASSIGNABLE-STALE-CURRENT","The evidence or context is stale for the current decision.",IF(AC46="A68-SC-NMC-STALE","The no-material-change assessment is stale for the current decision.",IF(AC46="A68-SC-ASSUMPTION-CONFLICT","The assumption category and detail conflict.",IF(AC46="A68-SC-INDEPENDENCE-UNPROVEN","Independent origins are not established.",IF(AC46="A68-SC-LIMIT-MISSING","Use with limits requires a named limitation.",IF(AC46="A68-SC-NMC-CLAIM-CHANGED","The exact claim changed, so prior confidence cannot be carried forward.",IF(AC46="A68-SC-NMC-USE-CHANGED","The decision use changed.",IF(AC46="A68-SC-UNCLASSIFIED","The valid input combination has no authorized classification.",IF(AC46="A68-LOW-ASSUMPTION","A bounded material assumption makes the eligible assessment fragile.",IF(AC46="A68-LOW-HISTORICAL","Historical, weak support makes the assessment fragile.",IF(AC46="A68-LOW-NOT-ESTABLISHED","Support exists but independent support is not established.",IF(AC46="A68-LOW-SENSITIVE","Plausible new evidence is likely to change the assessment.",IF(AC46="A68-LOW-SINGLE-ORIGIN","The eligible assessment depends on one origin and fails the stable single-origin conjunction.",IF(AC46="A68-LOW-WEAK-LINES","Multiple independent lines remain weak and the result is likely to change.",IF(AC46="A68-MODERATE-HISTORICAL","The evidence supports a deliberately historical, bounded assessment.",IF(AC46="A68-MODERATE-LIMITED","The assessment is eligible only within the named limitation.",IF(AC46="A68-MODERATE-NMC","The unchanged assessment remains eligible but retains meaningful uncertainty.",IF(AC46="A68-MODERATE-ONE-LINE","The assessment rests on one effective line of support.",IF(AC46="A68-MODERATE-SENSITIVE","Meaningful new evidence could change the scope or wording.",IF(AC46="A68-MODERATE-SHARED-ORIGINS","The lines share or depend on common origins, reducing independent corroboration.",IF(AC46="A68-MODERATE-WEAK-LINES","Established independent origins support the assessment, but the evidence remains limited or weak.",IF(AC46="A68-HIGH-DIRECT-INDEPENDENT","Direct, coherent support with established independent origins and limited visible assumptions supports the bounded assessment.",IF(AC46="A68-HIGH-INFERENCE-RETAINED","Direct, coherent support with established independent origins supports the bounded inference; it remains explicitly an inference.",IF(AC46="A68-HIGH-NMC","The exact claim and decision use are unchanged and the strong-support conditions remain satisfied.",""))))))))))))))))))))))))))))))))))))))</x:f>
      </x:c>
      <x:c r="AE46" s="38" t="str">
        <x:f>IF(A46="","",IF(Z46="Invalid controlled input","No confidence statement is permitted.",IF(Z46="Incomplete","No confidence statement is permitted until Stage 1 is complete.",IF(Z46="Not eligible","Confidence not assignable: no confidence statement is permitted for "&amp;C46&amp;" because "&amp;AD46&amp;" "&amp;AG46,IF(AA46="High confidence",IF(K46="Inferred","The evidence supports the inference that ","The available evidence strongly supports the assessment that ")&amp;C46&amp;", with High confidence within "&amp;D46&amp;". The principal remaining uncertainty is "&amp;U46,IF(AA46="Moderate confidence",IF(K46="Inferred","The evidence supports the inference that ","The available evidence supports the assessment that ")&amp;C46&amp;", with Moderate confidence within "&amp;D46&amp;". "&amp;U46&amp;" could change its scope or wording.",IF(K46="Inferred","The limited evidence supports the provisional inference that ","Limited evidence weakly supports the bounded assessment that ")&amp;C46&amp;". Treat it as provisional because "&amp;U46))))))</x:f>
      </x:c>
      <x:c r="AF46" s="38" t="str">
        <x:f>IF(A46="","",IF(Z46="Invalid controlled input","Do not preserve or reuse a previous result.",IF(Z46="Incomplete","Do not infer a result from partial inputs.",IF(Z46="Not eligible","Do not use High, Moderate or Low confidence, zero confidence, very low confidence, or wording that presents the claim as established.",IF(AA46="High confidence","Do not say certain, proven, guaranteed, definitely, conclusive, established fact, or assign a numerical probability.",IF(AA46="Moderate confidence","Do not say definitive, conclusive, established fact, or attach a percentage band.","Do not say shows, confirms, demonstrates as established, or use Low confidence to rescue an unsupported claim."))))))</x:f>
      </x:c>
      <x:c r="AG46" s="38" t="str">
        <x:f>IF(A46="","",IF(AC46="A68-TECH-INVALID-ENUM","Correct the exact invalid value and resubmit.",IF(AC46="A68-INCOMPLETE","Complete every active Stage 1 field.",IF(AC46="A68-UPSTREAM-REFUSE","Resolve or replace the refused claim through What Counts as Reliable Evidence in Competitor Analysis?.",IF(AC46="A68-UPSTREAM-REVIEW","Complete the review in What Counts as Reliable Evidence in Competitor Analysis? before confidence assessment.",IF(AC46="A68-SC-NMC-UNRESOLVED","Resolve the claim status upstream before assigning confidence.",IF(AC46="A68-UPSTREAM-UNRESOLVED","Resolve the claim status upstream before assigning confidence.",IF(AC46="A68-DIRECT-FIT","Narrow or replace the claim and rerun What Counts as Reliable Evidence in Competitor Analysis?.",IF(AC46="A68-DIRECT-FIT-PARTIAL","Submit the separately narrowed proposition approved through What Counts as Reliable Evidence in Competitor Analysis? as the new Exact claim with Direct claim fit set to Yes.",IF(AC46="A68-MISSING-OR-UNCHECKED","Recover or document the required evidence and complete the review in What Counts as Reliable Evidence in Competitor Analysis? before assigning confidence.",IF(AC46="A68-CONTRADICTION","Resolve or preserve the contradiction through How to Handle Contradictory Competitor Evidence before assigning confidence.",IF(AC46="A68-SC-NMC-CONTRADICTION","Resolve or preserve the contradiction through How to Handle Contradictory Competitor Evidence before assigning confidence.",IF(AC46="A68-NOT-ASSIGNABLE-ASSUMPTION","Resolve the material assumption or narrow the claim.",IF(AC46="A68-NOT-ASSIGNABLE-CONTEXT","Establish the relevant context before assigning confidence.",IF(AC46="A68-NOT-ASSIGNABLE-STALE-CURRENT","Update or historically bind the evidence through When Competitor Evidence Becomes Too Old to Use.",IF(AC46="A68-SC-NMC-STALE","Run a fresh assessment with current evidence.",IF(AC46="A68-SC-ASSUMPTION-CONFLICT","Choose a bounded assumption category or remove the detail.",IF(AC46="A68-SC-INDEPENDENCE-UNPROVEN","Trace origins or correct the support category.",IF(AC46="A68-SC-LIMIT-MISSING","Add the exact limitation or correct the upstream outcome.",IF(AC46="A68-SC-NMC-CLAIM-CHANGED","Run a fresh assessment.",IF(AC46="A68-SC-NMC-USE-CHANGED","Run a fresh assessment for the new use.",IF(AC46="A68-SC-UNCLASSIFIED","Return to method governance; do not invent a result.",IF(AC46="A68-LOW-ASSUMPTION","Keep the assumption explicit and seek evidence that could remove it.",IF(AC46="A68-LOW-HISTORICAL","Use only historically bounded wording and seek current evidence.",IF(AC46="A68-LOW-NOT-ESTABLISHED","Trace provenance or collect genuinely independent evidence.",IF(AC46="A68-LOW-SENSITIVE","Collect the evidence most likely to change the result.",IF(AC46="A68-LOW-SINGLE-ORIGIN","Seek genuinely independent corroboration.",IF(AC46="A68-LOW-WEAK-LINES","Strengthen direct support before consequential use.",IF(AC46="A68-MODERATE-HISTORICAL","Do not generalize it to the current decision without fresh evidence.",IF(AC46="A68-MODERATE-LIMITED","Reopen if the named limitation no longer holds.",IF(AC46="A68-MODERATE-NMC","Reopen if the exact claim, use, evidence or context changes.",IF(AC46="A68-MODERATE-ONE-LINE","A second genuinely independent line could change scope or wording.",IF(AC46="A68-MODERATE-SENSITIVE","Name the likely change trigger and keep the statement bounded.",IF(AC46="A68-MODERATE-SHARED-ORIGINS","Seek genuinely independent origins.",IF(AC46="A68-MODERATE-WEAK-LINES","Strengthen the direct evidence and preserve the limitation.",IF(AC46="A68-HIGH-DIRECT-INDEPENDENT","Reopen on the named evidence, context, assumption or decision-use trigger.",IF(AC46="A68-HIGH-INFERENCE-RETAINED","Retain the inference marker and reopen on the named trigger.",IF(AC46="A68-HIGH-NMC","Reopen on the named evidence, context, assumption or decision-use trigger.",""))))))))))))))))))))))))))))))))))))))</x:f>
      </x:c>
      <x:c r="AH46" s="38" t="str">
        <x:f>IF(A46="","",IF(Z46&lt;&gt;"Eligible","",IF(AND(V46="Consequential / high-impact",W46="Hard to reverse"),"CONF-OVERLAY-CONSEQUENCE + CONF-OVERLAY-HARD-TO-REVERSE",IF(AND(AA46="Low confidence",W46="Hard to reverse"),"CONF-OVERLAY-HARD-TO-REVERSE",IF(V46="Consequential / high-impact","CONF-OVERLAY-CONSEQUENCE",IF(W46="Hard to reverse","CONF-OVERLAY-HARD-TO-REVERSE",IF(OR(V46="Material / decision-changing",W46="Costly to reverse"),"CONF-OVERLAY-CONSEQUENCE","")))))))</x:f>
      </x:c>
      <x:c r="AI46" s="38" t="str">
        <x:f>IF(A46="","",IF(Z46&lt;&gt;"Eligible","",IF(AND(V46="Consequential / high-impact",W46="Hard to reverse"),IF(AA46="Low confidence","Independent review and formal approval required; default to deferral, evidence collection or a reversible test.","Independent accountable review and formal approval required before a consequential, hard-to-reverse action."),IF(AND(AA46="Low confidence",W46="Hard to reverse"),"Independent review and formal approval required; default to deferral, evidence collection or a reversible test.",IF(V46="Consequential / high-impact","Independent accountable review and formal approval required.",IF(W46="Hard to reverse","Independent review required before a hard-to-reverse action.",IF(OR(V46="Material / decision-changing",W46="Costly to reverse"),"Accountable reviewer required before material use.","Owner review; reopen on the named trigger.")))))))</x:f>
      </x:c>
      <x:c r="AJ46" s="38" t="str">
        <x:f>IF(A46="","",IF(Z46&lt;&gt;"Eligible","",IF(AND(V46="Consequential / high-impact",W46="Hard to reverse"),IF(AA46="Low confidence","Do not make an irreversible commitment from this Low-confidence assessment.","Prefer a reversible step and proceed only within the recorded scope after independent review; confidence itself is unchanged."),IF(AND(AA46="Low confidence",W46="Hard to reverse"),"Do not make an irreversible commitment from this Low-confidence assessment.",IF(V46="Consequential / high-impact","Proceed only within the recorded scope after independent review; confidence itself is unchanged.",IF(W46="Hard to reverse","Prefer a reversible step until review is complete.",IF(OR(V46="Material / decision-changing",W46="Costly to reverse"),"Use only after accountable review and within the stated boundary.","Proceed within the stated scope and preserve the reopen condition.")))))))</x:f>
      </x:c>
      <x:c r="AK46" s="37"/>
      <x:c r="AL46" s="37"/>
      <x:c r="AM46" s="37"/>
      <x:c r="AN46" s="37"/>
      <x:c r="AO46" s="42"/>
      <x:c r="AP46" s="38" t="str">
        <x:f>IF(A46="","",IF(Z46&lt;&gt;"Eligible","Not active",IF(OR(AND(AN46&lt;&gt;"",NOT(OR(EXACT(AN46,"Yes"),EXACT(AN46,"No")))),AND(AO46&lt;&gt;"",NOT(ISNUMBER(AO46)))),"H00",IF(OR(AK46="",AM46="",AN46=""),"H01",IF(AND(OR(V46="Material / decision-changing",V46="Consequential / high-impact",W46="Costly to reverse",W46="Hard to reverse"),AL46=""),"H02",IF(AND(OR(V46="Consequential / high-impact",W46="Hard to reverse"),AK46&lt;&gt;"",AL46&lt;&gt;"",EXACT(AK46,AL46)),"H03",IF(AND(AN46="Yes",AO46=""),"H04",IF(AND(AN46="No",AO46&lt;&gt;""),"H05","H06"))))))))</x:f>
      </x:c>
      <x:c r="AQ46" s="38" t="str">
        <x:f>IF(A46="","",IF(AP46="Not active","Not active",IF(OR(AP46="H00",AP46="H01",AP46="H04"),"Incomplete",IF(OR(AP46="H02",AP46="H03",AP46="H05"),"Draft","Complete"))))</x:f>
      </x:c>
      <x:c r="AR46" s="38" t="str">
        <x:f>IF(A46="","",IF(AP46="H00","CONF-HANDOFF-INVALID",IF(AP46="H01","CONF-HANDOFF-INCOMPLETE",IF(AP46="H02","CONF-HANDOFF-REVIEWER",IF(AP46="H03","CONF-HANDOFF-INDEPENDENCE",IF(AP46="H04","CONF-HANDOFF-DATE",IF(AP46="H05","CONF-HANDOFF-DATE-NOT-MATERIAL","")))))))</x:f>
      </x:c>
      <x:c r="AS46" s="38" t="str">
        <x:f>IF(A46="","",IF(AP46="H06","Permitted","Prohibited"))</x:f>
      </x:c>
      <x:c r="AT46" s="38" t="str">
        <x:f>IF(A46="","",IF(OR(AB46="P46",AB46="P47",AB46="P49",AB46="P50"),"What Counts as Reliable Evidence in Competitor Analysis?",IF(AB46="P48","Observed, Inferred and Unresolved Evidence",IF(AB46="P51","How to Handle Contradictory Competitor Evidence",IF(AB46="P52","When Competitor Evidence Becomes Too Old to Use","")))))</x:f>
      </x:c>
      <x:c r="AU46" s="38" t="str">
        <x:f>IF(A46="","","SERPIFAI Confidence Statement Method v1.0.1")</x:f>
      </x:c>
      <x:c r="AV46" s="38" t="str">
        <x:f>IF(A46="","","Qualitative evidence-and-uncertainty protocol; not probability, calibrated accuracy, scoring, assurance or a guarantee.")</x:f>
      </x:c>
    </x:row>
    <x:row r="47">
      <x:c r="A47" s="37"/>
      <x:c r="B47" s="37"/>
      <x:c r="C47" s="37"/>
      <x:c r="D47" s="37"/>
      <x:c r="E47" s="42"/>
      <x:c r="F47" s="37"/>
      <x:c r="G47" s="37"/>
      <x:c r="H47" s="37"/>
      <x:c r="I47" s="37"/>
      <x:c r="J47" s="37"/>
      <x:c r="K47" s="37"/>
      <x:c r="L47" s="37"/>
      <x:c r="M47" s="37"/>
      <x:c r="N47" s="37"/>
      <x:c r="O47" s="37"/>
      <x:c r="P47" s="37"/>
      <x:c r="Q47" s="37"/>
      <x:c r="R47" s="37"/>
      <x:c r="S47" s="37"/>
      <x:c r="T47" s="37"/>
      <x:c r="U47" s="37"/>
      <x:c r="V47" s="37"/>
      <x:c r="W47" s="37"/>
      <x:c r="X47" s="38" t="str">
        <x:f>IF(A47="","",IF(NOT(AND(OR(EXACT(F47,"Use"),EXACT(F47,"Use with limits"),EXACT(F47,"Review required"),EXACT(F47,"Refuse claim"),EXACT(F47,"No material change")),OR(EXACT(J47,"Fit"),EXACT(J47,"Limited / weak"),EXACT(J47,"Stale"),EXACT(J47,"Contradictory"),EXACT(J47,"Missing")),OR(EXACT(K47,"Supported"),EXACT(K47,"Inferred"),EXACT(K47,"Unresolved")),OR(EXACT(L47,"Yes"),EXACT(L47,"Partial"),EXACT(L47,"No"),EXACT(L47,"Unknown")),OR(EXACT(M47,"None found"),EXACT(M47,"Apparent contradiction resolved"),EXACT(M47,"Material contradiction unresolved"),EXACT(M47,"Not checked")),OR(EXACT(N47,"None"),EXACT(N47,"Recoverable missing evidence"),EXACT(N47,"Material evidence unavailable"),EXACT(N47,"Unknown")),OR(EXACT(O47,"Multiple independent lines"),EXACT(O47,"One independent line"),EXACT(O47,"Single-origin only"),EXACT(O47,"Not established")),OR(EXACT(Q47,"None"),EXACT(Q47,"Limited and visible"),EXACT(Q47,"Material but bounded"),EXACT(Q47,"Material and unresolved")),OR(EXACT(S47,"Fit for current decision"),EXACT(S47,"Historical but deliberately bounded"),EXACT(S47,"Stale for current decision"),EXACT(S47,"Context not established")),OR(EXACT(T47,"Unlikely to change assessment"),EXACT(T47,"Could change scope or wording"),EXACT(T47,"Likely to change assessment")),OR(EXACT(V47,"Routine / descriptive"),EXACT(V47,"Material / decision-changing"),EXACT(V47,"Consequential / high-impact")),OR(EXACT(W47,"Easy to reverse"),EXACT(W47,"Costly to reverse"),EXACT(W47,"Hard to reverse")),IF(F47="No material change",OR(EXACT(H47,"Unchanged exact claim"),EXACT(H47,"Changed exact claim")),TRUE),IF(F47="No material change",OR(EXACT(I47,"Unchanged decision use"),EXACT(I47,"Changed decision use")),TRUE),IF(OR(O47="Multiple independent lines",O47="One independent line"),OR(EXACT(P47,"Established independent origins"),EXACT(P47,"Shared or dependent origins"),EXACT(P47,"Not established")),TRUE))),"Invalid","Valid"))</x:f>
      </x:c>
      <x:c r="Y47" s="38" t="str">
        <x:f>IF(A47="","",IF(X47="Invalid","Not evaluated after P00",IF(OR(C47="",D47="",F47="",IF(F47="No material change",OR(H47="",I47=""),FALSE),J47="",K47="",L47="",M47="",N47="",O47="",IF(OR(O47="Multiple independent lines",O47="One independent line"),P47="",FALSE),Q47="",IF(Q47&lt;&gt;"None",R47="",FALSE),S47="",T47="",U47="",V47="",W47=""),"Incomplete","Complete")))</x:f>
      </x:c>
      <x:c r="Z47" s="38" t="str">
        <x:f>IF(A47="","",IF(AB47="P00","Invalid controlled input",IF(AB47="P01","Incomplete",IF(OR(AB47="P02",AB47="P03",AB47="P04",AB47="P05",AB47="P06",AB47="P07",AB47="P08",AB47="P09"),"Not eligible","Eligible"))))</x:f>
      </x:c>
      <x:c r="AA47" s="38" t="str">
        <x:f>IF(A47="","",IF(AB47="P00","No confidence assigned",IF(AB47="P01","No confidence result",IF(OR(AB47="P02",AB47="P03",AB47="P04",AB47="P05",AB47="P06",AB47="P07",AB47="P08",AB47="P09"),"Confidence not assignable",IF(AB47="P10","Low confidence",IF(AB47="P11","Moderate confidence","High confidence"))))))</x:f>
      </x:c>
      <x:c r="AB47" s="38" t="str">
        <x:f>IF(A47="","",IF(X47="Invalid","P00",IF(Y47="Incomplete","P01",IF(F47="Refuse claim","P02",IF(F47="Review required","P03",IF(K47="Unresolved","P04",IF(OR(L47="No",L47="Unknown",L47="Partial"),"P05",IF(OR(J47="Missing",N47&lt;&gt;"None",M47="Not checked"),"P06",IF(OR(J47="Contradictory",M47="Material contradiction unresolved"),"P07",IF(OR(J47="Stale",S47="Stale for current decision",S47="Context not established",Q47="Material and unresolved"),"P08",IF(OR(AND(F47="Use with limits",G47=""),AND(F47="No material change",H47="Changed exact claim"),AND(F47="No material change",I47="Changed decision use"),AND(OR(O47="Multiple independent lines",O47="One independent line"),P47="Not established"),AND(Q47="None",R47&lt;&gt;"")),"P09",IF(OR(Q47="Material but bounded",AND(S47="Historical but deliberately bounded",J47="Limited / weak"),O47="Not established",AND(J47="Limited / weak",O47="Multiple independent lines",P47="Established independent origins",T47="Likely to change assessment"),AND(O47="Single-origin only",NOT(AND(F47="Use",J47="Fit",OR(K47="Supported",K47="Inferred"),L47="Yes",OR(M47="None found",M47="Apparent contradiction resolved"),N47="None",O47="Single-origin only",OR(Q47="None",Q47="Limited and visible"),S47="Fit for current decision",T47="Unlikely to change assessment"))),T47="Likely to change assessment"),"P10",IF(OR(AND(F47="No material change",NOT(AND(OR(F47="Use",F47="No material change"),IF(F47="No material change",AND(H47="Unchanged exact claim",I47="Unchanged decision use"),TRUE),J47="Fit",OR(K47="Supported",K47="Inferred"),L47="Yes",OR(M47="None found",M47="Apparent contradiction resolved"),N47="None",O47="Multiple independent lines",P47="Established independent origins",OR(Q47="None",Q47="Limited and visible"),S47="Fit for current decision",T47="Unlikely to change assessment"))),F47="Use with limits",S47="Historical but deliberately bounded",P47="Shared or dependent origins",O47="One independent line",AND(F47="Use",J47="Fit",OR(K47="Supported",K47="Inferred"),L47="Yes",OR(M47="None found",M47="Apparent contradiction resolved"),N47="None",O47="Single-origin only",OR(Q47="None",Q47="Limited and visible"),S47="Fit for current decision",T47="Unlikely to change assessment"),AND(J47="Limited / weak",O47="Multiple independent lines",P47="Established independent origins",OR(T47="Unlikely to change assessment",T47="Could change scope or wording")),T47="Could change scope or wording"),"P11",IF(AND(OR(F47="Use",F47="No material change"),IF(F47="No material change",AND(H47="Unchanged exact claim",I47="Unchanged decision use"),TRUE),J47="Fit",OR(K47="Supported",K47="Inferred"),L47="Yes",OR(M47="None found",M47="Apparent contradiction resolved"),N47="None",O47="Multiple independent lines",P47="Established independent origins",OR(Q47="None",Q47="Limited and visible"),S47="Fit for current decision",T47="Unlikely to change assessment"),"P12","P09"))))))))))))))</x:f>
      </x:c>
      <x:c r="AC47" s="38" t="str">
        <x:f>IF(A47="","",IF(AB47="P00","CONF-TECH-INVALID-ENUM",IF(AB47="P01","CONF-INCOMPLETE",IF(AB47="P02","CONF-UPSTREAM-REFUSE",IF(AB47="P03","CONF-UPSTREAM-REVIEW",IF(AB47="P04",IF(F47="No material change","CONF-SC-NMC-UNRESOLVED","CONF-UPSTREAM-UNRESOLVED"),IF(AB47="P05",IF(L47="Partial","CONF-DIRECT-FIT-PARTIAL","CONF-DIRECT-FIT"),IF(AB47="P06","CONF-MISSING-OR-UNCHECKED",IF(AB47="P07",IF(F47="No material change","CONF-SC-NMC-CONTRADICTION","CONF-CONTRADICTION"),IF(AB47="P08",IF(Q47="Material and unresolved","CONF-NOT-ASSIGNABLE-ASSUMPTION",IF(AND(F47="No material change",OR(J47="Stale",S47="Stale for current decision")),"CONF-SC-NMC-STALE",IF(S47="Context not established","CONF-NOT-ASSIGNABLE-CONTEXT","CONF-NOT-ASSIGNABLE-STALE-CURRENT"))),IF(AB47="P09",IF(AND(F47="Use with limits",G47=""),"CONF-SC-LIMIT-MISSING",IF(AND(F47="No material change",H47="Changed exact claim"),"CONF-SC-NMC-CLAIM-CHANGED",IF(AND(F47="No material change",I47="Changed decision use"),"CONF-SC-NMC-USE-CHANGED",IF(AND(OR(O47="Multiple independent lines",O47="One independent line"),P47="Not established"),"CONF-SC-INDEPENDENCE-UNPROVEN",IF(AND(Q47="None",R47&lt;&gt;""),"CONF-SC-ASSUMPTION-CONFLICT","CONF-SC-UNCLASSIFIED"))))),IF(AB47="P10",IF(Q47="Material but bounded","CONF-LOW-ASSUMPTION",IF(AND(S47="Historical but deliberately bounded",J47="Limited / weak"),"CONF-LOW-HISTORICAL",IF(O47="Not established","CONF-LOW-NOT-ESTABLISHED",IF(AND(J47="Limited / weak",O47="Multiple independent lines",P47="Established independent origins",T47="Likely to change assessment"),"CONF-LOW-WEAK-LINES",IF(AND(O47="Single-origin only",NOT(AND(F47="Use",J47="Fit",OR(K47="Supported",K47="Inferred"),L47="Yes",OR(M47="None found",M47="Apparent contradiction resolved"),N47="None",O47="Single-origin only",OR(Q47="None",Q47="Limited and visible"),S47="Fit for current decision",T47="Unlikely to change assessment"))),"CONF-LOW-SINGLE-ORIGIN","CONF-LOW-SENSITIVE"))))),IF(AB47="P11",IF(F47="No material change","CONF-MODERATE-NMC",IF(F47="Use with limits","CONF-MODERATE-LIMITED",IF(S47="Historical but deliberately bounded","CONF-MODERATE-HISTORICAL",IF(P47="Shared or dependent origins","CONF-MODERATE-SHARED-ORIGINS",IF(OR(O47="One independent line",AND(F47="Use",J47="Fit",OR(K47="Supported",K47="Inferred"),L47="Yes",OR(M47="None found",M47="Apparent contradiction resolved"),N47="None",O47="Single-origin only",OR(Q47="None",Q47="Limited and visible"),S47="Fit for current decision",T47="Unlikely to change assessment")),"CONF-MODERATE-ONE-LINE",IF(AND(J47="Limited / weak",O47="Multiple independent lines",P47="Established independent origins",OR(T47="Unlikely to change assessment",T47="Could change scope or wording")),"CONF-MODERATE-WEAK-LINES","CONF-MODERATE-SENSITIVE")))))),IF(AB47="P12",IF(F47="No material change","CONF-HIGH-NMC",IF(K47="Inferred","CONF-HIGH-INFERENCE-RETAINED","CONF-HIGH-DIRECT-INDEPENDENT")),""))))))))))))))</x:f>
      </x:c>
      <x:c r="AD47" s="38" t="str">
        <x:f>IF(A47="","",IF(AC47="A69-TECH-INVALID-ENUM","One or more active Stage 1 controlled values are invalid.",IF(AC47="A69-INCOMPLETE","The active Stage 1 assessment is incomplete.",IF(AC47="A69-UPSTREAM-REFUSE","What Counts as Reliable Evidence in Competitor Analysis? returned Refuse claim.",IF(AC47="A69-UPSTREAM-REVIEW","What Counts as Reliable Evidence in Competitor Analysis? returned Review required.",IF(AC47="A69-SC-NMC-UNRESOLVED","The no-material-change claim remains unresolved.",IF(AC47="A69-UPSTREAM-UNRESOLVED","The claim remains unresolved.",IF(AC47="A69-DIRECT-FIT","The evidence does not directly fit the exact submitted claim.",IF(AC47="A69-DIRECT-FIT-PARTIAL","The submitted claim only partially fits the evidence.",IF(AC47="A69-MISSING-OR-UNCHECKED","Required evidence is missing, unavailable, unknown, or contradiction checking is incomplete.",IF(AC47="A69-CONTRADICTION","A material contradiction remains unresolved.",IF(AC47="A69-SC-NMC-CONTRADICTION","The no-material-change submission contains an unresolved material contradiction.",IF(AC47="A69-NOT-ASSIGNABLE-ASSUMPTION","A material assumption remains unresolved.",IF(AC47="A69-NOT-ASSIGNABLE-CONTEXT","The relevant context is not established.",IF(AC47="A69-NOT-ASSIGNABLE-STALE-CURRENT","The evidence or context is stale for the current decision.",IF(AC47="A69-SC-NMC-STALE","The no-material-change assessment is stale for the current decision.",IF(AC47="A69-SC-ASSUMPTION-CONFLICT","The assumption category and detail conflict.",IF(AC47="A69-SC-INDEPENDENCE-UNPROVEN","Independent origins are not established.",IF(AC47="A69-SC-LIMIT-MISSING","Use with limits requires a named limitation.",IF(AC47="A69-SC-NMC-CLAIM-CHANGED","The exact claim changed, so prior confidence cannot be carried forward.",IF(AC47="A69-SC-NMC-USE-CHANGED","The decision use changed.",IF(AC47="A69-SC-UNCLASSIFIED","The valid input combination has no authorized classification.",IF(AC47="A69-LOW-ASSUMPTION","A bounded material assumption makes the eligible assessment fragile.",IF(AC47="A69-LOW-HISTORICAL","Historical, weak support makes the assessment fragile.",IF(AC47="A69-LOW-NOT-ESTABLISHED","Support exists but independent support is not established.",IF(AC47="A69-LOW-SENSITIVE","Plausible new evidence is likely to change the assessment.",IF(AC47="A69-LOW-SINGLE-ORIGIN","The eligible assessment depends on one origin and fails the stable single-origin conjunction.",IF(AC47="A69-LOW-WEAK-LINES","Multiple independent lines remain weak and the result is likely to change.",IF(AC47="A69-MODERATE-HISTORICAL","The evidence supports a deliberately historical, bounded assessment.",IF(AC47="A69-MODERATE-LIMITED","The assessment is eligible only within the named limitation.",IF(AC47="A69-MODERATE-NMC","The unchanged assessment remains eligible but retains meaningful uncertainty.",IF(AC47="A69-MODERATE-ONE-LINE","The assessment rests on one effective line of support.",IF(AC47="A69-MODERATE-SENSITIVE","Meaningful new evidence could change the scope or wording.",IF(AC47="A69-MODERATE-SHARED-ORIGINS","The lines share or depend on common origins, reducing independent corroboration.",IF(AC47="A69-MODERATE-WEAK-LINES","Established independent origins support the assessment, but the evidence remains limited or weak.",IF(AC47="A69-HIGH-DIRECT-INDEPENDENT","Direct, coherent support with established independent origins and limited visible assumptions supports the bounded assessment.",IF(AC47="A69-HIGH-INFERENCE-RETAINED","Direct, coherent support with established independent origins supports the bounded inference; it remains explicitly an inference.",IF(AC47="A69-HIGH-NMC","The exact claim and decision use are unchanged and the strong-support conditions remain satisfied.",""))))))))))))))))))))))))))))))))))))))</x:f>
      </x:c>
      <x:c r="AE47" s="38" t="str">
        <x:f>IF(A47="","",IF(Z47="Invalid controlled input","No confidence statement is permitted.",IF(Z47="Incomplete","No confidence statement is permitted until Stage 1 is complete.",IF(Z47="Not eligible","Confidence not assignable: no confidence statement is permitted for "&amp;C47&amp;" because "&amp;AD47&amp;" "&amp;AG47,IF(AA47="High confidence",IF(K47="Inferred","The evidence supports the inference that ","The available evidence strongly supports the assessment that ")&amp;C47&amp;", with High confidence within "&amp;D47&amp;". The principal remaining uncertainty is "&amp;U47,IF(AA47="Moderate confidence",IF(K47="Inferred","The evidence supports the inference that ","The available evidence supports the assessment that ")&amp;C47&amp;", with Moderate confidence within "&amp;D47&amp;". "&amp;U47&amp;" could change its scope or wording.",IF(K47="Inferred","The limited evidence supports the provisional inference that ","Limited evidence weakly supports the bounded assessment that ")&amp;C47&amp;". Treat it as provisional because "&amp;U47))))))</x:f>
      </x:c>
      <x:c r="AF47" s="38" t="str">
        <x:f>IF(A47="","",IF(Z47="Invalid controlled input","Do not preserve or reuse a previous result.",IF(Z47="Incomplete","Do not infer a result from partial inputs.",IF(Z47="Not eligible","Do not use High, Moderate or Low confidence, zero confidence, very low confidence, or wording that presents the claim as established.",IF(AA47="High confidence","Do not say certain, proven, guaranteed, definitely, conclusive, established fact, or assign a numerical probability.",IF(AA47="Moderate confidence","Do not say definitive, conclusive, established fact, or attach a percentage band.","Do not say shows, confirms, demonstrates as established, or use Low confidence to rescue an unsupported claim."))))))</x:f>
      </x:c>
      <x:c r="AG47" s="38" t="str">
        <x:f>IF(A47="","",IF(AC47="A69-TECH-INVALID-ENUM","Correct the exact invalid value and resubmit.",IF(AC47="A69-INCOMPLETE","Complete every active Stage 1 field.",IF(AC47="A69-UPSTREAM-REFUSE","Resolve or replace the refused claim through What Counts as Reliable Evidence in Competitor Analysis?.",IF(AC47="A69-UPSTREAM-REVIEW","Complete the review in What Counts as Reliable Evidence in Competitor Analysis? before confidence assessment.",IF(AC47="A69-SC-NMC-UNRESOLVED","Resolve the claim status upstream before assigning confidence.",IF(AC47="A69-UPSTREAM-UNRESOLVED","Resolve the claim status upstream before assigning confidence.",IF(AC47="A69-DIRECT-FIT","Narrow or replace the claim and rerun What Counts as Reliable Evidence in Competitor Analysis?.",IF(AC47="A69-DIRECT-FIT-PARTIAL","Submit the separately narrowed proposition approved through What Counts as Reliable Evidence in Competitor Analysis? as the new Exact claim with Direct claim fit set to Yes.",IF(AC47="A69-MISSING-OR-UNCHECKED","Recover or document the required evidence and complete the review in What Counts as Reliable Evidence in Competitor Analysis? before assigning confidence.",IF(AC47="A69-CONTRADICTION","Resolve or preserve the contradiction through How to Handle Contradictory Competitor Evidence before assigning confidence.",IF(AC47="A69-SC-NMC-CONTRADICTION","Resolve or preserve the contradiction through How to Handle Contradictory Competitor Evidence before assigning confidence.",IF(AC47="A69-NOT-ASSIGNABLE-ASSUMPTION","Resolve the material assumption or narrow the claim.",IF(AC47="A69-NOT-ASSIGNABLE-CONTEXT","Establish the relevant context before assigning confidence.",IF(AC47="A69-NOT-ASSIGNABLE-STALE-CURRENT","Update or historically bind the evidence through When Competitor Evidence Becomes Too Old to Use.",IF(AC47="A69-SC-NMC-STALE","Run a fresh assessment with current evidence.",IF(AC47="A69-SC-ASSUMPTION-CONFLICT","Choose a bounded assumption category or remove the detail.",IF(AC47="A69-SC-INDEPENDENCE-UNPROVEN","Trace origins or correct the support category.",IF(AC47="A69-SC-LIMIT-MISSING","Add the exact limitation or correct the upstream outcome.",IF(AC47="A69-SC-NMC-CLAIM-CHANGED","Run a fresh assessment.",IF(AC47="A69-SC-NMC-USE-CHANGED","Run a fresh assessment for the new use.",IF(AC47="A69-SC-UNCLASSIFIED","Return to method governance; do not invent a result.",IF(AC47="A69-LOW-ASSUMPTION","Keep the assumption explicit and seek evidence that could remove it.",IF(AC47="A69-LOW-HISTORICAL","Use only historically bounded wording and seek current evidence.",IF(AC47="A69-LOW-NOT-ESTABLISHED","Trace provenance or collect genuinely independent evidence.",IF(AC47="A69-LOW-SENSITIVE","Collect the evidence most likely to change the result.",IF(AC47="A69-LOW-SINGLE-ORIGIN","Seek genuinely independent corroboration.",IF(AC47="A69-LOW-WEAK-LINES","Strengthen direct support before consequential use.",IF(AC47="A69-MODERATE-HISTORICAL","Do not generalize it to the current decision without fresh evidence.",IF(AC47="A69-MODERATE-LIMITED","Reopen if the named limitation no longer holds.",IF(AC47="A69-MODERATE-NMC","Reopen if the exact claim, use, evidence or context changes.",IF(AC47="A69-MODERATE-ONE-LINE","A second genuinely independent line could change scope or wording.",IF(AC47="A69-MODERATE-SENSITIVE","Name the likely change trigger and keep the statement bounded.",IF(AC47="A69-MODERATE-SHARED-ORIGINS","Seek genuinely independent origins.",IF(AC47="A69-MODERATE-WEAK-LINES","Strengthen the direct evidence and preserve the limitation.",IF(AC47="A69-HIGH-DIRECT-INDEPENDENT","Reopen on the named evidence, context, assumption or decision-use trigger.",IF(AC47="A69-HIGH-INFERENCE-RETAINED","Retain the inference marker and reopen on the named trigger.",IF(AC47="A69-HIGH-NMC","Reopen on the named evidence, context, assumption or decision-use trigger.",""))))))))))))))))))))))))))))))))))))))</x:f>
      </x:c>
      <x:c r="AH47" s="38" t="str">
        <x:f>IF(A47="","",IF(Z47&lt;&gt;"Eligible","",IF(AND(V47="Consequential / high-impact",W47="Hard to reverse"),"CONF-OVERLAY-CONSEQUENCE + CONF-OVERLAY-HARD-TO-REVERSE",IF(AND(AA47="Low confidence",W47="Hard to reverse"),"CONF-OVERLAY-HARD-TO-REVERSE",IF(V47="Consequential / high-impact","CONF-OVERLAY-CONSEQUENCE",IF(W47="Hard to reverse","CONF-OVERLAY-HARD-TO-REVERSE",IF(OR(V47="Material / decision-changing",W47="Costly to reverse"),"CONF-OVERLAY-CONSEQUENCE","")))))))</x:f>
      </x:c>
      <x:c r="AI47" s="38" t="str">
        <x:f>IF(A47="","",IF(Z47&lt;&gt;"Eligible","",IF(AND(V47="Consequential / high-impact",W47="Hard to reverse"),IF(AA47="Low confidence","Independent review and formal approval required; default to deferral, evidence collection or a reversible test.","Independent accountable review and formal approval required before a consequential, hard-to-reverse action."),IF(AND(AA47="Low confidence",W47="Hard to reverse"),"Independent review and formal approval required; default to deferral, evidence collection or a reversible test.",IF(V47="Consequential / high-impact","Independent accountable review and formal approval required.",IF(W47="Hard to reverse","Independent review required before a hard-to-reverse action.",IF(OR(V47="Material / decision-changing",W47="Costly to reverse"),"Accountable reviewer required before material use.","Owner review; reopen on the named trigger.")))))))</x:f>
      </x:c>
      <x:c r="AJ47" s="38" t="str">
        <x:f>IF(A47="","",IF(Z47&lt;&gt;"Eligible","",IF(AND(V47="Consequential / high-impact",W47="Hard to reverse"),IF(AA47="Low confidence","Do not make an irreversible commitment from this Low-confidence assessment.","Prefer a reversible step and proceed only within the recorded scope after independent review; confidence itself is unchanged."),IF(AND(AA47="Low confidence",W47="Hard to reverse"),"Do not make an irreversible commitment from this Low-confidence assessment.",IF(V47="Consequential / high-impact","Proceed only within the recorded scope after independent review; confidence itself is unchanged.",IF(W47="Hard to reverse","Prefer a reversible step until review is complete.",IF(OR(V47="Material / decision-changing",W47="Costly to reverse"),"Use only after accountable review and within the stated boundary.","Proceed within the stated scope and preserve the reopen condition.")))))))</x:f>
      </x:c>
      <x:c r="AK47" s="37"/>
      <x:c r="AL47" s="37"/>
      <x:c r="AM47" s="37"/>
      <x:c r="AN47" s="37"/>
      <x:c r="AO47" s="42"/>
      <x:c r="AP47" s="38" t="str">
        <x:f>IF(A47="","",IF(Z47&lt;&gt;"Eligible","Not active",IF(OR(AND(AN47&lt;&gt;"",NOT(OR(EXACT(AN47,"Yes"),EXACT(AN47,"No")))),AND(AO47&lt;&gt;"",NOT(ISNUMBER(AO47)))),"H00",IF(OR(AK47="",AM47="",AN47=""),"H01",IF(AND(OR(V47="Material / decision-changing",V47="Consequential / high-impact",W47="Costly to reverse",W47="Hard to reverse"),AL47=""),"H02",IF(AND(OR(V47="Consequential / high-impact",W47="Hard to reverse"),AK47&lt;&gt;"",AL47&lt;&gt;"",EXACT(AK47,AL47)),"H03",IF(AND(AN47="Yes",AO47=""),"H04",IF(AND(AN47="No",AO47&lt;&gt;""),"H05","H06"))))))))</x:f>
      </x:c>
      <x:c r="AQ47" s="38" t="str">
        <x:f>IF(A47="","",IF(AP47="Not active","Not active",IF(OR(AP47="H00",AP47="H01",AP47="H04"),"Incomplete",IF(OR(AP47="H02",AP47="H03",AP47="H05"),"Draft","Complete"))))</x:f>
      </x:c>
      <x:c r="AR47" s="38" t="str">
        <x:f>IF(A47="","",IF(AP47="H00","CONF-HANDOFF-INVALID",IF(AP47="H01","CONF-HANDOFF-INCOMPLETE",IF(AP47="H02","CONF-HANDOFF-REVIEWER",IF(AP47="H03","CONF-HANDOFF-INDEPENDENCE",IF(AP47="H04","CONF-HANDOFF-DATE",IF(AP47="H05","CONF-HANDOFF-DATE-NOT-MATERIAL","")))))))</x:f>
      </x:c>
      <x:c r="AS47" s="38" t="str">
        <x:f>IF(A47="","",IF(AP47="H06","Permitted","Prohibited"))</x:f>
      </x:c>
      <x:c r="AT47" s="38" t="str">
        <x:f>IF(A47="","",IF(OR(AB47="P47",AB47="P48",AB47="P50",AB47="P51"),"What Counts as Reliable Evidence in Competitor Analysis?",IF(AB47="P49","Observed, Inferred and Unresolved Evidence",IF(AB47="P52","How to Handle Contradictory Competitor Evidence",IF(AB47="P53","When Competitor Evidence Becomes Too Old to Use","")))))</x:f>
      </x:c>
      <x:c r="AU47" s="38" t="str">
        <x:f>IF(A47="","","SERPIFAI Confidence Statement Method v1.0.1")</x:f>
      </x:c>
      <x:c r="AV47" s="38" t="str">
        <x:f>IF(A47="","","Qualitative evidence-and-uncertainty protocol; not probability, calibrated accuracy, scoring, assurance or a guarantee.")</x:f>
      </x:c>
    </x:row>
    <x:row r="48">
      <x:c r="A48" s="37"/>
      <x:c r="B48" s="37"/>
      <x:c r="C48" s="37"/>
      <x:c r="D48" s="37"/>
      <x:c r="E48" s="42"/>
      <x:c r="F48" s="37"/>
      <x:c r="G48" s="37"/>
      <x:c r="H48" s="37"/>
      <x:c r="I48" s="37"/>
      <x:c r="J48" s="37"/>
      <x:c r="K48" s="37"/>
      <x:c r="L48" s="37"/>
      <x:c r="M48" s="37"/>
      <x:c r="N48" s="37"/>
      <x:c r="O48" s="37"/>
      <x:c r="P48" s="37"/>
      <x:c r="Q48" s="37"/>
      <x:c r="R48" s="37"/>
      <x:c r="S48" s="37"/>
      <x:c r="T48" s="37"/>
      <x:c r="U48" s="37"/>
      <x:c r="V48" s="37"/>
      <x:c r="W48" s="37"/>
      <x:c r="X48" s="38" t="str">
        <x:f>IF(A48="","",IF(NOT(AND(OR(EXACT(F48,"Use"),EXACT(F48,"Use with limits"),EXACT(F48,"Review required"),EXACT(F48,"Refuse claim"),EXACT(F48,"No material change")),OR(EXACT(J48,"Fit"),EXACT(J48,"Limited / weak"),EXACT(J48,"Stale"),EXACT(J48,"Contradictory"),EXACT(J48,"Missing")),OR(EXACT(K48,"Supported"),EXACT(K48,"Inferred"),EXACT(K48,"Unresolved")),OR(EXACT(L48,"Yes"),EXACT(L48,"Partial"),EXACT(L48,"No"),EXACT(L48,"Unknown")),OR(EXACT(M48,"None found"),EXACT(M48,"Apparent contradiction resolved"),EXACT(M48,"Material contradiction unresolved"),EXACT(M48,"Not checked")),OR(EXACT(N48,"None"),EXACT(N48,"Recoverable missing evidence"),EXACT(N48,"Material evidence unavailable"),EXACT(N48,"Unknown")),OR(EXACT(O48,"Multiple independent lines"),EXACT(O48,"One independent line"),EXACT(O48,"Single-origin only"),EXACT(O48,"Not established")),OR(EXACT(Q48,"None"),EXACT(Q48,"Limited and visible"),EXACT(Q48,"Material but bounded"),EXACT(Q48,"Material and unresolved")),OR(EXACT(S48,"Fit for current decision"),EXACT(S48,"Historical but deliberately bounded"),EXACT(S48,"Stale for current decision"),EXACT(S48,"Context not established")),OR(EXACT(T48,"Unlikely to change assessment"),EXACT(T48,"Could change scope or wording"),EXACT(T48,"Likely to change assessment")),OR(EXACT(V48,"Routine / descriptive"),EXACT(V48,"Material / decision-changing"),EXACT(V48,"Consequential / high-impact")),OR(EXACT(W48,"Easy to reverse"),EXACT(W48,"Costly to reverse"),EXACT(W48,"Hard to reverse")),IF(F48="No material change",OR(EXACT(H48,"Unchanged exact claim"),EXACT(H48,"Changed exact claim")),TRUE),IF(F48="No material change",OR(EXACT(I48,"Unchanged decision use"),EXACT(I48,"Changed decision use")),TRUE),IF(OR(O48="Multiple independent lines",O48="One independent line"),OR(EXACT(P48,"Established independent origins"),EXACT(P48,"Shared or dependent origins"),EXACT(P48,"Not established")),TRUE))),"Invalid","Valid"))</x:f>
      </x:c>
      <x:c r="Y48" s="38" t="str">
        <x:f>IF(A48="","",IF(X48="Invalid","Not evaluated after P00",IF(OR(C48="",D48="",F48="",IF(F48="No material change",OR(H48="",I48=""),FALSE),J48="",K48="",L48="",M48="",N48="",O48="",IF(OR(O48="Multiple independent lines",O48="One independent line"),P48="",FALSE),Q48="",IF(Q48&lt;&gt;"None",R48="",FALSE),S48="",T48="",U48="",V48="",W48=""),"Incomplete","Complete")))</x:f>
      </x:c>
      <x:c r="Z48" s="38" t="str">
        <x:f>IF(A48="","",IF(AB48="P00","Invalid controlled input",IF(AB48="P01","Incomplete",IF(OR(AB48="P02",AB48="P03",AB48="P04",AB48="P05",AB48="P06",AB48="P07",AB48="P08",AB48="P09"),"Not eligible","Eligible"))))</x:f>
      </x:c>
      <x:c r="AA48" s="38" t="str">
        <x:f>IF(A48="","",IF(AB48="P00","No confidence assigned",IF(AB48="P01","No confidence result",IF(OR(AB48="P02",AB48="P03",AB48="P04",AB48="P05",AB48="P06",AB48="P07",AB48="P08",AB48="P09"),"Confidence not assignable",IF(AB48="P10","Low confidence",IF(AB48="P11","Moderate confidence","High confidence"))))))</x:f>
      </x:c>
      <x:c r="AB48" s="38" t="str">
        <x:f>IF(A48="","",IF(X48="Invalid","P00",IF(Y48="Incomplete","P01",IF(F48="Refuse claim","P02",IF(F48="Review required","P03",IF(K48="Unresolved","P04",IF(OR(L48="No",L48="Unknown",L48="Partial"),"P05",IF(OR(J48="Missing",N48&lt;&gt;"None",M48="Not checked"),"P06",IF(OR(J48="Contradictory",M48="Material contradiction unresolved"),"P07",IF(OR(J48="Stale",S48="Stale for current decision",S48="Context not established",Q48="Material and unresolved"),"P08",IF(OR(AND(F48="Use with limits",G48=""),AND(F48="No material change",H48="Changed exact claim"),AND(F48="No material change",I48="Changed decision use"),AND(OR(O48="Multiple independent lines",O48="One independent line"),P48="Not established"),AND(Q48="None",R48&lt;&gt;"")),"P09",IF(OR(Q48="Material but bounded",AND(S48="Historical but deliberately bounded",J48="Limited / weak"),O48="Not established",AND(J48="Limited / weak",O48="Multiple independent lines",P48="Established independent origins",T48="Likely to change assessment"),AND(O48="Single-origin only",NOT(AND(F48="Use",J48="Fit",OR(K48="Supported",K48="Inferred"),L48="Yes",OR(M48="None found",M48="Apparent contradiction resolved"),N48="None",O48="Single-origin only",OR(Q48="None",Q48="Limited and visible"),S48="Fit for current decision",T48="Unlikely to change assessment"))),T48="Likely to change assessment"),"P10",IF(OR(AND(F48="No material change",NOT(AND(OR(F48="Use",F48="No material change"),IF(F48="No material change",AND(H48="Unchanged exact claim",I48="Unchanged decision use"),TRUE),J48="Fit",OR(K48="Supported",K48="Inferred"),L48="Yes",OR(M48="None found",M48="Apparent contradiction resolved"),N48="None",O48="Multiple independent lines",P48="Established independent origins",OR(Q48="None",Q48="Limited and visible"),S48="Fit for current decision",T48="Unlikely to change assessment"))),F48="Use with limits",S48="Historical but deliberately bounded",P48="Shared or dependent origins",O48="One independent line",AND(F48="Use",J48="Fit",OR(K48="Supported",K48="Inferred"),L48="Yes",OR(M48="None found",M48="Apparent contradiction resolved"),N48="None",O48="Single-origin only",OR(Q48="None",Q48="Limited and visible"),S48="Fit for current decision",T48="Unlikely to change assessment"),AND(J48="Limited / weak",O48="Multiple independent lines",P48="Established independent origins",OR(T48="Unlikely to change assessment",T48="Could change scope or wording")),T48="Could change scope or wording"),"P11",IF(AND(OR(F48="Use",F48="No material change"),IF(F48="No material change",AND(H48="Unchanged exact claim",I48="Unchanged decision use"),TRUE),J48="Fit",OR(K48="Supported",K48="Inferred"),L48="Yes",OR(M48="None found",M48="Apparent contradiction resolved"),N48="None",O48="Multiple independent lines",P48="Established independent origins",OR(Q48="None",Q48="Limited and visible"),S48="Fit for current decision",T48="Unlikely to change assessment"),"P12","P09"))))))))))))))</x:f>
      </x:c>
      <x:c r="AC48" s="38" t="str">
        <x:f>IF(A48="","",IF(AB48="P00","CONF-TECH-INVALID-ENUM",IF(AB48="P01","CONF-INCOMPLETE",IF(AB48="P02","CONF-UPSTREAM-REFUSE",IF(AB48="P03","CONF-UPSTREAM-REVIEW",IF(AB48="P04",IF(F48="No material change","CONF-SC-NMC-UNRESOLVED","CONF-UPSTREAM-UNRESOLVED"),IF(AB48="P05",IF(L48="Partial","CONF-DIRECT-FIT-PARTIAL","CONF-DIRECT-FIT"),IF(AB48="P06","CONF-MISSING-OR-UNCHECKED",IF(AB48="P07",IF(F48="No material change","CONF-SC-NMC-CONTRADICTION","CONF-CONTRADICTION"),IF(AB48="P08",IF(Q48="Material and unresolved","CONF-NOT-ASSIGNABLE-ASSUMPTION",IF(AND(F48="No material change",OR(J48="Stale",S48="Stale for current decision")),"CONF-SC-NMC-STALE",IF(S48="Context not established","CONF-NOT-ASSIGNABLE-CONTEXT","CONF-NOT-ASSIGNABLE-STALE-CURRENT"))),IF(AB48="P09",IF(AND(F48="Use with limits",G48=""),"CONF-SC-LIMIT-MISSING",IF(AND(F48="No material change",H48="Changed exact claim"),"CONF-SC-NMC-CLAIM-CHANGED",IF(AND(F48="No material change",I48="Changed decision use"),"CONF-SC-NMC-USE-CHANGED",IF(AND(OR(O48="Multiple independent lines",O48="One independent line"),P48="Not established"),"CONF-SC-INDEPENDENCE-UNPROVEN",IF(AND(Q48="None",R48&lt;&gt;""),"CONF-SC-ASSUMPTION-CONFLICT","CONF-SC-UNCLASSIFIED"))))),IF(AB48="P10",IF(Q48="Material but bounded","CONF-LOW-ASSUMPTION",IF(AND(S48="Historical but deliberately bounded",J48="Limited / weak"),"CONF-LOW-HISTORICAL",IF(O48="Not established","CONF-LOW-NOT-ESTABLISHED",IF(AND(J48="Limited / weak",O48="Multiple independent lines",P48="Established independent origins",T48="Likely to change assessment"),"CONF-LOW-WEAK-LINES",IF(AND(O48="Single-origin only",NOT(AND(F48="Use",J48="Fit",OR(K48="Supported",K48="Inferred"),L48="Yes",OR(M48="None found",M48="Apparent contradiction resolved"),N48="None",O48="Single-origin only",OR(Q48="None",Q48="Limited and visible"),S48="Fit for current decision",T48="Unlikely to change assessment"))),"CONF-LOW-SINGLE-ORIGIN","CONF-LOW-SENSITIVE"))))),IF(AB48="P11",IF(F48="No material change","CONF-MODERATE-NMC",IF(F48="Use with limits","CONF-MODERATE-LIMITED",IF(S48="Historical but deliberately bounded","CONF-MODERATE-HISTORICAL",IF(P48="Shared or dependent origins","CONF-MODERATE-SHARED-ORIGINS",IF(OR(O48="One independent line",AND(F48="Use",J48="Fit",OR(K48="Supported",K48="Inferred"),L48="Yes",OR(M48="None found",M48="Apparent contradiction resolved"),N48="None",O48="Single-origin only",OR(Q48="None",Q48="Limited and visible"),S48="Fit for current decision",T48="Unlikely to change assessment")),"CONF-MODERATE-ONE-LINE",IF(AND(J48="Limited / weak",O48="Multiple independent lines",P48="Established independent origins",OR(T48="Unlikely to change assessment",T48="Could change scope or wording")),"CONF-MODERATE-WEAK-LINES","CONF-MODERATE-SENSITIVE")))))),IF(AB48="P12",IF(F48="No material change","CONF-HIGH-NMC",IF(K48="Inferred","CONF-HIGH-INFERENCE-RETAINED","CONF-HIGH-DIRECT-INDEPENDENT")),""))))))))))))))</x:f>
      </x:c>
      <x:c r="AD48" s="38" t="str">
        <x:f>IF(A48="","",IF(AC48="A70-TECH-INVALID-ENUM","One or more active Stage 1 controlled values are invalid.",IF(AC48="A70-INCOMPLETE","The active Stage 1 assessment is incomplete.",IF(AC48="A70-UPSTREAM-REFUSE","What Counts as Reliable Evidence in Competitor Analysis? returned Refuse claim.",IF(AC48="A70-UPSTREAM-REVIEW","What Counts as Reliable Evidence in Competitor Analysis? returned Review required.",IF(AC48="A70-SC-NMC-UNRESOLVED","The no-material-change claim remains unresolved.",IF(AC48="A70-UPSTREAM-UNRESOLVED","The claim remains unresolved.",IF(AC48="A70-DIRECT-FIT","The evidence does not directly fit the exact submitted claim.",IF(AC48="A70-DIRECT-FIT-PARTIAL","The submitted claim only partially fits the evidence.",IF(AC48="A70-MISSING-OR-UNCHECKED","Required evidence is missing, unavailable, unknown, or contradiction checking is incomplete.",IF(AC48="A70-CONTRADICTION","A material contradiction remains unresolved.",IF(AC48="A70-SC-NMC-CONTRADICTION","The no-material-change submission contains an unresolved material contradiction.",IF(AC48="A70-NOT-ASSIGNABLE-ASSUMPTION","A material assumption remains unresolved.",IF(AC48="A70-NOT-ASSIGNABLE-CONTEXT","The relevant context is not established.",IF(AC48="A70-NOT-ASSIGNABLE-STALE-CURRENT","The evidence or context is stale for the current decision.",IF(AC48="A70-SC-NMC-STALE","The no-material-change assessment is stale for the current decision.",IF(AC48="A70-SC-ASSUMPTION-CONFLICT","The assumption category and detail conflict.",IF(AC48="A70-SC-INDEPENDENCE-UNPROVEN","Independent origins are not established.",IF(AC48="A70-SC-LIMIT-MISSING","Use with limits requires a named limitation.",IF(AC48="A70-SC-NMC-CLAIM-CHANGED","The exact claim changed, so prior confidence cannot be carried forward.",IF(AC48="A70-SC-NMC-USE-CHANGED","The decision use changed.",IF(AC48="A70-SC-UNCLASSIFIED","The valid input combination has no authorized classification.",IF(AC48="A70-LOW-ASSUMPTION","A bounded material assumption makes the eligible assessment fragile.",IF(AC48="A70-LOW-HISTORICAL","Historical, weak support makes the assessment fragile.",IF(AC48="A70-LOW-NOT-ESTABLISHED","Support exists but independent support is not established.",IF(AC48="A70-LOW-SENSITIVE","Plausible new evidence is likely to change the assessment.",IF(AC48="A70-LOW-SINGLE-ORIGIN","The eligible assessment depends on one origin and fails the stable single-origin conjunction.",IF(AC48="A70-LOW-WEAK-LINES","Multiple independent lines remain weak and the result is likely to change.",IF(AC48="A70-MODERATE-HISTORICAL","The evidence supports a deliberately historical, bounded assessment.",IF(AC48="A70-MODERATE-LIMITED","The assessment is eligible only within the named limitation.",IF(AC48="A70-MODERATE-NMC","The unchanged assessment remains eligible but retains meaningful uncertainty.",IF(AC48="A70-MODERATE-ONE-LINE","The assessment rests on one effective line of support.",IF(AC48="A70-MODERATE-SENSITIVE","Meaningful new evidence could change the scope or wording.",IF(AC48="A70-MODERATE-SHARED-ORIGINS","The lines share or depend on common origins, reducing independent corroboration.",IF(AC48="A70-MODERATE-WEAK-LINES","Established independent origins support the assessment, but the evidence remains limited or weak.",IF(AC48="A70-HIGH-DIRECT-INDEPENDENT","Direct, coherent support with established independent origins and limited visible assumptions supports the bounded assessment.",IF(AC48="A70-HIGH-INFERENCE-RETAINED","Direct, coherent support with established independent origins supports the bounded inference; it remains explicitly an inference.",IF(AC48="A70-HIGH-NMC","The exact claim and decision use are unchanged and the strong-support conditions remain satisfied.",""))))))))))))))))))))))))))))))))))))))</x:f>
      </x:c>
      <x:c r="AE48" s="38" t="str">
        <x:f>IF(A48="","",IF(Z48="Invalid controlled input","No confidence statement is permitted.",IF(Z48="Incomplete","No confidence statement is permitted until Stage 1 is complete.",IF(Z48="Not eligible","Confidence not assignable: no confidence statement is permitted for "&amp;C48&amp;" because "&amp;AD48&amp;" "&amp;AG48,IF(AA48="High confidence",IF(K48="Inferred","The evidence supports the inference that ","The available evidence strongly supports the assessment that ")&amp;C48&amp;", with High confidence within "&amp;D48&amp;". The principal remaining uncertainty is "&amp;U48,IF(AA48="Moderate confidence",IF(K48="Inferred","The evidence supports the inference that ","The available evidence supports the assessment that ")&amp;C48&amp;", with Moderate confidence within "&amp;D48&amp;". "&amp;U48&amp;" could change its scope or wording.",IF(K48="Inferred","The limited evidence supports the provisional inference that ","Limited evidence weakly supports the bounded assessment that ")&amp;C48&amp;". Treat it as provisional because "&amp;U48))))))</x:f>
      </x:c>
      <x:c r="AF48" s="38" t="str">
        <x:f>IF(A48="","",IF(Z48="Invalid controlled input","Do not preserve or reuse a previous result.",IF(Z48="Incomplete","Do not infer a result from partial inputs.",IF(Z48="Not eligible","Do not use High, Moderate or Low confidence, zero confidence, very low confidence, or wording that presents the claim as established.",IF(AA48="High confidence","Do not say certain, proven, guaranteed, definitely, conclusive, established fact, or assign a numerical probability.",IF(AA48="Moderate confidence","Do not say definitive, conclusive, established fact, or attach a percentage band.","Do not say shows, confirms, demonstrates as established, or use Low confidence to rescue an unsupported claim."))))))</x:f>
      </x:c>
      <x:c r="AG48" s="38" t="str">
        <x:f>IF(A48="","",IF(AC48="A70-TECH-INVALID-ENUM","Correct the exact invalid value and resubmit.",IF(AC48="A70-INCOMPLETE","Complete every active Stage 1 field.",IF(AC48="A70-UPSTREAM-REFUSE","Resolve or replace the refused claim through What Counts as Reliable Evidence in Competitor Analysis?.",IF(AC48="A70-UPSTREAM-REVIEW","Complete the review in What Counts as Reliable Evidence in Competitor Analysis? before confidence assessment.",IF(AC48="A70-SC-NMC-UNRESOLVED","Resolve the claim status upstream before assigning confidence.",IF(AC48="A70-UPSTREAM-UNRESOLVED","Resolve the claim status upstream before assigning confidence.",IF(AC48="A70-DIRECT-FIT","Narrow or replace the claim and rerun What Counts as Reliable Evidence in Competitor Analysis?.",IF(AC48="A70-DIRECT-FIT-PARTIAL","Submit the separately narrowed proposition approved through What Counts as Reliable Evidence in Competitor Analysis? as the new Exact claim with Direct claim fit set to Yes.",IF(AC48="A70-MISSING-OR-UNCHECKED","Recover or document the required evidence and complete the review in What Counts as Reliable Evidence in Competitor Analysis? before assigning confidence.",IF(AC48="A70-CONTRADICTION","Resolve or preserve the contradiction through How to Handle Contradictory Competitor Evidence before assigning confidence.",IF(AC48="A70-SC-NMC-CONTRADICTION","Resolve or preserve the contradiction through How to Handle Contradictory Competitor Evidence before assigning confidence.",IF(AC48="A70-NOT-ASSIGNABLE-ASSUMPTION","Resolve the material assumption or narrow the claim.",IF(AC48="A70-NOT-ASSIGNABLE-CONTEXT","Establish the relevant context before assigning confidence.",IF(AC48="A70-NOT-ASSIGNABLE-STALE-CURRENT","Update or historically bind the evidence through When Competitor Evidence Becomes Too Old to Use.",IF(AC48="A70-SC-NMC-STALE","Run a fresh assessment with current evidence.",IF(AC48="A70-SC-ASSUMPTION-CONFLICT","Choose a bounded assumption category or remove the detail.",IF(AC48="A70-SC-INDEPENDENCE-UNPROVEN","Trace origins or correct the support category.",IF(AC48="A70-SC-LIMIT-MISSING","Add the exact limitation or correct the upstream outcome.",IF(AC48="A70-SC-NMC-CLAIM-CHANGED","Run a fresh assessment.",IF(AC48="A70-SC-NMC-USE-CHANGED","Run a fresh assessment for the new use.",IF(AC48="A70-SC-UNCLASSIFIED","Return to method governance; do not invent a result.",IF(AC48="A70-LOW-ASSUMPTION","Keep the assumption explicit and seek evidence that could remove it.",IF(AC48="A70-LOW-HISTORICAL","Use only historically bounded wording and seek current evidence.",IF(AC48="A70-LOW-NOT-ESTABLISHED","Trace provenance or collect genuinely independent evidence.",IF(AC48="A70-LOW-SENSITIVE","Collect the evidence most likely to change the result.",IF(AC48="A70-LOW-SINGLE-ORIGIN","Seek genuinely independent corroboration.",IF(AC48="A70-LOW-WEAK-LINES","Strengthen direct support before consequential use.",IF(AC48="A70-MODERATE-HISTORICAL","Do not generalize it to the current decision without fresh evidence.",IF(AC48="A70-MODERATE-LIMITED","Reopen if the named limitation no longer holds.",IF(AC48="A70-MODERATE-NMC","Reopen if the exact claim, use, evidence or context changes.",IF(AC48="A70-MODERATE-ONE-LINE","A second genuinely independent line could change scope or wording.",IF(AC48="A70-MODERATE-SENSITIVE","Name the likely change trigger and keep the statement bounded.",IF(AC48="A70-MODERATE-SHARED-ORIGINS","Seek genuinely independent origins.",IF(AC48="A70-MODERATE-WEAK-LINES","Strengthen the direct evidence and preserve the limitation.",IF(AC48="A70-HIGH-DIRECT-INDEPENDENT","Reopen on the named evidence, context, assumption or decision-use trigger.",IF(AC48="A70-HIGH-INFERENCE-RETAINED","Retain the inference marker and reopen on the named trigger.",IF(AC48="A70-HIGH-NMC","Reopen on the named evidence, context, assumption or decision-use trigger.",""))))))))))))))))))))))))))))))))))))))</x:f>
      </x:c>
      <x:c r="AH48" s="38" t="str">
        <x:f>IF(A48="","",IF(Z48&lt;&gt;"Eligible","",IF(AND(V48="Consequential / high-impact",W48="Hard to reverse"),"CONF-OVERLAY-CONSEQUENCE + CONF-OVERLAY-HARD-TO-REVERSE",IF(AND(AA48="Low confidence",W48="Hard to reverse"),"CONF-OVERLAY-HARD-TO-REVERSE",IF(V48="Consequential / high-impact","CONF-OVERLAY-CONSEQUENCE",IF(W48="Hard to reverse","CONF-OVERLAY-HARD-TO-REVERSE",IF(OR(V48="Material / decision-changing",W48="Costly to reverse"),"CONF-OVERLAY-CONSEQUENCE","")))))))</x:f>
      </x:c>
      <x:c r="AI48" s="38" t="str">
        <x:f>IF(A48="","",IF(Z48&lt;&gt;"Eligible","",IF(AND(V48="Consequential / high-impact",W48="Hard to reverse"),IF(AA48="Low confidence","Independent review and formal approval required; default to deferral, evidence collection or a reversible test.","Independent accountable review and formal approval required before a consequential, hard-to-reverse action."),IF(AND(AA48="Low confidence",W48="Hard to reverse"),"Independent review and formal approval required; default to deferral, evidence collection or a reversible test.",IF(V48="Consequential / high-impact","Independent accountable review and formal approval required.",IF(W48="Hard to reverse","Independent review required before a hard-to-reverse action.",IF(OR(V48="Material / decision-changing",W48="Costly to reverse"),"Accountable reviewer required before material use.","Owner review; reopen on the named trigger.")))))))</x:f>
      </x:c>
      <x:c r="AJ48" s="38" t="str">
        <x:f>IF(A48="","",IF(Z48&lt;&gt;"Eligible","",IF(AND(V48="Consequential / high-impact",W48="Hard to reverse"),IF(AA48="Low confidence","Do not make an irreversible commitment from this Low-confidence assessment.","Prefer a reversible step and proceed only within the recorded scope after independent review; confidence itself is unchanged."),IF(AND(AA48="Low confidence",W48="Hard to reverse"),"Do not make an irreversible commitment from this Low-confidence assessment.",IF(V48="Consequential / high-impact","Proceed only within the recorded scope after independent review; confidence itself is unchanged.",IF(W48="Hard to reverse","Prefer a reversible step until review is complete.",IF(OR(V48="Material / decision-changing",W48="Costly to reverse"),"Use only after accountable review and within the stated boundary.","Proceed within the stated scope and preserve the reopen condition.")))))))</x:f>
      </x:c>
      <x:c r="AK48" s="37"/>
      <x:c r="AL48" s="37"/>
      <x:c r="AM48" s="37"/>
      <x:c r="AN48" s="37"/>
      <x:c r="AO48" s="42"/>
      <x:c r="AP48" s="38" t="str">
        <x:f>IF(A48="","",IF(Z48&lt;&gt;"Eligible","Not active",IF(OR(AND(AN48&lt;&gt;"",NOT(OR(EXACT(AN48,"Yes"),EXACT(AN48,"No")))),AND(AO48&lt;&gt;"",NOT(ISNUMBER(AO48)))),"H00",IF(OR(AK48="",AM48="",AN48=""),"H01",IF(AND(OR(V48="Material / decision-changing",V48="Consequential / high-impact",W48="Costly to reverse",W48="Hard to reverse"),AL48=""),"H02",IF(AND(OR(V48="Consequential / high-impact",W48="Hard to reverse"),AK48&lt;&gt;"",AL48&lt;&gt;"",EXACT(AK48,AL48)),"H03",IF(AND(AN48="Yes",AO48=""),"H04",IF(AND(AN48="No",AO48&lt;&gt;""),"H05","H06"))))))))</x:f>
      </x:c>
      <x:c r="AQ48" s="38" t="str">
        <x:f>IF(A48="","",IF(AP48="Not active","Not active",IF(OR(AP48="H00",AP48="H01",AP48="H04"),"Incomplete",IF(OR(AP48="H02",AP48="H03",AP48="H05"),"Draft","Complete"))))</x:f>
      </x:c>
      <x:c r="AR48" s="38" t="str">
        <x:f>IF(A48="","",IF(AP48="H00","CONF-HANDOFF-INVALID",IF(AP48="H01","CONF-HANDOFF-INCOMPLETE",IF(AP48="H02","CONF-HANDOFF-REVIEWER",IF(AP48="H03","CONF-HANDOFF-INDEPENDENCE",IF(AP48="H04","CONF-HANDOFF-DATE",IF(AP48="H05","CONF-HANDOFF-DATE-NOT-MATERIAL","")))))))</x:f>
      </x:c>
      <x:c r="AS48" s="38" t="str">
        <x:f>IF(A48="","",IF(AP48="H06","Permitted","Prohibited"))</x:f>
      </x:c>
      <x:c r="AT48" s="38" t="str">
        <x:f>IF(A48="","",IF(OR(AB48="P48",AB48="P49",AB48="P51",AB48="P52"),"What Counts as Reliable Evidence in Competitor Analysis?",IF(AB48="P50","Observed, Inferred and Unresolved Evidence",IF(AB48="P53","How to Handle Contradictory Competitor Evidence",IF(AB48="P54","When Competitor Evidence Becomes Too Old to Use","")))))</x:f>
      </x:c>
      <x:c r="AU48" s="38" t="str">
        <x:f>IF(A48="","","SERPIFAI Confidence Statement Method v1.0.1")</x:f>
      </x:c>
      <x:c r="AV48" s="38" t="str">
        <x:f>IF(A48="","","Qualitative evidence-and-uncertainty protocol; not probability, calibrated accuracy, scoring, assurance or a guarantee.")</x:f>
      </x:c>
    </x:row>
    <x:row r="49">
      <x:c r="A49" s="37"/>
      <x:c r="B49" s="37"/>
      <x:c r="C49" s="37"/>
      <x:c r="D49" s="37"/>
      <x:c r="E49" s="42"/>
      <x:c r="F49" s="37"/>
      <x:c r="G49" s="37"/>
      <x:c r="H49" s="37"/>
      <x:c r="I49" s="37"/>
      <x:c r="J49" s="37"/>
      <x:c r="K49" s="37"/>
      <x:c r="L49" s="37"/>
      <x:c r="M49" s="37"/>
      <x:c r="N49" s="37"/>
      <x:c r="O49" s="37"/>
      <x:c r="P49" s="37"/>
      <x:c r="Q49" s="37"/>
      <x:c r="R49" s="37"/>
      <x:c r="S49" s="37"/>
      <x:c r="T49" s="37"/>
      <x:c r="U49" s="37"/>
      <x:c r="V49" s="37"/>
      <x:c r="W49" s="37"/>
      <x:c r="X49" s="38" t="str">
        <x:f>IF(A49="","",IF(NOT(AND(OR(EXACT(F49,"Use"),EXACT(F49,"Use with limits"),EXACT(F49,"Review required"),EXACT(F49,"Refuse claim"),EXACT(F49,"No material change")),OR(EXACT(J49,"Fit"),EXACT(J49,"Limited / weak"),EXACT(J49,"Stale"),EXACT(J49,"Contradictory"),EXACT(J49,"Missing")),OR(EXACT(K49,"Supported"),EXACT(K49,"Inferred"),EXACT(K49,"Unresolved")),OR(EXACT(L49,"Yes"),EXACT(L49,"Partial"),EXACT(L49,"No"),EXACT(L49,"Unknown")),OR(EXACT(M49,"None found"),EXACT(M49,"Apparent contradiction resolved"),EXACT(M49,"Material contradiction unresolved"),EXACT(M49,"Not checked")),OR(EXACT(N49,"None"),EXACT(N49,"Recoverable missing evidence"),EXACT(N49,"Material evidence unavailable"),EXACT(N49,"Unknown")),OR(EXACT(O49,"Multiple independent lines"),EXACT(O49,"One independent line"),EXACT(O49,"Single-origin only"),EXACT(O49,"Not established")),OR(EXACT(Q49,"None"),EXACT(Q49,"Limited and visible"),EXACT(Q49,"Material but bounded"),EXACT(Q49,"Material and unresolved")),OR(EXACT(S49,"Fit for current decision"),EXACT(S49,"Historical but deliberately bounded"),EXACT(S49,"Stale for current decision"),EXACT(S49,"Context not established")),OR(EXACT(T49,"Unlikely to change assessment"),EXACT(T49,"Could change scope or wording"),EXACT(T49,"Likely to change assessment")),OR(EXACT(V49,"Routine / descriptive"),EXACT(V49,"Material / decision-changing"),EXACT(V49,"Consequential / high-impact")),OR(EXACT(W49,"Easy to reverse"),EXACT(W49,"Costly to reverse"),EXACT(W49,"Hard to reverse")),IF(F49="No material change",OR(EXACT(H49,"Unchanged exact claim"),EXACT(H49,"Changed exact claim")),TRUE),IF(F49="No material change",OR(EXACT(I49,"Unchanged decision use"),EXACT(I49,"Changed decision use")),TRUE),IF(OR(O49="Multiple independent lines",O49="One independent line"),OR(EXACT(P49,"Established independent origins"),EXACT(P49,"Shared or dependent origins"),EXACT(P49,"Not established")),TRUE))),"Invalid","Valid"))</x:f>
      </x:c>
      <x:c r="Y49" s="38" t="str">
        <x:f>IF(A49="","",IF(X49="Invalid","Not evaluated after P00",IF(OR(C49="",D49="",F49="",IF(F49="No material change",OR(H49="",I49=""),FALSE),J49="",K49="",L49="",M49="",N49="",O49="",IF(OR(O49="Multiple independent lines",O49="One independent line"),P49="",FALSE),Q49="",IF(Q49&lt;&gt;"None",R49="",FALSE),S49="",T49="",U49="",V49="",W49=""),"Incomplete","Complete")))</x:f>
      </x:c>
      <x:c r="Z49" s="38" t="str">
        <x:f>IF(A49="","",IF(AB49="P00","Invalid controlled input",IF(AB49="P01","Incomplete",IF(OR(AB49="P02",AB49="P03",AB49="P04",AB49="P05",AB49="P06",AB49="P07",AB49="P08",AB49="P09"),"Not eligible","Eligible"))))</x:f>
      </x:c>
      <x:c r="AA49" s="38" t="str">
        <x:f>IF(A49="","",IF(AB49="P00","No confidence assigned",IF(AB49="P01","No confidence result",IF(OR(AB49="P02",AB49="P03",AB49="P04",AB49="P05",AB49="P06",AB49="P07",AB49="P08",AB49="P09"),"Confidence not assignable",IF(AB49="P10","Low confidence",IF(AB49="P11","Moderate confidence","High confidence"))))))</x:f>
      </x:c>
      <x:c r="AB49" s="38" t="str">
        <x:f>IF(A49="","",IF(X49="Invalid","P00",IF(Y49="Incomplete","P01",IF(F49="Refuse claim","P02",IF(F49="Review required","P03",IF(K49="Unresolved","P04",IF(OR(L49="No",L49="Unknown",L49="Partial"),"P05",IF(OR(J49="Missing",N49&lt;&gt;"None",M49="Not checked"),"P06",IF(OR(J49="Contradictory",M49="Material contradiction unresolved"),"P07",IF(OR(J49="Stale",S49="Stale for current decision",S49="Context not established",Q49="Material and unresolved"),"P08",IF(OR(AND(F49="Use with limits",G49=""),AND(F49="No material change",H49="Changed exact claim"),AND(F49="No material change",I49="Changed decision use"),AND(OR(O49="Multiple independent lines",O49="One independent line"),P49="Not established"),AND(Q49="None",R49&lt;&gt;"")),"P09",IF(OR(Q49="Material but bounded",AND(S49="Historical but deliberately bounded",J49="Limited / weak"),O49="Not established",AND(J49="Limited / weak",O49="Multiple independent lines",P49="Established independent origins",T49="Likely to change assessment"),AND(O49="Single-origin only",NOT(AND(F49="Use",J49="Fit",OR(K49="Supported",K49="Inferred"),L49="Yes",OR(M49="None found",M49="Apparent contradiction resolved"),N49="None",O49="Single-origin only",OR(Q49="None",Q49="Limited and visible"),S49="Fit for current decision",T49="Unlikely to change assessment"))),T49="Likely to change assessment"),"P10",IF(OR(AND(F49="No material change",NOT(AND(OR(F49="Use",F49="No material change"),IF(F49="No material change",AND(H49="Unchanged exact claim",I49="Unchanged decision use"),TRUE),J49="Fit",OR(K49="Supported",K49="Inferred"),L49="Yes",OR(M49="None found",M49="Apparent contradiction resolved"),N49="None",O49="Multiple independent lines",P49="Established independent origins",OR(Q49="None",Q49="Limited and visible"),S49="Fit for current decision",T49="Unlikely to change assessment"))),F49="Use with limits",S49="Historical but deliberately bounded",P49="Shared or dependent origins",O49="One independent line",AND(F49="Use",J49="Fit",OR(K49="Supported",K49="Inferred"),L49="Yes",OR(M49="None found",M49="Apparent contradiction resolved"),N49="None",O49="Single-origin only",OR(Q49="None",Q49="Limited and visible"),S49="Fit for current decision",T49="Unlikely to change assessment"),AND(J49="Limited / weak",O49="Multiple independent lines",P49="Established independent origins",OR(T49="Unlikely to change assessment",T49="Could change scope or wording")),T49="Could change scope or wording"),"P11",IF(AND(OR(F49="Use",F49="No material change"),IF(F49="No material change",AND(H49="Unchanged exact claim",I49="Unchanged decision use"),TRUE),J49="Fit",OR(K49="Supported",K49="Inferred"),L49="Yes",OR(M49="None found",M49="Apparent contradiction resolved"),N49="None",O49="Multiple independent lines",P49="Established independent origins",OR(Q49="None",Q49="Limited and visible"),S49="Fit for current decision",T49="Unlikely to change assessment"),"P12","P09"))))))))))))))</x:f>
      </x:c>
      <x:c r="AC49" s="38" t="str">
        <x:f>IF(A49="","",IF(AB49="P00","CONF-TECH-INVALID-ENUM",IF(AB49="P01","CONF-INCOMPLETE",IF(AB49="P02","CONF-UPSTREAM-REFUSE",IF(AB49="P03","CONF-UPSTREAM-REVIEW",IF(AB49="P04",IF(F49="No material change","CONF-SC-NMC-UNRESOLVED","CONF-UPSTREAM-UNRESOLVED"),IF(AB49="P05",IF(L49="Partial","CONF-DIRECT-FIT-PARTIAL","CONF-DIRECT-FIT"),IF(AB49="P06","CONF-MISSING-OR-UNCHECKED",IF(AB49="P07",IF(F49="No material change","CONF-SC-NMC-CONTRADICTION","CONF-CONTRADICTION"),IF(AB49="P08",IF(Q49="Material and unresolved","CONF-NOT-ASSIGNABLE-ASSUMPTION",IF(AND(F49="No material change",OR(J49="Stale",S49="Stale for current decision")),"CONF-SC-NMC-STALE",IF(S49="Context not established","CONF-NOT-ASSIGNABLE-CONTEXT","CONF-NOT-ASSIGNABLE-STALE-CURRENT"))),IF(AB49="P09",IF(AND(F49="Use with limits",G49=""),"CONF-SC-LIMIT-MISSING",IF(AND(F49="No material change",H49="Changed exact claim"),"CONF-SC-NMC-CLAIM-CHANGED",IF(AND(F49="No material change",I49="Changed decision use"),"CONF-SC-NMC-USE-CHANGED",IF(AND(OR(O49="Multiple independent lines",O49="One independent line"),P49="Not established"),"CONF-SC-INDEPENDENCE-UNPROVEN",IF(AND(Q49="None",R49&lt;&gt;""),"CONF-SC-ASSUMPTION-CONFLICT","CONF-SC-UNCLASSIFIED"))))),IF(AB49="P10",IF(Q49="Material but bounded","CONF-LOW-ASSUMPTION",IF(AND(S49="Historical but deliberately bounded",J49="Limited / weak"),"CONF-LOW-HISTORICAL",IF(O49="Not established","CONF-LOW-NOT-ESTABLISHED",IF(AND(J49="Limited / weak",O49="Multiple independent lines",P49="Established independent origins",T49="Likely to change assessment"),"CONF-LOW-WEAK-LINES",IF(AND(O49="Single-origin only",NOT(AND(F49="Use",J49="Fit",OR(K49="Supported",K49="Inferred"),L49="Yes",OR(M49="None found",M49="Apparent contradiction resolved"),N49="None",O49="Single-origin only",OR(Q49="None",Q49="Limited and visible"),S49="Fit for current decision",T49="Unlikely to change assessment"))),"CONF-LOW-SINGLE-ORIGIN","CONF-LOW-SENSITIVE"))))),IF(AB49="P11",IF(F49="No material change","CONF-MODERATE-NMC",IF(F49="Use with limits","CONF-MODERATE-LIMITED",IF(S49="Historical but deliberately bounded","CONF-MODERATE-HISTORICAL",IF(P49="Shared or dependent origins","CONF-MODERATE-SHARED-ORIGINS",IF(OR(O49="One independent line",AND(F49="Use",J49="Fit",OR(K49="Supported",K49="Inferred"),L49="Yes",OR(M49="None found",M49="Apparent contradiction resolved"),N49="None",O49="Single-origin only",OR(Q49="None",Q49="Limited and visible"),S49="Fit for current decision",T49="Unlikely to change assessment")),"CONF-MODERATE-ONE-LINE",IF(AND(J49="Limited / weak",O49="Multiple independent lines",P49="Established independent origins",OR(T49="Unlikely to change assessment",T49="Could change scope or wording")),"CONF-MODERATE-WEAK-LINES","CONF-MODERATE-SENSITIVE")))))),IF(AB49="P12",IF(F49="No material change","CONF-HIGH-NMC",IF(K49="Inferred","CONF-HIGH-INFERENCE-RETAINED","CONF-HIGH-DIRECT-INDEPENDENT")),""))))))))))))))</x:f>
      </x:c>
      <x:c r="AD49" s="38" t="str">
        <x:f>IF(A49="","",IF(AC49="A71-TECH-INVALID-ENUM","One or more active Stage 1 controlled values are invalid.",IF(AC49="A71-INCOMPLETE","The active Stage 1 assessment is incomplete.",IF(AC49="A71-UPSTREAM-REFUSE","What Counts as Reliable Evidence in Competitor Analysis? returned Refuse claim.",IF(AC49="A71-UPSTREAM-REVIEW","What Counts as Reliable Evidence in Competitor Analysis? returned Review required.",IF(AC49="A71-SC-NMC-UNRESOLVED","The no-material-change claim remains unresolved.",IF(AC49="A71-UPSTREAM-UNRESOLVED","The claim remains unresolved.",IF(AC49="A71-DIRECT-FIT","The evidence does not directly fit the exact submitted claim.",IF(AC49="A71-DIRECT-FIT-PARTIAL","The submitted claim only partially fits the evidence.",IF(AC49="A71-MISSING-OR-UNCHECKED","Required evidence is missing, unavailable, unknown, or contradiction checking is incomplete.",IF(AC49="A71-CONTRADICTION","A material contradiction remains unresolved.",IF(AC49="A71-SC-NMC-CONTRADICTION","The no-material-change submission contains an unresolved material contradiction.",IF(AC49="A71-NOT-ASSIGNABLE-ASSUMPTION","A material assumption remains unresolved.",IF(AC49="A71-NOT-ASSIGNABLE-CONTEXT","The relevant context is not established.",IF(AC49="A71-NOT-ASSIGNABLE-STALE-CURRENT","The evidence or context is stale for the current decision.",IF(AC49="A71-SC-NMC-STALE","The no-material-change assessment is stale for the current decision.",IF(AC49="A71-SC-ASSUMPTION-CONFLICT","The assumption category and detail conflict.",IF(AC49="A71-SC-INDEPENDENCE-UNPROVEN","Independent origins are not established.",IF(AC49="A71-SC-LIMIT-MISSING","Use with limits requires a named limitation.",IF(AC49="A71-SC-NMC-CLAIM-CHANGED","The exact claim changed, so prior confidence cannot be carried forward.",IF(AC49="A71-SC-NMC-USE-CHANGED","The decision use changed.",IF(AC49="A71-SC-UNCLASSIFIED","The valid input combination has no authorized classification.",IF(AC49="A71-LOW-ASSUMPTION","A bounded material assumption makes the eligible assessment fragile.",IF(AC49="A71-LOW-HISTORICAL","Historical, weak support makes the assessment fragile.",IF(AC49="A71-LOW-NOT-ESTABLISHED","Support exists but independent support is not established.",IF(AC49="A71-LOW-SENSITIVE","Plausible new evidence is likely to change the assessment.",IF(AC49="A71-LOW-SINGLE-ORIGIN","The eligible assessment depends on one origin and fails the stable single-origin conjunction.",IF(AC49="A71-LOW-WEAK-LINES","Multiple independent lines remain weak and the result is likely to change.",IF(AC49="A71-MODERATE-HISTORICAL","The evidence supports a deliberately historical, bounded assessment.",IF(AC49="A71-MODERATE-LIMITED","The assessment is eligible only within the named limitation.",IF(AC49="A71-MODERATE-NMC","The unchanged assessment remains eligible but retains meaningful uncertainty.",IF(AC49="A71-MODERATE-ONE-LINE","The assessment rests on one effective line of support.",IF(AC49="A71-MODERATE-SENSITIVE","Meaningful new evidence could change the scope or wording.",IF(AC49="A71-MODERATE-SHARED-ORIGINS","The lines share or depend on common origins, reducing independent corroboration.",IF(AC49="A71-MODERATE-WEAK-LINES","Established independent origins support the assessment, but the evidence remains limited or weak.",IF(AC49="A71-HIGH-DIRECT-INDEPENDENT","Direct, coherent support with established independent origins and limited visible assumptions supports the bounded assessment.",IF(AC49="A71-HIGH-INFERENCE-RETAINED","Direct, coherent support with established independent origins supports the bounded inference; it remains explicitly an inference.",IF(AC49="A71-HIGH-NMC","The exact claim and decision use are unchanged and the strong-support conditions remain satisfied.",""))))))))))))))))))))))))))))))))))))))</x:f>
      </x:c>
      <x:c r="AE49" s="38" t="str">
        <x:f>IF(A49="","",IF(Z49="Invalid controlled input","No confidence statement is permitted.",IF(Z49="Incomplete","No confidence statement is permitted until Stage 1 is complete.",IF(Z49="Not eligible","Confidence not assignable: no confidence statement is permitted for "&amp;C49&amp;" because "&amp;AD49&amp;" "&amp;AG49,IF(AA49="High confidence",IF(K49="Inferred","The evidence supports the inference that ","The available evidence strongly supports the assessment that ")&amp;C49&amp;", with High confidence within "&amp;D49&amp;". The principal remaining uncertainty is "&amp;U49,IF(AA49="Moderate confidence",IF(K49="Inferred","The evidence supports the inference that ","The available evidence supports the assessment that ")&amp;C49&amp;", with Moderate confidence within "&amp;D49&amp;". "&amp;U49&amp;" could change its scope or wording.",IF(K49="Inferred","The limited evidence supports the provisional inference that ","Limited evidence weakly supports the bounded assessment that ")&amp;C49&amp;". Treat it as provisional because "&amp;U49))))))</x:f>
      </x:c>
      <x:c r="AF49" s="38" t="str">
        <x:f>IF(A49="","",IF(Z49="Invalid controlled input","Do not preserve or reuse a previous result.",IF(Z49="Incomplete","Do not infer a result from partial inputs.",IF(Z49="Not eligible","Do not use High, Moderate or Low confidence, zero confidence, very low confidence, or wording that presents the claim as established.",IF(AA49="High confidence","Do not say certain, proven, guaranteed, definitely, conclusive, established fact, or assign a numerical probability.",IF(AA49="Moderate confidence","Do not say definitive, conclusive, established fact, or attach a percentage band.","Do not say shows, confirms, demonstrates as established, or use Low confidence to rescue an unsupported claim."))))))</x:f>
      </x:c>
      <x:c r="AG49" s="38" t="str">
        <x:f>IF(A49="","",IF(AC49="A71-TECH-INVALID-ENUM","Correct the exact invalid value and resubmit.",IF(AC49="A71-INCOMPLETE","Complete every active Stage 1 field.",IF(AC49="A71-UPSTREAM-REFUSE","Resolve or replace the refused claim through What Counts as Reliable Evidence in Competitor Analysis?.",IF(AC49="A71-UPSTREAM-REVIEW","Complete the review in What Counts as Reliable Evidence in Competitor Analysis? before confidence assessment.",IF(AC49="A71-SC-NMC-UNRESOLVED","Resolve the claim status upstream before assigning confidence.",IF(AC49="A71-UPSTREAM-UNRESOLVED","Resolve the claim status upstream before assigning confidence.",IF(AC49="A71-DIRECT-FIT","Narrow or replace the claim and rerun What Counts as Reliable Evidence in Competitor Analysis?.",IF(AC49="A71-DIRECT-FIT-PARTIAL","Submit the separately narrowed proposition approved through What Counts as Reliable Evidence in Competitor Analysis? as the new Exact claim with Direct claim fit set to Yes.",IF(AC49="A71-MISSING-OR-UNCHECKED","Recover or document the required evidence and complete the review in What Counts as Reliable Evidence in Competitor Analysis? before assigning confidence.",IF(AC49="A71-CONTRADICTION","Resolve or preserve the contradiction through How to Handle Contradictory Competitor Evidence before assigning confidence.",IF(AC49="A71-SC-NMC-CONTRADICTION","Resolve or preserve the contradiction through How to Handle Contradictory Competitor Evidence before assigning confidence.",IF(AC49="A71-NOT-ASSIGNABLE-ASSUMPTION","Resolve the material assumption or narrow the claim.",IF(AC49="A71-NOT-ASSIGNABLE-CONTEXT","Establish the relevant context before assigning confidence.",IF(AC49="A71-NOT-ASSIGNABLE-STALE-CURRENT","Update or historically bind the evidence through When Competitor Evidence Becomes Too Old to Use.",IF(AC49="A71-SC-NMC-STALE","Run a fresh assessment with current evidence.",IF(AC49="A71-SC-ASSUMPTION-CONFLICT","Choose a bounded assumption category or remove the detail.",IF(AC49="A71-SC-INDEPENDENCE-UNPROVEN","Trace origins or correct the support category.",IF(AC49="A71-SC-LIMIT-MISSING","Add the exact limitation or correct the upstream outcome.",IF(AC49="A71-SC-NMC-CLAIM-CHANGED","Run a fresh assessment.",IF(AC49="A71-SC-NMC-USE-CHANGED","Run a fresh assessment for the new use.",IF(AC49="A71-SC-UNCLASSIFIED","Return to method governance; do not invent a result.",IF(AC49="A71-LOW-ASSUMPTION","Keep the assumption explicit and seek evidence that could remove it.",IF(AC49="A71-LOW-HISTORICAL","Use only historically bounded wording and seek current evidence.",IF(AC49="A71-LOW-NOT-ESTABLISHED","Trace provenance or collect genuinely independent evidence.",IF(AC49="A71-LOW-SENSITIVE","Collect the evidence most likely to change the result.",IF(AC49="A71-LOW-SINGLE-ORIGIN","Seek genuinely independent corroboration.",IF(AC49="A71-LOW-WEAK-LINES","Strengthen direct support before consequential use.",IF(AC49="A71-MODERATE-HISTORICAL","Do not generalize it to the current decision without fresh evidence.",IF(AC49="A71-MODERATE-LIMITED","Reopen if the named limitation no longer holds.",IF(AC49="A71-MODERATE-NMC","Reopen if the exact claim, use, evidence or context changes.",IF(AC49="A71-MODERATE-ONE-LINE","A second genuinely independent line could change scope or wording.",IF(AC49="A71-MODERATE-SENSITIVE","Name the likely change trigger and keep the statement bounded.",IF(AC49="A71-MODERATE-SHARED-ORIGINS","Seek genuinely independent origins.",IF(AC49="A71-MODERATE-WEAK-LINES","Strengthen the direct evidence and preserve the limitation.",IF(AC49="A71-HIGH-DIRECT-INDEPENDENT","Reopen on the named evidence, context, assumption or decision-use trigger.",IF(AC49="A71-HIGH-INFERENCE-RETAINED","Retain the inference marker and reopen on the named trigger.",IF(AC49="A71-HIGH-NMC","Reopen on the named evidence, context, assumption or decision-use trigger.",""))))))))))))))))))))))))))))))))))))))</x:f>
      </x:c>
      <x:c r="AH49" s="38" t="str">
        <x:f>IF(A49="","",IF(Z49&lt;&gt;"Eligible","",IF(AND(V49="Consequential / high-impact",W49="Hard to reverse"),"CONF-OVERLAY-CONSEQUENCE + CONF-OVERLAY-HARD-TO-REVERSE",IF(AND(AA49="Low confidence",W49="Hard to reverse"),"CONF-OVERLAY-HARD-TO-REVERSE",IF(V49="Consequential / high-impact","CONF-OVERLAY-CONSEQUENCE",IF(W49="Hard to reverse","CONF-OVERLAY-HARD-TO-REVERSE",IF(OR(V49="Material / decision-changing",W49="Costly to reverse"),"CONF-OVERLAY-CONSEQUENCE","")))))))</x:f>
      </x:c>
      <x:c r="AI49" s="38" t="str">
        <x:f>IF(A49="","",IF(Z49&lt;&gt;"Eligible","",IF(AND(V49="Consequential / high-impact",W49="Hard to reverse"),IF(AA49="Low confidence","Independent review and formal approval required; default to deferral, evidence collection or a reversible test.","Independent accountable review and formal approval required before a consequential, hard-to-reverse action."),IF(AND(AA49="Low confidence",W49="Hard to reverse"),"Independent review and formal approval required; default to deferral, evidence collection or a reversible test.",IF(V49="Consequential / high-impact","Independent accountable review and formal approval required.",IF(W49="Hard to reverse","Independent review required before a hard-to-reverse action.",IF(OR(V49="Material / decision-changing",W49="Costly to reverse"),"Accountable reviewer required before material use.","Owner review; reopen on the named trigger.")))))))</x:f>
      </x:c>
      <x:c r="AJ49" s="38" t="str">
        <x:f>IF(A49="","",IF(Z49&lt;&gt;"Eligible","",IF(AND(V49="Consequential / high-impact",W49="Hard to reverse"),IF(AA49="Low confidence","Do not make an irreversible commitment from this Low-confidence assessment.","Prefer a reversible step and proceed only within the recorded scope after independent review; confidence itself is unchanged."),IF(AND(AA49="Low confidence",W49="Hard to reverse"),"Do not make an irreversible commitment from this Low-confidence assessment.",IF(V49="Consequential / high-impact","Proceed only within the recorded scope after independent review; confidence itself is unchanged.",IF(W49="Hard to reverse","Prefer a reversible step until review is complete.",IF(OR(V49="Material / decision-changing",W49="Costly to reverse"),"Use only after accountable review and within the stated boundary.","Proceed within the stated scope and preserve the reopen condition.")))))))</x:f>
      </x:c>
      <x:c r="AK49" s="37"/>
      <x:c r="AL49" s="37"/>
      <x:c r="AM49" s="37"/>
      <x:c r="AN49" s="37"/>
      <x:c r="AO49" s="42"/>
      <x:c r="AP49" s="38" t="str">
        <x:f>IF(A49="","",IF(Z49&lt;&gt;"Eligible","Not active",IF(OR(AND(AN49&lt;&gt;"",NOT(OR(EXACT(AN49,"Yes"),EXACT(AN49,"No")))),AND(AO49&lt;&gt;"",NOT(ISNUMBER(AO49)))),"H00",IF(OR(AK49="",AM49="",AN49=""),"H01",IF(AND(OR(V49="Material / decision-changing",V49="Consequential / high-impact",W49="Costly to reverse",W49="Hard to reverse"),AL49=""),"H02",IF(AND(OR(V49="Consequential / high-impact",W49="Hard to reverse"),AK49&lt;&gt;"",AL49&lt;&gt;"",EXACT(AK49,AL49)),"H03",IF(AND(AN49="Yes",AO49=""),"H04",IF(AND(AN49="No",AO49&lt;&gt;""),"H05","H06"))))))))</x:f>
      </x:c>
      <x:c r="AQ49" s="38" t="str">
        <x:f>IF(A49="","",IF(AP49="Not active","Not active",IF(OR(AP49="H00",AP49="H01",AP49="H04"),"Incomplete",IF(OR(AP49="H02",AP49="H03",AP49="H05"),"Draft","Complete"))))</x:f>
      </x:c>
      <x:c r="AR49" s="38" t="str">
        <x:f>IF(A49="","",IF(AP49="H00","CONF-HANDOFF-INVALID",IF(AP49="H01","CONF-HANDOFF-INCOMPLETE",IF(AP49="H02","CONF-HANDOFF-REVIEWER",IF(AP49="H03","CONF-HANDOFF-INDEPENDENCE",IF(AP49="H04","CONF-HANDOFF-DATE",IF(AP49="H05","CONF-HANDOFF-DATE-NOT-MATERIAL","")))))))</x:f>
      </x:c>
      <x:c r="AS49" s="38" t="str">
        <x:f>IF(A49="","",IF(AP49="H06","Permitted","Prohibited"))</x:f>
      </x:c>
      <x:c r="AT49" s="38" t="str">
        <x:f>IF(A49="","",IF(OR(AB49="P49",AB49="P50",AB49="P52",AB49="P53"),"What Counts as Reliable Evidence in Competitor Analysis?",IF(AB49="P51","Observed, Inferred and Unresolved Evidence",IF(AB49="P54","How to Handle Contradictory Competitor Evidence",IF(AB49="P55","When Competitor Evidence Becomes Too Old to Use","")))))</x:f>
      </x:c>
      <x:c r="AU49" s="38" t="str">
        <x:f>IF(A49="","","SERPIFAI Confidence Statement Method v1.0.1")</x:f>
      </x:c>
      <x:c r="AV49" s="38" t="str">
        <x:f>IF(A49="","","Qualitative evidence-and-uncertainty protocol; not probability, calibrated accuracy, scoring, assurance or a guarantee.")</x:f>
      </x:c>
    </x:row>
    <x:row r="50">
      <x:c r="A50" s="37"/>
      <x:c r="B50" s="37"/>
      <x:c r="C50" s="37"/>
      <x:c r="D50" s="37"/>
      <x:c r="E50" s="42"/>
      <x:c r="F50" s="37"/>
      <x:c r="G50" s="37"/>
      <x:c r="H50" s="37"/>
      <x:c r="I50" s="37"/>
      <x:c r="J50" s="37"/>
      <x:c r="K50" s="37"/>
      <x:c r="L50" s="37"/>
      <x:c r="M50" s="37"/>
      <x:c r="N50" s="37"/>
      <x:c r="O50" s="37"/>
      <x:c r="P50" s="37"/>
      <x:c r="Q50" s="37"/>
      <x:c r="R50" s="37"/>
      <x:c r="S50" s="37"/>
      <x:c r="T50" s="37"/>
      <x:c r="U50" s="37"/>
      <x:c r="V50" s="37"/>
      <x:c r="W50" s="37"/>
      <x:c r="X50" s="38" t="str">
        <x:f>IF(A50="","",IF(NOT(AND(OR(EXACT(F50,"Use"),EXACT(F50,"Use with limits"),EXACT(F50,"Review required"),EXACT(F50,"Refuse claim"),EXACT(F50,"No material change")),OR(EXACT(J50,"Fit"),EXACT(J50,"Limited / weak"),EXACT(J50,"Stale"),EXACT(J50,"Contradictory"),EXACT(J50,"Missing")),OR(EXACT(K50,"Supported"),EXACT(K50,"Inferred"),EXACT(K50,"Unresolved")),OR(EXACT(L50,"Yes"),EXACT(L50,"Partial"),EXACT(L50,"No"),EXACT(L50,"Unknown")),OR(EXACT(M50,"None found"),EXACT(M50,"Apparent contradiction resolved"),EXACT(M50,"Material contradiction unresolved"),EXACT(M50,"Not checked")),OR(EXACT(N50,"None"),EXACT(N50,"Recoverable missing evidence"),EXACT(N50,"Material evidence unavailable"),EXACT(N50,"Unknown")),OR(EXACT(O50,"Multiple independent lines"),EXACT(O50,"One independent line"),EXACT(O50,"Single-origin only"),EXACT(O50,"Not established")),OR(EXACT(Q50,"None"),EXACT(Q50,"Limited and visible"),EXACT(Q50,"Material but bounded"),EXACT(Q50,"Material and unresolved")),OR(EXACT(S50,"Fit for current decision"),EXACT(S50,"Historical but deliberately bounded"),EXACT(S50,"Stale for current decision"),EXACT(S50,"Context not established")),OR(EXACT(T50,"Unlikely to change assessment"),EXACT(T50,"Could change scope or wording"),EXACT(T50,"Likely to change assessment")),OR(EXACT(V50,"Routine / descriptive"),EXACT(V50,"Material / decision-changing"),EXACT(V50,"Consequential / high-impact")),OR(EXACT(W50,"Easy to reverse"),EXACT(W50,"Costly to reverse"),EXACT(W50,"Hard to reverse")),IF(F50="No material change",OR(EXACT(H50,"Unchanged exact claim"),EXACT(H50,"Changed exact claim")),TRUE),IF(F50="No material change",OR(EXACT(I50,"Unchanged decision use"),EXACT(I50,"Changed decision use")),TRUE),IF(OR(O50="Multiple independent lines",O50="One independent line"),OR(EXACT(P50,"Established independent origins"),EXACT(P50,"Shared or dependent origins"),EXACT(P50,"Not established")),TRUE))),"Invalid","Valid"))</x:f>
      </x:c>
      <x:c r="Y50" s="38" t="str">
        <x:f>IF(A50="","",IF(X50="Invalid","Not evaluated after P00",IF(OR(C50="",D50="",F50="",IF(F50="No material change",OR(H50="",I50=""),FALSE),J50="",K50="",L50="",M50="",N50="",O50="",IF(OR(O50="Multiple independent lines",O50="One independent line"),P50="",FALSE),Q50="",IF(Q50&lt;&gt;"None",R50="",FALSE),S50="",T50="",U50="",V50="",W50=""),"Incomplete","Complete")))</x:f>
      </x:c>
      <x:c r="Z50" s="38" t="str">
        <x:f>IF(A50="","",IF(AB50="P00","Invalid controlled input",IF(AB50="P01","Incomplete",IF(OR(AB50="P02",AB50="P03",AB50="P04",AB50="P05",AB50="P06",AB50="P07",AB50="P08",AB50="P09"),"Not eligible","Eligible"))))</x:f>
      </x:c>
      <x:c r="AA50" s="38" t="str">
        <x:f>IF(A50="","",IF(AB50="P00","No confidence assigned",IF(AB50="P01","No confidence result",IF(OR(AB50="P02",AB50="P03",AB50="P04",AB50="P05",AB50="P06",AB50="P07",AB50="P08",AB50="P09"),"Confidence not assignable",IF(AB50="P10","Low confidence",IF(AB50="P11","Moderate confidence","High confidence"))))))</x:f>
      </x:c>
      <x:c r="AB50" s="38" t="str">
        <x:f>IF(A50="","",IF(X50="Invalid","P00",IF(Y50="Incomplete","P01",IF(F50="Refuse claim","P02",IF(F50="Review required","P03",IF(K50="Unresolved","P04",IF(OR(L50="No",L50="Unknown",L50="Partial"),"P05",IF(OR(J50="Missing",N50&lt;&gt;"None",M50="Not checked"),"P06",IF(OR(J50="Contradictory",M50="Material contradiction unresolved"),"P07",IF(OR(J50="Stale",S50="Stale for current decision",S50="Context not established",Q50="Material and unresolved"),"P08",IF(OR(AND(F50="Use with limits",G50=""),AND(F50="No material change",H50="Changed exact claim"),AND(F50="No material change",I50="Changed decision use"),AND(OR(O50="Multiple independent lines",O50="One independent line"),P50="Not established"),AND(Q50="None",R50&lt;&gt;"")),"P09",IF(OR(Q50="Material but bounded",AND(S50="Historical but deliberately bounded",J50="Limited / weak"),O50="Not established",AND(J50="Limited / weak",O50="Multiple independent lines",P50="Established independent origins",T50="Likely to change assessment"),AND(O50="Single-origin only",NOT(AND(F50="Use",J50="Fit",OR(K50="Supported",K50="Inferred"),L50="Yes",OR(M50="None found",M50="Apparent contradiction resolved"),N50="None",O50="Single-origin only",OR(Q50="None",Q50="Limited and visible"),S50="Fit for current decision",T50="Unlikely to change assessment"))),T50="Likely to change assessment"),"P10",IF(OR(AND(F50="No material change",NOT(AND(OR(F50="Use",F50="No material change"),IF(F50="No material change",AND(H50="Unchanged exact claim",I50="Unchanged decision use"),TRUE),J50="Fit",OR(K50="Supported",K50="Inferred"),L50="Yes",OR(M50="None found",M50="Apparent contradiction resolved"),N50="None",O50="Multiple independent lines",P50="Established independent origins",OR(Q50="None",Q50="Limited and visible"),S50="Fit for current decision",T50="Unlikely to change assessment"))),F50="Use with limits",S50="Historical but deliberately bounded",P50="Shared or dependent origins",O50="One independent line",AND(F50="Use",J50="Fit",OR(K50="Supported",K50="Inferred"),L50="Yes",OR(M50="None found",M50="Apparent contradiction resolved"),N50="None",O50="Single-origin only",OR(Q50="None",Q50="Limited and visible"),S50="Fit for current decision",T50="Unlikely to change assessment"),AND(J50="Limited / weak",O50="Multiple independent lines",P50="Established independent origins",OR(T50="Unlikely to change assessment",T50="Could change scope or wording")),T50="Could change scope or wording"),"P11",IF(AND(OR(F50="Use",F50="No material change"),IF(F50="No material change",AND(H50="Unchanged exact claim",I50="Unchanged decision use"),TRUE),J50="Fit",OR(K50="Supported",K50="Inferred"),L50="Yes",OR(M50="None found",M50="Apparent contradiction resolved"),N50="None",O50="Multiple independent lines",P50="Established independent origins",OR(Q50="None",Q50="Limited and visible"),S50="Fit for current decision",T50="Unlikely to change assessment"),"P12","P09"))))))))))))))</x:f>
      </x:c>
      <x:c r="AC50" s="38" t="str">
        <x:f>IF(A50="","",IF(AB50="P00","CONF-TECH-INVALID-ENUM",IF(AB50="P01","CONF-INCOMPLETE",IF(AB50="P02","CONF-UPSTREAM-REFUSE",IF(AB50="P03","CONF-UPSTREAM-REVIEW",IF(AB50="P04",IF(F50="No material change","CONF-SC-NMC-UNRESOLVED","CONF-UPSTREAM-UNRESOLVED"),IF(AB50="P05",IF(L50="Partial","CONF-DIRECT-FIT-PARTIAL","CONF-DIRECT-FIT"),IF(AB50="P06","CONF-MISSING-OR-UNCHECKED",IF(AB50="P07",IF(F50="No material change","CONF-SC-NMC-CONTRADICTION","CONF-CONTRADICTION"),IF(AB50="P08",IF(Q50="Material and unresolved","CONF-NOT-ASSIGNABLE-ASSUMPTION",IF(AND(F50="No material change",OR(J50="Stale",S50="Stale for current decision")),"CONF-SC-NMC-STALE",IF(S50="Context not established","CONF-NOT-ASSIGNABLE-CONTEXT","CONF-NOT-ASSIGNABLE-STALE-CURRENT"))),IF(AB50="P09",IF(AND(F50="Use with limits",G50=""),"CONF-SC-LIMIT-MISSING",IF(AND(F50="No material change",H50="Changed exact claim"),"CONF-SC-NMC-CLAIM-CHANGED",IF(AND(F50="No material change",I50="Changed decision use"),"CONF-SC-NMC-USE-CHANGED",IF(AND(OR(O50="Multiple independent lines",O50="One independent line"),P50="Not established"),"CONF-SC-INDEPENDENCE-UNPROVEN",IF(AND(Q50="None",R50&lt;&gt;""),"CONF-SC-ASSUMPTION-CONFLICT","CONF-SC-UNCLASSIFIED"))))),IF(AB50="P10",IF(Q50="Material but bounded","CONF-LOW-ASSUMPTION",IF(AND(S50="Historical but deliberately bounded",J50="Limited / weak"),"CONF-LOW-HISTORICAL",IF(O50="Not established","CONF-LOW-NOT-ESTABLISHED",IF(AND(J50="Limited / weak",O50="Multiple independent lines",P50="Established independent origins",T50="Likely to change assessment"),"CONF-LOW-WEAK-LINES",IF(AND(O50="Single-origin only",NOT(AND(F50="Use",J50="Fit",OR(K50="Supported",K50="Inferred"),L50="Yes",OR(M50="None found",M50="Apparent contradiction resolved"),N50="None",O50="Single-origin only",OR(Q50="None",Q50="Limited and visible"),S50="Fit for current decision",T50="Unlikely to change assessment"))),"CONF-LOW-SINGLE-ORIGIN","CONF-LOW-SENSITIVE"))))),IF(AB50="P11",IF(F50="No material change","CONF-MODERATE-NMC",IF(F50="Use with limits","CONF-MODERATE-LIMITED",IF(S50="Historical but deliberately bounded","CONF-MODERATE-HISTORICAL",IF(P50="Shared or dependent origins","CONF-MODERATE-SHARED-ORIGINS",IF(OR(O50="One independent line",AND(F50="Use",J50="Fit",OR(K50="Supported",K50="Inferred"),L50="Yes",OR(M50="None found",M50="Apparent contradiction resolved"),N50="None",O50="Single-origin only",OR(Q50="None",Q50="Limited and visible"),S50="Fit for current decision",T50="Unlikely to change assessment")),"CONF-MODERATE-ONE-LINE",IF(AND(J50="Limited / weak",O50="Multiple independent lines",P50="Established independent origins",OR(T50="Unlikely to change assessment",T50="Could change scope or wording")),"CONF-MODERATE-WEAK-LINES","CONF-MODERATE-SENSITIVE")))))),IF(AB50="P12",IF(F50="No material change","CONF-HIGH-NMC",IF(K50="Inferred","CONF-HIGH-INFERENCE-RETAINED","CONF-HIGH-DIRECT-INDEPENDENT")),""))))))))))))))</x:f>
      </x:c>
      <x:c r="AD50" s="38" t="str">
        <x:f>IF(A50="","",IF(AC50="A72-TECH-INVALID-ENUM","One or more active Stage 1 controlled values are invalid.",IF(AC50="A72-INCOMPLETE","The active Stage 1 assessment is incomplete.",IF(AC50="A72-UPSTREAM-REFUSE","What Counts as Reliable Evidence in Competitor Analysis? returned Refuse claim.",IF(AC50="A72-UPSTREAM-REVIEW","What Counts as Reliable Evidence in Competitor Analysis? returned Review required.",IF(AC50="A72-SC-NMC-UNRESOLVED","The no-material-change claim remains unresolved.",IF(AC50="A72-UPSTREAM-UNRESOLVED","The claim remains unresolved.",IF(AC50="A72-DIRECT-FIT","The evidence does not directly fit the exact submitted claim.",IF(AC50="A72-DIRECT-FIT-PARTIAL","The submitted claim only partially fits the evidence.",IF(AC50="A72-MISSING-OR-UNCHECKED","Required evidence is missing, unavailable, unknown, or contradiction checking is incomplete.",IF(AC50="A72-CONTRADICTION","A material contradiction remains unresolved.",IF(AC50="A72-SC-NMC-CONTRADICTION","The no-material-change submission contains an unresolved material contradiction.",IF(AC50="A72-NOT-ASSIGNABLE-ASSUMPTION","A material assumption remains unresolved.",IF(AC50="A72-NOT-ASSIGNABLE-CONTEXT","The relevant context is not established.",IF(AC50="A72-NOT-ASSIGNABLE-STALE-CURRENT","The evidence or context is stale for the current decision.",IF(AC50="A72-SC-NMC-STALE","The no-material-change assessment is stale for the current decision.",IF(AC50="A72-SC-ASSUMPTION-CONFLICT","The assumption category and detail conflict.",IF(AC50="A72-SC-INDEPENDENCE-UNPROVEN","Independent origins are not established.",IF(AC50="A72-SC-LIMIT-MISSING","Use with limits requires a named limitation.",IF(AC50="A72-SC-NMC-CLAIM-CHANGED","The exact claim changed, so prior confidence cannot be carried forward.",IF(AC50="A72-SC-NMC-USE-CHANGED","The decision use changed.",IF(AC50="A72-SC-UNCLASSIFIED","The valid input combination has no authorized classification.",IF(AC50="A72-LOW-ASSUMPTION","A bounded material assumption makes the eligible assessment fragile.",IF(AC50="A72-LOW-HISTORICAL","Historical, weak support makes the assessment fragile.",IF(AC50="A72-LOW-NOT-ESTABLISHED","Support exists but independent support is not established.",IF(AC50="A72-LOW-SENSITIVE","Plausible new evidence is likely to change the assessment.",IF(AC50="A72-LOW-SINGLE-ORIGIN","The eligible assessment depends on one origin and fails the stable single-origin conjunction.",IF(AC50="A72-LOW-WEAK-LINES","Multiple independent lines remain weak and the result is likely to change.",IF(AC50="A72-MODERATE-HISTORICAL","The evidence supports a deliberately historical, bounded assessment.",IF(AC50="A72-MODERATE-LIMITED","The assessment is eligible only within the named limitation.",IF(AC50="A72-MODERATE-NMC","The unchanged assessment remains eligible but retains meaningful uncertainty.",IF(AC50="A72-MODERATE-ONE-LINE","The assessment rests on one effective line of support.",IF(AC50="A72-MODERATE-SENSITIVE","Meaningful new evidence could change the scope or wording.",IF(AC50="A72-MODERATE-SHARED-ORIGINS","The lines share or depend on common origins, reducing independent corroboration.",IF(AC50="A72-MODERATE-WEAK-LINES","Established independent origins support the assessment, but the evidence remains limited or weak.",IF(AC50="A72-HIGH-DIRECT-INDEPENDENT","Direct, coherent support with established independent origins and limited visible assumptions supports the bounded assessment.",IF(AC50="A72-HIGH-INFERENCE-RETAINED","Direct, coherent support with established independent origins supports the bounded inference; it remains explicitly an inference.",IF(AC50="A72-HIGH-NMC","The exact claim and decision use are unchanged and the strong-support conditions remain satisfied.",""))))))))))))))))))))))))))))))))))))))</x:f>
      </x:c>
      <x:c r="AE50" s="38" t="str">
        <x:f>IF(A50="","",IF(Z50="Invalid controlled input","No confidence statement is permitted.",IF(Z50="Incomplete","No confidence statement is permitted until Stage 1 is complete.",IF(Z50="Not eligible","Confidence not assignable: no confidence statement is permitted for "&amp;C50&amp;" because "&amp;AD50&amp;" "&amp;AG50,IF(AA50="High confidence",IF(K50="Inferred","The evidence supports the inference that ","The available evidence strongly supports the assessment that ")&amp;C50&amp;", with High confidence within "&amp;D50&amp;". The principal remaining uncertainty is "&amp;U50,IF(AA50="Moderate confidence",IF(K50="Inferred","The evidence supports the inference that ","The available evidence supports the assessment that ")&amp;C50&amp;", with Moderate confidence within "&amp;D50&amp;". "&amp;U50&amp;" could change its scope or wording.",IF(K50="Inferred","The limited evidence supports the provisional inference that ","Limited evidence weakly supports the bounded assessment that ")&amp;C50&amp;". Treat it as provisional because "&amp;U50))))))</x:f>
      </x:c>
      <x:c r="AF50" s="38" t="str">
        <x:f>IF(A50="","",IF(Z50="Invalid controlled input","Do not preserve or reuse a previous result.",IF(Z50="Incomplete","Do not infer a result from partial inputs.",IF(Z50="Not eligible","Do not use High, Moderate or Low confidence, zero confidence, very low confidence, or wording that presents the claim as established.",IF(AA50="High confidence","Do not say certain, proven, guaranteed, definitely, conclusive, established fact, or assign a numerical probability.",IF(AA50="Moderate confidence","Do not say definitive, conclusive, established fact, or attach a percentage band.","Do not say shows, confirms, demonstrates as established, or use Low confidence to rescue an unsupported claim."))))))</x:f>
      </x:c>
      <x:c r="AG50" s="38" t="str">
        <x:f>IF(A50="","",IF(AC50="A72-TECH-INVALID-ENUM","Correct the exact invalid value and resubmit.",IF(AC50="A72-INCOMPLETE","Complete every active Stage 1 field.",IF(AC50="A72-UPSTREAM-REFUSE","Resolve or replace the refused claim through What Counts as Reliable Evidence in Competitor Analysis?.",IF(AC50="A72-UPSTREAM-REVIEW","Complete the review in What Counts as Reliable Evidence in Competitor Analysis? before confidence assessment.",IF(AC50="A72-SC-NMC-UNRESOLVED","Resolve the claim status upstream before assigning confidence.",IF(AC50="A72-UPSTREAM-UNRESOLVED","Resolve the claim status upstream before assigning confidence.",IF(AC50="A72-DIRECT-FIT","Narrow or replace the claim and rerun What Counts as Reliable Evidence in Competitor Analysis?.",IF(AC50="A72-DIRECT-FIT-PARTIAL","Submit the separately narrowed proposition approved through What Counts as Reliable Evidence in Competitor Analysis? as the new Exact claim with Direct claim fit set to Yes.",IF(AC50="A72-MISSING-OR-UNCHECKED","Recover or document the required evidence and complete the review in What Counts as Reliable Evidence in Competitor Analysis? before assigning confidence.",IF(AC50="A72-CONTRADICTION","Resolve or preserve the contradiction through How to Handle Contradictory Competitor Evidence before assigning confidence.",IF(AC50="A72-SC-NMC-CONTRADICTION","Resolve or preserve the contradiction through How to Handle Contradictory Competitor Evidence before assigning confidence.",IF(AC50="A72-NOT-ASSIGNABLE-ASSUMPTION","Resolve the material assumption or narrow the claim.",IF(AC50="A72-NOT-ASSIGNABLE-CONTEXT","Establish the relevant context before assigning confidence.",IF(AC50="A72-NOT-ASSIGNABLE-STALE-CURRENT","Update or historically bind the evidence through When Competitor Evidence Becomes Too Old to Use.",IF(AC50="A72-SC-NMC-STALE","Run a fresh assessment with current evidence.",IF(AC50="A72-SC-ASSUMPTION-CONFLICT","Choose a bounded assumption category or remove the detail.",IF(AC50="A72-SC-INDEPENDENCE-UNPROVEN","Trace origins or correct the support category.",IF(AC50="A72-SC-LIMIT-MISSING","Add the exact limitation or correct the upstream outcome.",IF(AC50="A72-SC-NMC-CLAIM-CHANGED","Run a fresh assessment.",IF(AC50="A72-SC-NMC-USE-CHANGED","Run a fresh assessment for the new use.",IF(AC50="A72-SC-UNCLASSIFIED","Return to method governance; do not invent a result.",IF(AC50="A72-LOW-ASSUMPTION","Keep the assumption explicit and seek evidence that could remove it.",IF(AC50="A72-LOW-HISTORICAL","Use only historically bounded wording and seek current evidence.",IF(AC50="A72-LOW-NOT-ESTABLISHED","Trace provenance or collect genuinely independent evidence.",IF(AC50="A72-LOW-SENSITIVE","Collect the evidence most likely to change the result.",IF(AC50="A72-LOW-SINGLE-ORIGIN","Seek genuinely independent corroboration.",IF(AC50="A72-LOW-WEAK-LINES","Strengthen direct support before consequential use.",IF(AC50="A72-MODERATE-HISTORICAL","Do not generalize it to the current decision without fresh evidence.",IF(AC50="A72-MODERATE-LIMITED","Reopen if the named limitation no longer holds.",IF(AC50="A72-MODERATE-NMC","Reopen if the exact claim, use, evidence or context changes.",IF(AC50="A72-MODERATE-ONE-LINE","A second genuinely independent line could change scope or wording.",IF(AC50="A72-MODERATE-SENSITIVE","Name the likely change trigger and keep the statement bounded.",IF(AC50="A72-MODERATE-SHARED-ORIGINS","Seek genuinely independent origins.",IF(AC50="A72-MODERATE-WEAK-LINES","Strengthen the direct evidence and preserve the limitation.",IF(AC50="A72-HIGH-DIRECT-INDEPENDENT","Reopen on the named evidence, context, assumption or decision-use trigger.",IF(AC50="A72-HIGH-INFERENCE-RETAINED","Retain the inference marker and reopen on the named trigger.",IF(AC50="A72-HIGH-NMC","Reopen on the named evidence, context, assumption or decision-use trigger.",""))))))))))))))))))))))))))))))))))))))</x:f>
      </x:c>
      <x:c r="AH50" s="38" t="str">
        <x:f>IF(A50="","",IF(Z50&lt;&gt;"Eligible","",IF(AND(V50="Consequential / high-impact",W50="Hard to reverse"),"CONF-OVERLAY-CONSEQUENCE + CONF-OVERLAY-HARD-TO-REVERSE",IF(AND(AA50="Low confidence",W50="Hard to reverse"),"CONF-OVERLAY-HARD-TO-REVERSE",IF(V50="Consequential / high-impact","CONF-OVERLAY-CONSEQUENCE",IF(W50="Hard to reverse","CONF-OVERLAY-HARD-TO-REVERSE",IF(OR(V50="Material / decision-changing",W50="Costly to reverse"),"CONF-OVERLAY-CONSEQUENCE","")))))))</x:f>
      </x:c>
      <x:c r="AI50" s="38" t="str">
        <x:f>IF(A50="","",IF(Z50&lt;&gt;"Eligible","",IF(AND(V50="Consequential / high-impact",W50="Hard to reverse"),IF(AA50="Low confidence","Independent review and formal approval required; default to deferral, evidence collection or a reversible test.","Independent accountable review and formal approval required before a consequential, hard-to-reverse action."),IF(AND(AA50="Low confidence",W50="Hard to reverse"),"Independent review and formal approval required; default to deferral, evidence collection or a reversible test.",IF(V50="Consequential / high-impact","Independent accountable review and formal approval required.",IF(W50="Hard to reverse","Independent review required before a hard-to-reverse action.",IF(OR(V50="Material / decision-changing",W50="Costly to reverse"),"Accountable reviewer required before material use.","Owner review; reopen on the named trigger.")))))))</x:f>
      </x:c>
      <x:c r="AJ50" s="38" t="str">
        <x:f>IF(A50="","",IF(Z50&lt;&gt;"Eligible","",IF(AND(V50="Consequential / high-impact",W50="Hard to reverse"),IF(AA50="Low confidence","Do not make an irreversible commitment from this Low-confidence assessment.","Prefer a reversible step and proceed only within the recorded scope after independent review; confidence itself is unchanged."),IF(AND(AA50="Low confidence",W50="Hard to reverse"),"Do not make an irreversible commitment from this Low-confidence assessment.",IF(V50="Consequential / high-impact","Proceed only within the recorded scope after independent review; confidence itself is unchanged.",IF(W50="Hard to reverse","Prefer a reversible step until review is complete.",IF(OR(V50="Material / decision-changing",W50="Costly to reverse"),"Use only after accountable review and within the stated boundary.","Proceed within the stated scope and preserve the reopen condition.")))))))</x:f>
      </x:c>
      <x:c r="AK50" s="37"/>
      <x:c r="AL50" s="37"/>
      <x:c r="AM50" s="37"/>
      <x:c r="AN50" s="37"/>
      <x:c r="AO50" s="42"/>
      <x:c r="AP50" s="38" t="str">
        <x:f>IF(A50="","",IF(Z50&lt;&gt;"Eligible","Not active",IF(OR(AND(AN50&lt;&gt;"",NOT(OR(EXACT(AN50,"Yes"),EXACT(AN50,"No")))),AND(AO50&lt;&gt;"",NOT(ISNUMBER(AO50)))),"H00",IF(OR(AK50="",AM50="",AN50=""),"H01",IF(AND(OR(V50="Material / decision-changing",V50="Consequential / high-impact",W50="Costly to reverse",W50="Hard to reverse"),AL50=""),"H02",IF(AND(OR(V50="Consequential / high-impact",W50="Hard to reverse"),AK50&lt;&gt;"",AL50&lt;&gt;"",EXACT(AK50,AL50)),"H03",IF(AND(AN50="Yes",AO50=""),"H04",IF(AND(AN50="No",AO50&lt;&gt;""),"H05","H06"))))))))</x:f>
      </x:c>
      <x:c r="AQ50" s="38" t="str">
        <x:f>IF(A50="","",IF(AP50="Not active","Not active",IF(OR(AP50="H00",AP50="H01",AP50="H04"),"Incomplete",IF(OR(AP50="H02",AP50="H03",AP50="H05"),"Draft","Complete"))))</x:f>
      </x:c>
      <x:c r="AR50" s="38" t="str">
        <x:f>IF(A50="","",IF(AP50="H00","CONF-HANDOFF-INVALID",IF(AP50="H01","CONF-HANDOFF-INCOMPLETE",IF(AP50="H02","CONF-HANDOFF-REVIEWER",IF(AP50="H03","CONF-HANDOFF-INDEPENDENCE",IF(AP50="H04","CONF-HANDOFF-DATE",IF(AP50="H05","CONF-HANDOFF-DATE-NOT-MATERIAL","")))))))</x:f>
      </x:c>
      <x:c r="AS50" s="38" t="str">
        <x:f>IF(A50="","",IF(AP50="H06","Permitted","Prohibited"))</x:f>
      </x:c>
      <x:c r="AT50" s="38" t="str">
        <x:f>IF(A50="","",IF(OR(AB50="P50",AB50="P51",AB50="P53",AB50="P54"),"What Counts as Reliable Evidence in Competitor Analysis?",IF(AB50="P52","Observed, Inferred and Unresolved Evidence",IF(AB50="P55","How to Handle Contradictory Competitor Evidence",IF(AB50="P56","When Competitor Evidence Becomes Too Old to Use","")))))</x:f>
      </x:c>
      <x:c r="AU50" s="38" t="str">
        <x:f>IF(A50="","","SERPIFAI Confidence Statement Method v1.0.1")</x:f>
      </x:c>
      <x:c r="AV50" s="38" t="str">
        <x:f>IF(A50="","","Qualitative evidence-and-uncertainty protocol; not probability, calibrated accuracy, scoring, assurance or a guarantee.")</x:f>
      </x:c>
    </x:row>
    <x:row r="51">
      <x:c r="A51" s="37"/>
      <x:c r="B51" s="37"/>
      <x:c r="C51" s="37"/>
      <x:c r="D51" s="37"/>
      <x:c r="E51" s="42"/>
      <x:c r="F51" s="37"/>
      <x:c r="G51" s="37"/>
      <x:c r="H51" s="37"/>
      <x:c r="I51" s="37"/>
      <x:c r="J51" s="37"/>
      <x:c r="K51" s="37"/>
      <x:c r="L51" s="37"/>
      <x:c r="M51" s="37"/>
      <x:c r="N51" s="37"/>
      <x:c r="O51" s="37"/>
      <x:c r="P51" s="37"/>
      <x:c r="Q51" s="37"/>
      <x:c r="R51" s="37"/>
      <x:c r="S51" s="37"/>
      <x:c r="T51" s="37"/>
      <x:c r="U51" s="37"/>
      <x:c r="V51" s="37"/>
      <x:c r="W51" s="37"/>
      <x:c r="X51" s="38" t="str">
        <x:f>IF(A51="","",IF(NOT(AND(OR(EXACT(F51,"Use"),EXACT(F51,"Use with limits"),EXACT(F51,"Review required"),EXACT(F51,"Refuse claim"),EXACT(F51,"No material change")),OR(EXACT(J51,"Fit"),EXACT(J51,"Limited / weak"),EXACT(J51,"Stale"),EXACT(J51,"Contradictory"),EXACT(J51,"Missing")),OR(EXACT(K51,"Supported"),EXACT(K51,"Inferred"),EXACT(K51,"Unresolved")),OR(EXACT(L51,"Yes"),EXACT(L51,"Partial"),EXACT(L51,"No"),EXACT(L51,"Unknown")),OR(EXACT(M51,"None found"),EXACT(M51,"Apparent contradiction resolved"),EXACT(M51,"Material contradiction unresolved"),EXACT(M51,"Not checked")),OR(EXACT(N51,"None"),EXACT(N51,"Recoverable missing evidence"),EXACT(N51,"Material evidence unavailable"),EXACT(N51,"Unknown")),OR(EXACT(O51,"Multiple independent lines"),EXACT(O51,"One independent line"),EXACT(O51,"Single-origin only"),EXACT(O51,"Not established")),OR(EXACT(Q51,"None"),EXACT(Q51,"Limited and visible"),EXACT(Q51,"Material but bounded"),EXACT(Q51,"Material and unresolved")),OR(EXACT(S51,"Fit for current decision"),EXACT(S51,"Historical but deliberately bounded"),EXACT(S51,"Stale for current decision"),EXACT(S51,"Context not established")),OR(EXACT(T51,"Unlikely to change assessment"),EXACT(T51,"Could change scope or wording"),EXACT(T51,"Likely to change assessment")),OR(EXACT(V51,"Routine / descriptive"),EXACT(V51,"Material / decision-changing"),EXACT(V51,"Consequential / high-impact")),OR(EXACT(W51,"Easy to reverse"),EXACT(W51,"Costly to reverse"),EXACT(W51,"Hard to reverse")),IF(F51="No material change",OR(EXACT(H51,"Unchanged exact claim"),EXACT(H51,"Changed exact claim")),TRUE),IF(F51="No material change",OR(EXACT(I51,"Unchanged decision use"),EXACT(I51,"Changed decision use")),TRUE),IF(OR(O51="Multiple independent lines",O51="One independent line"),OR(EXACT(P51,"Established independent origins"),EXACT(P51,"Shared or dependent origins"),EXACT(P51,"Not established")),TRUE))),"Invalid","Valid"))</x:f>
      </x:c>
      <x:c r="Y51" s="38" t="str">
        <x:f>IF(A51="","",IF(X51="Invalid","Not evaluated after P00",IF(OR(C51="",D51="",F51="",IF(F51="No material change",OR(H51="",I51=""),FALSE),J51="",K51="",L51="",M51="",N51="",O51="",IF(OR(O51="Multiple independent lines",O51="One independent line"),P51="",FALSE),Q51="",IF(Q51&lt;&gt;"None",R51="",FALSE),S51="",T51="",U51="",V51="",W51=""),"Incomplete","Complete")))</x:f>
      </x:c>
      <x:c r="Z51" s="38" t="str">
        <x:f>IF(A51="","",IF(AB51="P00","Invalid controlled input",IF(AB51="P01","Incomplete",IF(OR(AB51="P02",AB51="P03",AB51="P04",AB51="P05",AB51="P06",AB51="P07",AB51="P08",AB51="P09"),"Not eligible","Eligible"))))</x:f>
      </x:c>
      <x:c r="AA51" s="38" t="str">
        <x:f>IF(A51="","",IF(AB51="P00","No confidence assigned",IF(AB51="P01","No confidence result",IF(OR(AB51="P02",AB51="P03",AB51="P04",AB51="P05",AB51="P06",AB51="P07",AB51="P08",AB51="P09"),"Confidence not assignable",IF(AB51="P10","Low confidence",IF(AB51="P11","Moderate confidence","High confidence"))))))</x:f>
      </x:c>
      <x:c r="AB51" s="38" t="str">
        <x:f>IF(A51="","",IF(X51="Invalid","P00",IF(Y51="Incomplete","P01",IF(F51="Refuse claim","P02",IF(F51="Review required","P03",IF(K51="Unresolved","P04",IF(OR(L51="No",L51="Unknown",L51="Partial"),"P05",IF(OR(J51="Missing",N51&lt;&gt;"None",M51="Not checked"),"P06",IF(OR(J51="Contradictory",M51="Material contradiction unresolved"),"P07",IF(OR(J51="Stale",S51="Stale for current decision",S51="Context not established",Q51="Material and unresolved"),"P08",IF(OR(AND(F51="Use with limits",G51=""),AND(F51="No material change",H51="Changed exact claim"),AND(F51="No material change",I51="Changed decision use"),AND(OR(O51="Multiple independent lines",O51="One independent line"),P51="Not established"),AND(Q51="None",R51&lt;&gt;"")),"P09",IF(OR(Q51="Material but bounded",AND(S51="Historical but deliberately bounded",J51="Limited / weak"),O51="Not established",AND(J51="Limited / weak",O51="Multiple independent lines",P51="Established independent origins",T51="Likely to change assessment"),AND(O51="Single-origin only",NOT(AND(F51="Use",J51="Fit",OR(K51="Supported",K51="Inferred"),L51="Yes",OR(M51="None found",M51="Apparent contradiction resolved"),N51="None",O51="Single-origin only",OR(Q51="None",Q51="Limited and visible"),S51="Fit for current decision",T51="Unlikely to change assessment"))),T51="Likely to change assessment"),"P10",IF(OR(AND(F51="No material change",NOT(AND(OR(F51="Use",F51="No material change"),IF(F51="No material change",AND(H51="Unchanged exact claim",I51="Unchanged decision use"),TRUE),J51="Fit",OR(K51="Supported",K51="Inferred"),L51="Yes",OR(M51="None found",M51="Apparent contradiction resolved"),N51="None",O51="Multiple independent lines",P51="Established independent origins",OR(Q51="None",Q51="Limited and visible"),S51="Fit for current decision",T51="Unlikely to change assessment"))),F51="Use with limits",S51="Historical but deliberately bounded",P51="Shared or dependent origins",O51="One independent line",AND(F51="Use",J51="Fit",OR(K51="Supported",K51="Inferred"),L51="Yes",OR(M51="None found",M51="Apparent contradiction resolved"),N51="None",O51="Single-origin only",OR(Q51="None",Q51="Limited and visible"),S51="Fit for current decision",T51="Unlikely to change assessment"),AND(J51="Limited / weak",O51="Multiple independent lines",P51="Established independent origins",OR(T51="Unlikely to change assessment",T51="Could change scope or wording")),T51="Could change scope or wording"),"P11",IF(AND(OR(F51="Use",F51="No material change"),IF(F51="No material change",AND(H51="Unchanged exact claim",I51="Unchanged decision use"),TRUE),J51="Fit",OR(K51="Supported",K51="Inferred"),L51="Yes",OR(M51="None found",M51="Apparent contradiction resolved"),N51="None",O51="Multiple independent lines",P51="Established independent origins",OR(Q51="None",Q51="Limited and visible"),S51="Fit for current decision",T51="Unlikely to change assessment"),"P12","P09"))))))))))))))</x:f>
      </x:c>
      <x:c r="AC51" s="38" t="str">
        <x:f>IF(A51="","",IF(AB51="P00","CONF-TECH-INVALID-ENUM",IF(AB51="P01","CONF-INCOMPLETE",IF(AB51="P02","CONF-UPSTREAM-REFUSE",IF(AB51="P03","CONF-UPSTREAM-REVIEW",IF(AB51="P04",IF(F51="No material change","CONF-SC-NMC-UNRESOLVED","CONF-UPSTREAM-UNRESOLVED"),IF(AB51="P05",IF(L51="Partial","CONF-DIRECT-FIT-PARTIAL","CONF-DIRECT-FIT"),IF(AB51="P06","CONF-MISSING-OR-UNCHECKED",IF(AB51="P07",IF(F51="No material change","CONF-SC-NMC-CONTRADICTION","CONF-CONTRADICTION"),IF(AB51="P08",IF(Q51="Material and unresolved","CONF-NOT-ASSIGNABLE-ASSUMPTION",IF(AND(F51="No material change",OR(J51="Stale",S51="Stale for current decision")),"CONF-SC-NMC-STALE",IF(S51="Context not established","CONF-NOT-ASSIGNABLE-CONTEXT","CONF-NOT-ASSIGNABLE-STALE-CURRENT"))),IF(AB51="P09",IF(AND(F51="Use with limits",G51=""),"CONF-SC-LIMIT-MISSING",IF(AND(F51="No material change",H51="Changed exact claim"),"CONF-SC-NMC-CLAIM-CHANGED",IF(AND(F51="No material change",I51="Changed decision use"),"CONF-SC-NMC-USE-CHANGED",IF(AND(OR(O51="Multiple independent lines",O51="One independent line"),P51="Not established"),"CONF-SC-INDEPENDENCE-UNPROVEN",IF(AND(Q51="None",R51&lt;&gt;""),"CONF-SC-ASSUMPTION-CONFLICT","CONF-SC-UNCLASSIFIED"))))),IF(AB51="P10",IF(Q51="Material but bounded","CONF-LOW-ASSUMPTION",IF(AND(S51="Historical but deliberately bounded",J51="Limited / weak"),"CONF-LOW-HISTORICAL",IF(O51="Not established","CONF-LOW-NOT-ESTABLISHED",IF(AND(J51="Limited / weak",O51="Multiple independent lines",P51="Established independent origins",T51="Likely to change assessment"),"CONF-LOW-WEAK-LINES",IF(AND(O51="Single-origin only",NOT(AND(F51="Use",J51="Fit",OR(K51="Supported",K51="Inferred"),L51="Yes",OR(M51="None found",M51="Apparent contradiction resolved"),N51="None",O51="Single-origin only",OR(Q51="None",Q51="Limited and visible"),S51="Fit for current decision",T51="Unlikely to change assessment"))),"CONF-LOW-SINGLE-ORIGIN","CONF-LOW-SENSITIVE"))))),IF(AB51="P11",IF(F51="No material change","CONF-MODERATE-NMC",IF(F51="Use with limits","CONF-MODERATE-LIMITED",IF(S51="Historical but deliberately bounded","CONF-MODERATE-HISTORICAL",IF(P51="Shared or dependent origins","CONF-MODERATE-SHARED-ORIGINS",IF(OR(O51="One independent line",AND(F51="Use",J51="Fit",OR(K51="Supported",K51="Inferred"),L51="Yes",OR(M51="None found",M51="Apparent contradiction resolved"),N51="None",O51="Single-origin only",OR(Q51="None",Q51="Limited and visible"),S51="Fit for current decision",T51="Unlikely to change assessment")),"CONF-MODERATE-ONE-LINE",IF(AND(J51="Limited / weak",O51="Multiple independent lines",P51="Established independent origins",OR(T51="Unlikely to change assessment",T51="Could change scope or wording")),"CONF-MODERATE-WEAK-LINES","CONF-MODERATE-SENSITIVE")))))),IF(AB51="P12",IF(F51="No material change","CONF-HIGH-NMC",IF(K51="Inferred","CONF-HIGH-INFERENCE-RETAINED","CONF-HIGH-DIRECT-INDEPENDENT")),""))))))))))))))</x:f>
      </x:c>
      <x:c r="AD51" s="38" t="str">
        <x:f>IF(A51="","",IF(AC51="A73-TECH-INVALID-ENUM","One or more active Stage 1 controlled values are invalid.",IF(AC51="A73-INCOMPLETE","The active Stage 1 assessment is incomplete.",IF(AC51="A73-UPSTREAM-REFUSE","What Counts as Reliable Evidence in Competitor Analysis? returned Refuse claim.",IF(AC51="A73-UPSTREAM-REVIEW","What Counts as Reliable Evidence in Competitor Analysis? returned Review required.",IF(AC51="A73-SC-NMC-UNRESOLVED","The no-material-change claim remains unresolved.",IF(AC51="A73-UPSTREAM-UNRESOLVED","The claim remains unresolved.",IF(AC51="A73-DIRECT-FIT","The evidence does not directly fit the exact submitted claim.",IF(AC51="A73-DIRECT-FIT-PARTIAL","The submitted claim only partially fits the evidence.",IF(AC51="A73-MISSING-OR-UNCHECKED","Required evidence is missing, unavailable, unknown, or contradiction checking is incomplete.",IF(AC51="A73-CONTRADICTION","A material contradiction remains unresolved.",IF(AC51="A73-SC-NMC-CONTRADICTION","The no-material-change submission contains an unresolved material contradiction.",IF(AC51="A73-NOT-ASSIGNABLE-ASSUMPTION","A material assumption remains unresolved.",IF(AC51="A73-NOT-ASSIGNABLE-CONTEXT","The relevant context is not established.",IF(AC51="A73-NOT-ASSIGNABLE-STALE-CURRENT","The evidence or context is stale for the current decision.",IF(AC51="A73-SC-NMC-STALE","The no-material-change assessment is stale for the current decision.",IF(AC51="A73-SC-ASSUMPTION-CONFLICT","The assumption category and detail conflict.",IF(AC51="A73-SC-INDEPENDENCE-UNPROVEN","Independent origins are not established.",IF(AC51="A73-SC-LIMIT-MISSING","Use with limits requires a named limitation.",IF(AC51="A73-SC-NMC-CLAIM-CHANGED","The exact claim changed, so prior confidence cannot be carried forward.",IF(AC51="A73-SC-NMC-USE-CHANGED","The decision use changed.",IF(AC51="A73-SC-UNCLASSIFIED","The valid input combination has no authorized classification.",IF(AC51="A73-LOW-ASSUMPTION","A bounded material assumption makes the eligible assessment fragile.",IF(AC51="A73-LOW-HISTORICAL","Historical, weak support makes the assessment fragile.",IF(AC51="A73-LOW-NOT-ESTABLISHED","Support exists but independent support is not established.",IF(AC51="A73-LOW-SENSITIVE","Plausible new evidence is likely to change the assessment.",IF(AC51="A73-LOW-SINGLE-ORIGIN","The eligible assessment depends on one origin and fails the stable single-origin conjunction.",IF(AC51="A73-LOW-WEAK-LINES","Multiple independent lines remain weak and the result is likely to change.",IF(AC51="A73-MODERATE-HISTORICAL","The evidence supports a deliberately historical, bounded assessment.",IF(AC51="A73-MODERATE-LIMITED","The assessment is eligible only within the named limitation.",IF(AC51="A73-MODERATE-NMC","The unchanged assessment remains eligible but retains meaningful uncertainty.",IF(AC51="A73-MODERATE-ONE-LINE","The assessment rests on one effective line of support.",IF(AC51="A73-MODERATE-SENSITIVE","Meaningful new evidence could change the scope or wording.",IF(AC51="A73-MODERATE-SHARED-ORIGINS","The lines share or depend on common origins, reducing independent corroboration.",IF(AC51="A73-MODERATE-WEAK-LINES","Established independent origins support the assessment, but the evidence remains limited or weak.",IF(AC51="A73-HIGH-DIRECT-INDEPENDENT","Direct, coherent support with established independent origins and limited visible assumptions supports the bounded assessment.",IF(AC51="A73-HIGH-INFERENCE-RETAINED","Direct, coherent support with established independent origins supports the bounded inference; it remains explicitly an inference.",IF(AC51="A73-HIGH-NMC","The exact claim and decision use are unchanged and the strong-support conditions remain satisfied.",""))))))))))))))))))))))))))))))))))))))</x:f>
      </x:c>
      <x:c r="AE51" s="38" t="str">
        <x:f>IF(A51="","",IF(Z51="Invalid controlled input","No confidence statement is permitted.",IF(Z51="Incomplete","No confidence statement is permitted until Stage 1 is complete.",IF(Z51="Not eligible","Confidence not assignable: no confidence statement is permitted for "&amp;C51&amp;" because "&amp;AD51&amp;" "&amp;AG51,IF(AA51="High confidence",IF(K51="Inferred","The evidence supports the inference that ","The available evidence strongly supports the assessment that ")&amp;C51&amp;", with High confidence within "&amp;D51&amp;". The principal remaining uncertainty is "&amp;U51,IF(AA51="Moderate confidence",IF(K51="Inferred","The evidence supports the inference that ","The available evidence supports the assessment that ")&amp;C51&amp;", with Moderate confidence within "&amp;D51&amp;". "&amp;U51&amp;" could change its scope or wording.",IF(K51="Inferred","The limited evidence supports the provisional inference that ","Limited evidence weakly supports the bounded assessment that ")&amp;C51&amp;". Treat it as provisional because "&amp;U51))))))</x:f>
      </x:c>
      <x:c r="AF51" s="38" t="str">
        <x:f>IF(A51="","",IF(Z51="Invalid controlled input","Do not preserve or reuse a previous result.",IF(Z51="Incomplete","Do not infer a result from partial inputs.",IF(Z51="Not eligible","Do not use High, Moderate or Low confidence, zero confidence, very low confidence, or wording that presents the claim as established.",IF(AA51="High confidence","Do not say certain, proven, guaranteed, definitely, conclusive, established fact, or assign a numerical probability.",IF(AA51="Moderate confidence","Do not say definitive, conclusive, established fact, or attach a percentage band.","Do not say shows, confirms, demonstrates as established, or use Low confidence to rescue an unsupported claim."))))))</x:f>
      </x:c>
      <x:c r="AG51" s="38" t="str">
        <x:f>IF(A51="","",IF(AC51="A73-TECH-INVALID-ENUM","Correct the exact invalid value and resubmit.",IF(AC51="A73-INCOMPLETE","Complete every active Stage 1 field.",IF(AC51="A73-UPSTREAM-REFUSE","Resolve or replace the refused claim through What Counts as Reliable Evidence in Competitor Analysis?.",IF(AC51="A73-UPSTREAM-REVIEW","Complete the review in What Counts as Reliable Evidence in Competitor Analysis? before confidence assessment.",IF(AC51="A73-SC-NMC-UNRESOLVED","Resolve the claim status upstream before assigning confidence.",IF(AC51="A73-UPSTREAM-UNRESOLVED","Resolve the claim status upstream before assigning confidence.",IF(AC51="A73-DIRECT-FIT","Narrow or replace the claim and rerun What Counts as Reliable Evidence in Competitor Analysis?.",IF(AC51="A73-DIRECT-FIT-PARTIAL","Submit the separately narrowed proposition approved through What Counts as Reliable Evidence in Competitor Analysis? as the new Exact claim with Direct claim fit set to Yes.",IF(AC51="A73-MISSING-OR-UNCHECKED","Recover or document the required evidence and complete the review in What Counts as Reliable Evidence in Competitor Analysis? before assigning confidence.",IF(AC51="A73-CONTRADICTION","Resolve or preserve the contradiction through How to Handle Contradictory Competitor Evidence before assigning confidence.",IF(AC51="A73-SC-NMC-CONTRADICTION","Resolve or preserve the contradiction through How to Handle Contradictory Competitor Evidence before assigning confidence.",IF(AC51="A73-NOT-ASSIGNABLE-ASSUMPTION","Resolve the material assumption or narrow the claim.",IF(AC51="A73-NOT-ASSIGNABLE-CONTEXT","Establish the relevant context before assigning confidence.",IF(AC51="A73-NOT-ASSIGNABLE-STALE-CURRENT","Update or historically bind the evidence through When Competitor Evidence Becomes Too Old to Use.",IF(AC51="A73-SC-NMC-STALE","Run a fresh assessment with current evidence.",IF(AC51="A73-SC-ASSUMPTION-CONFLICT","Choose a bounded assumption category or remove the detail.",IF(AC51="A73-SC-INDEPENDENCE-UNPROVEN","Trace origins or correct the support category.",IF(AC51="A73-SC-LIMIT-MISSING","Add the exact limitation or correct the upstream outcome.",IF(AC51="A73-SC-NMC-CLAIM-CHANGED","Run a fresh assessment.",IF(AC51="A73-SC-NMC-USE-CHANGED","Run a fresh assessment for the new use.",IF(AC51="A73-SC-UNCLASSIFIED","Return to method governance; do not invent a result.",IF(AC51="A73-LOW-ASSUMPTION","Keep the assumption explicit and seek evidence that could remove it.",IF(AC51="A73-LOW-HISTORICAL","Use only historically bounded wording and seek current evidence.",IF(AC51="A73-LOW-NOT-ESTABLISHED","Trace provenance or collect genuinely independent evidence.",IF(AC51="A73-LOW-SENSITIVE","Collect the evidence most likely to change the result.",IF(AC51="A73-LOW-SINGLE-ORIGIN","Seek genuinely independent corroboration.",IF(AC51="A73-LOW-WEAK-LINES","Strengthen direct support before consequential use.",IF(AC51="A73-MODERATE-HISTORICAL","Do not generalize it to the current decision without fresh evidence.",IF(AC51="A73-MODERATE-LIMITED","Reopen if the named limitation no longer holds.",IF(AC51="A73-MODERATE-NMC","Reopen if the exact claim, use, evidence or context changes.",IF(AC51="A73-MODERATE-ONE-LINE","A second genuinely independent line could change scope or wording.",IF(AC51="A73-MODERATE-SENSITIVE","Name the likely change trigger and keep the statement bounded.",IF(AC51="A73-MODERATE-SHARED-ORIGINS","Seek genuinely independent origins.",IF(AC51="A73-MODERATE-WEAK-LINES","Strengthen the direct evidence and preserve the limitation.",IF(AC51="A73-HIGH-DIRECT-INDEPENDENT","Reopen on the named evidence, context, assumption or decision-use trigger.",IF(AC51="A73-HIGH-INFERENCE-RETAINED","Retain the inference marker and reopen on the named trigger.",IF(AC51="A73-HIGH-NMC","Reopen on the named evidence, context, assumption or decision-use trigger.",""))))))))))))))))))))))))))))))))))))))</x:f>
      </x:c>
      <x:c r="AH51" s="38" t="str">
        <x:f>IF(A51="","",IF(Z51&lt;&gt;"Eligible","",IF(AND(V51="Consequential / high-impact",W51="Hard to reverse"),"CONF-OVERLAY-CONSEQUENCE + CONF-OVERLAY-HARD-TO-REVERSE",IF(AND(AA51="Low confidence",W51="Hard to reverse"),"CONF-OVERLAY-HARD-TO-REVERSE",IF(V51="Consequential / high-impact","CONF-OVERLAY-CONSEQUENCE",IF(W51="Hard to reverse","CONF-OVERLAY-HARD-TO-REVERSE",IF(OR(V51="Material / decision-changing",W51="Costly to reverse"),"CONF-OVERLAY-CONSEQUENCE","")))))))</x:f>
      </x:c>
      <x:c r="AI51" s="38" t="str">
        <x:f>IF(A51="","",IF(Z51&lt;&gt;"Eligible","",IF(AND(V51="Consequential / high-impact",W51="Hard to reverse"),IF(AA51="Low confidence","Independent review and formal approval required; default to deferral, evidence collection or a reversible test.","Independent accountable review and formal approval required before a consequential, hard-to-reverse action."),IF(AND(AA51="Low confidence",W51="Hard to reverse"),"Independent review and formal approval required; default to deferral, evidence collection or a reversible test.",IF(V51="Consequential / high-impact","Independent accountable review and formal approval required.",IF(W51="Hard to reverse","Independent review required before a hard-to-reverse action.",IF(OR(V51="Material / decision-changing",W51="Costly to reverse"),"Accountable reviewer required before material use.","Owner review; reopen on the named trigger.")))))))</x:f>
      </x:c>
      <x:c r="AJ51" s="38" t="str">
        <x:f>IF(A51="","",IF(Z51&lt;&gt;"Eligible","",IF(AND(V51="Consequential / high-impact",W51="Hard to reverse"),IF(AA51="Low confidence","Do not make an irreversible commitment from this Low-confidence assessment.","Prefer a reversible step and proceed only within the recorded scope after independent review; confidence itself is unchanged."),IF(AND(AA51="Low confidence",W51="Hard to reverse"),"Do not make an irreversible commitment from this Low-confidence assessment.",IF(V51="Consequential / high-impact","Proceed only within the recorded scope after independent review; confidence itself is unchanged.",IF(W51="Hard to reverse","Prefer a reversible step until review is complete.",IF(OR(V51="Material / decision-changing",W51="Costly to reverse"),"Use only after accountable review and within the stated boundary.","Proceed within the stated scope and preserve the reopen condition.")))))))</x:f>
      </x:c>
      <x:c r="AK51" s="37"/>
      <x:c r="AL51" s="37"/>
      <x:c r="AM51" s="37"/>
      <x:c r="AN51" s="37"/>
      <x:c r="AO51" s="42"/>
      <x:c r="AP51" s="38" t="str">
        <x:f>IF(A51="","",IF(Z51&lt;&gt;"Eligible","Not active",IF(OR(AND(AN51&lt;&gt;"",NOT(OR(EXACT(AN51,"Yes"),EXACT(AN51,"No")))),AND(AO51&lt;&gt;"",NOT(ISNUMBER(AO51)))),"H00",IF(OR(AK51="",AM51="",AN51=""),"H01",IF(AND(OR(V51="Material / decision-changing",V51="Consequential / high-impact",W51="Costly to reverse",W51="Hard to reverse"),AL51=""),"H02",IF(AND(OR(V51="Consequential / high-impact",W51="Hard to reverse"),AK51&lt;&gt;"",AL51&lt;&gt;"",EXACT(AK51,AL51)),"H03",IF(AND(AN51="Yes",AO51=""),"H04",IF(AND(AN51="No",AO51&lt;&gt;""),"H05","H06"))))))))</x:f>
      </x:c>
      <x:c r="AQ51" s="38" t="str">
        <x:f>IF(A51="","",IF(AP51="Not active","Not active",IF(OR(AP51="H00",AP51="H01",AP51="H04"),"Incomplete",IF(OR(AP51="H02",AP51="H03",AP51="H05"),"Draft","Complete"))))</x:f>
      </x:c>
      <x:c r="AR51" s="38" t="str">
        <x:f>IF(A51="","",IF(AP51="H00","CONF-HANDOFF-INVALID",IF(AP51="H01","CONF-HANDOFF-INCOMPLETE",IF(AP51="H02","CONF-HANDOFF-REVIEWER",IF(AP51="H03","CONF-HANDOFF-INDEPENDENCE",IF(AP51="H04","CONF-HANDOFF-DATE",IF(AP51="H05","CONF-HANDOFF-DATE-NOT-MATERIAL","")))))))</x:f>
      </x:c>
      <x:c r="AS51" s="38" t="str">
        <x:f>IF(A51="","",IF(AP51="H06","Permitted","Prohibited"))</x:f>
      </x:c>
      <x:c r="AT51" s="38" t="str">
        <x:f>IF(A51="","",IF(OR(AB51="P51",AB51="P52",AB51="P54",AB51="P55"),"What Counts as Reliable Evidence in Competitor Analysis?",IF(AB51="P53","Observed, Inferred and Unresolved Evidence",IF(AB51="P56","How to Handle Contradictory Competitor Evidence",IF(AB51="P57","When Competitor Evidence Becomes Too Old to Use","")))))</x:f>
      </x:c>
      <x:c r="AU51" s="38" t="str">
        <x:f>IF(A51="","","SERPIFAI Confidence Statement Method v1.0.1")</x:f>
      </x:c>
      <x:c r="AV51" s="38" t="str">
        <x:f>IF(A51="","","Qualitative evidence-and-uncertainty protocol; not probability, calibrated accuracy, scoring, assurance or a guarantee.")</x:f>
      </x:c>
    </x:row>
    <x:row r="52">
      <x:c r="A52" s="37"/>
      <x:c r="B52" s="37"/>
      <x:c r="C52" s="37"/>
      <x:c r="D52" s="37"/>
      <x:c r="E52" s="42"/>
      <x:c r="F52" s="37"/>
      <x:c r="G52" s="37"/>
      <x:c r="H52" s="37"/>
      <x:c r="I52" s="37"/>
      <x:c r="J52" s="37"/>
      <x:c r="K52" s="37"/>
      <x:c r="L52" s="37"/>
      <x:c r="M52" s="37"/>
      <x:c r="N52" s="37"/>
      <x:c r="O52" s="37"/>
      <x:c r="P52" s="37"/>
      <x:c r="Q52" s="37"/>
      <x:c r="R52" s="37"/>
      <x:c r="S52" s="37"/>
      <x:c r="T52" s="37"/>
      <x:c r="U52" s="37"/>
      <x:c r="V52" s="37"/>
      <x:c r="W52" s="37"/>
      <x:c r="X52" s="38" t="str">
        <x:f>IF(A52="","",IF(NOT(AND(OR(EXACT(F52,"Use"),EXACT(F52,"Use with limits"),EXACT(F52,"Review required"),EXACT(F52,"Refuse claim"),EXACT(F52,"No material change")),OR(EXACT(J52,"Fit"),EXACT(J52,"Limited / weak"),EXACT(J52,"Stale"),EXACT(J52,"Contradictory"),EXACT(J52,"Missing")),OR(EXACT(K52,"Supported"),EXACT(K52,"Inferred"),EXACT(K52,"Unresolved")),OR(EXACT(L52,"Yes"),EXACT(L52,"Partial"),EXACT(L52,"No"),EXACT(L52,"Unknown")),OR(EXACT(M52,"None found"),EXACT(M52,"Apparent contradiction resolved"),EXACT(M52,"Material contradiction unresolved"),EXACT(M52,"Not checked")),OR(EXACT(N52,"None"),EXACT(N52,"Recoverable missing evidence"),EXACT(N52,"Material evidence unavailable"),EXACT(N52,"Unknown")),OR(EXACT(O52,"Multiple independent lines"),EXACT(O52,"One independent line"),EXACT(O52,"Single-origin only"),EXACT(O52,"Not established")),OR(EXACT(Q52,"None"),EXACT(Q52,"Limited and visible"),EXACT(Q52,"Material but bounded"),EXACT(Q52,"Material and unresolved")),OR(EXACT(S52,"Fit for current decision"),EXACT(S52,"Historical but deliberately bounded"),EXACT(S52,"Stale for current decision"),EXACT(S52,"Context not established")),OR(EXACT(T52,"Unlikely to change assessment"),EXACT(T52,"Could change scope or wording"),EXACT(T52,"Likely to change assessment")),OR(EXACT(V52,"Routine / descriptive"),EXACT(V52,"Material / decision-changing"),EXACT(V52,"Consequential / high-impact")),OR(EXACT(W52,"Easy to reverse"),EXACT(W52,"Costly to reverse"),EXACT(W52,"Hard to reverse")),IF(F52="No material change",OR(EXACT(H52,"Unchanged exact claim"),EXACT(H52,"Changed exact claim")),TRUE),IF(F52="No material change",OR(EXACT(I52,"Unchanged decision use"),EXACT(I52,"Changed decision use")),TRUE),IF(OR(O52="Multiple independent lines",O52="One independent line"),OR(EXACT(P52,"Established independent origins"),EXACT(P52,"Shared or dependent origins"),EXACT(P52,"Not established")),TRUE))),"Invalid","Valid"))</x:f>
      </x:c>
      <x:c r="Y52" s="38" t="str">
        <x:f>IF(A52="","",IF(X52="Invalid","Not evaluated after P00",IF(OR(C52="",D52="",F52="",IF(F52="No material change",OR(H52="",I52=""),FALSE),J52="",K52="",L52="",M52="",N52="",O52="",IF(OR(O52="Multiple independent lines",O52="One independent line"),P52="",FALSE),Q52="",IF(Q52&lt;&gt;"None",R52="",FALSE),S52="",T52="",U52="",V52="",W52=""),"Incomplete","Complete")))</x:f>
      </x:c>
      <x:c r="Z52" s="38" t="str">
        <x:f>IF(A52="","",IF(AB52="P00","Invalid controlled input",IF(AB52="P01","Incomplete",IF(OR(AB52="P02",AB52="P03",AB52="P04",AB52="P05",AB52="P06",AB52="P07",AB52="P08",AB52="P09"),"Not eligible","Eligible"))))</x:f>
      </x:c>
      <x:c r="AA52" s="38" t="str">
        <x:f>IF(A52="","",IF(AB52="P00","No confidence assigned",IF(AB52="P01","No confidence result",IF(OR(AB52="P02",AB52="P03",AB52="P04",AB52="P05",AB52="P06",AB52="P07",AB52="P08",AB52="P09"),"Confidence not assignable",IF(AB52="P10","Low confidence",IF(AB52="P11","Moderate confidence","High confidence"))))))</x:f>
      </x:c>
      <x:c r="AB52" s="38" t="str">
        <x:f>IF(A52="","",IF(X52="Invalid","P00",IF(Y52="Incomplete","P01",IF(F52="Refuse claim","P02",IF(F52="Review required","P03",IF(K52="Unresolved","P04",IF(OR(L52="No",L52="Unknown",L52="Partial"),"P05",IF(OR(J52="Missing",N52&lt;&gt;"None",M52="Not checked"),"P06",IF(OR(J52="Contradictory",M52="Material contradiction unresolved"),"P07",IF(OR(J52="Stale",S52="Stale for current decision",S52="Context not established",Q52="Material and unresolved"),"P08",IF(OR(AND(F52="Use with limits",G52=""),AND(F52="No material change",H52="Changed exact claim"),AND(F52="No material change",I52="Changed decision use"),AND(OR(O52="Multiple independent lines",O52="One independent line"),P52="Not established"),AND(Q52="None",R52&lt;&gt;"")),"P09",IF(OR(Q52="Material but bounded",AND(S52="Historical but deliberately bounded",J52="Limited / weak"),O52="Not established",AND(J52="Limited / weak",O52="Multiple independent lines",P52="Established independent origins",T52="Likely to change assessment"),AND(O52="Single-origin only",NOT(AND(F52="Use",J52="Fit",OR(K52="Supported",K52="Inferred"),L52="Yes",OR(M52="None found",M52="Apparent contradiction resolved"),N52="None",O52="Single-origin only",OR(Q52="None",Q52="Limited and visible"),S52="Fit for current decision",T52="Unlikely to change assessment"))),T52="Likely to change assessment"),"P10",IF(OR(AND(F52="No material change",NOT(AND(OR(F52="Use",F52="No material change"),IF(F52="No material change",AND(H52="Unchanged exact claim",I52="Unchanged decision use"),TRUE),J52="Fit",OR(K52="Supported",K52="Inferred"),L52="Yes",OR(M52="None found",M52="Apparent contradiction resolved"),N52="None",O52="Multiple independent lines",P52="Established independent origins",OR(Q52="None",Q52="Limited and visible"),S52="Fit for current decision",T52="Unlikely to change assessment"))),F52="Use with limits",S52="Historical but deliberately bounded",P52="Shared or dependent origins",O52="One independent line",AND(F52="Use",J52="Fit",OR(K52="Supported",K52="Inferred"),L52="Yes",OR(M52="None found",M52="Apparent contradiction resolved"),N52="None",O52="Single-origin only",OR(Q52="None",Q52="Limited and visible"),S52="Fit for current decision",T52="Unlikely to change assessment"),AND(J52="Limited / weak",O52="Multiple independent lines",P52="Established independent origins",OR(T52="Unlikely to change assessment",T52="Could change scope or wording")),T52="Could change scope or wording"),"P11",IF(AND(OR(F52="Use",F52="No material change"),IF(F52="No material change",AND(H52="Unchanged exact claim",I52="Unchanged decision use"),TRUE),J52="Fit",OR(K52="Supported",K52="Inferred"),L52="Yes",OR(M52="None found",M52="Apparent contradiction resolved"),N52="None",O52="Multiple independent lines",P52="Established independent origins",OR(Q52="None",Q52="Limited and visible"),S52="Fit for current decision",T52="Unlikely to change assessment"),"P12","P09"))))))))))))))</x:f>
      </x:c>
      <x:c r="AC52" s="38" t="str">
        <x:f>IF(A52="","",IF(AB52="P00","CONF-TECH-INVALID-ENUM",IF(AB52="P01","CONF-INCOMPLETE",IF(AB52="P02","CONF-UPSTREAM-REFUSE",IF(AB52="P03","CONF-UPSTREAM-REVIEW",IF(AB52="P04",IF(F52="No material change","CONF-SC-NMC-UNRESOLVED","CONF-UPSTREAM-UNRESOLVED"),IF(AB52="P05",IF(L52="Partial","CONF-DIRECT-FIT-PARTIAL","CONF-DIRECT-FIT"),IF(AB52="P06","CONF-MISSING-OR-UNCHECKED",IF(AB52="P07",IF(F52="No material change","CONF-SC-NMC-CONTRADICTION","CONF-CONTRADICTION"),IF(AB52="P08",IF(Q52="Material and unresolved","CONF-NOT-ASSIGNABLE-ASSUMPTION",IF(AND(F52="No material change",OR(J52="Stale",S52="Stale for current decision")),"CONF-SC-NMC-STALE",IF(S52="Context not established","CONF-NOT-ASSIGNABLE-CONTEXT","CONF-NOT-ASSIGNABLE-STALE-CURRENT"))),IF(AB52="P09",IF(AND(F52="Use with limits",G52=""),"CONF-SC-LIMIT-MISSING",IF(AND(F52="No material change",H52="Changed exact claim"),"CONF-SC-NMC-CLAIM-CHANGED",IF(AND(F52="No material change",I52="Changed decision use"),"CONF-SC-NMC-USE-CHANGED",IF(AND(OR(O52="Multiple independent lines",O52="One independent line"),P52="Not established"),"CONF-SC-INDEPENDENCE-UNPROVEN",IF(AND(Q52="None",R52&lt;&gt;""),"CONF-SC-ASSUMPTION-CONFLICT","CONF-SC-UNCLASSIFIED"))))),IF(AB52="P10",IF(Q52="Material but bounded","CONF-LOW-ASSUMPTION",IF(AND(S52="Historical but deliberately bounded",J52="Limited / weak"),"CONF-LOW-HISTORICAL",IF(O52="Not established","CONF-LOW-NOT-ESTABLISHED",IF(AND(J52="Limited / weak",O52="Multiple independent lines",P52="Established independent origins",T52="Likely to change assessment"),"CONF-LOW-WEAK-LINES",IF(AND(O52="Single-origin only",NOT(AND(F52="Use",J52="Fit",OR(K52="Supported",K52="Inferred"),L52="Yes",OR(M52="None found",M52="Apparent contradiction resolved"),N52="None",O52="Single-origin only",OR(Q52="None",Q52="Limited and visible"),S52="Fit for current decision",T52="Unlikely to change assessment"))),"CONF-LOW-SINGLE-ORIGIN","CONF-LOW-SENSITIVE"))))),IF(AB52="P11",IF(F52="No material change","CONF-MODERATE-NMC",IF(F52="Use with limits","CONF-MODERATE-LIMITED",IF(S52="Historical but deliberately bounded","CONF-MODERATE-HISTORICAL",IF(P52="Shared or dependent origins","CONF-MODERATE-SHARED-ORIGINS",IF(OR(O52="One independent line",AND(F52="Use",J52="Fit",OR(K52="Supported",K52="Inferred"),L52="Yes",OR(M52="None found",M52="Apparent contradiction resolved"),N52="None",O52="Single-origin only",OR(Q52="None",Q52="Limited and visible"),S52="Fit for current decision",T52="Unlikely to change assessment")),"CONF-MODERATE-ONE-LINE",IF(AND(J52="Limited / weak",O52="Multiple independent lines",P52="Established independent origins",OR(T52="Unlikely to change assessment",T52="Could change scope or wording")),"CONF-MODERATE-WEAK-LINES","CONF-MODERATE-SENSITIVE")))))),IF(AB52="P12",IF(F52="No material change","CONF-HIGH-NMC",IF(K52="Inferred","CONF-HIGH-INFERENCE-RETAINED","CONF-HIGH-DIRECT-INDEPENDENT")),""))))))))))))))</x:f>
      </x:c>
      <x:c r="AD52" s="38" t="str">
        <x:f>IF(A52="","",IF(AC52="A74-TECH-INVALID-ENUM","One or more active Stage 1 controlled values are invalid.",IF(AC52="A74-INCOMPLETE","The active Stage 1 assessment is incomplete.",IF(AC52="A74-UPSTREAM-REFUSE","What Counts as Reliable Evidence in Competitor Analysis? returned Refuse claim.",IF(AC52="A74-UPSTREAM-REVIEW","What Counts as Reliable Evidence in Competitor Analysis? returned Review required.",IF(AC52="A74-SC-NMC-UNRESOLVED","The no-material-change claim remains unresolved.",IF(AC52="A74-UPSTREAM-UNRESOLVED","The claim remains unresolved.",IF(AC52="A74-DIRECT-FIT","The evidence does not directly fit the exact submitted claim.",IF(AC52="A74-DIRECT-FIT-PARTIAL","The submitted claim only partially fits the evidence.",IF(AC52="A74-MISSING-OR-UNCHECKED","Required evidence is missing, unavailable, unknown, or contradiction checking is incomplete.",IF(AC52="A74-CONTRADICTION","A material contradiction remains unresolved.",IF(AC52="A74-SC-NMC-CONTRADICTION","The no-material-change submission contains an unresolved material contradiction.",IF(AC52="A74-NOT-ASSIGNABLE-ASSUMPTION","A material assumption remains unresolved.",IF(AC52="A74-NOT-ASSIGNABLE-CONTEXT","The relevant context is not established.",IF(AC52="A74-NOT-ASSIGNABLE-STALE-CURRENT","The evidence or context is stale for the current decision.",IF(AC52="A74-SC-NMC-STALE","The no-material-change assessment is stale for the current decision.",IF(AC52="A74-SC-ASSUMPTION-CONFLICT","The assumption category and detail conflict.",IF(AC52="A74-SC-INDEPENDENCE-UNPROVEN","Independent origins are not established.",IF(AC52="A74-SC-LIMIT-MISSING","Use with limits requires a named limitation.",IF(AC52="A74-SC-NMC-CLAIM-CHANGED","The exact claim changed, so prior confidence cannot be carried forward.",IF(AC52="A74-SC-NMC-USE-CHANGED","The decision use changed.",IF(AC52="A74-SC-UNCLASSIFIED","The valid input combination has no authorized classification.",IF(AC52="A74-LOW-ASSUMPTION","A bounded material assumption makes the eligible assessment fragile.",IF(AC52="A74-LOW-HISTORICAL","Historical, weak support makes the assessment fragile.",IF(AC52="A74-LOW-NOT-ESTABLISHED","Support exists but independent support is not established.",IF(AC52="A74-LOW-SENSITIVE","Plausible new evidence is likely to change the assessment.",IF(AC52="A74-LOW-SINGLE-ORIGIN","The eligible assessment depends on one origin and fails the stable single-origin conjunction.",IF(AC52="A74-LOW-WEAK-LINES","Multiple independent lines remain weak and the result is likely to change.",IF(AC52="A74-MODERATE-HISTORICAL","The evidence supports a deliberately historical, bounded assessment.",IF(AC52="A74-MODERATE-LIMITED","The assessment is eligible only within the named limitation.",IF(AC52="A74-MODERATE-NMC","The unchanged assessment remains eligible but retains meaningful uncertainty.",IF(AC52="A74-MODERATE-ONE-LINE","The assessment rests on one effective line of support.",IF(AC52="A74-MODERATE-SENSITIVE","Meaningful new evidence could change the scope or wording.",IF(AC52="A74-MODERATE-SHARED-ORIGINS","The lines share or depend on common origins, reducing independent corroboration.",IF(AC52="A74-MODERATE-WEAK-LINES","Established independent origins support the assessment, but the evidence remains limited or weak.",IF(AC52="A74-HIGH-DIRECT-INDEPENDENT","Direct, coherent support with established independent origins and limited visible assumptions supports the bounded assessment.",IF(AC52="A74-HIGH-INFERENCE-RETAINED","Direct, coherent support with established independent origins supports the bounded inference; it remains explicitly an inference.",IF(AC52="A74-HIGH-NMC","The exact claim and decision use are unchanged and the strong-support conditions remain satisfied.",""))))))))))))))))))))))))))))))))))))))</x:f>
      </x:c>
      <x:c r="AE52" s="38" t="str">
        <x:f>IF(A52="","",IF(Z52="Invalid controlled input","No confidence statement is permitted.",IF(Z52="Incomplete","No confidence statement is permitted until Stage 1 is complete.",IF(Z52="Not eligible","Confidence not assignable: no confidence statement is permitted for "&amp;C52&amp;" because "&amp;AD52&amp;" "&amp;AG52,IF(AA52="High confidence",IF(K52="Inferred","The evidence supports the inference that ","The available evidence strongly supports the assessment that ")&amp;C52&amp;", with High confidence within "&amp;D52&amp;". The principal remaining uncertainty is "&amp;U52,IF(AA52="Moderate confidence",IF(K52="Inferred","The evidence supports the inference that ","The available evidence supports the assessment that ")&amp;C52&amp;", with Moderate confidence within "&amp;D52&amp;". "&amp;U52&amp;" could change its scope or wording.",IF(K52="Inferred","The limited evidence supports the provisional inference that ","Limited evidence weakly supports the bounded assessment that ")&amp;C52&amp;". Treat it as provisional because "&amp;U52))))))</x:f>
      </x:c>
      <x:c r="AF52" s="38" t="str">
        <x:f>IF(A52="","",IF(Z52="Invalid controlled input","Do not preserve or reuse a previous result.",IF(Z52="Incomplete","Do not infer a result from partial inputs.",IF(Z52="Not eligible","Do not use High, Moderate or Low confidence, zero confidence, very low confidence, or wording that presents the claim as established.",IF(AA52="High confidence","Do not say certain, proven, guaranteed, definitely, conclusive, established fact, or assign a numerical probability.",IF(AA52="Moderate confidence","Do not say definitive, conclusive, established fact, or attach a percentage band.","Do not say shows, confirms, demonstrates as established, or use Low confidence to rescue an unsupported claim."))))))</x:f>
      </x:c>
      <x:c r="AG52" s="38" t="str">
        <x:f>IF(A52="","",IF(AC52="A74-TECH-INVALID-ENUM","Correct the exact invalid value and resubmit.",IF(AC52="A74-INCOMPLETE","Complete every active Stage 1 field.",IF(AC52="A74-UPSTREAM-REFUSE","Resolve or replace the refused claim through What Counts as Reliable Evidence in Competitor Analysis?.",IF(AC52="A74-UPSTREAM-REVIEW","Complete the review in What Counts as Reliable Evidence in Competitor Analysis? before confidence assessment.",IF(AC52="A74-SC-NMC-UNRESOLVED","Resolve the claim status upstream before assigning confidence.",IF(AC52="A74-UPSTREAM-UNRESOLVED","Resolve the claim status upstream before assigning confidence.",IF(AC52="A74-DIRECT-FIT","Narrow or replace the claim and rerun What Counts as Reliable Evidence in Competitor Analysis?.",IF(AC52="A74-DIRECT-FIT-PARTIAL","Submit the separately narrowed proposition approved through What Counts as Reliable Evidence in Competitor Analysis? as the new Exact claim with Direct claim fit set to Yes.",IF(AC52="A74-MISSING-OR-UNCHECKED","Recover or document the required evidence and complete the review in What Counts as Reliable Evidence in Competitor Analysis? before assigning confidence.",IF(AC52="A74-CONTRADICTION","Resolve or preserve the contradiction through How to Handle Contradictory Competitor Evidence before assigning confidence.",IF(AC52="A74-SC-NMC-CONTRADICTION","Resolve or preserve the contradiction through How to Handle Contradictory Competitor Evidence before assigning confidence.",IF(AC52="A74-NOT-ASSIGNABLE-ASSUMPTION","Resolve the material assumption or narrow the claim.",IF(AC52="A74-NOT-ASSIGNABLE-CONTEXT","Establish the relevant context before assigning confidence.",IF(AC52="A74-NOT-ASSIGNABLE-STALE-CURRENT","Update or historically bind the evidence through When Competitor Evidence Becomes Too Old to Use.",IF(AC52="A74-SC-NMC-STALE","Run a fresh assessment with current evidence.",IF(AC52="A74-SC-ASSUMPTION-CONFLICT","Choose a bounded assumption category or remove the detail.",IF(AC52="A74-SC-INDEPENDENCE-UNPROVEN","Trace origins or correct the support category.",IF(AC52="A74-SC-LIMIT-MISSING","Add the exact limitation or correct the upstream outcome.",IF(AC52="A74-SC-NMC-CLAIM-CHANGED","Run a fresh assessment.",IF(AC52="A74-SC-NMC-USE-CHANGED","Run a fresh assessment for the new use.",IF(AC52="A74-SC-UNCLASSIFIED","Return to method governance; do not invent a result.",IF(AC52="A74-LOW-ASSUMPTION","Keep the assumption explicit and seek evidence that could remove it.",IF(AC52="A74-LOW-HISTORICAL","Use only historically bounded wording and seek current evidence.",IF(AC52="A74-LOW-NOT-ESTABLISHED","Trace provenance or collect genuinely independent evidence.",IF(AC52="A74-LOW-SENSITIVE","Collect the evidence most likely to change the result.",IF(AC52="A74-LOW-SINGLE-ORIGIN","Seek genuinely independent corroboration.",IF(AC52="A74-LOW-WEAK-LINES","Strengthen direct support before consequential use.",IF(AC52="A74-MODERATE-HISTORICAL","Do not generalize it to the current decision without fresh evidence.",IF(AC52="A74-MODERATE-LIMITED","Reopen if the named limitation no longer holds.",IF(AC52="A74-MODERATE-NMC","Reopen if the exact claim, use, evidence or context changes.",IF(AC52="A74-MODERATE-ONE-LINE","A second genuinely independent line could change scope or wording.",IF(AC52="A74-MODERATE-SENSITIVE","Name the likely change trigger and keep the statement bounded.",IF(AC52="A74-MODERATE-SHARED-ORIGINS","Seek genuinely independent origins.",IF(AC52="A74-MODERATE-WEAK-LINES","Strengthen the direct evidence and preserve the limitation.",IF(AC52="A74-HIGH-DIRECT-INDEPENDENT","Reopen on the named evidence, context, assumption or decision-use trigger.",IF(AC52="A74-HIGH-INFERENCE-RETAINED","Retain the inference marker and reopen on the named trigger.",IF(AC52="A74-HIGH-NMC","Reopen on the named evidence, context, assumption or decision-use trigger.",""))))))))))))))))))))))))))))))))))))))</x:f>
      </x:c>
      <x:c r="AH52" s="38" t="str">
        <x:f>IF(A52="","",IF(Z52&lt;&gt;"Eligible","",IF(AND(V52="Consequential / high-impact",W52="Hard to reverse"),"CONF-OVERLAY-CONSEQUENCE + CONF-OVERLAY-HARD-TO-REVERSE",IF(AND(AA52="Low confidence",W52="Hard to reverse"),"CONF-OVERLAY-HARD-TO-REVERSE",IF(V52="Consequential / high-impact","CONF-OVERLAY-CONSEQUENCE",IF(W52="Hard to reverse","CONF-OVERLAY-HARD-TO-REVERSE",IF(OR(V52="Material / decision-changing",W52="Costly to reverse"),"CONF-OVERLAY-CONSEQUENCE","")))))))</x:f>
      </x:c>
      <x:c r="AI52" s="38" t="str">
        <x:f>IF(A52="","",IF(Z52&lt;&gt;"Eligible","",IF(AND(V52="Consequential / high-impact",W52="Hard to reverse"),IF(AA52="Low confidence","Independent review and formal approval required; default to deferral, evidence collection or a reversible test.","Independent accountable review and formal approval required before a consequential, hard-to-reverse action."),IF(AND(AA52="Low confidence",W52="Hard to reverse"),"Independent review and formal approval required; default to deferral, evidence collection or a reversible test.",IF(V52="Consequential / high-impact","Independent accountable review and formal approval required.",IF(W52="Hard to reverse","Independent review required before a hard-to-reverse action.",IF(OR(V52="Material / decision-changing",W52="Costly to reverse"),"Accountable reviewer required before material use.","Owner review; reopen on the named trigger.")))))))</x:f>
      </x:c>
      <x:c r="AJ52" s="38" t="str">
        <x:f>IF(A52="","",IF(Z52&lt;&gt;"Eligible","",IF(AND(V52="Consequential / high-impact",W52="Hard to reverse"),IF(AA52="Low confidence","Do not make an irreversible commitment from this Low-confidence assessment.","Prefer a reversible step and proceed only within the recorded scope after independent review; confidence itself is unchanged."),IF(AND(AA52="Low confidence",W52="Hard to reverse"),"Do not make an irreversible commitment from this Low-confidence assessment.",IF(V52="Consequential / high-impact","Proceed only within the recorded scope after independent review; confidence itself is unchanged.",IF(W52="Hard to reverse","Prefer a reversible step until review is complete.",IF(OR(V52="Material / decision-changing",W52="Costly to reverse"),"Use only after accountable review and within the stated boundary.","Proceed within the stated scope and preserve the reopen condition.")))))))</x:f>
      </x:c>
      <x:c r="AK52" s="37"/>
      <x:c r="AL52" s="37"/>
      <x:c r="AM52" s="37"/>
      <x:c r="AN52" s="37"/>
      <x:c r="AO52" s="42"/>
      <x:c r="AP52" s="38" t="str">
        <x:f>IF(A52="","",IF(Z52&lt;&gt;"Eligible","Not active",IF(OR(AND(AN52&lt;&gt;"",NOT(OR(EXACT(AN52,"Yes"),EXACT(AN52,"No")))),AND(AO52&lt;&gt;"",NOT(ISNUMBER(AO52)))),"H00",IF(OR(AK52="",AM52="",AN52=""),"H01",IF(AND(OR(V52="Material / decision-changing",V52="Consequential / high-impact",W52="Costly to reverse",W52="Hard to reverse"),AL52=""),"H02",IF(AND(OR(V52="Consequential / high-impact",W52="Hard to reverse"),AK52&lt;&gt;"",AL52&lt;&gt;"",EXACT(AK52,AL52)),"H03",IF(AND(AN52="Yes",AO52=""),"H04",IF(AND(AN52="No",AO52&lt;&gt;""),"H05","H06"))))))))</x:f>
      </x:c>
      <x:c r="AQ52" s="38" t="str">
        <x:f>IF(A52="","",IF(AP52="Not active","Not active",IF(OR(AP52="H00",AP52="H01",AP52="H04"),"Incomplete",IF(OR(AP52="H02",AP52="H03",AP52="H05"),"Draft","Complete"))))</x:f>
      </x:c>
      <x:c r="AR52" s="38" t="str">
        <x:f>IF(A52="","",IF(AP52="H00","CONF-HANDOFF-INVALID",IF(AP52="H01","CONF-HANDOFF-INCOMPLETE",IF(AP52="H02","CONF-HANDOFF-REVIEWER",IF(AP52="H03","CONF-HANDOFF-INDEPENDENCE",IF(AP52="H04","CONF-HANDOFF-DATE",IF(AP52="H05","CONF-HANDOFF-DATE-NOT-MATERIAL","")))))))</x:f>
      </x:c>
      <x:c r="AS52" s="38" t="str">
        <x:f>IF(A52="","",IF(AP52="H06","Permitted","Prohibited"))</x:f>
      </x:c>
      <x:c r="AT52" s="38" t="str">
        <x:f>IF(A52="","",IF(OR(AB52="P52",AB52="P53",AB52="P55",AB52="P56"),"What Counts as Reliable Evidence in Competitor Analysis?",IF(AB52="P54","Observed, Inferred and Unresolved Evidence",IF(AB52="P57","How to Handle Contradictory Competitor Evidence",IF(AB52="P58","When Competitor Evidence Becomes Too Old to Use","")))))</x:f>
      </x:c>
      <x:c r="AU52" s="38" t="str">
        <x:f>IF(A52="","","SERPIFAI Confidence Statement Method v1.0.1")</x:f>
      </x:c>
      <x:c r="AV52" s="38" t="str">
        <x:f>IF(A52="","","Qualitative evidence-and-uncertainty protocol; not probability, calibrated accuracy, scoring, assurance or a guarantee.")</x:f>
      </x:c>
    </x:row>
    <x:row r="53">
      <x:c r="A53" s="37"/>
      <x:c r="B53" s="37"/>
      <x:c r="C53" s="37"/>
      <x:c r="D53" s="37"/>
      <x:c r="E53" s="42"/>
      <x:c r="F53" s="37"/>
      <x:c r="G53" s="37"/>
      <x:c r="H53" s="37"/>
      <x:c r="I53" s="37"/>
      <x:c r="J53" s="37"/>
      <x:c r="K53" s="37"/>
      <x:c r="L53" s="37"/>
      <x:c r="M53" s="37"/>
      <x:c r="N53" s="37"/>
      <x:c r="O53" s="37"/>
      <x:c r="P53" s="37"/>
      <x:c r="Q53" s="37"/>
      <x:c r="R53" s="37"/>
      <x:c r="S53" s="37"/>
      <x:c r="T53" s="37"/>
      <x:c r="U53" s="37"/>
      <x:c r="V53" s="37"/>
      <x:c r="W53" s="37"/>
      <x:c r="X53" s="38" t="str">
        <x:f>IF(A53="","",IF(NOT(AND(OR(EXACT(F53,"Use"),EXACT(F53,"Use with limits"),EXACT(F53,"Review required"),EXACT(F53,"Refuse claim"),EXACT(F53,"No material change")),OR(EXACT(J53,"Fit"),EXACT(J53,"Limited / weak"),EXACT(J53,"Stale"),EXACT(J53,"Contradictory"),EXACT(J53,"Missing")),OR(EXACT(K53,"Supported"),EXACT(K53,"Inferred"),EXACT(K53,"Unresolved")),OR(EXACT(L53,"Yes"),EXACT(L53,"Partial"),EXACT(L53,"No"),EXACT(L53,"Unknown")),OR(EXACT(M53,"None found"),EXACT(M53,"Apparent contradiction resolved"),EXACT(M53,"Material contradiction unresolved"),EXACT(M53,"Not checked")),OR(EXACT(N53,"None"),EXACT(N53,"Recoverable missing evidence"),EXACT(N53,"Material evidence unavailable"),EXACT(N53,"Unknown")),OR(EXACT(O53,"Multiple independent lines"),EXACT(O53,"One independent line"),EXACT(O53,"Single-origin only"),EXACT(O53,"Not established")),OR(EXACT(Q53,"None"),EXACT(Q53,"Limited and visible"),EXACT(Q53,"Material but bounded"),EXACT(Q53,"Material and unresolved")),OR(EXACT(S53,"Fit for current decision"),EXACT(S53,"Historical but deliberately bounded"),EXACT(S53,"Stale for current decision"),EXACT(S53,"Context not established")),OR(EXACT(T53,"Unlikely to change assessment"),EXACT(T53,"Could change scope or wording"),EXACT(T53,"Likely to change assessment")),OR(EXACT(V53,"Routine / descriptive"),EXACT(V53,"Material / decision-changing"),EXACT(V53,"Consequential / high-impact")),OR(EXACT(W53,"Easy to reverse"),EXACT(W53,"Costly to reverse"),EXACT(W53,"Hard to reverse")),IF(F53="No material change",OR(EXACT(H53,"Unchanged exact claim"),EXACT(H53,"Changed exact claim")),TRUE),IF(F53="No material change",OR(EXACT(I53,"Unchanged decision use"),EXACT(I53,"Changed decision use")),TRUE),IF(OR(O53="Multiple independent lines",O53="One independent line"),OR(EXACT(P53,"Established independent origins"),EXACT(P53,"Shared or dependent origins"),EXACT(P53,"Not established")),TRUE))),"Invalid","Valid"))</x:f>
      </x:c>
      <x:c r="Y53" s="38" t="str">
        <x:f>IF(A53="","",IF(X53="Invalid","Not evaluated after P00",IF(OR(C53="",D53="",F53="",IF(F53="No material change",OR(H53="",I53=""),FALSE),J53="",K53="",L53="",M53="",N53="",O53="",IF(OR(O53="Multiple independent lines",O53="One independent line"),P53="",FALSE),Q53="",IF(Q53&lt;&gt;"None",R53="",FALSE),S53="",T53="",U53="",V53="",W53=""),"Incomplete","Complete")))</x:f>
      </x:c>
      <x:c r="Z53" s="38" t="str">
        <x:f>IF(A53="","",IF(AB53="P00","Invalid controlled input",IF(AB53="P01","Incomplete",IF(OR(AB53="P02",AB53="P03",AB53="P04",AB53="P05",AB53="P06",AB53="P07",AB53="P08",AB53="P09"),"Not eligible","Eligible"))))</x:f>
      </x:c>
      <x:c r="AA53" s="38" t="str">
        <x:f>IF(A53="","",IF(AB53="P00","No confidence assigned",IF(AB53="P01","No confidence result",IF(OR(AB53="P02",AB53="P03",AB53="P04",AB53="P05",AB53="P06",AB53="P07",AB53="P08",AB53="P09"),"Confidence not assignable",IF(AB53="P10","Low confidence",IF(AB53="P11","Moderate confidence","High confidence"))))))</x:f>
      </x:c>
      <x:c r="AB53" s="38" t="str">
        <x:f>IF(A53="","",IF(X53="Invalid","P00",IF(Y53="Incomplete","P01",IF(F53="Refuse claim","P02",IF(F53="Review required","P03",IF(K53="Unresolved","P04",IF(OR(L53="No",L53="Unknown",L53="Partial"),"P05",IF(OR(J53="Missing",N53&lt;&gt;"None",M53="Not checked"),"P06",IF(OR(J53="Contradictory",M53="Material contradiction unresolved"),"P07",IF(OR(J53="Stale",S53="Stale for current decision",S53="Context not established",Q53="Material and unresolved"),"P08",IF(OR(AND(F53="Use with limits",G53=""),AND(F53="No material change",H53="Changed exact claim"),AND(F53="No material change",I53="Changed decision use"),AND(OR(O53="Multiple independent lines",O53="One independent line"),P53="Not established"),AND(Q53="None",R53&lt;&gt;"")),"P09",IF(OR(Q53="Material but bounded",AND(S53="Historical but deliberately bounded",J53="Limited / weak"),O53="Not established",AND(J53="Limited / weak",O53="Multiple independent lines",P53="Established independent origins",T53="Likely to change assessment"),AND(O53="Single-origin only",NOT(AND(F53="Use",J53="Fit",OR(K53="Supported",K53="Inferred"),L53="Yes",OR(M53="None found",M53="Apparent contradiction resolved"),N53="None",O53="Single-origin only",OR(Q53="None",Q53="Limited and visible"),S53="Fit for current decision",T53="Unlikely to change assessment"))),T53="Likely to change assessment"),"P10",IF(OR(AND(F53="No material change",NOT(AND(OR(F53="Use",F53="No material change"),IF(F53="No material change",AND(H53="Unchanged exact claim",I53="Unchanged decision use"),TRUE),J53="Fit",OR(K53="Supported",K53="Inferred"),L53="Yes",OR(M53="None found",M53="Apparent contradiction resolved"),N53="None",O53="Multiple independent lines",P53="Established independent origins",OR(Q53="None",Q53="Limited and visible"),S53="Fit for current decision",T53="Unlikely to change assessment"))),F53="Use with limits",S53="Historical but deliberately bounded",P53="Shared or dependent origins",O53="One independent line",AND(F53="Use",J53="Fit",OR(K53="Supported",K53="Inferred"),L53="Yes",OR(M53="None found",M53="Apparent contradiction resolved"),N53="None",O53="Single-origin only",OR(Q53="None",Q53="Limited and visible"),S53="Fit for current decision",T53="Unlikely to change assessment"),AND(J53="Limited / weak",O53="Multiple independent lines",P53="Established independent origins",OR(T53="Unlikely to change assessment",T53="Could change scope or wording")),T53="Could change scope or wording"),"P11",IF(AND(OR(F53="Use",F53="No material change"),IF(F53="No material change",AND(H53="Unchanged exact claim",I53="Unchanged decision use"),TRUE),J53="Fit",OR(K53="Supported",K53="Inferred"),L53="Yes",OR(M53="None found",M53="Apparent contradiction resolved"),N53="None",O53="Multiple independent lines",P53="Established independent origins",OR(Q53="None",Q53="Limited and visible"),S53="Fit for current decision",T53="Unlikely to change assessment"),"P12","P09"))))))))))))))</x:f>
      </x:c>
      <x:c r="AC53" s="38" t="str">
        <x:f>IF(A53="","",IF(AB53="P00","CONF-TECH-INVALID-ENUM",IF(AB53="P01","CONF-INCOMPLETE",IF(AB53="P02","CONF-UPSTREAM-REFUSE",IF(AB53="P03","CONF-UPSTREAM-REVIEW",IF(AB53="P04",IF(F53="No material change","CONF-SC-NMC-UNRESOLVED","CONF-UPSTREAM-UNRESOLVED"),IF(AB53="P05",IF(L53="Partial","CONF-DIRECT-FIT-PARTIAL","CONF-DIRECT-FIT"),IF(AB53="P06","CONF-MISSING-OR-UNCHECKED",IF(AB53="P07",IF(F53="No material change","CONF-SC-NMC-CONTRADICTION","CONF-CONTRADICTION"),IF(AB53="P08",IF(Q53="Material and unresolved","CONF-NOT-ASSIGNABLE-ASSUMPTION",IF(AND(F53="No material change",OR(J53="Stale",S53="Stale for current decision")),"CONF-SC-NMC-STALE",IF(S53="Context not established","CONF-NOT-ASSIGNABLE-CONTEXT","CONF-NOT-ASSIGNABLE-STALE-CURRENT"))),IF(AB53="P09",IF(AND(F53="Use with limits",G53=""),"CONF-SC-LIMIT-MISSING",IF(AND(F53="No material change",H53="Changed exact claim"),"CONF-SC-NMC-CLAIM-CHANGED",IF(AND(F53="No material change",I53="Changed decision use"),"CONF-SC-NMC-USE-CHANGED",IF(AND(OR(O53="Multiple independent lines",O53="One independent line"),P53="Not established"),"CONF-SC-INDEPENDENCE-UNPROVEN",IF(AND(Q53="None",R53&lt;&gt;""),"CONF-SC-ASSUMPTION-CONFLICT","CONF-SC-UNCLASSIFIED"))))),IF(AB53="P10",IF(Q53="Material but bounded","CONF-LOW-ASSUMPTION",IF(AND(S53="Historical but deliberately bounded",J53="Limited / weak"),"CONF-LOW-HISTORICAL",IF(O53="Not established","CONF-LOW-NOT-ESTABLISHED",IF(AND(J53="Limited / weak",O53="Multiple independent lines",P53="Established independent origins",T53="Likely to change assessment"),"CONF-LOW-WEAK-LINES",IF(AND(O53="Single-origin only",NOT(AND(F53="Use",J53="Fit",OR(K53="Supported",K53="Inferred"),L53="Yes",OR(M53="None found",M53="Apparent contradiction resolved"),N53="None",O53="Single-origin only",OR(Q53="None",Q53="Limited and visible"),S53="Fit for current decision",T53="Unlikely to change assessment"))),"CONF-LOW-SINGLE-ORIGIN","CONF-LOW-SENSITIVE"))))),IF(AB53="P11",IF(F53="No material change","CONF-MODERATE-NMC",IF(F53="Use with limits","CONF-MODERATE-LIMITED",IF(S53="Historical but deliberately bounded","CONF-MODERATE-HISTORICAL",IF(P53="Shared or dependent origins","CONF-MODERATE-SHARED-ORIGINS",IF(OR(O53="One independent line",AND(F53="Use",J53="Fit",OR(K53="Supported",K53="Inferred"),L53="Yes",OR(M53="None found",M53="Apparent contradiction resolved"),N53="None",O53="Single-origin only",OR(Q53="None",Q53="Limited and visible"),S53="Fit for current decision",T53="Unlikely to change assessment")),"CONF-MODERATE-ONE-LINE",IF(AND(J53="Limited / weak",O53="Multiple independent lines",P53="Established independent origins",OR(T53="Unlikely to change assessment",T53="Could change scope or wording")),"CONF-MODERATE-WEAK-LINES","CONF-MODERATE-SENSITIVE")))))),IF(AB53="P12",IF(F53="No material change","CONF-HIGH-NMC",IF(K53="Inferred","CONF-HIGH-INFERENCE-RETAINED","CONF-HIGH-DIRECT-INDEPENDENT")),""))))))))))))))</x:f>
      </x:c>
      <x:c r="AD53" s="38" t="str">
        <x:f>IF(A53="","",IF(AC53="A75-TECH-INVALID-ENUM","One or more active Stage 1 controlled values are invalid.",IF(AC53="A75-INCOMPLETE","The active Stage 1 assessment is incomplete.",IF(AC53="A75-UPSTREAM-REFUSE","What Counts as Reliable Evidence in Competitor Analysis? returned Refuse claim.",IF(AC53="A75-UPSTREAM-REVIEW","What Counts as Reliable Evidence in Competitor Analysis? returned Review required.",IF(AC53="A75-SC-NMC-UNRESOLVED","The no-material-change claim remains unresolved.",IF(AC53="A75-UPSTREAM-UNRESOLVED","The claim remains unresolved.",IF(AC53="A75-DIRECT-FIT","The evidence does not directly fit the exact submitted claim.",IF(AC53="A75-DIRECT-FIT-PARTIAL","The submitted claim only partially fits the evidence.",IF(AC53="A75-MISSING-OR-UNCHECKED","Required evidence is missing, unavailable, unknown, or contradiction checking is incomplete.",IF(AC53="A75-CONTRADICTION","A material contradiction remains unresolved.",IF(AC53="A75-SC-NMC-CONTRADICTION","The no-material-change submission contains an unresolved material contradiction.",IF(AC53="A75-NOT-ASSIGNABLE-ASSUMPTION","A material assumption remains unresolved.",IF(AC53="A75-NOT-ASSIGNABLE-CONTEXT","The relevant context is not established.",IF(AC53="A75-NOT-ASSIGNABLE-STALE-CURRENT","The evidence or context is stale for the current decision.",IF(AC53="A75-SC-NMC-STALE","The no-material-change assessment is stale for the current decision.",IF(AC53="A75-SC-ASSUMPTION-CONFLICT","The assumption category and detail conflict.",IF(AC53="A75-SC-INDEPENDENCE-UNPROVEN","Independent origins are not established.",IF(AC53="A75-SC-LIMIT-MISSING","Use with limits requires a named limitation.",IF(AC53="A75-SC-NMC-CLAIM-CHANGED","The exact claim changed, so prior confidence cannot be carried forward.",IF(AC53="A75-SC-NMC-USE-CHANGED","The decision use changed.",IF(AC53="A75-SC-UNCLASSIFIED","The valid input combination has no authorized classification.",IF(AC53="A75-LOW-ASSUMPTION","A bounded material assumption makes the eligible assessment fragile.",IF(AC53="A75-LOW-HISTORICAL","Historical, weak support makes the assessment fragile.",IF(AC53="A75-LOW-NOT-ESTABLISHED","Support exists but independent support is not established.",IF(AC53="A75-LOW-SENSITIVE","Plausible new evidence is likely to change the assessment.",IF(AC53="A75-LOW-SINGLE-ORIGIN","The eligible assessment depends on one origin and fails the stable single-origin conjunction.",IF(AC53="A75-LOW-WEAK-LINES","Multiple independent lines remain weak and the result is likely to change.",IF(AC53="A75-MODERATE-HISTORICAL","The evidence supports a deliberately historical, bounded assessment.",IF(AC53="A75-MODERATE-LIMITED","The assessment is eligible only within the named limitation.",IF(AC53="A75-MODERATE-NMC","The unchanged assessment remains eligible but retains meaningful uncertainty.",IF(AC53="A75-MODERATE-ONE-LINE","The assessment rests on one effective line of support.",IF(AC53="A75-MODERATE-SENSITIVE","Meaningful new evidence could change the scope or wording.",IF(AC53="A75-MODERATE-SHARED-ORIGINS","The lines share or depend on common origins, reducing independent corroboration.",IF(AC53="A75-MODERATE-WEAK-LINES","Established independent origins support the assessment, but the evidence remains limited or weak.",IF(AC53="A75-HIGH-DIRECT-INDEPENDENT","Direct, coherent support with established independent origins and limited visible assumptions supports the bounded assessment.",IF(AC53="A75-HIGH-INFERENCE-RETAINED","Direct, coherent support with established independent origins supports the bounded inference; it remains explicitly an inference.",IF(AC53="A75-HIGH-NMC","The exact claim and decision use are unchanged and the strong-support conditions remain satisfied.",""))))))))))))))))))))))))))))))))))))))</x:f>
      </x:c>
      <x:c r="AE53" s="38" t="str">
        <x:f>IF(A53="","",IF(Z53="Invalid controlled input","No confidence statement is permitted.",IF(Z53="Incomplete","No confidence statement is permitted until Stage 1 is complete.",IF(Z53="Not eligible","Confidence not assignable: no confidence statement is permitted for "&amp;C53&amp;" because "&amp;AD53&amp;" "&amp;AG53,IF(AA53="High confidence",IF(K53="Inferred","The evidence supports the inference that ","The available evidence strongly supports the assessment that ")&amp;C53&amp;", with High confidence within "&amp;D53&amp;". The principal remaining uncertainty is "&amp;U53,IF(AA53="Moderate confidence",IF(K53="Inferred","The evidence supports the inference that ","The available evidence supports the assessment that ")&amp;C53&amp;", with Moderate confidence within "&amp;D53&amp;". "&amp;U53&amp;" could change its scope or wording.",IF(K53="Inferred","The limited evidence supports the provisional inference that ","Limited evidence weakly supports the bounded assessment that ")&amp;C53&amp;". Treat it as provisional because "&amp;U53))))))</x:f>
      </x:c>
      <x:c r="AF53" s="38" t="str">
        <x:f>IF(A53="","",IF(Z53="Invalid controlled input","Do not preserve or reuse a previous result.",IF(Z53="Incomplete","Do not infer a result from partial inputs.",IF(Z53="Not eligible","Do not use High, Moderate or Low confidence, zero confidence, very low confidence, or wording that presents the claim as established.",IF(AA53="High confidence","Do not say certain, proven, guaranteed, definitely, conclusive, established fact, or assign a numerical probability.",IF(AA53="Moderate confidence","Do not say definitive, conclusive, established fact, or attach a percentage band.","Do not say shows, confirms, demonstrates as established, or use Low confidence to rescue an unsupported claim."))))))</x:f>
      </x:c>
      <x:c r="AG53" s="38" t="str">
        <x:f>IF(A53="","",IF(AC53="A75-TECH-INVALID-ENUM","Correct the exact invalid value and resubmit.",IF(AC53="A75-INCOMPLETE","Complete every active Stage 1 field.",IF(AC53="A75-UPSTREAM-REFUSE","Resolve or replace the refused claim through What Counts as Reliable Evidence in Competitor Analysis?.",IF(AC53="A75-UPSTREAM-REVIEW","Complete the review in What Counts as Reliable Evidence in Competitor Analysis? before confidence assessment.",IF(AC53="A75-SC-NMC-UNRESOLVED","Resolve the claim status upstream before assigning confidence.",IF(AC53="A75-UPSTREAM-UNRESOLVED","Resolve the claim status upstream before assigning confidence.",IF(AC53="A75-DIRECT-FIT","Narrow or replace the claim and rerun What Counts as Reliable Evidence in Competitor Analysis?.",IF(AC53="A75-DIRECT-FIT-PARTIAL","Submit the separately narrowed proposition approved through What Counts as Reliable Evidence in Competitor Analysis? as the new Exact claim with Direct claim fit set to Yes.",IF(AC53="A75-MISSING-OR-UNCHECKED","Recover or document the required evidence and complete the review in What Counts as Reliable Evidence in Competitor Analysis? before assigning confidence.",IF(AC53="A75-CONTRADICTION","Resolve or preserve the contradiction through How to Handle Contradictory Competitor Evidence before assigning confidence.",IF(AC53="A75-SC-NMC-CONTRADICTION","Resolve or preserve the contradiction through How to Handle Contradictory Competitor Evidence before assigning confidence.",IF(AC53="A75-NOT-ASSIGNABLE-ASSUMPTION","Resolve the material assumption or narrow the claim.",IF(AC53="A75-NOT-ASSIGNABLE-CONTEXT","Establish the relevant context before assigning confidence.",IF(AC53="A75-NOT-ASSIGNABLE-STALE-CURRENT","Update or historically bind the evidence through When Competitor Evidence Becomes Too Old to Use.",IF(AC53="A75-SC-NMC-STALE","Run a fresh assessment with current evidence.",IF(AC53="A75-SC-ASSUMPTION-CONFLICT","Choose a bounded assumption category or remove the detail.",IF(AC53="A75-SC-INDEPENDENCE-UNPROVEN","Trace origins or correct the support category.",IF(AC53="A75-SC-LIMIT-MISSING","Add the exact limitation or correct the upstream outcome.",IF(AC53="A75-SC-NMC-CLAIM-CHANGED","Run a fresh assessment.",IF(AC53="A75-SC-NMC-USE-CHANGED","Run a fresh assessment for the new use.",IF(AC53="A75-SC-UNCLASSIFIED","Return to method governance; do not invent a result.",IF(AC53="A75-LOW-ASSUMPTION","Keep the assumption explicit and seek evidence that could remove it.",IF(AC53="A75-LOW-HISTORICAL","Use only historically bounded wording and seek current evidence.",IF(AC53="A75-LOW-NOT-ESTABLISHED","Trace provenance or collect genuinely independent evidence.",IF(AC53="A75-LOW-SENSITIVE","Collect the evidence most likely to change the result.",IF(AC53="A75-LOW-SINGLE-ORIGIN","Seek genuinely independent corroboration.",IF(AC53="A75-LOW-WEAK-LINES","Strengthen direct support before consequential use.",IF(AC53="A75-MODERATE-HISTORICAL","Do not generalize it to the current decision without fresh evidence.",IF(AC53="A75-MODERATE-LIMITED","Reopen if the named limitation no longer holds.",IF(AC53="A75-MODERATE-NMC","Reopen if the exact claim, use, evidence or context changes.",IF(AC53="A75-MODERATE-ONE-LINE","A second genuinely independent line could change scope or wording.",IF(AC53="A75-MODERATE-SENSITIVE","Name the likely change trigger and keep the statement bounded.",IF(AC53="A75-MODERATE-SHARED-ORIGINS","Seek genuinely independent origins.",IF(AC53="A75-MODERATE-WEAK-LINES","Strengthen the direct evidence and preserve the limitation.",IF(AC53="A75-HIGH-DIRECT-INDEPENDENT","Reopen on the named evidence, context, assumption or decision-use trigger.",IF(AC53="A75-HIGH-INFERENCE-RETAINED","Retain the inference marker and reopen on the named trigger.",IF(AC53="A75-HIGH-NMC","Reopen on the named evidence, context, assumption or decision-use trigger.",""))))))))))))))))))))))))))))))))))))))</x:f>
      </x:c>
      <x:c r="AH53" s="38" t="str">
        <x:f>IF(A53="","",IF(Z53&lt;&gt;"Eligible","",IF(AND(V53="Consequential / high-impact",W53="Hard to reverse"),"CONF-OVERLAY-CONSEQUENCE + CONF-OVERLAY-HARD-TO-REVERSE",IF(AND(AA53="Low confidence",W53="Hard to reverse"),"CONF-OVERLAY-HARD-TO-REVERSE",IF(V53="Consequential / high-impact","CONF-OVERLAY-CONSEQUENCE",IF(W53="Hard to reverse","CONF-OVERLAY-HARD-TO-REVERSE",IF(OR(V53="Material / decision-changing",W53="Costly to reverse"),"CONF-OVERLAY-CONSEQUENCE","")))))))</x:f>
      </x:c>
      <x:c r="AI53" s="38" t="str">
        <x:f>IF(A53="","",IF(Z53&lt;&gt;"Eligible","",IF(AND(V53="Consequential / high-impact",W53="Hard to reverse"),IF(AA53="Low confidence","Independent review and formal approval required; default to deferral, evidence collection or a reversible test.","Independent accountable review and formal approval required before a consequential, hard-to-reverse action."),IF(AND(AA53="Low confidence",W53="Hard to reverse"),"Independent review and formal approval required; default to deferral, evidence collection or a reversible test.",IF(V53="Consequential / high-impact","Independent accountable review and formal approval required.",IF(W53="Hard to reverse","Independent review required before a hard-to-reverse action.",IF(OR(V53="Material / decision-changing",W53="Costly to reverse"),"Accountable reviewer required before material use.","Owner review; reopen on the named trigger.")))))))</x:f>
      </x:c>
      <x:c r="AJ53" s="38" t="str">
        <x:f>IF(A53="","",IF(Z53&lt;&gt;"Eligible","",IF(AND(V53="Consequential / high-impact",W53="Hard to reverse"),IF(AA53="Low confidence","Do not make an irreversible commitment from this Low-confidence assessment.","Prefer a reversible step and proceed only within the recorded scope after independent review; confidence itself is unchanged."),IF(AND(AA53="Low confidence",W53="Hard to reverse"),"Do not make an irreversible commitment from this Low-confidence assessment.",IF(V53="Consequential / high-impact","Proceed only within the recorded scope after independent review; confidence itself is unchanged.",IF(W53="Hard to reverse","Prefer a reversible step until review is complete.",IF(OR(V53="Material / decision-changing",W53="Costly to reverse"),"Use only after accountable review and within the stated boundary.","Proceed within the stated scope and preserve the reopen condition.")))))))</x:f>
      </x:c>
      <x:c r="AK53" s="37"/>
      <x:c r="AL53" s="37"/>
      <x:c r="AM53" s="37"/>
      <x:c r="AN53" s="37"/>
      <x:c r="AO53" s="42"/>
      <x:c r="AP53" s="38" t="str">
        <x:f>IF(A53="","",IF(Z53&lt;&gt;"Eligible","Not active",IF(OR(AND(AN53&lt;&gt;"",NOT(OR(EXACT(AN53,"Yes"),EXACT(AN53,"No")))),AND(AO53&lt;&gt;"",NOT(ISNUMBER(AO53)))),"H00",IF(OR(AK53="",AM53="",AN53=""),"H01",IF(AND(OR(V53="Material / decision-changing",V53="Consequential / high-impact",W53="Costly to reverse",W53="Hard to reverse"),AL53=""),"H02",IF(AND(OR(V53="Consequential / high-impact",W53="Hard to reverse"),AK53&lt;&gt;"",AL53&lt;&gt;"",EXACT(AK53,AL53)),"H03",IF(AND(AN53="Yes",AO53=""),"H04",IF(AND(AN53="No",AO53&lt;&gt;""),"H05","H06"))))))))</x:f>
      </x:c>
      <x:c r="AQ53" s="38" t="str">
        <x:f>IF(A53="","",IF(AP53="Not active","Not active",IF(OR(AP53="H00",AP53="H01",AP53="H04"),"Incomplete",IF(OR(AP53="H02",AP53="H03",AP53="H05"),"Draft","Complete"))))</x:f>
      </x:c>
      <x:c r="AR53" s="38" t="str">
        <x:f>IF(A53="","",IF(AP53="H00","CONF-HANDOFF-INVALID",IF(AP53="H01","CONF-HANDOFF-INCOMPLETE",IF(AP53="H02","CONF-HANDOFF-REVIEWER",IF(AP53="H03","CONF-HANDOFF-INDEPENDENCE",IF(AP53="H04","CONF-HANDOFF-DATE",IF(AP53="H05","CONF-HANDOFF-DATE-NOT-MATERIAL","")))))))</x:f>
      </x:c>
      <x:c r="AS53" s="38" t="str">
        <x:f>IF(A53="","",IF(AP53="H06","Permitted","Prohibited"))</x:f>
      </x:c>
      <x:c r="AT53" s="38" t="str">
        <x:f>IF(A53="","",IF(OR(AB53="P53",AB53="P54",AB53="P56",AB53="P57"),"What Counts as Reliable Evidence in Competitor Analysis?",IF(AB53="P55","Observed, Inferred and Unresolved Evidence",IF(AB53="P58","How to Handle Contradictory Competitor Evidence",IF(AB53="P59","When Competitor Evidence Becomes Too Old to Use","")))))</x:f>
      </x:c>
      <x:c r="AU53" s="38" t="str">
        <x:f>IF(A53="","","SERPIFAI Confidence Statement Method v1.0.1")</x:f>
      </x:c>
      <x:c r="AV53" s="38" t="str">
        <x:f>IF(A53="","","Qualitative evidence-and-uncertainty protocol; not probability, calibrated accuracy, scoring, assurance or a guarantee.")</x:f>
      </x:c>
    </x:row>
    <x:row r="54">
      <x:c r="A54" s="37"/>
      <x:c r="B54" s="37"/>
      <x:c r="C54" s="37"/>
      <x:c r="D54" s="37"/>
      <x:c r="E54" s="42"/>
      <x:c r="F54" s="37"/>
      <x:c r="G54" s="37"/>
      <x:c r="H54" s="37"/>
      <x:c r="I54" s="37"/>
      <x:c r="J54" s="37"/>
      <x:c r="K54" s="37"/>
      <x:c r="L54" s="37"/>
      <x:c r="M54" s="37"/>
      <x:c r="N54" s="37"/>
      <x:c r="O54" s="37"/>
      <x:c r="P54" s="37"/>
      <x:c r="Q54" s="37"/>
      <x:c r="R54" s="37"/>
      <x:c r="S54" s="37"/>
      <x:c r="T54" s="37"/>
      <x:c r="U54" s="37"/>
      <x:c r="V54" s="37"/>
      <x:c r="W54" s="37"/>
      <x:c r="X54" s="38" t="str">
        <x:f>IF(A54="","",IF(NOT(AND(OR(EXACT(F54,"Use"),EXACT(F54,"Use with limits"),EXACT(F54,"Review required"),EXACT(F54,"Refuse claim"),EXACT(F54,"No material change")),OR(EXACT(J54,"Fit"),EXACT(J54,"Limited / weak"),EXACT(J54,"Stale"),EXACT(J54,"Contradictory"),EXACT(J54,"Missing")),OR(EXACT(K54,"Supported"),EXACT(K54,"Inferred"),EXACT(K54,"Unresolved")),OR(EXACT(L54,"Yes"),EXACT(L54,"Partial"),EXACT(L54,"No"),EXACT(L54,"Unknown")),OR(EXACT(M54,"None found"),EXACT(M54,"Apparent contradiction resolved"),EXACT(M54,"Material contradiction unresolved"),EXACT(M54,"Not checked")),OR(EXACT(N54,"None"),EXACT(N54,"Recoverable missing evidence"),EXACT(N54,"Material evidence unavailable"),EXACT(N54,"Unknown")),OR(EXACT(O54,"Multiple independent lines"),EXACT(O54,"One independent line"),EXACT(O54,"Single-origin only"),EXACT(O54,"Not established")),OR(EXACT(Q54,"None"),EXACT(Q54,"Limited and visible"),EXACT(Q54,"Material but bounded"),EXACT(Q54,"Material and unresolved")),OR(EXACT(S54,"Fit for current decision"),EXACT(S54,"Historical but deliberately bounded"),EXACT(S54,"Stale for current decision"),EXACT(S54,"Context not established")),OR(EXACT(T54,"Unlikely to change assessment"),EXACT(T54,"Could change scope or wording"),EXACT(T54,"Likely to change assessment")),OR(EXACT(V54,"Routine / descriptive"),EXACT(V54,"Material / decision-changing"),EXACT(V54,"Consequential / high-impact")),OR(EXACT(W54,"Easy to reverse"),EXACT(W54,"Costly to reverse"),EXACT(W54,"Hard to reverse")),IF(F54="No material change",OR(EXACT(H54,"Unchanged exact claim"),EXACT(H54,"Changed exact claim")),TRUE),IF(F54="No material change",OR(EXACT(I54,"Unchanged decision use"),EXACT(I54,"Changed decision use")),TRUE),IF(OR(O54="Multiple independent lines",O54="One independent line"),OR(EXACT(P54,"Established independent origins"),EXACT(P54,"Shared or dependent origins"),EXACT(P54,"Not established")),TRUE))),"Invalid","Valid"))</x:f>
      </x:c>
      <x:c r="Y54" s="38" t="str">
        <x:f>IF(A54="","",IF(X54="Invalid","Not evaluated after P00",IF(OR(C54="",D54="",F54="",IF(F54="No material change",OR(H54="",I54=""),FALSE),J54="",K54="",L54="",M54="",N54="",O54="",IF(OR(O54="Multiple independent lines",O54="One independent line"),P54="",FALSE),Q54="",IF(Q54&lt;&gt;"None",R54="",FALSE),S54="",T54="",U54="",V54="",W54=""),"Incomplete","Complete")))</x:f>
      </x:c>
      <x:c r="Z54" s="38" t="str">
        <x:f>IF(A54="","",IF(AB54="P00","Invalid controlled input",IF(AB54="P01","Incomplete",IF(OR(AB54="P02",AB54="P03",AB54="P04",AB54="P05",AB54="P06",AB54="P07",AB54="P08",AB54="P09"),"Not eligible","Eligible"))))</x:f>
      </x:c>
      <x:c r="AA54" s="38" t="str">
        <x:f>IF(A54="","",IF(AB54="P00","No confidence assigned",IF(AB54="P01","No confidence result",IF(OR(AB54="P02",AB54="P03",AB54="P04",AB54="P05",AB54="P06",AB54="P07",AB54="P08",AB54="P09"),"Confidence not assignable",IF(AB54="P10","Low confidence",IF(AB54="P11","Moderate confidence","High confidence"))))))</x:f>
      </x:c>
      <x:c r="AB54" s="38" t="str">
        <x:f>IF(A54="","",IF(X54="Invalid","P00",IF(Y54="Incomplete","P01",IF(F54="Refuse claim","P02",IF(F54="Review required","P03",IF(K54="Unresolved","P04",IF(OR(L54="No",L54="Unknown",L54="Partial"),"P05",IF(OR(J54="Missing",N54&lt;&gt;"None",M54="Not checked"),"P06",IF(OR(J54="Contradictory",M54="Material contradiction unresolved"),"P07",IF(OR(J54="Stale",S54="Stale for current decision",S54="Context not established",Q54="Material and unresolved"),"P08",IF(OR(AND(F54="Use with limits",G54=""),AND(F54="No material change",H54="Changed exact claim"),AND(F54="No material change",I54="Changed decision use"),AND(OR(O54="Multiple independent lines",O54="One independent line"),P54="Not established"),AND(Q54="None",R54&lt;&gt;"")),"P09",IF(OR(Q54="Material but bounded",AND(S54="Historical but deliberately bounded",J54="Limited / weak"),O54="Not established",AND(J54="Limited / weak",O54="Multiple independent lines",P54="Established independent origins",T54="Likely to change assessment"),AND(O54="Single-origin only",NOT(AND(F54="Use",J54="Fit",OR(K54="Supported",K54="Inferred"),L54="Yes",OR(M54="None found",M54="Apparent contradiction resolved"),N54="None",O54="Single-origin only",OR(Q54="None",Q54="Limited and visible"),S54="Fit for current decision",T54="Unlikely to change assessment"))),T54="Likely to change assessment"),"P10",IF(OR(AND(F54="No material change",NOT(AND(OR(F54="Use",F54="No material change"),IF(F54="No material change",AND(H54="Unchanged exact claim",I54="Unchanged decision use"),TRUE),J54="Fit",OR(K54="Supported",K54="Inferred"),L54="Yes",OR(M54="None found",M54="Apparent contradiction resolved"),N54="None",O54="Multiple independent lines",P54="Established independent origins",OR(Q54="None",Q54="Limited and visible"),S54="Fit for current decision",T54="Unlikely to change assessment"))),F54="Use with limits",S54="Historical but deliberately bounded",P54="Shared or dependent origins",O54="One independent line",AND(F54="Use",J54="Fit",OR(K54="Supported",K54="Inferred"),L54="Yes",OR(M54="None found",M54="Apparent contradiction resolved"),N54="None",O54="Single-origin only",OR(Q54="None",Q54="Limited and visible"),S54="Fit for current decision",T54="Unlikely to change assessment"),AND(J54="Limited / weak",O54="Multiple independent lines",P54="Established independent origins",OR(T54="Unlikely to change assessment",T54="Could change scope or wording")),T54="Could change scope or wording"),"P11",IF(AND(OR(F54="Use",F54="No material change"),IF(F54="No material change",AND(H54="Unchanged exact claim",I54="Unchanged decision use"),TRUE),J54="Fit",OR(K54="Supported",K54="Inferred"),L54="Yes",OR(M54="None found",M54="Apparent contradiction resolved"),N54="None",O54="Multiple independent lines",P54="Established independent origins",OR(Q54="None",Q54="Limited and visible"),S54="Fit for current decision",T54="Unlikely to change assessment"),"P12","P09"))))))))))))))</x:f>
      </x:c>
      <x:c r="AC54" s="38" t="str">
        <x:f>IF(A54="","",IF(AB54="P00","CONF-TECH-INVALID-ENUM",IF(AB54="P01","CONF-INCOMPLETE",IF(AB54="P02","CONF-UPSTREAM-REFUSE",IF(AB54="P03","CONF-UPSTREAM-REVIEW",IF(AB54="P04",IF(F54="No material change","CONF-SC-NMC-UNRESOLVED","CONF-UPSTREAM-UNRESOLVED"),IF(AB54="P05",IF(L54="Partial","CONF-DIRECT-FIT-PARTIAL","CONF-DIRECT-FIT"),IF(AB54="P06","CONF-MISSING-OR-UNCHECKED",IF(AB54="P07",IF(F54="No material change","CONF-SC-NMC-CONTRADICTION","CONF-CONTRADICTION"),IF(AB54="P08",IF(Q54="Material and unresolved","CONF-NOT-ASSIGNABLE-ASSUMPTION",IF(AND(F54="No material change",OR(J54="Stale",S54="Stale for current decision")),"CONF-SC-NMC-STALE",IF(S54="Context not established","CONF-NOT-ASSIGNABLE-CONTEXT","CONF-NOT-ASSIGNABLE-STALE-CURRENT"))),IF(AB54="P09",IF(AND(F54="Use with limits",G54=""),"CONF-SC-LIMIT-MISSING",IF(AND(F54="No material change",H54="Changed exact claim"),"CONF-SC-NMC-CLAIM-CHANGED",IF(AND(F54="No material change",I54="Changed decision use"),"CONF-SC-NMC-USE-CHANGED",IF(AND(OR(O54="Multiple independent lines",O54="One independent line"),P54="Not established"),"CONF-SC-INDEPENDENCE-UNPROVEN",IF(AND(Q54="None",R54&lt;&gt;""),"CONF-SC-ASSUMPTION-CONFLICT","CONF-SC-UNCLASSIFIED"))))),IF(AB54="P10",IF(Q54="Material but bounded","CONF-LOW-ASSUMPTION",IF(AND(S54="Historical but deliberately bounded",J54="Limited / weak"),"CONF-LOW-HISTORICAL",IF(O54="Not established","CONF-LOW-NOT-ESTABLISHED",IF(AND(J54="Limited / weak",O54="Multiple independent lines",P54="Established independent origins",T54="Likely to change assessment"),"CONF-LOW-WEAK-LINES",IF(AND(O54="Single-origin only",NOT(AND(F54="Use",J54="Fit",OR(K54="Supported",K54="Inferred"),L54="Yes",OR(M54="None found",M54="Apparent contradiction resolved"),N54="None",O54="Single-origin only",OR(Q54="None",Q54="Limited and visible"),S54="Fit for current decision",T54="Unlikely to change assessment"))),"CONF-LOW-SINGLE-ORIGIN","CONF-LOW-SENSITIVE"))))),IF(AB54="P11",IF(F54="No material change","CONF-MODERATE-NMC",IF(F54="Use with limits","CONF-MODERATE-LIMITED",IF(S54="Historical but deliberately bounded","CONF-MODERATE-HISTORICAL",IF(P54="Shared or dependent origins","CONF-MODERATE-SHARED-ORIGINS",IF(OR(O54="One independent line",AND(F54="Use",J54="Fit",OR(K54="Supported",K54="Inferred"),L54="Yes",OR(M54="None found",M54="Apparent contradiction resolved"),N54="None",O54="Single-origin only",OR(Q54="None",Q54="Limited and visible"),S54="Fit for current decision",T54="Unlikely to change assessment")),"CONF-MODERATE-ONE-LINE",IF(AND(J54="Limited / weak",O54="Multiple independent lines",P54="Established independent origins",OR(T54="Unlikely to change assessment",T54="Could change scope or wording")),"CONF-MODERATE-WEAK-LINES","CONF-MODERATE-SENSITIVE")))))),IF(AB54="P12",IF(F54="No material change","CONF-HIGH-NMC",IF(K54="Inferred","CONF-HIGH-INFERENCE-RETAINED","CONF-HIGH-DIRECT-INDEPENDENT")),""))))))))))))))</x:f>
      </x:c>
      <x:c r="AD54" s="38" t="str">
        <x:f>IF(A54="","",IF(AC54="A76-TECH-INVALID-ENUM","One or more active Stage 1 controlled values are invalid.",IF(AC54="A76-INCOMPLETE","The active Stage 1 assessment is incomplete.",IF(AC54="A76-UPSTREAM-REFUSE","What Counts as Reliable Evidence in Competitor Analysis? returned Refuse claim.",IF(AC54="A76-UPSTREAM-REVIEW","What Counts as Reliable Evidence in Competitor Analysis? returned Review required.",IF(AC54="A76-SC-NMC-UNRESOLVED","The no-material-change claim remains unresolved.",IF(AC54="A76-UPSTREAM-UNRESOLVED","The claim remains unresolved.",IF(AC54="A76-DIRECT-FIT","The evidence does not directly fit the exact submitted claim.",IF(AC54="A76-DIRECT-FIT-PARTIAL","The submitted claim only partially fits the evidence.",IF(AC54="A76-MISSING-OR-UNCHECKED","Required evidence is missing, unavailable, unknown, or contradiction checking is incomplete.",IF(AC54="A76-CONTRADICTION","A material contradiction remains unresolved.",IF(AC54="A76-SC-NMC-CONTRADICTION","The no-material-change submission contains an unresolved material contradiction.",IF(AC54="A76-NOT-ASSIGNABLE-ASSUMPTION","A material assumption remains unresolved.",IF(AC54="A76-NOT-ASSIGNABLE-CONTEXT","The relevant context is not established.",IF(AC54="A76-NOT-ASSIGNABLE-STALE-CURRENT","The evidence or context is stale for the current decision.",IF(AC54="A76-SC-NMC-STALE","The no-material-change assessment is stale for the current decision.",IF(AC54="A76-SC-ASSUMPTION-CONFLICT","The assumption category and detail conflict.",IF(AC54="A76-SC-INDEPENDENCE-UNPROVEN","Independent origins are not established.",IF(AC54="A76-SC-LIMIT-MISSING","Use with limits requires a named limitation.",IF(AC54="A76-SC-NMC-CLAIM-CHANGED","The exact claim changed, so prior confidence cannot be carried forward.",IF(AC54="A76-SC-NMC-USE-CHANGED","The decision use changed.",IF(AC54="A76-SC-UNCLASSIFIED","The valid input combination has no authorized classification.",IF(AC54="A76-LOW-ASSUMPTION","A bounded material assumption makes the eligible assessment fragile.",IF(AC54="A76-LOW-HISTORICAL","Historical, weak support makes the assessment fragile.",IF(AC54="A76-LOW-NOT-ESTABLISHED","Support exists but independent support is not established.",IF(AC54="A76-LOW-SENSITIVE","Plausible new evidence is likely to change the assessment.",IF(AC54="A76-LOW-SINGLE-ORIGIN","The eligible assessment depends on one origin and fails the stable single-origin conjunction.",IF(AC54="A76-LOW-WEAK-LINES","Multiple independent lines remain weak and the result is likely to change.",IF(AC54="A76-MODERATE-HISTORICAL","The evidence supports a deliberately historical, bounded assessment.",IF(AC54="A76-MODERATE-LIMITED","The assessment is eligible only within the named limitation.",IF(AC54="A76-MODERATE-NMC","The unchanged assessment remains eligible but retains meaningful uncertainty.",IF(AC54="A76-MODERATE-ONE-LINE","The assessment rests on one effective line of support.",IF(AC54="A76-MODERATE-SENSITIVE","Meaningful new evidence could change the scope or wording.",IF(AC54="A76-MODERATE-SHARED-ORIGINS","The lines share or depend on common origins, reducing independent corroboration.",IF(AC54="A76-MODERATE-WEAK-LINES","Established independent origins support the assessment, but the evidence remains limited or weak.",IF(AC54="A76-HIGH-DIRECT-INDEPENDENT","Direct, coherent support with established independent origins and limited visible assumptions supports the bounded assessment.",IF(AC54="A76-HIGH-INFERENCE-RETAINED","Direct, coherent support with established independent origins supports the bounded inference; it remains explicitly an inference.",IF(AC54="A76-HIGH-NMC","The exact claim and decision use are unchanged and the strong-support conditions remain satisfied.",""))))))))))))))))))))))))))))))))))))))</x:f>
      </x:c>
      <x:c r="AE54" s="38" t="str">
        <x:f>IF(A54="","",IF(Z54="Invalid controlled input","No confidence statement is permitted.",IF(Z54="Incomplete","No confidence statement is permitted until Stage 1 is complete.",IF(Z54="Not eligible","Confidence not assignable: no confidence statement is permitted for "&amp;C54&amp;" because "&amp;AD54&amp;" "&amp;AG54,IF(AA54="High confidence",IF(K54="Inferred","The evidence supports the inference that ","The available evidence strongly supports the assessment that ")&amp;C54&amp;", with High confidence within "&amp;D54&amp;". The principal remaining uncertainty is "&amp;U54,IF(AA54="Moderate confidence",IF(K54="Inferred","The evidence supports the inference that ","The available evidence supports the assessment that ")&amp;C54&amp;", with Moderate confidence within "&amp;D54&amp;". "&amp;U54&amp;" could change its scope or wording.",IF(K54="Inferred","The limited evidence supports the provisional inference that ","Limited evidence weakly supports the bounded assessment that ")&amp;C54&amp;". Treat it as provisional because "&amp;U54))))))</x:f>
      </x:c>
      <x:c r="AF54" s="38" t="str">
        <x:f>IF(A54="","",IF(Z54="Invalid controlled input","Do not preserve or reuse a previous result.",IF(Z54="Incomplete","Do not infer a result from partial inputs.",IF(Z54="Not eligible","Do not use High, Moderate or Low confidence, zero confidence, very low confidence, or wording that presents the claim as established.",IF(AA54="High confidence","Do not say certain, proven, guaranteed, definitely, conclusive, established fact, or assign a numerical probability.",IF(AA54="Moderate confidence","Do not say definitive, conclusive, established fact, or attach a percentage band.","Do not say shows, confirms, demonstrates as established, or use Low confidence to rescue an unsupported claim."))))))</x:f>
      </x:c>
      <x:c r="AG54" s="38" t="str">
        <x:f>IF(A54="","",IF(AC54="A76-TECH-INVALID-ENUM","Correct the exact invalid value and resubmit.",IF(AC54="A76-INCOMPLETE","Complete every active Stage 1 field.",IF(AC54="A76-UPSTREAM-REFUSE","Resolve or replace the refused claim through What Counts as Reliable Evidence in Competitor Analysis?.",IF(AC54="A76-UPSTREAM-REVIEW","Complete the review in What Counts as Reliable Evidence in Competitor Analysis? before confidence assessment.",IF(AC54="A76-SC-NMC-UNRESOLVED","Resolve the claim status upstream before assigning confidence.",IF(AC54="A76-UPSTREAM-UNRESOLVED","Resolve the claim status upstream before assigning confidence.",IF(AC54="A76-DIRECT-FIT","Narrow or replace the claim and rerun What Counts as Reliable Evidence in Competitor Analysis?.",IF(AC54="A76-DIRECT-FIT-PARTIAL","Submit the separately narrowed proposition approved through What Counts as Reliable Evidence in Competitor Analysis? as the new Exact claim with Direct claim fit set to Yes.",IF(AC54="A76-MISSING-OR-UNCHECKED","Recover or document the required evidence and complete the review in What Counts as Reliable Evidence in Competitor Analysis? before assigning confidence.",IF(AC54="A76-CONTRADICTION","Resolve or preserve the contradiction through How to Handle Contradictory Competitor Evidence before assigning confidence.",IF(AC54="A76-SC-NMC-CONTRADICTION","Resolve or preserve the contradiction through How to Handle Contradictory Competitor Evidence before assigning confidence.",IF(AC54="A76-NOT-ASSIGNABLE-ASSUMPTION","Resolve the material assumption or narrow the claim.",IF(AC54="A76-NOT-ASSIGNABLE-CONTEXT","Establish the relevant context before assigning confidence.",IF(AC54="A76-NOT-ASSIGNABLE-STALE-CURRENT","Update or historically bind the evidence through When Competitor Evidence Becomes Too Old to Use.",IF(AC54="A76-SC-NMC-STALE","Run a fresh assessment with current evidence.",IF(AC54="A76-SC-ASSUMPTION-CONFLICT","Choose a bounded assumption category or remove the detail.",IF(AC54="A76-SC-INDEPENDENCE-UNPROVEN","Trace origins or correct the support category.",IF(AC54="A76-SC-LIMIT-MISSING","Add the exact limitation or correct the upstream outcome.",IF(AC54="A76-SC-NMC-CLAIM-CHANGED","Run a fresh assessment.",IF(AC54="A76-SC-NMC-USE-CHANGED","Run a fresh assessment for the new use.",IF(AC54="A76-SC-UNCLASSIFIED","Return to method governance; do not invent a result.",IF(AC54="A76-LOW-ASSUMPTION","Keep the assumption explicit and seek evidence that could remove it.",IF(AC54="A76-LOW-HISTORICAL","Use only historically bounded wording and seek current evidence.",IF(AC54="A76-LOW-NOT-ESTABLISHED","Trace provenance or collect genuinely independent evidence.",IF(AC54="A76-LOW-SENSITIVE","Collect the evidence most likely to change the result.",IF(AC54="A76-LOW-SINGLE-ORIGIN","Seek genuinely independent corroboration.",IF(AC54="A76-LOW-WEAK-LINES","Strengthen direct support before consequential use.",IF(AC54="A76-MODERATE-HISTORICAL","Do not generalize it to the current decision without fresh evidence.",IF(AC54="A76-MODERATE-LIMITED","Reopen if the named limitation no longer holds.",IF(AC54="A76-MODERATE-NMC","Reopen if the exact claim, use, evidence or context changes.",IF(AC54="A76-MODERATE-ONE-LINE","A second genuinely independent line could change scope or wording.",IF(AC54="A76-MODERATE-SENSITIVE","Name the likely change trigger and keep the statement bounded.",IF(AC54="A76-MODERATE-SHARED-ORIGINS","Seek genuinely independent origins.",IF(AC54="A76-MODERATE-WEAK-LINES","Strengthen the direct evidence and preserve the limitation.",IF(AC54="A76-HIGH-DIRECT-INDEPENDENT","Reopen on the named evidence, context, assumption or decision-use trigger.",IF(AC54="A76-HIGH-INFERENCE-RETAINED","Retain the inference marker and reopen on the named trigger.",IF(AC54="A76-HIGH-NMC","Reopen on the named evidence, context, assumption or decision-use trigger.",""))))))))))))))))))))))))))))))))))))))</x:f>
      </x:c>
      <x:c r="AH54" s="38" t="str">
        <x:f>IF(A54="","",IF(Z54&lt;&gt;"Eligible","",IF(AND(V54="Consequential / high-impact",W54="Hard to reverse"),"CONF-OVERLAY-CONSEQUENCE + CONF-OVERLAY-HARD-TO-REVERSE",IF(AND(AA54="Low confidence",W54="Hard to reverse"),"CONF-OVERLAY-HARD-TO-REVERSE",IF(V54="Consequential / high-impact","CONF-OVERLAY-CONSEQUENCE",IF(W54="Hard to reverse","CONF-OVERLAY-HARD-TO-REVERSE",IF(OR(V54="Material / decision-changing",W54="Costly to reverse"),"CONF-OVERLAY-CONSEQUENCE","")))))))</x:f>
      </x:c>
      <x:c r="AI54" s="38" t="str">
        <x:f>IF(A54="","",IF(Z54&lt;&gt;"Eligible","",IF(AND(V54="Consequential / high-impact",W54="Hard to reverse"),IF(AA54="Low confidence","Independent review and formal approval required; default to deferral, evidence collection or a reversible test.","Independent accountable review and formal approval required before a consequential, hard-to-reverse action."),IF(AND(AA54="Low confidence",W54="Hard to reverse"),"Independent review and formal approval required; default to deferral, evidence collection or a reversible test.",IF(V54="Consequential / high-impact","Independent accountable review and formal approval required.",IF(W54="Hard to reverse","Independent review required before a hard-to-reverse action.",IF(OR(V54="Material / decision-changing",W54="Costly to reverse"),"Accountable reviewer required before material use.","Owner review; reopen on the named trigger.")))))))</x:f>
      </x:c>
      <x:c r="AJ54" s="38" t="str">
        <x:f>IF(A54="","",IF(Z54&lt;&gt;"Eligible","",IF(AND(V54="Consequential / high-impact",W54="Hard to reverse"),IF(AA54="Low confidence","Do not make an irreversible commitment from this Low-confidence assessment.","Prefer a reversible step and proceed only within the recorded scope after independent review; confidence itself is unchanged."),IF(AND(AA54="Low confidence",W54="Hard to reverse"),"Do not make an irreversible commitment from this Low-confidence assessment.",IF(V54="Consequential / high-impact","Proceed only within the recorded scope after independent review; confidence itself is unchanged.",IF(W54="Hard to reverse","Prefer a reversible step until review is complete.",IF(OR(V54="Material / decision-changing",W54="Costly to reverse"),"Use only after accountable review and within the stated boundary.","Proceed within the stated scope and preserve the reopen condition.")))))))</x:f>
      </x:c>
      <x:c r="AK54" s="37"/>
      <x:c r="AL54" s="37"/>
      <x:c r="AM54" s="37"/>
      <x:c r="AN54" s="37"/>
      <x:c r="AO54" s="42"/>
      <x:c r="AP54" s="38" t="str">
        <x:f>IF(A54="","",IF(Z54&lt;&gt;"Eligible","Not active",IF(OR(AND(AN54&lt;&gt;"",NOT(OR(EXACT(AN54,"Yes"),EXACT(AN54,"No")))),AND(AO54&lt;&gt;"",NOT(ISNUMBER(AO54)))),"H00",IF(OR(AK54="",AM54="",AN54=""),"H01",IF(AND(OR(V54="Material / decision-changing",V54="Consequential / high-impact",W54="Costly to reverse",W54="Hard to reverse"),AL54=""),"H02",IF(AND(OR(V54="Consequential / high-impact",W54="Hard to reverse"),AK54&lt;&gt;"",AL54&lt;&gt;"",EXACT(AK54,AL54)),"H03",IF(AND(AN54="Yes",AO54=""),"H04",IF(AND(AN54="No",AO54&lt;&gt;""),"H05","H06"))))))))</x:f>
      </x:c>
      <x:c r="AQ54" s="38" t="str">
        <x:f>IF(A54="","",IF(AP54="Not active","Not active",IF(OR(AP54="H00",AP54="H01",AP54="H04"),"Incomplete",IF(OR(AP54="H02",AP54="H03",AP54="H05"),"Draft","Complete"))))</x:f>
      </x:c>
      <x:c r="AR54" s="38" t="str">
        <x:f>IF(A54="","",IF(AP54="H00","CONF-HANDOFF-INVALID",IF(AP54="H01","CONF-HANDOFF-INCOMPLETE",IF(AP54="H02","CONF-HANDOFF-REVIEWER",IF(AP54="H03","CONF-HANDOFF-INDEPENDENCE",IF(AP54="H04","CONF-HANDOFF-DATE",IF(AP54="H05","CONF-HANDOFF-DATE-NOT-MATERIAL","")))))))</x:f>
      </x:c>
      <x:c r="AS54" s="38" t="str">
        <x:f>IF(A54="","",IF(AP54="H06","Permitted","Prohibited"))</x:f>
      </x:c>
      <x:c r="AT54" s="38" t="str">
        <x:f>IF(A54="","",IF(OR(AB54="P54",AB54="P55",AB54="P57",AB54="P58"),"What Counts as Reliable Evidence in Competitor Analysis?",IF(AB54="P56","Observed, Inferred and Unresolved Evidence",IF(AB54="P59","How to Handle Contradictory Competitor Evidence",IF(AB54="P60","When Competitor Evidence Becomes Too Old to Use","")))))</x:f>
      </x:c>
      <x:c r="AU54" s="38" t="str">
        <x:f>IF(A54="","","SERPIFAI Confidence Statement Method v1.0.1")</x:f>
      </x:c>
      <x:c r="AV54" s="38" t="str">
        <x:f>IF(A54="","","Qualitative evidence-and-uncertainty protocol; not probability, calibrated accuracy, scoring, assurance or a guarantee.")</x:f>
      </x:c>
    </x:row>
    <x:row r="55">
      <x:c r="A55" s="37"/>
      <x:c r="B55" s="37"/>
      <x:c r="C55" s="37"/>
      <x:c r="D55" s="37"/>
      <x:c r="E55" s="42"/>
      <x:c r="F55" s="37"/>
      <x:c r="G55" s="37"/>
      <x:c r="H55" s="37"/>
      <x:c r="I55" s="37"/>
      <x:c r="J55" s="37"/>
      <x:c r="K55" s="37"/>
      <x:c r="L55" s="37"/>
      <x:c r="M55" s="37"/>
      <x:c r="N55" s="37"/>
      <x:c r="O55" s="37"/>
      <x:c r="P55" s="37"/>
      <x:c r="Q55" s="37"/>
      <x:c r="R55" s="37"/>
      <x:c r="S55" s="37"/>
      <x:c r="T55" s="37"/>
      <x:c r="U55" s="37"/>
      <x:c r="V55" s="37"/>
      <x:c r="W55" s="37"/>
      <x:c r="X55" s="38" t="str">
        <x:f>IF(A55="","",IF(NOT(AND(OR(EXACT(F55,"Use"),EXACT(F55,"Use with limits"),EXACT(F55,"Review required"),EXACT(F55,"Refuse claim"),EXACT(F55,"No material change")),OR(EXACT(J55,"Fit"),EXACT(J55,"Limited / weak"),EXACT(J55,"Stale"),EXACT(J55,"Contradictory"),EXACT(J55,"Missing")),OR(EXACT(K55,"Supported"),EXACT(K55,"Inferred"),EXACT(K55,"Unresolved")),OR(EXACT(L55,"Yes"),EXACT(L55,"Partial"),EXACT(L55,"No"),EXACT(L55,"Unknown")),OR(EXACT(M55,"None found"),EXACT(M55,"Apparent contradiction resolved"),EXACT(M55,"Material contradiction unresolved"),EXACT(M55,"Not checked")),OR(EXACT(N55,"None"),EXACT(N55,"Recoverable missing evidence"),EXACT(N55,"Material evidence unavailable"),EXACT(N55,"Unknown")),OR(EXACT(O55,"Multiple independent lines"),EXACT(O55,"One independent line"),EXACT(O55,"Single-origin only"),EXACT(O55,"Not established")),OR(EXACT(Q55,"None"),EXACT(Q55,"Limited and visible"),EXACT(Q55,"Material but bounded"),EXACT(Q55,"Material and unresolved")),OR(EXACT(S55,"Fit for current decision"),EXACT(S55,"Historical but deliberately bounded"),EXACT(S55,"Stale for current decision"),EXACT(S55,"Context not established")),OR(EXACT(T55,"Unlikely to change assessment"),EXACT(T55,"Could change scope or wording"),EXACT(T55,"Likely to change assessment")),OR(EXACT(V55,"Routine / descriptive"),EXACT(V55,"Material / decision-changing"),EXACT(V55,"Consequential / high-impact")),OR(EXACT(W55,"Easy to reverse"),EXACT(W55,"Costly to reverse"),EXACT(W55,"Hard to reverse")),IF(F55="No material change",OR(EXACT(H55,"Unchanged exact claim"),EXACT(H55,"Changed exact claim")),TRUE),IF(F55="No material change",OR(EXACT(I55,"Unchanged decision use"),EXACT(I55,"Changed decision use")),TRUE),IF(OR(O55="Multiple independent lines",O55="One independent line"),OR(EXACT(P55,"Established independent origins"),EXACT(P55,"Shared or dependent origins"),EXACT(P55,"Not established")),TRUE))),"Invalid","Valid"))</x:f>
      </x:c>
      <x:c r="Y55" s="38" t="str">
        <x:f>IF(A55="","",IF(X55="Invalid","Not evaluated after P00",IF(OR(C55="",D55="",F55="",IF(F55="No material change",OR(H55="",I55=""),FALSE),J55="",K55="",L55="",M55="",N55="",O55="",IF(OR(O55="Multiple independent lines",O55="One independent line"),P55="",FALSE),Q55="",IF(Q55&lt;&gt;"None",R55="",FALSE),S55="",T55="",U55="",V55="",W55=""),"Incomplete","Complete")))</x:f>
      </x:c>
      <x:c r="Z55" s="38" t="str">
        <x:f>IF(A55="","",IF(AB55="P00","Invalid controlled input",IF(AB55="P01","Incomplete",IF(OR(AB55="P02",AB55="P03",AB55="P04",AB55="P05",AB55="P06",AB55="P07",AB55="P08",AB55="P09"),"Not eligible","Eligible"))))</x:f>
      </x:c>
      <x:c r="AA55" s="38" t="str">
        <x:f>IF(A55="","",IF(AB55="P00","No confidence assigned",IF(AB55="P01","No confidence result",IF(OR(AB55="P02",AB55="P03",AB55="P04",AB55="P05",AB55="P06",AB55="P07",AB55="P08",AB55="P09"),"Confidence not assignable",IF(AB55="P10","Low confidence",IF(AB55="P11","Moderate confidence","High confidence"))))))</x:f>
      </x:c>
      <x:c r="AB55" s="38" t="str">
        <x:f>IF(A55="","",IF(X55="Invalid","P00",IF(Y55="Incomplete","P01",IF(F55="Refuse claim","P02",IF(F55="Review required","P03",IF(K55="Unresolved","P04",IF(OR(L55="No",L55="Unknown",L55="Partial"),"P05",IF(OR(J55="Missing",N55&lt;&gt;"None",M55="Not checked"),"P06",IF(OR(J55="Contradictory",M55="Material contradiction unresolved"),"P07",IF(OR(J55="Stale",S55="Stale for current decision",S55="Context not established",Q55="Material and unresolved"),"P08",IF(OR(AND(F55="Use with limits",G55=""),AND(F55="No material change",H55="Changed exact claim"),AND(F55="No material change",I55="Changed decision use"),AND(OR(O55="Multiple independent lines",O55="One independent line"),P55="Not established"),AND(Q55="None",R55&lt;&gt;"")),"P09",IF(OR(Q55="Material but bounded",AND(S55="Historical but deliberately bounded",J55="Limited / weak"),O55="Not established",AND(J55="Limited / weak",O55="Multiple independent lines",P55="Established independent origins",T55="Likely to change assessment"),AND(O55="Single-origin only",NOT(AND(F55="Use",J55="Fit",OR(K55="Supported",K55="Inferred"),L55="Yes",OR(M55="None found",M55="Apparent contradiction resolved"),N55="None",O55="Single-origin only",OR(Q55="None",Q55="Limited and visible"),S55="Fit for current decision",T55="Unlikely to change assessment"))),T55="Likely to change assessment"),"P10",IF(OR(AND(F55="No material change",NOT(AND(OR(F55="Use",F55="No material change"),IF(F55="No material change",AND(H55="Unchanged exact claim",I55="Unchanged decision use"),TRUE),J55="Fit",OR(K55="Supported",K55="Inferred"),L55="Yes",OR(M55="None found",M55="Apparent contradiction resolved"),N55="None",O55="Multiple independent lines",P55="Established independent origins",OR(Q55="None",Q55="Limited and visible"),S55="Fit for current decision",T55="Unlikely to change assessment"))),F55="Use with limits",S55="Historical but deliberately bounded",P55="Shared or dependent origins",O55="One independent line",AND(F55="Use",J55="Fit",OR(K55="Supported",K55="Inferred"),L55="Yes",OR(M55="None found",M55="Apparent contradiction resolved"),N55="None",O55="Single-origin only",OR(Q55="None",Q55="Limited and visible"),S55="Fit for current decision",T55="Unlikely to change assessment"),AND(J55="Limited / weak",O55="Multiple independent lines",P55="Established independent origins",OR(T55="Unlikely to change assessment",T55="Could change scope or wording")),T55="Could change scope or wording"),"P11",IF(AND(OR(F55="Use",F55="No material change"),IF(F55="No material change",AND(H55="Unchanged exact claim",I55="Unchanged decision use"),TRUE),J55="Fit",OR(K55="Supported",K55="Inferred"),L55="Yes",OR(M55="None found",M55="Apparent contradiction resolved"),N55="None",O55="Multiple independent lines",P55="Established independent origins",OR(Q55="None",Q55="Limited and visible"),S55="Fit for current decision",T55="Unlikely to change assessment"),"P12","P09"))))))))))))))</x:f>
      </x:c>
      <x:c r="AC55" s="38" t="str">
        <x:f>IF(A55="","",IF(AB55="P00","CONF-TECH-INVALID-ENUM",IF(AB55="P01","CONF-INCOMPLETE",IF(AB55="P02","CONF-UPSTREAM-REFUSE",IF(AB55="P03","CONF-UPSTREAM-REVIEW",IF(AB55="P04",IF(F55="No material change","CONF-SC-NMC-UNRESOLVED","CONF-UPSTREAM-UNRESOLVED"),IF(AB55="P05",IF(L55="Partial","CONF-DIRECT-FIT-PARTIAL","CONF-DIRECT-FIT"),IF(AB55="P06","CONF-MISSING-OR-UNCHECKED",IF(AB55="P07",IF(F55="No material change","CONF-SC-NMC-CONTRADICTION","CONF-CONTRADICTION"),IF(AB55="P08",IF(Q55="Material and unresolved","CONF-NOT-ASSIGNABLE-ASSUMPTION",IF(AND(F55="No material change",OR(J55="Stale",S55="Stale for current decision")),"CONF-SC-NMC-STALE",IF(S55="Context not established","CONF-NOT-ASSIGNABLE-CONTEXT","CONF-NOT-ASSIGNABLE-STALE-CURRENT"))),IF(AB55="P09",IF(AND(F55="Use with limits",G55=""),"CONF-SC-LIMIT-MISSING",IF(AND(F55="No material change",H55="Changed exact claim"),"CONF-SC-NMC-CLAIM-CHANGED",IF(AND(F55="No material change",I55="Changed decision use"),"CONF-SC-NMC-USE-CHANGED",IF(AND(OR(O55="Multiple independent lines",O55="One independent line"),P55="Not established"),"CONF-SC-INDEPENDENCE-UNPROVEN",IF(AND(Q55="None",R55&lt;&gt;""),"CONF-SC-ASSUMPTION-CONFLICT","CONF-SC-UNCLASSIFIED"))))),IF(AB55="P10",IF(Q55="Material but bounded","CONF-LOW-ASSUMPTION",IF(AND(S55="Historical but deliberately bounded",J55="Limited / weak"),"CONF-LOW-HISTORICAL",IF(O55="Not established","CONF-LOW-NOT-ESTABLISHED",IF(AND(J55="Limited / weak",O55="Multiple independent lines",P55="Established independent origins",T55="Likely to change assessment"),"CONF-LOW-WEAK-LINES",IF(AND(O55="Single-origin only",NOT(AND(F55="Use",J55="Fit",OR(K55="Supported",K55="Inferred"),L55="Yes",OR(M55="None found",M55="Apparent contradiction resolved"),N55="None",O55="Single-origin only",OR(Q55="None",Q55="Limited and visible"),S55="Fit for current decision",T55="Unlikely to change assessment"))),"CONF-LOW-SINGLE-ORIGIN","CONF-LOW-SENSITIVE"))))),IF(AB55="P11",IF(F55="No material change","CONF-MODERATE-NMC",IF(F55="Use with limits","CONF-MODERATE-LIMITED",IF(S55="Historical but deliberately bounded","CONF-MODERATE-HISTORICAL",IF(P55="Shared or dependent origins","CONF-MODERATE-SHARED-ORIGINS",IF(OR(O55="One independent line",AND(F55="Use",J55="Fit",OR(K55="Supported",K55="Inferred"),L55="Yes",OR(M55="None found",M55="Apparent contradiction resolved"),N55="None",O55="Single-origin only",OR(Q55="None",Q55="Limited and visible"),S55="Fit for current decision",T55="Unlikely to change assessment")),"CONF-MODERATE-ONE-LINE",IF(AND(J55="Limited / weak",O55="Multiple independent lines",P55="Established independent origins",OR(T55="Unlikely to change assessment",T55="Could change scope or wording")),"CONF-MODERATE-WEAK-LINES","CONF-MODERATE-SENSITIVE")))))),IF(AB55="P12",IF(F55="No material change","CONF-HIGH-NMC",IF(K55="Inferred","CONF-HIGH-INFERENCE-RETAINED","CONF-HIGH-DIRECT-INDEPENDENT")),""))))))))))))))</x:f>
      </x:c>
      <x:c r="AD55" s="38" t="str">
        <x:f>IF(A55="","",IF(AC55="A77-TECH-INVALID-ENUM","One or more active Stage 1 controlled values are invalid.",IF(AC55="A77-INCOMPLETE","The active Stage 1 assessment is incomplete.",IF(AC55="A77-UPSTREAM-REFUSE","What Counts as Reliable Evidence in Competitor Analysis? returned Refuse claim.",IF(AC55="A77-UPSTREAM-REVIEW","What Counts as Reliable Evidence in Competitor Analysis? returned Review required.",IF(AC55="A77-SC-NMC-UNRESOLVED","The no-material-change claim remains unresolved.",IF(AC55="A77-UPSTREAM-UNRESOLVED","The claim remains unresolved.",IF(AC55="A77-DIRECT-FIT","The evidence does not directly fit the exact submitted claim.",IF(AC55="A77-DIRECT-FIT-PARTIAL","The submitted claim only partially fits the evidence.",IF(AC55="A77-MISSING-OR-UNCHECKED","Required evidence is missing, unavailable, unknown, or contradiction checking is incomplete.",IF(AC55="A77-CONTRADICTION","A material contradiction remains unresolved.",IF(AC55="A77-SC-NMC-CONTRADICTION","The no-material-change submission contains an unresolved material contradiction.",IF(AC55="A77-NOT-ASSIGNABLE-ASSUMPTION","A material assumption remains unresolved.",IF(AC55="A77-NOT-ASSIGNABLE-CONTEXT","The relevant context is not established.",IF(AC55="A77-NOT-ASSIGNABLE-STALE-CURRENT","The evidence or context is stale for the current decision.",IF(AC55="A77-SC-NMC-STALE","The no-material-change assessment is stale for the current decision.",IF(AC55="A77-SC-ASSUMPTION-CONFLICT","The assumption category and detail conflict.",IF(AC55="A77-SC-INDEPENDENCE-UNPROVEN","Independent origins are not established.",IF(AC55="A77-SC-LIMIT-MISSING","Use with limits requires a named limitation.",IF(AC55="A77-SC-NMC-CLAIM-CHANGED","The exact claim changed, so prior confidence cannot be carried forward.",IF(AC55="A77-SC-NMC-USE-CHANGED","The decision use changed.",IF(AC55="A77-SC-UNCLASSIFIED","The valid input combination has no authorized classification.",IF(AC55="A77-LOW-ASSUMPTION","A bounded material assumption makes the eligible assessment fragile.",IF(AC55="A77-LOW-HISTORICAL","Historical, weak support makes the assessment fragile.",IF(AC55="A77-LOW-NOT-ESTABLISHED","Support exists but independent support is not established.",IF(AC55="A77-LOW-SENSITIVE","Plausible new evidence is likely to change the assessment.",IF(AC55="A77-LOW-SINGLE-ORIGIN","The eligible assessment depends on one origin and fails the stable single-origin conjunction.",IF(AC55="A77-LOW-WEAK-LINES","Multiple independent lines remain weak and the result is likely to change.",IF(AC55="A77-MODERATE-HISTORICAL","The evidence supports a deliberately historical, bounded assessment.",IF(AC55="A77-MODERATE-LIMITED","The assessment is eligible only within the named limitation.",IF(AC55="A77-MODERATE-NMC","The unchanged assessment remains eligible but retains meaningful uncertainty.",IF(AC55="A77-MODERATE-ONE-LINE","The assessment rests on one effective line of support.",IF(AC55="A77-MODERATE-SENSITIVE","Meaningful new evidence could change the scope or wording.",IF(AC55="A77-MODERATE-SHARED-ORIGINS","The lines share or depend on common origins, reducing independent corroboration.",IF(AC55="A77-MODERATE-WEAK-LINES","Established independent origins support the assessment, but the evidence remains limited or weak.",IF(AC55="A77-HIGH-DIRECT-INDEPENDENT","Direct, coherent support with established independent origins and limited visible assumptions supports the bounded assessment.",IF(AC55="A77-HIGH-INFERENCE-RETAINED","Direct, coherent support with established independent origins supports the bounded inference; it remains explicitly an inference.",IF(AC55="A77-HIGH-NMC","The exact claim and decision use are unchanged and the strong-support conditions remain satisfied.",""))))))))))))))))))))))))))))))))))))))</x:f>
      </x:c>
      <x:c r="AE55" s="38" t="str">
        <x:f>IF(A55="","",IF(Z55="Invalid controlled input","No confidence statement is permitted.",IF(Z55="Incomplete","No confidence statement is permitted until Stage 1 is complete.",IF(Z55="Not eligible","Confidence not assignable: no confidence statement is permitted for "&amp;C55&amp;" because "&amp;AD55&amp;" "&amp;AG55,IF(AA55="High confidence",IF(K55="Inferred","The evidence supports the inference that ","The available evidence strongly supports the assessment that ")&amp;C55&amp;", with High confidence within "&amp;D55&amp;". The principal remaining uncertainty is "&amp;U55,IF(AA55="Moderate confidence",IF(K55="Inferred","The evidence supports the inference that ","The available evidence supports the assessment that ")&amp;C55&amp;", with Moderate confidence within "&amp;D55&amp;". "&amp;U55&amp;" could change its scope or wording.",IF(K55="Inferred","The limited evidence supports the provisional inference that ","Limited evidence weakly supports the bounded assessment that ")&amp;C55&amp;". Treat it as provisional because "&amp;U55))))))</x:f>
      </x:c>
      <x:c r="AF55" s="38" t="str">
        <x:f>IF(A55="","",IF(Z55="Invalid controlled input","Do not preserve or reuse a previous result.",IF(Z55="Incomplete","Do not infer a result from partial inputs.",IF(Z55="Not eligible","Do not use High, Moderate or Low confidence, zero confidence, very low confidence, or wording that presents the claim as established.",IF(AA55="High confidence","Do not say certain, proven, guaranteed, definitely, conclusive, established fact, or assign a numerical probability.",IF(AA55="Moderate confidence","Do not say definitive, conclusive, established fact, or attach a percentage band.","Do not say shows, confirms, demonstrates as established, or use Low confidence to rescue an unsupported claim."))))))</x:f>
      </x:c>
      <x:c r="AG55" s="38" t="str">
        <x:f>IF(A55="","",IF(AC55="A77-TECH-INVALID-ENUM","Correct the exact invalid value and resubmit.",IF(AC55="A77-INCOMPLETE","Complete every active Stage 1 field.",IF(AC55="A77-UPSTREAM-REFUSE","Resolve or replace the refused claim through What Counts as Reliable Evidence in Competitor Analysis?.",IF(AC55="A77-UPSTREAM-REVIEW","Complete the review in What Counts as Reliable Evidence in Competitor Analysis? before confidence assessment.",IF(AC55="A77-SC-NMC-UNRESOLVED","Resolve the claim status upstream before assigning confidence.",IF(AC55="A77-UPSTREAM-UNRESOLVED","Resolve the claim status upstream before assigning confidence.",IF(AC55="A77-DIRECT-FIT","Narrow or replace the claim and rerun What Counts as Reliable Evidence in Competitor Analysis?.",IF(AC55="A77-DIRECT-FIT-PARTIAL","Submit the separately narrowed proposition approved through What Counts as Reliable Evidence in Competitor Analysis? as the new Exact claim with Direct claim fit set to Yes.",IF(AC55="A77-MISSING-OR-UNCHECKED","Recover or document the required evidence and complete the review in What Counts as Reliable Evidence in Competitor Analysis? before assigning confidence.",IF(AC55="A77-CONTRADICTION","Resolve or preserve the contradiction through How to Handle Contradictory Competitor Evidence before assigning confidence.",IF(AC55="A77-SC-NMC-CONTRADICTION","Resolve or preserve the contradiction through How to Handle Contradictory Competitor Evidence before assigning confidence.",IF(AC55="A77-NOT-ASSIGNABLE-ASSUMPTION","Resolve the material assumption or narrow the claim.",IF(AC55="A77-NOT-ASSIGNABLE-CONTEXT","Establish the relevant context before assigning confidence.",IF(AC55="A77-NOT-ASSIGNABLE-STALE-CURRENT","Update or historically bind the evidence through When Competitor Evidence Becomes Too Old to Use.",IF(AC55="A77-SC-NMC-STALE","Run a fresh assessment with current evidence.",IF(AC55="A77-SC-ASSUMPTION-CONFLICT","Choose a bounded assumption category or remove the detail.",IF(AC55="A77-SC-INDEPENDENCE-UNPROVEN","Trace origins or correct the support category.",IF(AC55="A77-SC-LIMIT-MISSING","Add the exact limitation or correct the upstream outcome.",IF(AC55="A77-SC-NMC-CLAIM-CHANGED","Run a fresh assessment.",IF(AC55="A77-SC-NMC-USE-CHANGED","Run a fresh assessment for the new use.",IF(AC55="A77-SC-UNCLASSIFIED","Return to method governance; do not invent a result.",IF(AC55="A77-LOW-ASSUMPTION","Keep the assumption explicit and seek evidence that could remove it.",IF(AC55="A77-LOW-HISTORICAL","Use only historically bounded wording and seek current evidence.",IF(AC55="A77-LOW-NOT-ESTABLISHED","Trace provenance or collect genuinely independent evidence.",IF(AC55="A77-LOW-SENSITIVE","Collect the evidence most likely to change the result.",IF(AC55="A77-LOW-SINGLE-ORIGIN","Seek genuinely independent corroboration.",IF(AC55="A77-LOW-WEAK-LINES","Strengthen direct support before consequential use.",IF(AC55="A77-MODERATE-HISTORICAL","Do not generalize it to the current decision without fresh evidence.",IF(AC55="A77-MODERATE-LIMITED","Reopen if the named limitation no longer holds.",IF(AC55="A77-MODERATE-NMC","Reopen if the exact claim, use, evidence or context changes.",IF(AC55="A77-MODERATE-ONE-LINE","A second genuinely independent line could change scope or wording.",IF(AC55="A77-MODERATE-SENSITIVE","Name the likely change trigger and keep the statement bounded.",IF(AC55="A77-MODERATE-SHARED-ORIGINS","Seek genuinely independent origins.",IF(AC55="A77-MODERATE-WEAK-LINES","Strengthen the direct evidence and preserve the limitation.",IF(AC55="A77-HIGH-DIRECT-INDEPENDENT","Reopen on the named evidence, context, assumption or decision-use trigger.",IF(AC55="A77-HIGH-INFERENCE-RETAINED","Retain the inference marker and reopen on the named trigger.",IF(AC55="A77-HIGH-NMC","Reopen on the named evidence, context, assumption or decision-use trigger.",""))))))))))))))))))))))))))))))))))))))</x:f>
      </x:c>
      <x:c r="AH55" s="38" t="str">
        <x:f>IF(A55="","",IF(Z55&lt;&gt;"Eligible","",IF(AND(V55="Consequential / high-impact",W55="Hard to reverse"),"CONF-OVERLAY-CONSEQUENCE + CONF-OVERLAY-HARD-TO-REVERSE",IF(AND(AA55="Low confidence",W55="Hard to reverse"),"CONF-OVERLAY-HARD-TO-REVERSE",IF(V55="Consequential / high-impact","CONF-OVERLAY-CONSEQUENCE",IF(W55="Hard to reverse","CONF-OVERLAY-HARD-TO-REVERSE",IF(OR(V55="Material / decision-changing",W55="Costly to reverse"),"CONF-OVERLAY-CONSEQUENCE","")))))))</x:f>
      </x:c>
      <x:c r="AI55" s="38" t="str">
        <x:f>IF(A55="","",IF(Z55&lt;&gt;"Eligible","",IF(AND(V55="Consequential / high-impact",W55="Hard to reverse"),IF(AA55="Low confidence","Independent review and formal approval required; default to deferral, evidence collection or a reversible test.","Independent accountable review and formal approval required before a consequential, hard-to-reverse action."),IF(AND(AA55="Low confidence",W55="Hard to reverse"),"Independent review and formal approval required; default to deferral, evidence collection or a reversible test.",IF(V55="Consequential / high-impact","Independent accountable review and formal approval required.",IF(W55="Hard to reverse","Independent review required before a hard-to-reverse action.",IF(OR(V55="Material / decision-changing",W55="Costly to reverse"),"Accountable reviewer required before material use.","Owner review; reopen on the named trigger.")))))))</x:f>
      </x:c>
      <x:c r="AJ55" s="38" t="str">
        <x:f>IF(A55="","",IF(Z55&lt;&gt;"Eligible","",IF(AND(V55="Consequential / high-impact",W55="Hard to reverse"),IF(AA55="Low confidence","Do not make an irreversible commitment from this Low-confidence assessment.","Prefer a reversible step and proceed only within the recorded scope after independent review; confidence itself is unchanged."),IF(AND(AA55="Low confidence",W55="Hard to reverse"),"Do not make an irreversible commitment from this Low-confidence assessment.",IF(V55="Consequential / high-impact","Proceed only within the recorded scope after independent review; confidence itself is unchanged.",IF(W55="Hard to reverse","Prefer a reversible step until review is complete.",IF(OR(V55="Material / decision-changing",W55="Costly to reverse"),"Use only after accountable review and within the stated boundary.","Proceed within the stated scope and preserve the reopen condition.")))))))</x:f>
      </x:c>
      <x:c r="AK55" s="37"/>
      <x:c r="AL55" s="37"/>
      <x:c r="AM55" s="37"/>
      <x:c r="AN55" s="37"/>
      <x:c r="AO55" s="42"/>
      <x:c r="AP55" s="38" t="str">
        <x:f>IF(A55="","",IF(Z55&lt;&gt;"Eligible","Not active",IF(OR(AND(AN55&lt;&gt;"",NOT(OR(EXACT(AN55,"Yes"),EXACT(AN55,"No")))),AND(AO55&lt;&gt;"",NOT(ISNUMBER(AO55)))),"H00",IF(OR(AK55="",AM55="",AN55=""),"H01",IF(AND(OR(V55="Material / decision-changing",V55="Consequential / high-impact",W55="Costly to reverse",W55="Hard to reverse"),AL55=""),"H02",IF(AND(OR(V55="Consequential / high-impact",W55="Hard to reverse"),AK55&lt;&gt;"",AL55&lt;&gt;"",EXACT(AK55,AL55)),"H03",IF(AND(AN55="Yes",AO55=""),"H04",IF(AND(AN55="No",AO55&lt;&gt;""),"H05","H06"))))))))</x:f>
      </x:c>
      <x:c r="AQ55" s="38" t="str">
        <x:f>IF(A55="","",IF(AP55="Not active","Not active",IF(OR(AP55="H00",AP55="H01",AP55="H04"),"Incomplete",IF(OR(AP55="H02",AP55="H03",AP55="H05"),"Draft","Complete"))))</x:f>
      </x:c>
      <x:c r="AR55" s="38" t="str">
        <x:f>IF(A55="","",IF(AP55="H00","CONF-HANDOFF-INVALID",IF(AP55="H01","CONF-HANDOFF-INCOMPLETE",IF(AP55="H02","CONF-HANDOFF-REVIEWER",IF(AP55="H03","CONF-HANDOFF-INDEPENDENCE",IF(AP55="H04","CONF-HANDOFF-DATE",IF(AP55="H05","CONF-HANDOFF-DATE-NOT-MATERIAL","")))))))</x:f>
      </x:c>
      <x:c r="AS55" s="38" t="str">
        <x:f>IF(A55="","",IF(AP55="H06","Permitted","Prohibited"))</x:f>
      </x:c>
      <x:c r="AT55" s="38" t="str">
        <x:f>IF(A55="","",IF(OR(AB55="P55",AB55="P56",AB55="P58",AB55="P59"),"What Counts as Reliable Evidence in Competitor Analysis?",IF(AB55="P57","Observed, Inferred and Unresolved Evidence",IF(AB55="P60","How to Handle Contradictory Competitor Evidence",IF(AB55="P61","When Competitor Evidence Becomes Too Old to Use","")))))</x:f>
      </x:c>
      <x:c r="AU55" s="38" t="str">
        <x:f>IF(A55="","","SERPIFAI Confidence Statement Method v1.0.1")</x:f>
      </x:c>
      <x:c r="AV55" s="38" t="str">
        <x:f>IF(A55="","","Qualitative evidence-and-uncertainty protocol; not probability, calibrated accuracy, scoring, assurance or a guarantee.")</x:f>
      </x:c>
    </x:row>
    <x:row r="56">
      <x:c r="A56" s="37"/>
      <x:c r="B56" s="37"/>
      <x:c r="C56" s="37"/>
      <x:c r="D56" s="37"/>
      <x:c r="E56" s="42"/>
      <x:c r="F56" s="37"/>
      <x:c r="G56" s="37"/>
      <x:c r="H56" s="37"/>
      <x:c r="I56" s="37"/>
      <x:c r="J56" s="37"/>
      <x:c r="K56" s="37"/>
      <x:c r="L56" s="37"/>
      <x:c r="M56" s="37"/>
      <x:c r="N56" s="37"/>
      <x:c r="O56" s="37"/>
      <x:c r="P56" s="37"/>
      <x:c r="Q56" s="37"/>
      <x:c r="R56" s="37"/>
      <x:c r="S56" s="37"/>
      <x:c r="T56" s="37"/>
      <x:c r="U56" s="37"/>
      <x:c r="V56" s="37"/>
      <x:c r="W56" s="37"/>
      <x:c r="X56" s="38" t="str">
        <x:f>IF(A56="","",IF(NOT(AND(OR(EXACT(F56,"Use"),EXACT(F56,"Use with limits"),EXACT(F56,"Review required"),EXACT(F56,"Refuse claim"),EXACT(F56,"No material change")),OR(EXACT(J56,"Fit"),EXACT(J56,"Limited / weak"),EXACT(J56,"Stale"),EXACT(J56,"Contradictory"),EXACT(J56,"Missing")),OR(EXACT(K56,"Supported"),EXACT(K56,"Inferred"),EXACT(K56,"Unresolved")),OR(EXACT(L56,"Yes"),EXACT(L56,"Partial"),EXACT(L56,"No"),EXACT(L56,"Unknown")),OR(EXACT(M56,"None found"),EXACT(M56,"Apparent contradiction resolved"),EXACT(M56,"Material contradiction unresolved"),EXACT(M56,"Not checked")),OR(EXACT(N56,"None"),EXACT(N56,"Recoverable missing evidence"),EXACT(N56,"Material evidence unavailable"),EXACT(N56,"Unknown")),OR(EXACT(O56,"Multiple independent lines"),EXACT(O56,"One independent line"),EXACT(O56,"Single-origin only"),EXACT(O56,"Not established")),OR(EXACT(Q56,"None"),EXACT(Q56,"Limited and visible"),EXACT(Q56,"Material but bounded"),EXACT(Q56,"Material and unresolved")),OR(EXACT(S56,"Fit for current decision"),EXACT(S56,"Historical but deliberately bounded"),EXACT(S56,"Stale for current decision"),EXACT(S56,"Context not established")),OR(EXACT(T56,"Unlikely to change assessment"),EXACT(T56,"Could change scope or wording"),EXACT(T56,"Likely to change assessment")),OR(EXACT(V56,"Routine / descriptive"),EXACT(V56,"Material / decision-changing"),EXACT(V56,"Consequential / high-impact")),OR(EXACT(W56,"Easy to reverse"),EXACT(W56,"Costly to reverse"),EXACT(W56,"Hard to reverse")),IF(F56="No material change",OR(EXACT(H56,"Unchanged exact claim"),EXACT(H56,"Changed exact claim")),TRUE),IF(F56="No material change",OR(EXACT(I56,"Unchanged decision use"),EXACT(I56,"Changed decision use")),TRUE),IF(OR(O56="Multiple independent lines",O56="One independent line"),OR(EXACT(P56,"Established independent origins"),EXACT(P56,"Shared or dependent origins"),EXACT(P56,"Not established")),TRUE))),"Invalid","Valid"))</x:f>
      </x:c>
      <x:c r="Y56" s="38" t="str">
        <x:f>IF(A56="","",IF(X56="Invalid","Not evaluated after P00",IF(OR(C56="",D56="",F56="",IF(F56="No material change",OR(H56="",I56=""),FALSE),J56="",K56="",L56="",M56="",N56="",O56="",IF(OR(O56="Multiple independent lines",O56="One independent line"),P56="",FALSE),Q56="",IF(Q56&lt;&gt;"None",R56="",FALSE),S56="",T56="",U56="",V56="",W56=""),"Incomplete","Complete")))</x:f>
      </x:c>
      <x:c r="Z56" s="38" t="str">
        <x:f>IF(A56="","",IF(AB56="P00","Invalid controlled input",IF(AB56="P01","Incomplete",IF(OR(AB56="P02",AB56="P03",AB56="P04",AB56="P05",AB56="P06",AB56="P07",AB56="P08",AB56="P09"),"Not eligible","Eligible"))))</x:f>
      </x:c>
      <x:c r="AA56" s="38" t="str">
        <x:f>IF(A56="","",IF(AB56="P00","No confidence assigned",IF(AB56="P01","No confidence result",IF(OR(AB56="P02",AB56="P03",AB56="P04",AB56="P05",AB56="P06",AB56="P07",AB56="P08",AB56="P09"),"Confidence not assignable",IF(AB56="P10","Low confidence",IF(AB56="P11","Moderate confidence","High confidence"))))))</x:f>
      </x:c>
      <x:c r="AB56" s="38" t="str">
        <x:f>IF(A56="","",IF(X56="Invalid","P00",IF(Y56="Incomplete","P01",IF(F56="Refuse claim","P02",IF(F56="Review required","P03",IF(K56="Unresolved","P04",IF(OR(L56="No",L56="Unknown",L56="Partial"),"P05",IF(OR(J56="Missing",N56&lt;&gt;"None",M56="Not checked"),"P06",IF(OR(J56="Contradictory",M56="Material contradiction unresolved"),"P07",IF(OR(J56="Stale",S56="Stale for current decision",S56="Context not established",Q56="Material and unresolved"),"P08",IF(OR(AND(F56="Use with limits",G56=""),AND(F56="No material change",H56="Changed exact claim"),AND(F56="No material change",I56="Changed decision use"),AND(OR(O56="Multiple independent lines",O56="One independent line"),P56="Not established"),AND(Q56="None",R56&lt;&gt;"")),"P09",IF(OR(Q56="Material but bounded",AND(S56="Historical but deliberately bounded",J56="Limited / weak"),O56="Not established",AND(J56="Limited / weak",O56="Multiple independent lines",P56="Established independent origins",T56="Likely to change assessment"),AND(O56="Single-origin only",NOT(AND(F56="Use",J56="Fit",OR(K56="Supported",K56="Inferred"),L56="Yes",OR(M56="None found",M56="Apparent contradiction resolved"),N56="None",O56="Single-origin only",OR(Q56="None",Q56="Limited and visible"),S56="Fit for current decision",T56="Unlikely to change assessment"))),T56="Likely to change assessment"),"P10",IF(OR(AND(F56="No material change",NOT(AND(OR(F56="Use",F56="No material change"),IF(F56="No material change",AND(H56="Unchanged exact claim",I56="Unchanged decision use"),TRUE),J56="Fit",OR(K56="Supported",K56="Inferred"),L56="Yes",OR(M56="None found",M56="Apparent contradiction resolved"),N56="None",O56="Multiple independent lines",P56="Established independent origins",OR(Q56="None",Q56="Limited and visible"),S56="Fit for current decision",T56="Unlikely to change assessment"))),F56="Use with limits",S56="Historical but deliberately bounded",P56="Shared or dependent origins",O56="One independent line",AND(F56="Use",J56="Fit",OR(K56="Supported",K56="Inferred"),L56="Yes",OR(M56="None found",M56="Apparent contradiction resolved"),N56="None",O56="Single-origin only",OR(Q56="None",Q56="Limited and visible"),S56="Fit for current decision",T56="Unlikely to change assessment"),AND(J56="Limited / weak",O56="Multiple independent lines",P56="Established independent origins",OR(T56="Unlikely to change assessment",T56="Could change scope or wording")),T56="Could change scope or wording"),"P11",IF(AND(OR(F56="Use",F56="No material change"),IF(F56="No material change",AND(H56="Unchanged exact claim",I56="Unchanged decision use"),TRUE),J56="Fit",OR(K56="Supported",K56="Inferred"),L56="Yes",OR(M56="None found",M56="Apparent contradiction resolved"),N56="None",O56="Multiple independent lines",P56="Established independent origins",OR(Q56="None",Q56="Limited and visible"),S56="Fit for current decision",T56="Unlikely to change assessment"),"P12","P09"))))))))))))))</x:f>
      </x:c>
      <x:c r="AC56" s="38" t="str">
        <x:f>IF(A56="","",IF(AB56="P00","CONF-TECH-INVALID-ENUM",IF(AB56="P01","CONF-INCOMPLETE",IF(AB56="P02","CONF-UPSTREAM-REFUSE",IF(AB56="P03","CONF-UPSTREAM-REVIEW",IF(AB56="P04",IF(F56="No material change","CONF-SC-NMC-UNRESOLVED","CONF-UPSTREAM-UNRESOLVED"),IF(AB56="P05",IF(L56="Partial","CONF-DIRECT-FIT-PARTIAL","CONF-DIRECT-FIT"),IF(AB56="P06","CONF-MISSING-OR-UNCHECKED",IF(AB56="P07",IF(F56="No material change","CONF-SC-NMC-CONTRADICTION","CONF-CONTRADICTION"),IF(AB56="P08",IF(Q56="Material and unresolved","CONF-NOT-ASSIGNABLE-ASSUMPTION",IF(AND(F56="No material change",OR(J56="Stale",S56="Stale for current decision")),"CONF-SC-NMC-STALE",IF(S56="Context not established","CONF-NOT-ASSIGNABLE-CONTEXT","CONF-NOT-ASSIGNABLE-STALE-CURRENT"))),IF(AB56="P09",IF(AND(F56="Use with limits",G56=""),"CONF-SC-LIMIT-MISSING",IF(AND(F56="No material change",H56="Changed exact claim"),"CONF-SC-NMC-CLAIM-CHANGED",IF(AND(F56="No material change",I56="Changed decision use"),"CONF-SC-NMC-USE-CHANGED",IF(AND(OR(O56="Multiple independent lines",O56="One independent line"),P56="Not established"),"CONF-SC-INDEPENDENCE-UNPROVEN",IF(AND(Q56="None",R56&lt;&gt;""),"CONF-SC-ASSUMPTION-CONFLICT","CONF-SC-UNCLASSIFIED"))))),IF(AB56="P10",IF(Q56="Material but bounded","CONF-LOW-ASSUMPTION",IF(AND(S56="Historical but deliberately bounded",J56="Limited / weak"),"CONF-LOW-HISTORICAL",IF(O56="Not established","CONF-LOW-NOT-ESTABLISHED",IF(AND(J56="Limited / weak",O56="Multiple independent lines",P56="Established independent origins",T56="Likely to change assessment"),"CONF-LOW-WEAK-LINES",IF(AND(O56="Single-origin only",NOT(AND(F56="Use",J56="Fit",OR(K56="Supported",K56="Inferred"),L56="Yes",OR(M56="None found",M56="Apparent contradiction resolved"),N56="None",O56="Single-origin only",OR(Q56="None",Q56="Limited and visible"),S56="Fit for current decision",T56="Unlikely to change assessment"))),"CONF-LOW-SINGLE-ORIGIN","CONF-LOW-SENSITIVE"))))),IF(AB56="P11",IF(F56="No material change","CONF-MODERATE-NMC",IF(F56="Use with limits","CONF-MODERATE-LIMITED",IF(S56="Historical but deliberately bounded","CONF-MODERATE-HISTORICAL",IF(P56="Shared or dependent origins","CONF-MODERATE-SHARED-ORIGINS",IF(OR(O56="One independent line",AND(F56="Use",J56="Fit",OR(K56="Supported",K56="Inferred"),L56="Yes",OR(M56="None found",M56="Apparent contradiction resolved"),N56="None",O56="Single-origin only",OR(Q56="None",Q56="Limited and visible"),S56="Fit for current decision",T56="Unlikely to change assessment")),"CONF-MODERATE-ONE-LINE",IF(AND(J56="Limited / weak",O56="Multiple independent lines",P56="Established independent origins",OR(T56="Unlikely to change assessment",T56="Could change scope or wording")),"CONF-MODERATE-WEAK-LINES","CONF-MODERATE-SENSITIVE")))))),IF(AB56="P12",IF(F56="No material change","CONF-HIGH-NMC",IF(K56="Inferred","CONF-HIGH-INFERENCE-RETAINED","CONF-HIGH-DIRECT-INDEPENDENT")),""))))))))))))))</x:f>
      </x:c>
      <x:c r="AD56" s="38" t="str">
        <x:f>IF(A56="","",IF(AC56="A78-TECH-INVALID-ENUM","One or more active Stage 1 controlled values are invalid.",IF(AC56="A78-INCOMPLETE","The active Stage 1 assessment is incomplete.",IF(AC56="A78-UPSTREAM-REFUSE","What Counts as Reliable Evidence in Competitor Analysis? returned Refuse claim.",IF(AC56="A78-UPSTREAM-REVIEW","What Counts as Reliable Evidence in Competitor Analysis? returned Review required.",IF(AC56="A78-SC-NMC-UNRESOLVED","The no-material-change claim remains unresolved.",IF(AC56="A78-UPSTREAM-UNRESOLVED","The claim remains unresolved.",IF(AC56="A78-DIRECT-FIT","The evidence does not directly fit the exact submitted claim.",IF(AC56="A78-DIRECT-FIT-PARTIAL","The submitted claim only partially fits the evidence.",IF(AC56="A78-MISSING-OR-UNCHECKED","Required evidence is missing, unavailable, unknown, or contradiction checking is incomplete.",IF(AC56="A78-CONTRADICTION","A material contradiction remains unresolved.",IF(AC56="A78-SC-NMC-CONTRADICTION","The no-material-change submission contains an unresolved material contradiction.",IF(AC56="A78-NOT-ASSIGNABLE-ASSUMPTION","A material assumption remains unresolved.",IF(AC56="A78-NOT-ASSIGNABLE-CONTEXT","The relevant context is not established.",IF(AC56="A78-NOT-ASSIGNABLE-STALE-CURRENT","The evidence or context is stale for the current decision.",IF(AC56="A78-SC-NMC-STALE","The no-material-change assessment is stale for the current decision.",IF(AC56="A78-SC-ASSUMPTION-CONFLICT","The assumption category and detail conflict.",IF(AC56="A78-SC-INDEPENDENCE-UNPROVEN","Independent origins are not established.",IF(AC56="A78-SC-LIMIT-MISSING","Use with limits requires a named limitation.",IF(AC56="A78-SC-NMC-CLAIM-CHANGED","The exact claim changed, so prior confidence cannot be carried forward.",IF(AC56="A78-SC-NMC-USE-CHANGED","The decision use changed.",IF(AC56="A78-SC-UNCLASSIFIED","The valid input combination has no authorized classification.",IF(AC56="A78-LOW-ASSUMPTION","A bounded material assumption makes the eligible assessment fragile.",IF(AC56="A78-LOW-HISTORICAL","Historical, weak support makes the assessment fragile.",IF(AC56="A78-LOW-NOT-ESTABLISHED","Support exists but independent support is not established.",IF(AC56="A78-LOW-SENSITIVE","Plausible new evidence is likely to change the assessment.",IF(AC56="A78-LOW-SINGLE-ORIGIN","The eligible assessment depends on one origin and fails the stable single-origin conjunction.",IF(AC56="A78-LOW-WEAK-LINES","Multiple independent lines remain weak and the result is likely to change.",IF(AC56="A78-MODERATE-HISTORICAL","The evidence supports a deliberately historical, bounded assessment.",IF(AC56="A78-MODERATE-LIMITED","The assessment is eligible only within the named limitation.",IF(AC56="A78-MODERATE-NMC","The unchanged assessment remains eligible but retains meaningful uncertainty.",IF(AC56="A78-MODERATE-ONE-LINE","The assessment rests on one effective line of support.",IF(AC56="A78-MODERATE-SENSITIVE","Meaningful new evidence could change the scope or wording.",IF(AC56="A78-MODERATE-SHARED-ORIGINS","The lines share or depend on common origins, reducing independent corroboration.",IF(AC56="A78-MODERATE-WEAK-LINES","Established independent origins support the assessment, but the evidence remains limited or weak.",IF(AC56="A78-HIGH-DIRECT-INDEPENDENT","Direct, coherent support with established independent origins and limited visible assumptions supports the bounded assessment.",IF(AC56="A78-HIGH-INFERENCE-RETAINED","Direct, coherent support with established independent origins supports the bounded inference; it remains explicitly an inference.",IF(AC56="A78-HIGH-NMC","The exact claim and decision use are unchanged and the strong-support conditions remain satisfied.",""))))))))))))))))))))))))))))))))))))))</x:f>
      </x:c>
      <x:c r="AE56" s="38" t="str">
        <x:f>IF(A56="","",IF(Z56="Invalid controlled input","No confidence statement is permitted.",IF(Z56="Incomplete","No confidence statement is permitted until Stage 1 is complete.",IF(Z56="Not eligible","Confidence not assignable: no confidence statement is permitted for "&amp;C56&amp;" because "&amp;AD56&amp;" "&amp;AG56,IF(AA56="High confidence",IF(K56="Inferred","The evidence supports the inference that ","The available evidence strongly supports the assessment that ")&amp;C56&amp;", with High confidence within "&amp;D56&amp;". The principal remaining uncertainty is "&amp;U56,IF(AA56="Moderate confidence",IF(K56="Inferred","The evidence supports the inference that ","The available evidence supports the assessment that ")&amp;C56&amp;", with Moderate confidence within "&amp;D56&amp;". "&amp;U56&amp;" could change its scope or wording.",IF(K56="Inferred","The limited evidence supports the provisional inference that ","Limited evidence weakly supports the bounded assessment that ")&amp;C56&amp;". Treat it as provisional because "&amp;U56))))))</x:f>
      </x:c>
      <x:c r="AF56" s="38" t="str">
        <x:f>IF(A56="","",IF(Z56="Invalid controlled input","Do not preserve or reuse a previous result.",IF(Z56="Incomplete","Do not infer a result from partial inputs.",IF(Z56="Not eligible","Do not use High, Moderate or Low confidence, zero confidence, very low confidence, or wording that presents the claim as established.",IF(AA56="High confidence","Do not say certain, proven, guaranteed, definitely, conclusive, established fact, or assign a numerical probability.",IF(AA56="Moderate confidence","Do not say definitive, conclusive, established fact, or attach a percentage band.","Do not say shows, confirms, demonstrates as established, or use Low confidence to rescue an unsupported claim."))))))</x:f>
      </x:c>
      <x:c r="AG56" s="38" t="str">
        <x:f>IF(A56="","",IF(AC56="A78-TECH-INVALID-ENUM","Correct the exact invalid value and resubmit.",IF(AC56="A78-INCOMPLETE","Complete every active Stage 1 field.",IF(AC56="A78-UPSTREAM-REFUSE","Resolve or replace the refused claim through What Counts as Reliable Evidence in Competitor Analysis?.",IF(AC56="A78-UPSTREAM-REVIEW","Complete the review in What Counts as Reliable Evidence in Competitor Analysis? before confidence assessment.",IF(AC56="A78-SC-NMC-UNRESOLVED","Resolve the claim status upstream before assigning confidence.",IF(AC56="A78-UPSTREAM-UNRESOLVED","Resolve the claim status upstream before assigning confidence.",IF(AC56="A78-DIRECT-FIT","Narrow or replace the claim and rerun What Counts as Reliable Evidence in Competitor Analysis?.",IF(AC56="A78-DIRECT-FIT-PARTIAL","Submit the separately narrowed proposition approved through What Counts as Reliable Evidence in Competitor Analysis? as the new Exact claim with Direct claim fit set to Yes.",IF(AC56="A78-MISSING-OR-UNCHECKED","Recover or document the required evidence and complete the review in What Counts as Reliable Evidence in Competitor Analysis? before assigning confidence.",IF(AC56="A78-CONTRADICTION","Resolve or preserve the contradiction through How to Handle Contradictory Competitor Evidence before assigning confidence.",IF(AC56="A78-SC-NMC-CONTRADICTION","Resolve or preserve the contradiction through How to Handle Contradictory Competitor Evidence before assigning confidence.",IF(AC56="A78-NOT-ASSIGNABLE-ASSUMPTION","Resolve the material assumption or narrow the claim.",IF(AC56="A78-NOT-ASSIGNABLE-CONTEXT","Establish the relevant context before assigning confidence.",IF(AC56="A78-NOT-ASSIGNABLE-STALE-CURRENT","Update or historically bind the evidence through When Competitor Evidence Becomes Too Old to Use.",IF(AC56="A78-SC-NMC-STALE","Run a fresh assessment with current evidence.",IF(AC56="A78-SC-ASSUMPTION-CONFLICT","Choose a bounded assumption category or remove the detail.",IF(AC56="A78-SC-INDEPENDENCE-UNPROVEN","Trace origins or correct the support category.",IF(AC56="A78-SC-LIMIT-MISSING","Add the exact limitation or correct the upstream outcome.",IF(AC56="A78-SC-NMC-CLAIM-CHANGED","Run a fresh assessment.",IF(AC56="A78-SC-NMC-USE-CHANGED","Run a fresh assessment for the new use.",IF(AC56="A78-SC-UNCLASSIFIED","Return to method governance; do not invent a result.",IF(AC56="A78-LOW-ASSUMPTION","Keep the assumption explicit and seek evidence that could remove it.",IF(AC56="A78-LOW-HISTORICAL","Use only historically bounded wording and seek current evidence.",IF(AC56="A78-LOW-NOT-ESTABLISHED","Trace provenance or collect genuinely independent evidence.",IF(AC56="A78-LOW-SENSITIVE","Collect the evidence most likely to change the result.",IF(AC56="A78-LOW-SINGLE-ORIGIN","Seek genuinely independent corroboration.",IF(AC56="A78-LOW-WEAK-LINES","Strengthen direct support before consequential use.",IF(AC56="A78-MODERATE-HISTORICAL","Do not generalize it to the current decision without fresh evidence.",IF(AC56="A78-MODERATE-LIMITED","Reopen if the named limitation no longer holds.",IF(AC56="A78-MODERATE-NMC","Reopen if the exact claim, use, evidence or context changes.",IF(AC56="A78-MODERATE-ONE-LINE","A second genuinely independent line could change scope or wording.",IF(AC56="A78-MODERATE-SENSITIVE","Name the likely change trigger and keep the statement bounded.",IF(AC56="A78-MODERATE-SHARED-ORIGINS","Seek genuinely independent origins.",IF(AC56="A78-MODERATE-WEAK-LINES","Strengthen the direct evidence and preserve the limitation.",IF(AC56="A78-HIGH-DIRECT-INDEPENDENT","Reopen on the named evidence, context, assumption or decision-use trigger.",IF(AC56="A78-HIGH-INFERENCE-RETAINED","Retain the inference marker and reopen on the named trigger.",IF(AC56="A78-HIGH-NMC","Reopen on the named evidence, context, assumption or decision-use trigger.",""))))))))))))))))))))))))))))))))))))))</x:f>
      </x:c>
      <x:c r="AH56" s="38" t="str">
        <x:f>IF(A56="","",IF(Z56&lt;&gt;"Eligible","",IF(AND(V56="Consequential / high-impact",W56="Hard to reverse"),"CONF-OVERLAY-CONSEQUENCE + CONF-OVERLAY-HARD-TO-REVERSE",IF(AND(AA56="Low confidence",W56="Hard to reverse"),"CONF-OVERLAY-HARD-TO-REVERSE",IF(V56="Consequential / high-impact","CONF-OVERLAY-CONSEQUENCE",IF(W56="Hard to reverse","CONF-OVERLAY-HARD-TO-REVERSE",IF(OR(V56="Material / decision-changing",W56="Costly to reverse"),"CONF-OVERLAY-CONSEQUENCE","")))))))</x:f>
      </x:c>
      <x:c r="AI56" s="38" t="str">
        <x:f>IF(A56="","",IF(Z56&lt;&gt;"Eligible","",IF(AND(V56="Consequential / high-impact",W56="Hard to reverse"),IF(AA56="Low confidence","Independent review and formal approval required; default to deferral, evidence collection or a reversible test.","Independent accountable review and formal approval required before a consequential, hard-to-reverse action."),IF(AND(AA56="Low confidence",W56="Hard to reverse"),"Independent review and formal approval required; default to deferral, evidence collection or a reversible test.",IF(V56="Consequential / high-impact","Independent accountable review and formal approval required.",IF(W56="Hard to reverse","Independent review required before a hard-to-reverse action.",IF(OR(V56="Material / decision-changing",W56="Costly to reverse"),"Accountable reviewer required before material use.","Owner review; reopen on the named trigger.")))))))</x:f>
      </x:c>
      <x:c r="AJ56" s="38" t="str">
        <x:f>IF(A56="","",IF(Z56&lt;&gt;"Eligible","",IF(AND(V56="Consequential / high-impact",W56="Hard to reverse"),IF(AA56="Low confidence","Do not make an irreversible commitment from this Low-confidence assessment.","Prefer a reversible step and proceed only within the recorded scope after independent review; confidence itself is unchanged."),IF(AND(AA56="Low confidence",W56="Hard to reverse"),"Do not make an irreversible commitment from this Low-confidence assessment.",IF(V56="Consequential / high-impact","Proceed only within the recorded scope after independent review; confidence itself is unchanged.",IF(W56="Hard to reverse","Prefer a reversible step until review is complete.",IF(OR(V56="Material / decision-changing",W56="Costly to reverse"),"Use only after accountable review and within the stated boundary.","Proceed within the stated scope and preserve the reopen condition.")))))))</x:f>
      </x:c>
      <x:c r="AK56" s="37"/>
      <x:c r="AL56" s="37"/>
      <x:c r="AM56" s="37"/>
      <x:c r="AN56" s="37"/>
      <x:c r="AO56" s="42"/>
      <x:c r="AP56" s="38" t="str">
        <x:f>IF(A56="","",IF(Z56&lt;&gt;"Eligible","Not active",IF(OR(AND(AN56&lt;&gt;"",NOT(OR(EXACT(AN56,"Yes"),EXACT(AN56,"No")))),AND(AO56&lt;&gt;"",NOT(ISNUMBER(AO56)))),"H00",IF(OR(AK56="",AM56="",AN56=""),"H01",IF(AND(OR(V56="Material / decision-changing",V56="Consequential / high-impact",W56="Costly to reverse",W56="Hard to reverse"),AL56=""),"H02",IF(AND(OR(V56="Consequential / high-impact",W56="Hard to reverse"),AK56&lt;&gt;"",AL56&lt;&gt;"",EXACT(AK56,AL56)),"H03",IF(AND(AN56="Yes",AO56=""),"H04",IF(AND(AN56="No",AO56&lt;&gt;""),"H05","H06"))))))))</x:f>
      </x:c>
      <x:c r="AQ56" s="38" t="str">
        <x:f>IF(A56="","",IF(AP56="Not active","Not active",IF(OR(AP56="H00",AP56="H01",AP56="H04"),"Incomplete",IF(OR(AP56="H02",AP56="H03",AP56="H05"),"Draft","Complete"))))</x:f>
      </x:c>
      <x:c r="AR56" s="38" t="str">
        <x:f>IF(A56="","",IF(AP56="H00","CONF-HANDOFF-INVALID",IF(AP56="H01","CONF-HANDOFF-INCOMPLETE",IF(AP56="H02","CONF-HANDOFF-REVIEWER",IF(AP56="H03","CONF-HANDOFF-INDEPENDENCE",IF(AP56="H04","CONF-HANDOFF-DATE",IF(AP56="H05","CONF-HANDOFF-DATE-NOT-MATERIAL","")))))))</x:f>
      </x:c>
      <x:c r="AS56" s="38" t="str">
        <x:f>IF(A56="","",IF(AP56="H06","Permitted","Prohibited"))</x:f>
      </x:c>
      <x:c r="AT56" s="38" t="str">
        <x:f>IF(A56="","",IF(OR(AB56="P56",AB56="P57",AB56="P59",AB56="P60"),"What Counts as Reliable Evidence in Competitor Analysis?",IF(AB56="P58","Observed, Inferred and Unresolved Evidence",IF(AB56="P61","How to Handle Contradictory Competitor Evidence",IF(AB56="P62","When Competitor Evidence Becomes Too Old to Use","")))))</x:f>
      </x:c>
      <x:c r="AU56" s="38" t="str">
        <x:f>IF(A56="","","SERPIFAI Confidence Statement Method v1.0.1")</x:f>
      </x:c>
      <x:c r="AV56" s="38" t="str">
        <x:f>IF(A56="","","Qualitative evidence-and-uncertainty protocol; not probability, calibrated accuracy, scoring, assurance or a guarantee.")</x:f>
      </x:c>
    </x:row>
    <x:row r="57">
      <x:c r="A57" s="37"/>
      <x:c r="B57" s="37"/>
      <x:c r="C57" s="37"/>
      <x:c r="D57" s="37"/>
      <x:c r="E57" s="42"/>
      <x:c r="F57" s="37"/>
      <x:c r="G57" s="37"/>
      <x:c r="H57" s="37"/>
      <x:c r="I57" s="37"/>
      <x:c r="J57" s="37"/>
      <x:c r="K57" s="37"/>
      <x:c r="L57" s="37"/>
      <x:c r="M57" s="37"/>
      <x:c r="N57" s="37"/>
      <x:c r="O57" s="37"/>
      <x:c r="P57" s="37"/>
      <x:c r="Q57" s="37"/>
      <x:c r="R57" s="37"/>
      <x:c r="S57" s="37"/>
      <x:c r="T57" s="37"/>
      <x:c r="U57" s="37"/>
      <x:c r="V57" s="37"/>
      <x:c r="W57" s="37"/>
      <x:c r="X57" s="38" t="str">
        <x:f>IF(A57="","",IF(NOT(AND(OR(EXACT(F57,"Use"),EXACT(F57,"Use with limits"),EXACT(F57,"Review required"),EXACT(F57,"Refuse claim"),EXACT(F57,"No material change")),OR(EXACT(J57,"Fit"),EXACT(J57,"Limited / weak"),EXACT(J57,"Stale"),EXACT(J57,"Contradictory"),EXACT(J57,"Missing")),OR(EXACT(K57,"Supported"),EXACT(K57,"Inferred"),EXACT(K57,"Unresolved")),OR(EXACT(L57,"Yes"),EXACT(L57,"Partial"),EXACT(L57,"No"),EXACT(L57,"Unknown")),OR(EXACT(M57,"None found"),EXACT(M57,"Apparent contradiction resolved"),EXACT(M57,"Material contradiction unresolved"),EXACT(M57,"Not checked")),OR(EXACT(N57,"None"),EXACT(N57,"Recoverable missing evidence"),EXACT(N57,"Material evidence unavailable"),EXACT(N57,"Unknown")),OR(EXACT(O57,"Multiple independent lines"),EXACT(O57,"One independent line"),EXACT(O57,"Single-origin only"),EXACT(O57,"Not established")),OR(EXACT(Q57,"None"),EXACT(Q57,"Limited and visible"),EXACT(Q57,"Material but bounded"),EXACT(Q57,"Material and unresolved")),OR(EXACT(S57,"Fit for current decision"),EXACT(S57,"Historical but deliberately bounded"),EXACT(S57,"Stale for current decision"),EXACT(S57,"Context not established")),OR(EXACT(T57,"Unlikely to change assessment"),EXACT(T57,"Could change scope or wording"),EXACT(T57,"Likely to change assessment")),OR(EXACT(V57,"Routine / descriptive"),EXACT(V57,"Material / decision-changing"),EXACT(V57,"Consequential / high-impact")),OR(EXACT(W57,"Easy to reverse"),EXACT(W57,"Costly to reverse"),EXACT(W57,"Hard to reverse")),IF(F57="No material change",OR(EXACT(H57,"Unchanged exact claim"),EXACT(H57,"Changed exact claim")),TRUE),IF(F57="No material change",OR(EXACT(I57,"Unchanged decision use"),EXACT(I57,"Changed decision use")),TRUE),IF(OR(O57="Multiple independent lines",O57="One independent line"),OR(EXACT(P57,"Established independent origins"),EXACT(P57,"Shared or dependent origins"),EXACT(P57,"Not established")),TRUE))),"Invalid","Valid"))</x:f>
      </x:c>
      <x:c r="Y57" s="38" t="str">
        <x:f>IF(A57="","",IF(X57="Invalid","Not evaluated after P00",IF(OR(C57="",D57="",F57="",IF(F57="No material change",OR(H57="",I57=""),FALSE),J57="",K57="",L57="",M57="",N57="",O57="",IF(OR(O57="Multiple independent lines",O57="One independent line"),P57="",FALSE),Q57="",IF(Q57&lt;&gt;"None",R57="",FALSE),S57="",T57="",U57="",V57="",W57=""),"Incomplete","Complete")))</x:f>
      </x:c>
      <x:c r="Z57" s="38" t="str">
        <x:f>IF(A57="","",IF(AB57="P00","Invalid controlled input",IF(AB57="P01","Incomplete",IF(OR(AB57="P02",AB57="P03",AB57="P04",AB57="P05",AB57="P06",AB57="P07",AB57="P08",AB57="P09"),"Not eligible","Eligible"))))</x:f>
      </x:c>
      <x:c r="AA57" s="38" t="str">
        <x:f>IF(A57="","",IF(AB57="P00","No confidence assigned",IF(AB57="P01","No confidence result",IF(OR(AB57="P02",AB57="P03",AB57="P04",AB57="P05",AB57="P06",AB57="P07",AB57="P08",AB57="P09"),"Confidence not assignable",IF(AB57="P10","Low confidence",IF(AB57="P11","Moderate confidence","High confidence"))))))</x:f>
      </x:c>
      <x:c r="AB57" s="38" t="str">
        <x:f>IF(A57="","",IF(X57="Invalid","P00",IF(Y57="Incomplete","P01",IF(F57="Refuse claim","P02",IF(F57="Review required","P03",IF(K57="Unresolved","P04",IF(OR(L57="No",L57="Unknown",L57="Partial"),"P05",IF(OR(J57="Missing",N57&lt;&gt;"None",M57="Not checked"),"P06",IF(OR(J57="Contradictory",M57="Material contradiction unresolved"),"P07",IF(OR(J57="Stale",S57="Stale for current decision",S57="Context not established",Q57="Material and unresolved"),"P08",IF(OR(AND(F57="Use with limits",G57=""),AND(F57="No material change",H57="Changed exact claim"),AND(F57="No material change",I57="Changed decision use"),AND(OR(O57="Multiple independent lines",O57="One independent line"),P57="Not established"),AND(Q57="None",R57&lt;&gt;"")),"P09",IF(OR(Q57="Material but bounded",AND(S57="Historical but deliberately bounded",J57="Limited / weak"),O57="Not established",AND(J57="Limited / weak",O57="Multiple independent lines",P57="Established independent origins",T57="Likely to change assessment"),AND(O57="Single-origin only",NOT(AND(F57="Use",J57="Fit",OR(K57="Supported",K57="Inferred"),L57="Yes",OR(M57="None found",M57="Apparent contradiction resolved"),N57="None",O57="Single-origin only",OR(Q57="None",Q57="Limited and visible"),S57="Fit for current decision",T57="Unlikely to change assessment"))),T57="Likely to change assessment"),"P10",IF(OR(AND(F57="No material change",NOT(AND(OR(F57="Use",F57="No material change"),IF(F57="No material change",AND(H57="Unchanged exact claim",I57="Unchanged decision use"),TRUE),J57="Fit",OR(K57="Supported",K57="Inferred"),L57="Yes",OR(M57="None found",M57="Apparent contradiction resolved"),N57="None",O57="Multiple independent lines",P57="Established independent origins",OR(Q57="None",Q57="Limited and visible"),S57="Fit for current decision",T57="Unlikely to change assessment"))),F57="Use with limits",S57="Historical but deliberately bounded",P57="Shared or dependent origins",O57="One independent line",AND(F57="Use",J57="Fit",OR(K57="Supported",K57="Inferred"),L57="Yes",OR(M57="None found",M57="Apparent contradiction resolved"),N57="None",O57="Single-origin only",OR(Q57="None",Q57="Limited and visible"),S57="Fit for current decision",T57="Unlikely to change assessment"),AND(J57="Limited / weak",O57="Multiple independent lines",P57="Established independent origins",OR(T57="Unlikely to change assessment",T57="Could change scope or wording")),T57="Could change scope or wording"),"P11",IF(AND(OR(F57="Use",F57="No material change"),IF(F57="No material change",AND(H57="Unchanged exact claim",I57="Unchanged decision use"),TRUE),J57="Fit",OR(K57="Supported",K57="Inferred"),L57="Yes",OR(M57="None found",M57="Apparent contradiction resolved"),N57="None",O57="Multiple independent lines",P57="Established independent origins",OR(Q57="None",Q57="Limited and visible"),S57="Fit for current decision",T57="Unlikely to change assessment"),"P12","P09"))))))))))))))</x:f>
      </x:c>
      <x:c r="AC57" s="38" t="str">
        <x:f>IF(A57="","",IF(AB57="P00","CONF-TECH-INVALID-ENUM",IF(AB57="P01","CONF-INCOMPLETE",IF(AB57="P02","CONF-UPSTREAM-REFUSE",IF(AB57="P03","CONF-UPSTREAM-REVIEW",IF(AB57="P04",IF(F57="No material change","CONF-SC-NMC-UNRESOLVED","CONF-UPSTREAM-UNRESOLVED"),IF(AB57="P05",IF(L57="Partial","CONF-DIRECT-FIT-PARTIAL","CONF-DIRECT-FIT"),IF(AB57="P06","CONF-MISSING-OR-UNCHECKED",IF(AB57="P07",IF(F57="No material change","CONF-SC-NMC-CONTRADICTION","CONF-CONTRADICTION"),IF(AB57="P08",IF(Q57="Material and unresolved","CONF-NOT-ASSIGNABLE-ASSUMPTION",IF(AND(F57="No material change",OR(J57="Stale",S57="Stale for current decision")),"CONF-SC-NMC-STALE",IF(S57="Context not established","CONF-NOT-ASSIGNABLE-CONTEXT","CONF-NOT-ASSIGNABLE-STALE-CURRENT"))),IF(AB57="P09",IF(AND(F57="Use with limits",G57=""),"CONF-SC-LIMIT-MISSING",IF(AND(F57="No material change",H57="Changed exact claim"),"CONF-SC-NMC-CLAIM-CHANGED",IF(AND(F57="No material change",I57="Changed decision use"),"CONF-SC-NMC-USE-CHANGED",IF(AND(OR(O57="Multiple independent lines",O57="One independent line"),P57="Not established"),"CONF-SC-INDEPENDENCE-UNPROVEN",IF(AND(Q57="None",R57&lt;&gt;""),"CONF-SC-ASSUMPTION-CONFLICT","CONF-SC-UNCLASSIFIED"))))),IF(AB57="P10",IF(Q57="Material but bounded","CONF-LOW-ASSUMPTION",IF(AND(S57="Historical but deliberately bounded",J57="Limited / weak"),"CONF-LOW-HISTORICAL",IF(O57="Not established","CONF-LOW-NOT-ESTABLISHED",IF(AND(J57="Limited / weak",O57="Multiple independent lines",P57="Established independent origins",T57="Likely to change assessment"),"CONF-LOW-WEAK-LINES",IF(AND(O57="Single-origin only",NOT(AND(F57="Use",J57="Fit",OR(K57="Supported",K57="Inferred"),L57="Yes",OR(M57="None found",M57="Apparent contradiction resolved"),N57="None",O57="Single-origin only",OR(Q57="None",Q57="Limited and visible"),S57="Fit for current decision",T57="Unlikely to change assessment"))),"CONF-LOW-SINGLE-ORIGIN","CONF-LOW-SENSITIVE"))))),IF(AB57="P11",IF(F57="No material change","CONF-MODERATE-NMC",IF(F57="Use with limits","CONF-MODERATE-LIMITED",IF(S57="Historical but deliberately bounded","CONF-MODERATE-HISTORICAL",IF(P57="Shared or dependent origins","CONF-MODERATE-SHARED-ORIGINS",IF(OR(O57="One independent line",AND(F57="Use",J57="Fit",OR(K57="Supported",K57="Inferred"),L57="Yes",OR(M57="None found",M57="Apparent contradiction resolved"),N57="None",O57="Single-origin only",OR(Q57="None",Q57="Limited and visible"),S57="Fit for current decision",T57="Unlikely to change assessment")),"CONF-MODERATE-ONE-LINE",IF(AND(J57="Limited / weak",O57="Multiple independent lines",P57="Established independent origins",OR(T57="Unlikely to change assessment",T57="Could change scope or wording")),"CONF-MODERATE-WEAK-LINES","CONF-MODERATE-SENSITIVE")))))),IF(AB57="P12",IF(F57="No material change","CONF-HIGH-NMC",IF(K57="Inferred","CONF-HIGH-INFERENCE-RETAINED","CONF-HIGH-DIRECT-INDEPENDENT")),""))))))))))))))</x:f>
      </x:c>
      <x:c r="AD57" s="38" t="str">
        <x:f>IF(A57="","",IF(AC57="A79-TECH-INVALID-ENUM","One or more active Stage 1 controlled values are invalid.",IF(AC57="A79-INCOMPLETE","The active Stage 1 assessment is incomplete.",IF(AC57="A79-UPSTREAM-REFUSE","What Counts as Reliable Evidence in Competitor Analysis? returned Refuse claim.",IF(AC57="A79-UPSTREAM-REVIEW","What Counts as Reliable Evidence in Competitor Analysis? returned Review required.",IF(AC57="A79-SC-NMC-UNRESOLVED","The no-material-change claim remains unresolved.",IF(AC57="A79-UPSTREAM-UNRESOLVED","The claim remains unresolved.",IF(AC57="A79-DIRECT-FIT","The evidence does not directly fit the exact submitted claim.",IF(AC57="A79-DIRECT-FIT-PARTIAL","The submitted claim only partially fits the evidence.",IF(AC57="A79-MISSING-OR-UNCHECKED","Required evidence is missing, unavailable, unknown, or contradiction checking is incomplete.",IF(AC57="A79-CONTRADICTION","A material contradiction remains unresolved.",IF(AC57="A79-SC-NMC-CONTRADICTION","The no-material-change submission contains an unresolved material contradiction.",IF(AC57="A79-NOT-ASSIGNABLE-ASSUMPTION","A material assumption remains unresolved.",IF(AC57="A79-NOT-ASSIGNABLE-CONTEXT","The relevant context is not established.",IF(AC57="A79-NOT-ASSIGNABLE-STALE-CURRENT","The evidence or context is stale for the current decision.",IF(AC57="A79-SC-NMC-STALE","The no-material-change assessment is stale for the current decision.",IF(AC57="A79-SC-ASSUMPTION-CONFLICT","The assumption category and detail conflict.",IF(AC57="A79-SC-INDEPENDENCE-UNPROVEN","Independent origins are not established.",IF(AC57="A79-SC-LIMIT-MISSING","Use with limits requires a named limitation.",IF(AC57="A79-SC-NMC-CLAIM-CHANGED","The exact claim changed, so prior confidence cannot be carried forward.",IF(AC57="A79-SC-NMC-USE-CHANGED","The decision use changed.",IF(AC57="A79-SC-UNCLASSIFIED","The valid input combination has no authorized classification.",IF(AC57="A79-LOW-ASSUMPTION","A bounded material assumption makes the eligible assessment fragile.",IF(AC57="A79-LOW-HISTORICAL","Historical, weak support makes the assessment fragile.",IF(AC57="A79-LOW-NOT-ESTABLISHED","Support exists but independent support is not established.",IF(AC57="A79-LOW-SENSITIVE","Plausible new evidence is likely to change the assessment.",IF(AC57="A79-LOW-SINGLE-ORIGIN","The eligible assessment depends on one origin and fails the stable single-origin conjunction.",IF(AC57="A79-LOW-WEAK-LINES","Multiple independent lines remain weak and the result is likely to change.",IF(AC57="A79-MODERATE-HISTORICAL","The evidence supports a deliberately historical, bounded assessment.",IF(AC57="A79-MODERATE-LIMITED","The assessment is eligible only within the named limitation.",IF(AC57="A79-MODERATE-NMC","The unchanged assessment remains eligible but retains meaningful uncertainty.",IF(AC57="A79-MODERATE-ONE-LINE","The assessment rests on one effective line of support.",IF(AC57="A79-MODERATE-SENSITIVE","Meaningful new evidence could change the scope or wording.",IF(AC57="A79-MODERATE-SHARED-ORIGINS","The lines share or depend on common origins, reducing independent corroboration.",IF(AC57="A79-MODERATE-WEAK-LINES","Established independent origins support the assessment, but the evidence remains limited or weak.",IF(AC57="A79-HIGH-DIRECT-INDEPENDENT","Direct, coherent support with established independent origins and limited visible assumptions supports the bounded assessment.",IF(AC57="A79-HIGH-INFERENCE-RETAINED","Direct, coherent support with established independent origins supports the bounded inference; it remains explicitly an inference.",IF(AC57="A79-HIGH-NMC","The exact claim and decision use are unchanged and the strong-support conditions remain satisfied.",""))))))))))))))))))))))))))))))))))))))</x:f>
      </x:c>
      <x:c r="AE57" s="38" t="str">
        <x:f>IF(A57="","",IF(Z57="Invalid controlled input","No confidence statement is permitted.",IF(Z57="Incomplete","No confidence statement is permitted until Stage 1 is complete.",IF(Z57="Not eligible","Confidence not assignable: no confidence statement is permitted for "&amp;C57&amp;" because "&amp;AD57&amp;" "&amp;AG57,IF(AA57="High confidence",IF(K57="Inferred","The evidence supports the inference that ","The available evidence strongly supports the assessment that ")&amp;C57&amp;", with High confidence within "&amp;D57&amp;". The principal remaining uncertainty is "&amp;U57,IF(AA57="Moderate confidence",IF(K57="Inferred","The evidence supports the inference that ","The available evidence supports the assessment that ")&amp;C57&amp;", with Moderate confidence within "&amp;D57&amp;". "&amp;U57&amp;" could change its scope or wording.",IF(K57="Inferred","The limited evidence supports the provisional inference that ","Limited evidence weakly supports the bounded assessment that ")&amp;C57&amp;". Treat it as provisional because "&amp;U57))))))</x:f>
      </x:c>
      <x:c r="AF57" s="38" t="str">
        <x:f>IF(A57="","",IF(Z57="Invalid controlled input","Do not preserve or reuse a previous result.",IF(Z57="Incomplete","Do not infer a result from partial inputs.",IF(Z57="Not eligible","Do not use High, Moderate or Low confidence, zero confidence, very low confidence, or wording that presents the claim as established.",IF(AA57="High confidence","Do not say certain, proven, guaranteed, definitely, conclusive, established fact, or assign a numerical probability.",IF(AA57="Moderate confidence","Do not say definitive, conclusive, established fact, or attach a percentage band.","Do not say shows, confirms, demonstrates as established, or use Low confidence to rescue an unsupported claim."))))))</x:f>
      </x:c>
      <x:c r="AG57" s="38" t="str">
        <x:f>IF(A57="","",IF(AC57="A79-TECH-INVALID-ENUM","Correct the exact invalid value and resubmit.",IF(AC57="A79-INCOMPLETE","Complete every active Stage 1 field.",IF(AC57="A79-UPSTREAM-REFUSE","Resolve or replace the refused claim through What Counts as Reliable Evidence in Competitor Analysis?.",IF(AC57="A79-UPSTREAM-REVIEW","Complete the review in What Counts as Reliable Evidence in Competitor Analysis? before confidence assessment.",IF(AC57="A79-SC-NMC-UNRESOLVED","Resolve the claim status upstream before assigning confidence.",IF(AC57="A79-UPSTREAM-UNRESOLVED","Resolve the claim status upstream before assigning confidence.",IF(AC57="A79-DIRECT-FIT","Narrow or replace the claim and rerun What Counts as Reliable Evidence in Competitor Analysis?.",IF(AC57="A79-DIRECT-FIT-PARTIAL","Submit the separately narrowed proposition approved through What Counts as Reliable Evidence in Competitor Analysis? as the new Exact claim with Direct claim fit set to Yes.",IF(AC57="A79-MISSING-OR-UNCHECKED","Recover or document the required evidence and complete the review in What Counts as Reliable Evidence in Competitor Analysis? before assigning confidence.",IF(AC57="A79-CONTRADICTION","Resolve or preserve the contradiction through How to Handle Contradictory Competitor Evidence before assigning confidence.",IF(AC57="A79-SC-NMC-CONTRADICTION","Resolve or preserve the contradiction through How to Handle Contradictory Competitor Evidence before assigning confidence.",IF(AC57="A79-NOT-ASSIGNABLE-ASSUMPTION","Resolve the material assumption or narrow the claim.",IF(AC57="A79-NOT-ASSIGNABLE-CONTEXT","Establish the relevant context before assigning confidence.",IF(AC57="A79-NOT-ASSIGNABLE-STALE-CURRENT","Update or historically bind the evidence through When Competitor Evidence Becomes Too Old to Use.",IF(AC57="A79-SC-NMC-STALE","Run a fresh assessment with current evidence.",IF(AC57="A79-SC-ASSUMPTION-CONFLICT","Choose a bounded assumption category or remove the detail.",IF(AC57="A79-SC-INDEPENDENCE-UNPROVEN","Trace origins or correct the support category.",IF(AC57="A79-SC-LIMIT-MISSING","Add the exact limitation or correct the upstream outcome.",IF(AC57="A79-SC-NMC-CLAIM-CHANGED","Run a fresh assessment.",IF(AC57="A79-SC-NMC-USE-CHANGED","Run a fresh assessment for the new use.",IF(AC57="A79-SC-UNCLASSIFIED","Return to method governance; do not invent a result.",IF(AC57="A79-LOW-ASSUMPTION","Keep the assumption explicit and seek evidence that could remove it.",IF(AC57="A79-LOW-HISTORICAL","Use only historically bounded wording and seek current evidence.",IF(AC57="A79-LOW-NOT-ESTABLISHED","Trace provenance or collect genuinely independent evidence.",IF(AC57="A79-LOW-SENSITIVE","Collect the evidence most likely to change the result.",IF(AC57="A79-LOW-SINGLE-ORIGIN","Seek genuinely independent corroboration.",IF(AC57="A79-LOW-WEAK-LINES","Strengthen direct support before consequential use.",IF(AC57="A79-MODERATE-HISTORICAL","Do not generalize it to the current decision without fresh evidence.",IF(AC57="A79-MODERATE-LIMITED","Reopen if the named limitation no longer holds.",IF(AC57="A79-MODERATE-NMC","Reopen if the exact claim, use, evidence or context changes.",IF(AC57="A79-MODERATE-ONE-LINE","A second genuinely independent line could change scope or wording.",IF(AC57="A79-MODERATE-SENSITIVE","Name the likely change trigger and keep the statement bounded.",IF(AC57="A79-MODERATE-SHARED-ORIGINS","Seek genuinely independent origins.",IF(AC57="A79-MODERATE-WEAK-LINES","Strengthen the direct evidence and preserve the limitation.",IF(AC57="A79-HIGH-DIRECT-INDEPENDENT","Reopen on the named evidence, context, assumption or decision-use trigger.",IF(AC57="A79-HIGH-INFERENCE-RETAINED","Retain the inference marker and reopen on the named trigger.",IF(AC57="A79-HIGH-NMC","Reopen on the named evidence, context, assumption or decision-use trigger.",""))))))))))))))))))))))))))))))))))))))</x:f>
      </x:c>
      <x:c r="AH57" s="38" t="str">
        <x:f>IF(A57="","",IF(Z57&lt;&gt;"Eligible","",IF(AND(V57="Consequential / high-impact",W57="Hard to reverse"),"CONF-OVERLAY-CONSEQUENCE + CONF-OVERLAY-HARD-TO-REVERSE",IF(AND(AA57="Low confidence",W57="Hard to reverse"),"CONF-OVERLAY-HARD-TO-REVERSE",IF(V57="Consequential / high-impact","CONF-OVERLAY-CONSEQUENCE",IF(W57="Hard to reverse","CONF-OVERLAY-HARD-TO-REVERSE",IF(OR(V57="Material / decision-changing",W57="Costly to reverse"),"CONF-OVERLAY-CONSEQUENCE","")))))))</x:f>
      </x:c>
      <x:c r="AI57" s="38" t="str">
        <x:f>IF(A57="","",IF(Z57&lt;&gt;"Eligible","",IF(AND(V57="Consequential / high-impact",W57="Hard to reverse"),IF(AA57="Low confidence","Independent review and formal approval required; default to deferral, evidence collection or a reversible test.","Independent accountable review and formal approval required before a consequential, hard-to-reverse action."),IF(AND(AA57="Low confidence",W57="Hard to reverse"),"Independent review and formal approval required; default to deferral, evidence collection or a reversible test.",IF(V57="Consequential / high-impact","Independent accountable review and formal approval required.",IF(W57="Hard to reverse","Independent review required before a hard-to-reverse action.",IF(OR(V57="Material / decision-changing",W57="Costly to reverse"),"Accountable reviewer required before material use.","Owner review; reopen on the named trigger.")))))))</x:f>
      </x:c>
      <x:c r="AJ57" s="38" t="str">
        <x:f>IF(A57="","",IF(Z57&lt;&gt;"Eligible","",IF(AND(V57="Consequential / high-impact",W57="Hard to reverse"),IF(AA57="Low confidence","Do not make an irreversible commitment from this Low-confidence assessment.","Prefer a reversible step and proceed only within the recorded scope after independent review; confidence itself is unchanged."),IF(AND(AA57="Low confidence",W57="Hard to reverse"),"Do not make an irreversible commitment from this Low-confidence assessment.",IF(V57="Consequential / high-impact","Proceed only within the recorded scope after independent review; confidence itself is unchanged.",IF(W57="Hard to reverse","Prefer a reversible step until review is complete.",IF(OR(V57="Material / decision-changing",W57="Costly to reverse"),"Use only after accountable review and within the stated boundary.","Proceed within the stated scope and preserve the reopen condition.")))))))</x:f>
      </x:c>
      <x:c r="AK57" s="37"/>
      <x:c r="AL57" s="37"/>
      <x:c r="AM57" s="37"/>
      <x:c r="AN57" s="37"/>
      <x:c r="AO57" s="42"/>
      <x:c r="AP57" s="38" t="str">
        <x:f>IF(A57="","",IF(Z57&lt;&gt;"Eligible","Not active",IF(OR(AND(AN57&lt;&gt;"",NOT(OR(EXACT(AN57,"Yes"),EXACT(AN57,"No")))),AND(AO57&lt;&gt;"",NOT(ISNUMBER(AO57)))),"H00",IF(OR(AK57="",AM57="",AN57=""),"H01",IF(AND(OR(V57="Material / decision-changing",V57="Consequential / high-impact",W57="Costly to reverse",W57="Hard to reverse"),AL57=""),"H02",IF(AND(OR(V57="Consequential / high-impact",W57="Hard to reverse"),AK57&lt;&gt;"",AL57&lt;&gt;"",EXACT(AK57,AL57)),"H03",IF(AND(AN57="Yes",AO57=""),"H04",IF(AND(AN57="No",AO57&lt;&gt;""),"H05","H06"))))))))</x:f>
      </x:c>
      <x:c r="AQ57" s="38" t="str">
        <x:f>IF(A57="","",IF(AP57="Not active","Not active",IF(OR(AP57="H00",AP57="H01",AP57="H04"),"Incomplete",IF(OR(AP57="H02",AP57="H03",AP57="H05"),"Draft","Complete"))))</x:f>
      </x:c>
      <x:c r="AR57" s="38" t="str">
        <x:f>IF(A57="","",IF(AP57="H00","CONF-HANDOFF-INVALID",IF(AP57="H01","CONF-HANDOFF-INCOMPLETE",IF(AP57="H02","CONF-HANDOFF-REVIEWER",IF(AP57="H03","CONF-HANDOFF-INDEPENDENCE",IF(AP57="H04","CONF-HANDOFF-DATE",IF(AP57="H05","CONF-HANDOFF-DATE-NOT-MATERIAL","")))))))</x:f>
      </x:c>
      <x:c r="AS57" s="38" t="str">
        <x:f>IF(A57="","",IF(AP57="H06","Permitted","Prohibited"))</x:f>
      </x:c>
      <x:c r="AT57" s="38" t="str">
        <x:f>IF(A57="","",IF(OR(AB57="P57",AB57="P58",AB57="P60",AB57="P61"),"What Counts as Reliable Evidence in Competitor Analysis?",IF(AB57="P59","Observed, Inferred and Unresolved Evidence",IF(AB57="P62","How to Handle Contradictory Competitor Evidence",IF(AB57="P63","When Competitor Evidence Becomes Too Old to Use","")))))</x:f>
      </x:c>
      <x:c r="AU57" s="38" t="str">
        <x:f>IF(A57="","","SERPIFAI Confidence Statement Method v1.0.1")</x:f>
      </x:c>
      <x:c r="AV57" s="38" t="str">
        <x:f>IF(A57="","","Qualitative evidence-and-uncertainty protocol; not probability, calibrated accuracy, scoring, assurance or a guarantee.")</x:f>
      </x:c>
    </x:row>
    <x:row r="58">
      <x:c r="A58" s="37"/>
      <x:c r="B58" s="37"/>
      <x:c r="C58" s="37"/>
      <x:c r="D58" s="37"/>
      <x:c r="E58" s="42"/>
      <x:c r="F58" s="37"/>
      <x:c r="G58" s="37"/>
      <x:c r="H58" s="37"/>
      <x:c r="I58" s="37"/>
      <x:c r="J58" s="37"/>
      <x:c r="K58" s="37"/>
      <x:c r="L58" s="37"/>
      <x:c r="M58" s="37"/>
      <x:c r="N58" s="37"/>
      <x:c r="O58" s="37"/>
      <x:c r="P58" s="37"/>
      <x:c r="Q58" s="37"/>
      <x:c r="R58" s="37"/>
      <x:c r="S58" s="37"/>
      <x:c r="T58" s="37"/>
      <x:c r="U58" s="37"/>
      <x:c r="V58" s="37"/>
      <x:c r="W58" s="37"/>
      <x:c r="X58" s="38" t="str">
        <x:f>IF(A58="","",IF(NOT(AND(OR(EXACT(F58,"Use"),EXACT(F58,"Use with limits"),EXACT(F58,"Review required"),EXACT(F58,"Refuse claim"),EXACT(F58,"No material change")),OR(EXACT(J58,"Fit"),EXACT(J58,"Limited / weak"),EXACT(J58,"Stale"),EXACT(J58,"Contradictory"),EXACT(J58,"Missing")),OR(EXACT(K58,"Supported"),EXACT(K58,"Inferred"),EXACT(K58,"Unresolved")),OR(EXACT(L58,"Yes"),EXACT(L58,"Partial"),EXACT(L58,"No"),EXACT(L58,"Unknown")),OR(EXACT(M58,"None found"),EXACT(M58,"Apparent contradiction resolved"),EXACT(M58,"Material contradiction unresolved"),EXACT(M58,"Not checked")),OR(EXACT(N58,"None"),EXACT(N58,"Recoverable missing evidence"),EXACT(N58,"Material evidence unavailable"),EXACT(N58,"Unknown")),OR(EXACT(O58,"Multiple independent lines"),EXACT(O58,"One independent line"),EXACT(O58,"Single-origin only"),EXACT(O58,"Not established")),OR(EXACT(Q58,"None"),EXACT(Q58,"Limited and visible"),EXACT(Q58,"Material but bounded"),EXACT(Q58,"Material and unresolved")),OR(EXACT(S58,"Fit for current decision"),EXACT(S58,"Historical but deliberately bounded"),EXACT(S58,"Stale for current decision"),EXACT(S58,"Context not established")),OR(EXACT(T58,"Unlikely to change assessment"),EXACT(T58,"Could change scope or wording"),EXACT(T58,"Likely to change assessment")),OR(EXACT(V58,"Routine / descriptive"),EXACT(V58,"Material / decision-changing"),EXACT(V58,"Consequential / high-impact")),OR(EXACT(W58,"Easy to reverse"),EXACT(W58,"Costly to reverse"),EXACT(W58,"Hard to reverse")),IF(F58="No material change",OR(EXACT(H58,"Unchanged exact claim"),EXACT(H58,"Changed exact claim")),TRUE),IF(F58="No material change",OR(EXACT(I58,"Unchanged decision use"),EXACT(I58,"Changed decision use")),TRUE),IF(OR(O58="Multiple independent lines",O58="One independent line"),OR(EXACT(P58,"Established independent origins"),EXACT(P58,"Shared or dependent origins"),EXACT(P58,"Not established")),TRUE))),"Invalid","Valid"))</x:f>
      </x:c>
      <x:c r="Y58" s="38" t="str">
        <x:f>IF(A58="","",IF(X58="Invalid","Not evaluated after P00",IF(OR(C58="",D58="",F58="",IF(F58="No material change",OR(H58="",I58=""),FALSE),J58="",K58="",L58="",M58="",N58="",O58="",IF(OR(O58="Multiple independent lines",O58="One independent line"),P58="",FALSE),Q58="",IF(Q58&lt;&gt;"None",R58="",FALSE),S58="",T58="",U58="",V58="",W58=""),"Incomplete","Complete")))</x:f>
      </x:c>
      <x:c r="Z58" s="38" t="str">
        <x:f>IF(A58="","",IF(AB58="P00","Invalid controlled input",IF(AB58="P01","Incomplete",IF(OR(AB58="P02",AB58="P03",AB58="P04",AB58="P05",AB58="P06",AB58="P07",AB58="P08",AB58="P09"),"Not eligible","Eligible"))))</x:f>
      </x:c>
      <x:c r="AA58" s="38" t="str">
        <x:f>IF(A58="","",IF(AB58="P00","No confidence assigned",IF(AB58="P01","No confidence result",IF(OR(AB58="P02",AB58="P03",AB58="P04",AB58="P05",AB58="P06",AB58="P07",AB58="P08",AB58="P09"),"Confidence not assignable",IF(AB58="P10","Low confidence",IF(AB58="P11","Moderate confidence","High confidence"))))))</x:f>
      </x:c>
      <x:c r="AB58" s="38" t="str">
        <x:f>IF(A58="","",IF(X58="Invalid","P00",IF(Y58="Incomplete","P01",IF(F58="Refuse claim","P02",IF(F58="Review required","P03",IF(K58="Unresolved","P04",IF(OR(L58="No",L58="Unknown",L58="Partial"),"P05",IF(OR(J58="Missing",N58&lt;&gt;"None",M58="Not checked"),"P06",IF(OR(J58="Contradictory",M58="Material contradiction unresolved"),"P07",IF(OR(J58="Stale",S58="Stale for current decision",S58="Context not established",Q58="Material and unresolved"),"P08",IF(OR(AND(F58="Use with limits",G58=""),AND(F58="No material change",H58="Changed exact claim"),AND(F58="No material change",I58="Changed decision use"),AND(OR(O58="Multiple independent lines",O58="One independent line"),P58="Not established"),AND(Q58="None",R58&lt;&gt;"")),"P09",IF(OR(Q58="Material but bounded",AND(S58="Historical but deliberately bounded",J58="Limited / weak"),O58="Not established",AND(J58="Limited / weak",O58="Multiple independent lines",P58="Established independent origins",T58="Likely to change assessment"),AND(O58="Single-origin only",NOT(AND(F58="Use",J58="Fit",OR(K58="Supported",K58="Inferred"),L58="Yes",OR(M58="None found",M58="Apparent contradiction resolved"),N58="None",O58="Single-origin only",OR(Q58="None",Q58="Limited and visible"),S58="Fit for current decision",T58="Unlikely to change assessment"))),T58="Likely to change assessment"),"P10",IF(OR(AND(F58="No material change",NOT(AND(OR(F58="Use",F58="No material change"),IF(F58="No material change",AND(H58="Unchanged exact claim",I58="Unchanged decision use"),TRUE),J58="Fit",OR(K58="Supported",K58="Inferred"),L58="Yes",OR(M58="None found",M58="Apparent contradiction resolved"),N58="None",O58="Multiple independent lines",P58="Established independent origins",OR(Q58="None",Q58="Limited and visible"),S58="Fit for current decision",T58="Unlikely to change assessment"))),F58="Use with limits",S58="Historical but deliberately bounded",P58="Shared or dependent origins",O58="One independent line",AND(F58="Use",J58="Fit",OR(K58="Supported",K58="Inferred"),L58="Yes",OR(M58="None found",M58="Apparent contradiction resolved"),N58="None",O58="Single-origin only",OR(Q58="None",Q58="Limited and visible"),S58="Fit for current decision",T58="Unlikely to change assessment"),AND(J58="Limited / weak",O58="Multiple independent lines",P58="Established independent origins",OR(T58="Unlikely to change assessment",T58="Could change scope or wording")),T58="Could change scope or wording"),"P11",IF(AND(OR(F58="Use",F58="No material change"),IF(F58="No material change",AND(H58="Unchanged exact claim",I58="Unchanged decision use"),TRUE),J58="Fit",OR(K58="Supported",K58="Inferred"),L58="Yes",OR(M58="None found",M58="Apparent contradiction resolved"),N58="None",O58="Multiple independent lines",P58="Established independent origins",OR(Q58="None",Q58="Limited and visible"),S58="Fit for current decision",T58="Unlikely to change assessment"),"P12","P09"))))))))))))))</x:f>
      </x:c>
      <x:c r="AC58" s="38" t="str">
        <x:f>IF(A58="","",IF(AB58="P00","CONF-TECH-INVALID-ENUM",IF(AB58="P01","CONF-INCOMPLETE",IF(AB58="P02","CONF-UPSTREAM-REFUSE",IF(AB58="P03","CONF-UPSTREAM-REVIEW",IF(AB58="P04",IF(F58="No material change","CONF-SC-NMC-UNRESOLVED","CONF-UPSTREAM-UNRESOLVED"),IF(AB58="P05",IF(L58="Partial","CONF-DIRECT-FIT-PARTIAL","CONF-DIRECT-FIT"),IF(AB58="P06","CONF-MISSING-OR-UNCHECKED",IF(AB58="P07",IF(F58="No material change","CONF-SC-NMC-CONTRADICTION","CONF-CONTRADICTION"),IF(AB58="P08",IF(Q58="Material and unresolved","CONF-NOT-ASSIGNABLE-ASSUMPTION",IF(AND(F58="No material change",OR(J58="Stale",S58="Stale for current decision")),"CONF-SC-NMC-STALE",IF(S58="Context not established","CONF-NOT-ASSIGNABLE-CONTEXT","CONF-NOT-ASSIGNABLE-STALE-CURRENT"))),IF(AB58="P09",IF(AND(F58="Use with limits",G58=""),"CONF-SC-LIMIT-MISSING",IF(AND(F58="No material change",H58="Changed exact claim"),"CONF-SC-NMC-CLAIM-CHANGED",IF(AND(F58="No material change",I58="Changed decision use"),"CONF-SC-NMC-USE-CHANGED",IF(AND(OR(O58="Multiple independent lines",O58="One independent line"),P58="Not established"),"CONF-SC-INDEPENDENCE-UNPROVEN",IF(AND(Q58="None",R58&lt;&gt;""),"CONF-SC-ASSUMPTION-CONFLICT","CONF-SC-UNCLASSIFIED"))))),IF(AB58="P10",IF(Q58="Material but bounded","CONF-LOW-ASSUMPTION",IF(AND(S58="Historical but deliberately bounded",J58="Limited / weak"),"CONF-LOW-HISTORICAL",IF(O58="Not established","CONF-LOW-NOT-ESTABLISHED",IF(AND(J58="Limited / weak",O58="Multiple independent lines",P58="Established independent origins",T58="Likely to change assessment"),"CONF-LOW-WEAK-LINES",IF(AND(O58="Single-origin only",NOT(AND(F58="Use",J58="Fit",OR(K58="Supported",K58="Inferred"),L58="Yes",OR(M58="None found",M58="Apparent contradiction resolved"),N58="None",O58="Single-origin only",OR(Q58="None",Q58="Limited and visible"),S58="Fit for current decision",T58="Unlikely to change assessment"))),"CONF-LOW-SINGLE-ORIGIN","CONF-LOW-SENSITIVE"))))),IF(AB58="P11",IF(F58="No material change","CONF-MODERATE-NMC",IF(F58="Use with limits","CONF-MODERATE-LIMITED",IF(S58="Historical but deliberately bounded","CONF-MODERATE-HISTORICAL",IF(P58="Shared or dependent origins","CONF-MODERATE-SHARED-ORIGINS",IF(OR(O58="One independent line",AND(F58="Use",J58="Fit",OR(K58="Supported",K58="Inferred"),L58="Yes",OR(M58="None found",M58="Apparent contradiction resolved"),N58="None",O58="Single-origin only",OR(Q58="None",Q58="Limited and visible"),S58="Fit for current decision",T58="Unlikely to change assessment")),"CONF-MODERATE-ONE-LINE",IF(AND(J58="Limited / weak",O58="Multiple independent lines",P58="Established independent origins",OR(T58="Unlikely to change assessment",T58="Could change scope or wording")),"CONF-MODERATE-WEAK-LINES","CONF-MODERATE-SENSITIVE")))))),IF(AB58="P12",IF(F58="No material change","CONF-HIGH-NMC",IF(K58="Inferred","CONF-HIGH-INFERENCE-RETAINED","CONF-HIGH-DIRECT-INDEPENDENT")),""))))))))))))))</x:f>
      </x:c>
      <x:c r="AD58" s="38" t="str">
        <x:f>IF(A58="","",IF(AC58="A80-TECH-INVALID-ENUM","One or more active Stage 1 controlled values are invalid.",IF(AC58="A80-INCOMPLETE","The active Stage 1 assessment is incomplete.",IF(AC58="A80-UPSTREAM-REFUSE","What Counts as Reliable Evidence in Competitor Analysis? returned Refuse claim.",IF(AC58="A80-UPSTREAM-REVIEW","What Counts as Reliable Evidence in Competitor Analysis? returned Review required.",IF(AC58="A80-SC-NMC-UNRESOLVED","The no-material-change claim remains unresolved.",IF(AC58="A80-UPSTREAM-UNRESOLVED","The claim remains unresolved.",IF(AC58="A80-DIRECT-FIT","The evidence does not directly fit the exact submitted claim.",IF(AC58="A80-DIRECT-FIT-PARTIAL","The submitted claim only partially fits the evidence.",IF(AC58="A80-MISSING-OR-UNCHECKED","Required evidence is missing, unavailable, unknown, or contradiction checking is incomplete.",IF(AC58="A80-CONTRADICTION","A material contradiction remains unresolved.",IF(AC58="A80-SC-NMC-CONTRADICTION","The no-material-change submission contains an unresolved material contradiction.",IF(AC58="A80-NOT-ASSIGNABLE-ASSUMPTION","A material assumption remains unresolved.",IF(AC58="A80-NOT-ASSIGNABLE-CONTEXT","The relevant context is not established.",IF(AC58="A80-NOT-ASSIGNABLE-STALE-CURRENT","The evidence or context is stale for the current decision.",IF(AC58="A80-SC-NMC-STALE","The no-material-change assessment is stale for the current decision.",IF(AC58="A80-SC-ASSUMPTION-CONFLICT","The assumption category and detail conflict.",IF(AC58="A80-SC-INDEPENDENCE-UNPROVEN","Independent origins are not established.",IF(AC58="A80-SC-LIMIT-MISSING","Use with limits requires a named limitation.",IF(AC58="A80-SC-NMC-CLAIM-CHANGED","The exact claim changed, so prior confidence cannot be carried forward.",IF(AC58="A80-SC-NMC-USE-CHANGED","The decision use changed.",IF(AC58="A80-SC-UNCLASSIFIED","The valid input combination has no authorized classification.",IF(AC58="A80-LOW-ASSUMPTION","A bounded material assumption makes the eligible assessment fragile.",IF(AC58="A80-LOW-HISTORICAL","Historical, weak support makes the assessment fragile.",IF(AC58="A80-LOW-NOT-ESTABLISHED","Support exists but independent support is not established.",IF(AC58="A80-LOW-SENSITIVE","Plausible new evidence is likely to change the assessment.",IF(AC58="A80-LOW-SINGLE-ORIGIN","The eligible assessment depends on one origin and fails the stable single-origin conjunction.",IF(AC58="A80-LOW-WEAK-LINES","Multiple independent lines remain weak and the result is likely to change.",IF(AC58="A80-MODERATE-HISTORICAL","The evidence supports a deliberately historical, bounded assessment.",IF(AC58="A80-MODERATE-LIMITED","The assessment is eligible only within the named limitation.",IF(AC58="A80-MODERATE-NMC","The unchanged assessment remains eligible but retains meaningful uncertainty.",IF(AC58="A80-MODERATE-ONE-LINE","The assessment rests on one effective line of support.",IF(AC58="A80-MODERATE-SENSITIVE","Meaningful new evidence could change the scope or wording.",IF(AC58="A80-MODERATE-SHARED-ORIGINS","The lines share or depend on common origins, reducing independent corroboration.",IF(AC58="A80-MODERATE-WEAK-LINES","Established independent origins support the assessment, but the evidence remains limited or weak.",IF(AC58="A80-HIGH-DIRECT-INDEPENDENT","Direct, coherent support with established independent origins and limited visible assumptions supports the bounded assessment.",IF(AC58="A80-HIGH-INFERENCE-RETAINED","Direct, coherent support with established independent origins supports the bounded inference; it remains explicitly an inference.",IF(AC58="A80-HIGH-NMC","The exact claim and decision use are unchanged and the strong-support conditions remain satisfied.",""))))))))))))))))))))))))))))))))))))))</x:f>
      </x:c>
      <x:c r="AE58" s="38" t="str">
        <x:f>IF(A58="","",IF(Z58="Invalid controlled input","No confidence statement is permitted.",IF(Z58="Incomplete","No confidence statement is permitted until Stage 1 is complete.",IF(Z58="Not eligible","Confidence not assignable: no confidence statement is permitted for "&amp;C58&amp;" because "&amp;AD58&amp;" "&amp;AG58,IF(AA58="High confidence",IF(K58="Inferred","The evidence supports the inference that ","The available evidence strongly supports the assessment that ")&amp;C58&amp;", with High confidence within "&amp;D58&amp;". The principal remaining uncertainty is "&amp;U58,IF(AA58="Moderate confidence",IF(K58="Inferred","The evidence supports the inference that ","The available evidence supports the assessment that ")&amp;C58&amp;", with Moderate confidence within "&amp;D58&amp;". "&amp;U58&amp;" could change its scope or wording.",IF(K58="Inferred","The limited evidence supports the provisional inference that ","Limited evidence weakly supports the bounded assessment that ")&amp;C58&amp;". Treat it as provisional because "&amp;U58))))))</x:f>
      </x:c>
      <x:c r="AF58" s="38" t="str">
        <x:f>IF(A58="","",IF(Z58="Invalid controlled input","Do not preserve or reuse a previous result.",IF(Z58="Incomplete","Do not infer a result from partial inputs.",IF(Z58="Not eligible","Do not use High, Moderate or Low confidence, zero confidence, very low confidence, or wording that presents the claim as established.",IF(AA58="High confidence","Do not say certain, proven, guaranteed, definitely, conclusive, established fact, or assign a numerical probability.",IF(AA58="Moderate confidence","Do not say definitive, conclusive, established fact, or attach a percentage band.","Do not say shows, confirms, demonstrates as established, or use Low confidence to rescue an unsupported claim."))))))</x:f>
      </x:c>
      <x:c r="AG58" s="38" t="str">
        <x:f>IF(A58="","",IF(AC58="A80-TECH-INVALID-ENUM","Correct the exact invalid value and resubmit.",IF(AC58="A80-INCOMPLETE","Complete every active Stage 1 field.",IF(AC58="A80-UPSTREAM-REFUSE","Resolve or replace the refused claim through What Counts as Reliable Evidence in Competitor Analysis?.",IF(AC58="A80-UPSTREAM-REVIEW","Complete the review in What Counts as Reliable Evidence in Competitor Analysis? before confidence assessment.",IF(AC58="A80-SC-NMC-UNRESOLVED","Resolve the claim status upstream before assigning confidence.",IF(AC58="A80-UPSTREAM-UNRESOLVED","Resolve the claim status upstream before assigning confidence.",IF(AC58="A80-DIRECT-FIT","Narrow or replace the claim and rerun What Counts as Reliable Evidence in Competitor Analysis?.",IF(AC58="A80-DIRECT-FIT-PARTIAL","Submit the separately narrowed proposition approved through What Counts as Reliable Evidence in Competitor Analysis? as the new Exact claim with Direct claim fit set to Yes.",IF(AC58="A80-MISSING-OR-UNCHECKED","Recover or document the required evidence and complete the review in What Counts as Reliable Evidence in Competitor Analysis? before assigning confidence.",IF(AC58="A80-CONTRADICTION","Resolve or preserve the contradiction through How to Handle Contradictory Competitor Evidence before assigning confidence.",IF(AC58="A80-SC-NMC-CONTRADICTION","Resolve or preserve the contradiction through How to Handle Contradictory Competitor Evidence before assigning confidence.",IF(AC58="A80-NOT-ASSIGNABLE-ASSUMPTION","Resolve the material assumption or narrow the claim.",IF(AC58="A80-NOT-ASSIGNABLE-CONTEXT","Establish the relevant context before assigning confidence.",IF(AC58="A80-NOT-ASSIGNABLE-STALE-CURRENT","Update or historically bind the evidence through When Competitor Evidence Becomes Too Old to Use.",IF(AC58="A80-SC-NMC-STALE","Run a fresh assessment with current evidence.",IF(AC58="A80-SC-ASSUMPTION-CONFLICT","Choose a bounded assumption category or remove the detail.",IF(AC58="A80-SC-INDEPENDENCE-UNPROVEN","Trace origins or correct the support category.",IF(AC58="A80-SC-LIMIT-MISSING","Add the exact limitation or correct the upstream outcome.",IF(AC58="A80-SC-NMC-CLAIM-CHANGED","Run a fresh assessment.",IF(AC58="A80-SC-NMC-USE-CHANGED","Run a fresh assessment for the new use.",IF(AC58="A80-SC-UNCLASSIFIED","Return to method governance; do not invent a result.",IF(AC58="A80-LOW-ASSUMPTION","Keep the assumption explicit and seek evidence that could remove it.",IF(AC58="A80-LOW-HISTORICAL","Use only historically bounded wording and seek current evidence.",IF(AC58="A80-LOW-NOT-ESTABLISHED","Trace provenance or collect genuinely independent evidence.",IF(AC58="A80-LOW-SENSITIVE","Collect the evidence most likely to change the result.",IF(AC58="A80-LOW-SINGLE-ORIGIN","Seek genuinely independent corroboration.",IF(AC58="A80-LOW-WEAK-LINES","Strengthen direct support before consequential use.",IF(AC58="A80-MODERATE-HISTORICAL","Do not generalize it to the current decision without fresh evidence.",IF(AC58="A80-MODERATE-LIMITED","Reopen if the named limitation no longer holds.",IF(AC58="A80-MODERATE-NMC","Reopen if the exact claim, use, evidence or context changes.",IF(AC58="A80-MODERATE-ONE-LINE","A second genuinely independent line could change scope or wording.",IF(AC58="A80-MODERATE-SENSITIVE","Name the likely change trigger and keep the statement bounded.",IF(AC58="A80-MODERATE-SHARED-ORIGINS","Seek genuinely independent origins.",IF(AC58="A80-MODERATE-WEAK-LINES","Strengthen the direct evidence and preserve the limitation.",IF(AC58="A80-HIGH-DIRECT-INDEPENDENT","Reopen on the named evidence, context, assumption or decision-use trigger.",IF(AC58="A80-HIGH-INFERENCE-RETAINED","Retain the inference marker and reopen on the named trigger.",IF(AC58="A80-HIGH-NMC","Reopen on the named evidence, context, assumption or decision-use trigger.",""))))))))))))))))))))))))))))))))))))))</x:f>
      </x:c>
      <x:c r="AH58" s="38" t="str">
        <x:f>IF(A58="","",IF(Z58&lt;&gt;"Eligible","",IF(AND(V58="Consequential / high-impact",W58="Hard to reverse"),"CONF-OVERLAY-CONSEQUENCE + CONF-OVERLAY-HARD-TO-REVERSE",IF(AND(AA58="Low confidence",W58="Hard to reverse"),"CONF-OVERLAY-HARD-TO-REVERSE",IF(V58="Consequential / high-impact","CONF-OVERLAY-CONSEQUENCE",IF(W58="Hard to reverse","CONF-OVERLAY-HARD-TO-REVERSE",IF(OR(V58="Material / decision-changing",W58="Costly to reverse"),"CONF-OVERLAY-CONSEQUENCE","")))))))</x:f>
      </x:c>
      <x:c r="AI58" s="38" t="str">
        <x:f>IF(A58="","",IF(Z58&lt;&gt;"Eligible","",IF(AND(V58="Consequential / high-impact",W58="Hard to reverse"),IF(AA58="Low confidence","Independent review and formal approval required; default to deferral, evidence collection or a reversible test.","Independent accountable review and formal approval required before a consequential, hard-to-reverse action."),IF(AND(AA58="Low confidence",W58="Hard to reverse"),"Independent review and formal approval required; default to deferral, evidence collection or a reversible test.",IF(V58="Consequential / high-impact","Independent accountable review and formal approval required.",IF(W58="Hard to reverse","Independent review required before a hard-to-reverse action.",IF(OR(V58="Material / decision-changing",W58="Costly to reverse"),"Accountable reviewer required before material use.","Owner review; reopen on the named trigger.")))))))</x:f>
      </x:c>
      <x:c r="AJ58" s="38" t="str">
        <x:f>IF(A58="","",IF(Z58&lt;&gt;"Eligible","",IF(AND(V58="Consequential / high-impact",W58="Hard to reverse"),IF(AA58="Low confidence","Do not make an irreversible commitment from this Low-confidence assessment.","Prefer a reversible step and proceed only within the recorded scope after independent review; confidence itself is unchanged."),IF(AND(AA58="Low confidence",W58="Hard to reverse"),"Do not make an irreversible commitment from this Low-confidence assessment.",IF(V58="Consequential / high-impact","Proceed only within the recorded scope after independent review; confidence itself is unchanged.",IF(W58="Hard to reverse","Prefer a reversible step until review is complete.",IF(OR(V58="Material / decision-changing",W58="Costly to reverse"),"Use only after accountable review and within the stated boundary.","Proceed within the stated scope and preserve the reopen condition.")))))))</x:f>
      </x:c>
      <x:c r="AK58" s="37"/>
      <x:c r="AL58" s="37"/>
      <x:c r="AM58" s="37"/>
      <x:c r="AN58" s="37"/>
      <x:c r="AO58" s="42"/>
      <x:c r="AP58" s="38" t="str">
        <x:f>IF(A58="","",IF(Z58&lt;&gt;"Eligible","Not active",IF(OR(AND(AN58&lt;&gt;"",NOT(OR(EXACT(AN58,"Yes"),EXACT(AN58,"No")))),AND(AO58&lt;&gt;"",NOT(ISNUMBER(AO58)))),"H00",IF(OR(AK58="",AM58="",AN58=""),"H01",IF(AND(OR(V58="Material / decision-changing",V58="Consequential / high-impact",W58="Costly to reverse",W58="Hard to reverse"),AL58=""),"H02",IF(AND(OR(V58="Consequential / high-impact",W58="Hard to reverse"),AK58&lt;&gt;"",AL58&lt;&gt;"",EXACT(AK58,AL58)),"H03",IF(AND(AN58="Yes",AO58=""),"H04",IF(AND(AN58="No",AO58&lt;&gt;""),"H05","H06"))))))))</x:f>
      </x:c>
      <x:c r="AQ58" s="38" t="str">
        <x:f>IF(A58="","",IF(AP58="Not active","Not active",IF(OR(AP58="H00",AP58="H01",AP58="H04"),"Incomplete",IF(OR(AP58="H02",AP58="H03",AP58="H05"),"Draft","Complete"))))</x:f>
      </x:c>
      <x:c r="AR58" s="38" t="str">
        <x:f>IF(A58="","",IF(AP58="H00","CONF-HANDOFF-INVALID",IF(AP58="H01","CONF-HANDOFF-INCOMPLETE",IF(AP58="H02","CONF-HANDOFF-REVIEWER",IF(AP58="H03","CONF-HANDOFF-INDEPENDENCE",IF(AP58="H04","CONF-HANDOFF-DATE",IF(AP58="H05","CONF-HANDOFF-DATE-NOT-MATERIAL","")))))))</x:f>
      </x:c>
      <x:c r="AS58" s="38" t="str">
        <x:f>IF(A58="","",IF(AP58="H06","Permitted","Prohibited"))</x:f>
      </x:c>
      <x:c r="AT58" s="38" t="str">
        <x:f>IF(A58="","",IF(OR(AB58="P58",AB58="P59",AB58="P61",AB58="P62"),"What Counts as Reliable Evidence in Competitor Analysis?",IF(AB58="P60","Observed, Inferred and Unresolved Evidence",IF(AB58="P63","How to Handle Contradictory Competitor Evidence",IF(AB58="P64","When Competitor Evidence Becomes Too Old to Use","")))))</x:f>
      </x:c>
      <x:c r="AU58" s="38" t="str">
        <x:f>IF(A58="","","SERPIFAI Confidence Statement Method v1.0.1")</x:f>
      </x:c>
      <x:c r="AV58" s="38" t="str">
        <x:f>IF(A58="","","Qualitative evidence-and-uncertainty protocol; not probability, calibrated accuracy, scoring, assurance or a guarantee.")</x:f>
      </x:c>
    </x:row>
    <x:row r="59">
      <x:c r="A59" s="37"/>
      <x:c r="B59" s="37"/>
      <x:c r="C59" s="37"/>
      <x:c r="D59" s="37"/>
      <x:c r="E59" s="42"/>
      <x:c r="F59" s="37"/>
      <x:c r="G59" s="37"/>
      <x:c r="H59" s="37"/>
      <x:c r="I59" s="37"/>
      <x:c r="J59" s="37"/>
      <x:c r="K59" s="37"/>
      <x:c r="L59" s="37"/>
      <x:c r="M59" s="37"/>
      <x:c r="N59" s="37"/>
      <x:c r="O59" s="37"/>
      <x:c r="P59" s="37"/>
      <x:c r="Q59" s="37"/>
      <x:c r="R59" s="37"/>
      <x:c r="S59" s="37"/>
      <x:c r="T59" s="37"/>
      <x:c r="U59" s="37"/>
      <x:c r="V59" s="37"/>
      <x:c r="W59" s="37"/>
      <x:c r="X59" s="38" t="str">
        <x:f>IF(A59="","",IF(NOT(AND(OR(EXACT(F59,"Use"),EXACT(F59,"Use with limits"),EXACT(F59,"Review required"),EXACT(F59,"Refuse claim"),EXACT(F59,"No material change")),OR(EXACT(J59,"Fit"),EXACT(J59,"Limited / weak"),EXACT(J59,"Stale"),EXACT(J59,"Contradictory"),EXACT(J59,"Missing")),OR(EXACT(K59,"Supported"),EXACT(K59,"Inferred"),EXACT(K59,"Unresolved")),OR(EXACT(L59,"Yes"),EXACT(L59,"Partial"),EXACT(L59,"No"),EXACT(L59,"Unknown")),OR(EXACT(M59,"None found"),EXACT(M59,"Apparent contradiction resolved"),EXACT(M59,"Material contradiction unresolved"),EXACT(M59,"Not checked")),OR(EXACT(N59,"None"),EXACT(N59,"Recoverable missing evidence"),EXACT(N59,"Material evidence unavailable"),EXACT(N59,"Unknown")),OR(EXACT(O59,"Multiple independent lines"),EXACT(O59,"One independent line"),EXACT(O59,"Single-origin only"),EXACT(O59,"Not established")),OR(EXACT(Q59,"None"),EXACT(Q59,"Limited and visible"),EXACT(Q59,"Material but bounded"),EXACT(Q59,"Material and unresolved")),OR(EXACT(S59,"Fit for current decision"),EXACT(S59,"Historical but deliberately bounded"),EXACT(S59,"Stale for current decision"),EXACT(S59,"Context not established")),OR(EXACT(T59,"Unlikely to change assessment"),EXACT(T59,"Could change scope or wording"),EXACT(T59,"Likely to change assessment")),OR(EXACT(V59,"Routine / descriptive"),EXACT(V59,"Material / decision-changing"),EXACT(V59,"Consequential / high-impact")),OR(EXACT(W59,"Easy to reverse"),EXACT(W59,"Costly to reverse"),EXACT(W59,"Hard to reverse")),IF(F59="No material change",OR(EXACT(H59,"Unchanged exact claim"),EXACT(H59,"Changed exact claim")),TRUE),IF(F59="No material change",OR(EXACT(I59,"Unchanged decision use"),EXACT(I59,"Changed decision use")),TRUE),IF(OR(O59="Multiple independent lines",O59="One independent line"),OR(EXACT(P59,"Established independent origins"),EXACT(P59,"Shared or dependent origins"),EXACT(P59,"Not established")),TRUE))),"Invalid","Valid"))</x:f>
      </x:c>
      <x:c r="Y59" s="38" t="str">
        <x:f>IF(A59="","",IF(X59="Invalid","Not evaluated after P00",IF(OR(C59="",D59="",F59="",IF(F59="No material change",OR(H59="",I59=""),FALSE),J59="",K59="",L59="",M59="",N59="",O59="",IF(OR(O59="Multiple independent lines",O59="One independent line"),P59="",FALSE),Q59="",IF(Q59&lt;&gt;"None",R59="",FALSE),S59="",T59="",U59="",V59="",W59=""),"Incomplete","Complete")))</x:f>
      </x:c>
      <x:c r="Z59" s="38" t="str">
        <x:f>IF(A59="","",IF(AB59="P00","Invalid controlled input",IF(AB59="P01","Incomplete",IF(OR(AB59="P02",AB59="P03",AB59="P04",AB59="P05",AB59="P06",AB59="P07",AB59="P08",AB59="P09"),"Not eligible","Eligible"))))</x:f>
      </x:c>
      <x:c r="AA59" s="38" t="str">
        <x:f>IF(A59="","",IF(AB59="P00","No confidence assigned",IF(AB59="P01","No confidence result",IF(OR(AB59="P02",AB59="P03",AB59="P04",AB59="P05",AB59="P06",AB59="P07",AB59="P08",AB59="P09"),"Confidence not assignable",IF(AB59="P10","Low confidence",IF(AB59="P11","Moderate confidence","High confidence"))))))</x:f>
      </x:c>
      <x:c r="AB59" s="38" t="str">
        <x:f>IF(A59="","",IF(X59="Invalid","P00",IF(Y59="Incomplete","P01",IF(F59="Refuse claim","P02",IF(F59="Review required","P03",IF(K59="Unresolved","P04",IF(OR(L59="No",L59="Unknown",L59="Partial"),"P05",IF(OR(J59="Missing",N59&lt;&gt;"None",M59="Not checked"),"P06",IF(OR(J59="Contradictory",M59="Material contradiction unresolved"),"P07",IF(OR(J59="Stale",S59="Stale for current decision",S59="Context not established",Q59="Material and unresolved"),"P08",IF(OR(AND(F59="Use with limits",G59=""),AND(F59="No material change",H59="Changed exact claim"),AND(F59="No material change",I59="Changed decision use"),AND(OR(O59="Multiple independent lines",O59="One independent line"),P59="Not established"),AND(Q59="None",R59&lt;&gt;"")),"P09",IF(OR(Q59="Material but bounded",AND(S59="Historical but deliberately bounded",J59="Limited / weak"),O59="Not established",AND(J59="Limited / weak",O59="Multiple independent lines",P59="Established independent origins",T59="Likely to change assessment"),AND(O59="Single-origin only",NOT(AND(F59="Use",J59="Fit",OR(K59="Supported",K59="Inferred"),L59="Yes",OR(M59="None found",M59="Apparent contradiction resolved"),N59="None",O59="Single-origin only",OR(Q59="None",Q59="Limited and visible"),S59="Fit for current decision",T59="Unlikely to change assessment"))),T59="Likely to change assessment"),"P10",IF(OR(AND(F59="No material change",NOT(AND(OR(F59="Use",F59="No material change"),IF(F59="No material change",AND(H59="Unchanged exact claim",I59="Unchanged decision use"),TRUE),J59="Fit",OR(K59="Supported",K59="Inferred"),L59="Yes",OR(M59="None found",M59="Apparent contradiction resolved"),N59="None",O59="Multiple independent lines",P59="Established independent origins",OR(Q59="None",Q59="Limited and visible"),S59="Fit for current decision",T59="Unlikely to change assessment"))),F59="Use with limits",S59="Historical but deliberately bounded",P59="Shared or dependent origins",O59="One independent line",AND(F59="Use",J59="Fit",OR(K59="Supported",K59="Inferred"),L59="Yes",OR(M59="None found",M59="Apparent contradiction resolved"),N59="None",O59="Single-origin only",OR(Q59="None",Q59="Limited and visible"),S59="Fit for current decision",T59="Unlikely to change assessment"),AND(J59="Limited / weak",O59="Multiple independent lines",P59="Established independent origins",OR(T59="Unlikely to change assessment",T59="Could change scope or wording")),T59="Could change scope or wording"),"P11",IF(AND(OR(F59="Use",F59="No material change"),IF(F59="No material change",AND(H59="Unchanged exact claim",I59="Unchanged decision use"),TRUE),J59="Fit",OR(K59="Supported",K59="Inferred"),L59="Yes",OR(M59="None found",M59="Apparent contradiction resolved"),N59="None",O59="Multiple independent lines",P59="Established independent origins",OR(Q59="None",Q59="Limited and visible"),S59="Fit for current decision",T59="Unlikely to change assessment"),"P12","P09"))))))))))))))</x:f>
      </x:c>
      <x:c r="AC59" s="38" t="str">
        <x:f>IF(A59="","",IF(AB59="P00","CONF-TECH-INVALID-ENUM",IF(AB59="P01","CONF-INCOMPLETE",IF(AB59="P02","CONF-UPSTREAM-REFUSE",IF(AB59="P03","CONF-UPSTREAM-REVIEW",IF(AB59="P04",IF(F59="No material change","CONF-SC-NMC-UNRESOLVED","CONF-UPSTREAM-UNRESOLVED"),IF(AB59="P05",IF(L59="Partial","CONF-DIRECT-FIT-PARTIAL","CONF-DIRECT-FIT"),IF(AB59="P06","CONF-MISSING-OR-UNCHECKED",IF(AB59="P07",IF(F59="No material change","CONF-SC-NMC-CONTRADICTION","CONF-CONTRADICTION"),IF(AB59="P08",IF(Q59="Material and unresolved","CONF-NOT-ASSIGNABLE-ASSUMPTION",IF(AND(F59="No material change",OR(J59="Stale",S59="Stale for current decision")),"CONF-SC-NMC-STALE",IF(S59="Context not established","CONF-NOT-ASSIGNABLE-CONTEXT","CONF-NOT-ASSIGNABLE-STALE-CURRENT"))),IF(AB59="P09",IF(AND(F59="Use with limits",G59=""),"CONF-SC-LIMIT-MISSING",IF(AND(F59="No material change",H59="Changed exact claim"),"CONF-SC-NMC-CLAIM-CHANGED",IF(AND(F59="No material change",I59="Changed decision use"),"CONF-SC-NMC-USE-CHANGED",IF(AND(OR(O59="Multiple independent lines",O59="One independent line"),P59="Not established"),"CONF-SC-INDEPENDENCE-UNPROVEN",IF(AND(Q59="None",R59&lt;&gt;""),"CONF-SC-ASSUMPTION-CONFLICT","CONF-SC-UNCLASSIFIED"))))),IF(AB59="P10",IF(Q59="Material but bounded","CONF-LOW-ASSUMPTION",IF(AND(S59="Historical but deliberately bounded",J59="Limited / weak"),"CONF-LOW-HISTORICAL",IF(O59="Not established","CONF-LOW-NOT-ESTABLISHED",IF(AND(J59="Limited / weak",O59="Multiple independent lines",P59="Established independent origins",T59="Likely to change assessment"),"CONF-LOW-WEAK-LINES",IF(AND(O59="Single-origin only",NOT(AND(F59="Use",J59="Fit",OR(K59="Supported",K59="Inferred"),L59="Yes",OR(M59="None found",M59="Apparent contradiction resolved"),N59="None",O59="Single-origin only",OR(Q59="None",Q59="Limited and visible"),S59="Fit for current decision",T59="Unlikely to change assessment"))),"CONF-LOW-SINGLE-ORIGIN","CONF-LOW-SENSITIVE"))))),IF(AB59="P11",IF(F59="No material change","CONF-MODERATE-NMC",IF(F59="Use with limits","CONF-MODERATE-LIMITED",IF(S59="Historical but deliberately bounded","CONF-MODERATE-HISTORICAL",IF(P59="Shared or dependent origins","CONF-MODERATE-SHARED-ORIGINS",IF(OR(O59="One independent line",AND(F59="Use",J59="Fit",OR(K59="Supported",K59="Inferred"),L59="Yes",OR(M59="None found",M59="Apparent contradiction resolved"),N59="None",O59="Single-origin only",OR(Q59="None",Q59="Limited and visible"),S59="Fit for current decision",T59="Unlikely to change assessment")),"CONF-MODERATE-ONE-LINE",IF(AND(J59="Limited / weak",O59="Multiple independent lines",P59="Established independent origins",OR(T59="Unlikely to change assessment",T59="Could change scope or wording")),"CONF-MODERATE-WEAK-LINES","CONF-MODERATE-SENSITIVE")))))),IF(AB59="P12",IF(F59="No material change","CONF-HIGH-NMC",IF(K59="Inferred","CONF-HIGH-INFERENCE-RETAINED","CONF-HIGH-DIRECT-INDEPENDENT")),""))))))))))))))</x:f>
      </x:c>
      <x:c r="AD59" s="38" t="str">
        <x:f>IF(A59="","",IF(AC59="A81-TECH-INVALID-ENUM","One or more active Stage 1 controlled values are invalid.",IF(AC59="A81-INCOMPLETE","The active Stage 1 assessment is incomplete.",IF(AC59="A81-UPSTREAM-REFUSE","What Counts as Reliable Evidence in Competitor Analysis? returned Refuse claim.",IF(AC59="A81-UPSTREAM-REVIEW","What Counts as Reliable Evidence in Competitor Analysis? returned Review required.",IF(AC59="A81-SC-NMC-UNRESOLVED","The no-material-change claim remains unresolved.",IF(AC59="A81-UPSTREAM-UNRESOLVED","The claim remains unresolved.",IF(AC59="A81-DIRECT-FIT","The evidence does not directly fit the exact submitted claim.",IF(AC59="A81-DIRECT-FIT-PARTIAL","The submitted claim only partially fits the evidence.",IF(AC59="A81-MISSING-OR-UNCHECKED","Required evidence is missing, unavailable, unknown, or contradiction checking is incomplete.",IF(AC59="A81-CONTRADICTION","A material contradiction remains unresolved.",IF(AC59="A81-SC-NMC-CONTRADICTION","The no-material-change submission contains an unresolved material contradiction.",IF(AC59="A81-NOT-ASSIGNABLE-ASSUMPTION","A material assumption remains unresolved.",IF(AC59="A81-NOT-ASSIGNABLE-CONTEXT","The relevant context is not established.",IF(AC59="A81-NOT-ASSIGNABLE-STALE-CURRENT","The evidence or context is stale for the current decision.",IF(AC59="A81-SC-NMC-STALE","The no-material-change assessment is stale for the current decision.",IF(AC59="A81-SC-ASSUMPTION-CONFLICT","The assumption category and detail conflict.",IF(AC59="A81-SC-INDEPENDENCE-UNPROVEN","Independent origins are not established.",IF(AC59="A81-SC-LIMIT-MISSING","Use with limits requires a named limitation.",IF(AC59="A81-SC-NMC-CLAIM-CHANGED","The exact claim changed, so prior confidence cannot be carried forward.",IF(AC59="A81-SC-NMC-USE-CHANGED","The decision use changed.",IF(AC59="A81-SC-UNCLASSIFIED","The valid input combination has no authorized classification.",IF(AC59="A81-LOW-ASSUMPTION","A bounded material assumption makes the eligible assessment fragile.",IF(AC59="A81-LOW-HISTORICAL","Historical, weak support makes the assessment fragile.",IF(AC59="A81-LOW-NOT-ESTABLISHED","Support exists but independent support is not established.",IF(AC59="A81-LOW-SENSITIVE","Plausible new evidence is likely to change the assessment.",IF(AC59="A81-LOW-SINGLE-ORIGIN","The eligible assessment depends on one origin and fails the stable single-origin conjunction.",IF(AC59="A81-LOW-WEAK-LINES","Multiple independent lines remain weak and the result is likely to change.",IF(AC59="A81-MODERATE-HISTORICAL","The evidence supports a deliberately historical, bounded assessment.",IF(AC59="A81-MODERATE-LIMITED","The assessment is eligible only within the named limitation.",IF(AC59="A81-MODERATE-NMC","The unchanged assessment remains eligible but retains meaningful uncertainty.",IF(AC59="A81-MODERATE-ONE-LINE","The assessment rests on one effective line of support.",IF(AC59="A81-MODERATE-SENSITIVE","Meaningful new evidence could change the scope or wording.",IF(AC59="A81-MODERATE-SHARED-ORIGINS","The lines share or depend on common origins, reducing independent corroboration.",IF(AC59="A81-MODERATE-WEAK-LINES","Established independent origins support the assessment, but the evidence remains limited or weak.",IF(AC59="A81-HIGH-DIRECT-INDEPENDENT","Direct, coherent support with established independent origins and limited visible assumptions supports the bounded assessment.",IF(AC59="A81-HIGH-INFERENCE-RETAINED","Direct, coherent support with established independent origins supports the bounded inference; it remains explicitly an inference.",IF(AC59="A81-HIGH-NMC","The exact claim and decision use are unchanged and the strong-support conditions remain satisfied.",""))))))))))))))))))))))))))))))))))))))</x:f>
      </x:c>
      <x:c r="AE59" s="38" t="str">
        <x:f>IF(A59="","",IF(Z59="Invalid controlled input","No confidence statement is permitted.",IF(Z59="Incomplete","No confidence statement is permitted until Stage 1 is complete.",IF(Z59="Not eligible","Confidence not assignable: no confidence statement is permitted for "&amp;C59&amp;" because "&amp;AD59&amp;" "&amp;AG59,IF(AA59="High confidence",IF(K59="Inferred","The evidence supports the inference that ","The available evidence strongly supports the assessment that ")&amp;C59&amp;", with High confidence within "&amp;D59&amp;". The principal remaining uncertainty is "&amp;U59,IF(AA59="Moderate confidence",IF(K59="Inferred","The evidence supports the inference that ","The available evidence supports the assessment that ")&amp;C59&amp;", with Moderate confidence within "&amp;D59&amp;". "&amp;U59&amp;" could change its scope or wording.",IF(K59="Inferred","The limited evidence supports the provisional inference that ","Limited evidence weakly supports the bounded assessment that ")&amp;C59&amp;". Treat it as provisional because "&amp;U59))))))</x:f>
      </x:c>
      <x:c r="AF59" s="38" t="str">
        <x:f>IF(A59="","",IF(Z59="Invalid controlled input","Do not preserve or reuse a previous result.",IF(Z59="Incomplete","Do not infer a result from partial inputs.",IF(Z59="Not eligible","Do not use High, Moderate or Low confidence, zero confidence, very low confidence, or wording that presents the claim as established.",IF(AA59="High confidence","Do not say certain, proven, guaranteed, definitely, conclusive, established fact, or assign a numerical probability.",IF(AA59="Moderate confidence","Do not say definitive, conclusive, established fact, or attach a percentage band.","Do not say shows, confirms, demonstrates as established, or use Low confidence to rescue an unsupported claim."))))))</x:f>
      </x:c>
      <x:c r="AG59" s="38" t="str">
        <x:f>IF(A59="","",IF(AC59="A81-TECH-INVALID-ENUM","Correct the exact invalid value and resubmit.",IF(AC59="A81-INCOMPLETE","Complete every active Stage 1 field.",IF(AC59="A81-UPSTREAM-REFUSE","Resolve or replace the refused claim through What Counts as Reliable Evidence in Competitor Analysis?.",IF(AC59="A81-UPSTREAM-REVIEW","Complete the review in What Counts as Reliable Evidence in Competitor Analysis? before confidence assessment.",IF(AC59="A81-SC-NMC-UNRESOLVED","Resolve the claim status upstream before assigning confidence.",IF(AC59="A81-UPSTREAM-UNRESOLVED","Resolve the claim status upstream before assigning confidence.",IF(AC59="A81-DIRECT-FIT","Narrow or replace the claim and rerun What Counts as Reliable Evidence in Competitor Analysis?.",IF(AC59="A81-DIRECT-FIT-PARTIAL","Submit the separately narrowed proposition approved through What Counts as Reliable Evidence in Competitor Analysis? as the new Exact claim with Direct claim fit set to Yes.",IF(AC59="A81-MISSING-OR-UNCHECKED","Recover or document the required evidence and complete the review in What Counts as Reliable Evidence in Competitor Analysis? before assigning confidence.",IF(AC59="A81-CONTRADICTION","Resolve or preserve the contradiction through How to Handle Contradictory Competitor Evidence before assigning confidence.",IF(AC59="A81-SC-NMC-CONTRADICTION","Resolve or preserve the contradiction through How to Handle Contradictory Competitor Evidence before assigning confidence.",IF(AC59="A81-NOT-ASSIGNABLE-ASSUMPTION","Resolve the material assumption or narrow the claim.",IF(AC59="A81-NOT-ASSIGNABLE-CONTEXT","Establish the relevant context before assigning confidence.",IF(AC59="A81-NOT-ASSIGNABLE-STALE-CURRENT","Update or historically bind the evidence through When Competitor Evidence Becomes Too Old to Use.",IF(AC59="A81-SC-NMC-STALE","Run a fresh assessment with current evidence.",IF(AC59="A81-SC-ASSUMPTION-CONFLICT","Choose a bounded assumption category or remove the detail.",IF(AC59="A81-SC-INDEPENDENCE-UNPROVEN","Trace origins or correct the support category.",IF(AC59="A81-SC-LIMIT-MISSING","Add the exact limitation or correct the upstream outcome.",IF(AC59="A81-SC-NMC-CLAIM-CHANGED","Run a fresh assessment.",IF(AC59="A81-SC-NMC-USE-CHANGED","Run a fresh assessment for the new use.",IF(AC59="A81-SC-UNCLASSIFIED","Return to method governance; do not invent a result.",IF(AC59="A81-LOW-ASSUMPTION","Keep the assumption explicit and seek evidence that could remove it.",IF(AC59="A81-LOW-HISTORICAL","Use only historically bounded wording and seek current evidence.",IF(AC59="A81-LOW-NOT-ESTABLISHED","Trace provenance or collect genuinely independent evidence.",IF(AC59="A81-LOW-SENSITIVE","Collect the evidence most likely to change the result.",IF(AC59="A81-LOW-SINGLE-ORIGIN","Seek genuinely independent corroboration.",IF(AC59="A81-LOW-WEAK-LINES","Strengthen direct support before consequential use.",IF(AC59="A81-MODERATE-HISTORICAL","Do not generalize it to the current decision without fresh evidence.",IF(AC59="A81-MODERATE-LIMITED","Reopen if the named limitation no longer holds.",IF(AC59="A81-MODERATE-NMC","Reopen if the exact claim, use, evidence or context changes.",IF(AC59="A81-MODERATE-ONE-LINE","A second genuinely independent line could change scope or wording.",IF(AC59="A81-MODERATE-SENSITIVE","Name the likely change trigger and keep the statement bounded.",IF(AC59="A81-MODERATE-SHARED-ORIGINS","Seek genuinely independent origins.",IF(AC59="A81-MODERATE-WEAK-LINES","Strengthen the direct evidence and preserve the limitation.",IF(AC59="A81-HIGH-DIRECT-INDEPENDENT","Reopen on the named evidence, context, assumption or decision-use trigger.",IF(AC59="A81-HIGH-INFERENCE-RETAINED","Retain the inference marker and reopen on the named trigger.",IF(AC59="A81-HIGH-NMC","Reopen on the named evidence, context, assumption or decision-use trigger.",""))))))))))))))))))))))))))))))))))))))</x:f>
      </x:c>
      <x:c r="AH59" s="38" t="str">
        <x:f>IF(A59="","",IF(Z59&lt;&gt;"Eligible","",IF(AND(V59="Consequential / high-impact",W59="Hard to reverse"),"CONF-OVERLAY-CONSEQUENCE + CONF-OVERLAY-HARD-TO-REVERSE",IF(AND(AA59="Low confidence",W59="Hard to reverse"),"CONF-OVERLAY-HARD-TO-REVERSE",IF(V59="Consequential / high-impact","CONF-OVERLAY-CONSEQUENCE",IF(W59="Hard to reverse","CONF-OVERLAY-HARD-TO-REVERSE",IF(OR(V59="Material / decision-changing",W59="Costly to reverse"),"CONF-OVERLAY-CONSEQUENCE","")))))))</x:f>
      </x:c>
      <x:c r="AI59" s="38" t="str">
        <x:f>IF(A59="","",IF(Z59&lt;&gt;"Eligible","",IF(AND(V59="Consequential / high-impact",W59="Hard to reverse"),IF(AA59="Low confidence","Independent review and formal approval required; default to deferral, evidence collection or a reversible test.","Independent accountable review and formal approval required before a consequential, hard-to-reverse action."),IF(AND(AA59="Low confidence",W59="Hard to reverse"),"Independent review and formal approval required; default to deferral, evidence collection or a reversible test.",IF(V59="Consequential / high-impact","Independent accountable review and formal approval required.",IF(W59="Hard to reverse","Independent review required before a hard-to-reverse action.",IF(OR(V59="Material / decision-changing",W59="Costly to reverse"),"Accountable reviewer required before material use.","Owner review; reopen on the named trigger.")))))))</x:f>
      </x:c>
      <x:c r="AJ59" s="38" t="str">
        <x:f>IF(A59="","",IF(Z59&lt;&gt;"Eligible","",IF(AND(V59="Consequential / high-impact",W59="Hard to reverse"),IF(AA59="Low confidence","Do not make an irreversible commitment from this Low-confidence assessment.","Prefer a reversible step and proceed only within the recorded scope after independent review; confidence itself is unchanged."),IF(AND(AA59="Low confidence",W59="Hard to reverse"),"Do not make an irreversible commitment from this Low-confidence assessment.",IF(V59="Consequential / high-impact","Proceed only within the recorded scope after independent review; confidence itself is unchanged.",IF(W59="Hard to reverse","Prefer a reversible step until review is complete.",IF(OR(V59="Material / decision-changing",W59="Costly to reverse"),"Use only after accountable review and within the stated boundary.","Proceed within the stated scope and preserve the reopen condition.")))))))</x:f>
      </x:c>
      <x:c r="AK59" s="37"/>
      <x:c r="AL59" s="37"/>
      <x:c r="AM59" s="37"/>
      <x:c r="AN59" s="37"/>
      <x:c r="AO59" s="42"/>
      <x:c r="AP59" s="38" t="str">
        <x:f>IF(A59="","",IF(Z59&lt;&gt;"Eligible","Not active",IF(OR(AND(AN59&lt;&gt;"",NOT(OR(EXACT(AN59,"Yes"),EXACT(AN59,"No")))),AND(AO59&lt;&gt;"",NOT(ISNUMBER(AO59)))),"H00",IF(OR(AK59="",AM59="",AN59=""),"H01",IF(AND(OR(V59="Material / decision-changing",V59="Consequential / high-impact",W59="Costly to reverse",W59="Hard to reverse"),AL59=""),"H02",IF(AND(OR(V59="Consequential / high-impact",W59="Hard to reverse"),AK59&lt;&gt;"",AL59&lt;&gt;"",EXACT(AK59,AL59)),"H03",IF(AND(AN59="Yes",AO59=""),"H04",IF(AND(AN59="No",AO59&lt;&gt;""),"H05","H06"))))))))</x:f>
      </x:c>
      <x:c r="AQ59" s="38" t="str">
        <x:f>IF(A59="","",IF(AP59="Not active","Not active",IF(OR(AP59="H00",AP59="H01",AP59="H04"),"Incomplete",IF(OR(AP59="H02",AP59="H03",AP59="H05"),"Draft","Complete"))))</x:f>
      </x:c>
      <x:c r="AR59" s="38" t="str">
        <x:f>IF(A59="","",IF(AP59="H00","CONF-HANDOFF-INVALID",IF(AP59="H01","CONF-HANDOFF-INCOMPLETE",IF(AP59="H02","CONF-HANDOFF-REVIEWER",IF(AP59="H03","CONF-HANDOFF-INDEPENDENCE",IF(AP59="H04","CONF-HANDOFF-DATE",IF(AP59="H05","CONF-HANDOFF-DATE-NOT-MATERIAL","")))))))</x:f>
      </x:c>
      <x:c r="AS59" s="38" t="str">
        <x:f>IF(A59="","",IF(AP59="H06","Permitted","Prohibited"))</x:f>
      </x:c>
      <x:c r="AT59" s="38" t="str">
        <x:f>IF(A59="","",IF(OR(AB59="P59",AB59="P60",AB59="P62",AB59="P63"),"What Counts as Reliable Evidence in Competitor Analysis?",IF(AB59="P61","Observed, Inferred and Unresolved Evidence",IF(AB59="P64","How to Handle Contradictory Competitor Evidence",IF(AB59="P65","When Competitor Evidence Becomes Too Old to Use","")))))</x:f>
      </x:c>
      <x:c r="AU59" s="38" t="str">
        <x:f>IF(A59="","","SERPIFAI Confidence Statement Method v1.0.1")</x:f>
      </x:c>
      <x:c r="AV59" s="38" t="str">
        <x:f>IF(A59="","","Qualitative evidence-and-uncertainty protocol; not probability, calibrated accuracy, scoring, assurance or a guarantee.")</x:f>
      </x:c>
    </x:row>
    <x:row r="60">
      <x:c r="A60" s="37"/>
      <x:c r="B60" s="37"/>
      <x:c r="C60" s="37"/>
      <x:c r="D60" s="37"/>
      <x:c r="E60" s="42"/>
      <x:c r="F60" s="37"/>
      <x:c r="G60" s="37"/>
      <x:c r="H60" s="37"/>
      <x:c r="I60" s="37"/>
      <x:c r="J60" s="37"/>
      <x:c r="K60" s="37"/>
      <x:c r="L60" s="37"/>
      <x:c r="M60" s="37"/>
      <x:c r="N60" s="37"/>
      <x:c r="O60" s="37"/>
      <x:c r="P60" s="37"/>
      <x:c r="Q60" s="37"/>
      <x:c r="R60" s="37"/>
      <x:c r="S60" s="37"/>
      <x:c r="T60" s="37"/>
      <x:c r="U60" s="37"/>
      <x:c r="V60" s="37"/>
      <x:c r="W60" s="37"/>
      <x:c r="X60" s="38" t="str">
        <x:f>IF(A60="","",IF(NOT(AND(OR(EXACT(F60,"Use"),EXACT(F60,"Use with limits"),EXACT(F60,"Review required"),EXACT(F60,"Refuse claim"),EXACT(F60,"No material change")),OR(EXACT(J60,"Fit"),EXACT(J60,"Limited / weak"),EXACT(J60,"Stale"),EXACT(J60,"Contradictory"),EXACT(J60,"Missing")),OR(EXACT(K60,"Supported"),EXACT(K60,"Inferred"),EXACT(K60,"Unresolved")),OR(EXACT(L60,"Yes"),EXACT(L60,"Partial"),EXACT(L60,"No"),EXACT(L60,"Unknown")),OR(EXACT(M60,"None found"),EXACT(M60,"Apparent contradiction resolved"),EXACT(M60,"Material contradiction unresolved"),EXACT(M60,"Not checked")),OR(EXACT(N60,"None"),EXACT(N60,"Recoverable missing evidence"),EXACT(N60,"Material evidence unavailable"),EXACT(N60,"Unknown")),OR(EXACT(O60,"Multiple independent lines"),EXACT(O60,"One independent line"),EXACT(O60,"Single-origin only"),EXACT(O60,"Not established")),OR(EXACT(Q60,"None"),EXACT(Q60,"Limited and visible"),EXACT(Q60,"Material but bounded"),EXACT(Q60,"Material and unresolved")),OR(EXACT(S60,"Fit for current decision"),EXACT(S60,"Historical but deliberately bounded"),EXACT(S60,"Stale for current decision"),EXACT(S60,"Context not established")),OR(EXACT(T60,"Unlikely to change assessment"),EXACT(T60,"Could change scope or wording"),EXACT(T60,"Likely to change assessment")),OR(EXACT(V60,"Routine / descriptive"),EXACT(V60,"Material / decision-changing"),EXACT(V60,"Consequential / high-impact")),OR(EXACT(W60,"Easy to reverse"),EXACT(W60,"Costly to reverse"),EXACT(W60,"Hard to reverse")),IF(F60="No material change",OR(EXACT(H60,"Unchanged exact claim"),EXACT(H60,"Changed exact claim")),TRUE),IF(F60="No material change",OR(EXACT(I60,"Unchanged decision use"),EXACT(I60,"Changed decision use")),TRUE),IF(OR(O60="Multiple independent lines",O60="One independent line"),OR(EXACT(P60,"Established independent origins"),EXACT(P60,"Shared or dependent origins"),EXACT(P60,"Not established")),TRUE))),"Invalid","Valid"))</x:f>
      </x:c>
      <x:c r="Y60" s="38" t="str">
        <x:f>IF(A60="","",IF(X60="Invalid","Not evaluated after P00",IF(OR(C60="",D60="",F60="",IF(F60="No material change",OR(H60="",I60=""),FALSE),J60="",K60="",L60="",M60="",N60="",O60="",IF(OR(O60="Multiple independent lines",O60="One independent line"),P60="",FALSE),Q60="",IF(Q60&lt;&gt;"None",R60="",FALSE),S60="",T60="",U60="",V60="",W60=""),"Incomplete","Complete")))</x:f>
      </x:c>
      <x:c r="Z60" s="38" t="str">
        <x:f>IF(A60="","",IF(AB60="P00","Invalid controlled input",IF(AB60="P01","Incomplete",IF(OR(AB60="P02",AB60="P03",AB60="P04",AB60="P05",AB60="P06",AB60="P07",AB60="P08",AB60="P09"),"Not eligible","Eligible"))))</x:f>
      </x:c>
      <x:c r="AA60" s="38" t="str">
        <x:f>IF(A60="","",IF(AB60="P00","No confidence assigned",IF(AB60="P01","No confidence result",IF(OR(AB60="P02",AB60="P03",AB60="P04",AB60="P05",AB60="P06",AB60="P07",AB60="P08",AB60="P09"),"Confidence not assignable",IF(AB60="P10","Low confidence",IF(AB60="P11","Moderate confidence","High confidence"))))))</x:f>
      </x:c>
      <x:c r="AB60" s="38" t="str">
        <x:f>IF(A60="","",IF(X60="Invalid","P00",IF(Y60="Incomplete","P01",IF(F60="Refuse claim","P02",IF(F60="Review required","P03",IF(K60="Unresolved","P04",IF(OR(L60="No",L60="Unknown",L60="Partial"),"P05",IF(OR(J60="Missing",N60&lt;&gt;"None",M60="Not checked"),"P06",IF(OR(J60="Contradictory",M60="Material contradiction unresolved"),"P07",IF(OR(J60="Stale",S60="Stale for current decision",S60="Context not established",Q60="Material and unresolved"),"P08",IF(OR(AND(F60="Use with limits",G60=""),AND(F60="No material change",H60="Changed exact claim"),AND(F60="No material change",I60="Changed decision use"),AND(OR(O60="Multiple independent lines",O60="One independent line"),P60="Not established"),AND(Q60="None",R60&lt;&gt;"")),"P09",IF(OR(Q60="Material but bounded",AND(S60="Historical but deliberately bounded",J60="Limited / weak"),O60="Not established",AND(J60="Limited / weak",O60="Multiple independent lines",P60="Established independent origins",T60="Likely to change assessment"),AND(O60="Single-origin only",NOT(AND(F60="Use",J60="Fit",OR(K60="Supported",K60="Inferred"),L60="Yes",OR(M60="None found",M60="Apparent contradiction resolved"),N60="None",O60="Single-origin only",OR(Q60="None",Q60="Limited and visible"),S60="Fit for current decision",T60="Unlikely to change assessment"))),T60="Likely to change assessment"),"P10",IF(OR(AND(F60="No material change",NOT(AND(OR(F60="Use",F60="No material change"),IF(F60="No material change",AND(H60="Unchanged exact claim",I60="Unchanged decision use"),TRUE),J60="Fit",OR(K60="Supported",K60="Inferred"),L60="Yes",OR(M60="None found",M60="Apparent contradiction resolved"),N60="None",O60="Multiple independent lines",P60="Established independent origins",OR(Q60="None",Q60="Limited and visible"),S60="Fit for current decision",T60="Unlikely to change assessment"))),F60="Use with limits",S60="Historical but deliberately bounded",P60="Shared or dependent origins",O60="One independent line",AND(F60="Use",J60="Fit",OR(K60="Supported",K60="Inferred"),L60="Yes",OR(M60="None found",M60="Apparent contradiction resolved"),N60="None",O60="Single-origin only",OR(Q60="None",Q60="Limited and visible"),S60="Fit for current decision",T60="Unlikely to change assessment"),AND(J60="Limited / weak",O60="Multiple independent lines",P60="Established independent origins",OR(T60="Unlikely to change assessment",T60="Could change scope or wording")),T60="Could change scope or wording"),"P11",IF(AND(OR(F60="Use",F60="No material change"),IF(F60="No material change",AND(H60="Unchanged exact claim",I60="Unchanged decision use"),TRUE),J60="Fit",OR(K60="Supported",K60="Inferred"),L60="Yes",OR(M60="None found",M60="Apparent contradiction resolved"),N60="None",O60="Multiple independent lines",P60="Established independent origins",OR(Q60="None",Q60="Limited and visible"),S60="Fit for current decision",T60="Unlikely to change assessment"),"P12","P09"))))))))))))))</x:f>
      </x:c>
      <x:c r="AC60" s="38" t="str">
        <x:f>IF(A60="","",IF(AB60="P00","CONF-TECH-INVALID-ENUM",IF(AB60="P01","CONF-INCOMPLETE",IF(AB60="P02","CONF-UPSTREAM-REFUSE",IF(AB60="P03","CONF-UPSTREAM-REVIEW",IF(AB60="P04",IF(F60="No material change","CONF-SC-NMC-UNRESOLVED","CONF-UPSTREAM-UNRESOLVED"),IF(AB60="P05",IF(L60="Partial","CONF-DIRECT-FIT-PARTIAL","CONF-DIRECT-FIT"),IF(AB60="P06","CONF-MISSING-OR-UNCHECKED",IF(AB60="P07",IF(F60="No material change","CONF-SC-NMC-CONTRADICTION","CONF-CONTRADICTION"),IF(AB60="P08",IF(Q60="Material and unresolved","CONF-NOT-ASSIGNABLE-ASSUMPTION",IF(AND(F60="No material change",OR(J60="Stale",S60="Stale for current decision")),"CONF-SC-NMC-STALE",IF(S60="Context not established","CONF-NOT-ASSIGNABLE-CONTEXT","CONF-NOT-ASSIGNABLE-STALE-CURRENT"))),IF(AB60="P09",IF(AND(F60="Use with limits",G60=""),"CONF-SC-LIMIT-MISSING",IF(AND(F60="No material change",H60="Changed exact claim"),"CONF-SC-NMC-CLAIM-CHANGED",IF(AND(F60="No material change",I60="Changed decision use"),"CONF-SC-NMC-USE-CHANGED",IF(AND(OR(O60="Multiple independent lines",O60="One independent line"),P60="Not established"),"CONF-SC-INDEPENDENCE-UNPROVEN",IF(AND(Q60="None",R60&lt;&gt;""),"CONF-SC-ASSUMPTION-CONFLICT","CONF-SC-UNCLASSIFIED"))))),IF(AB60="P10",IF(Q60="Material but bounded","CONF-LOW-ASSUMPTION",IF(AND(S60="Historical but deliberately bounded",J60="Limited / weak"),"CONF-LOW-HISTORICAL",IF(O60="Not established","CONF-LOW-NOT-ESTABLISHED",IF(AND(J60="Limited / weak",O60="Multiple independent lines",P60="Established independent origins",T60="Likely to change assessment"),"CONF-LOW-WEAK-LINES",IF(AND(O60="Single-origin only",NOT(AND(F60="Use",J60="Fit",OR(K60="Supported",K60="Inferred"),L60="Yes",OR(M60="None found",M60="Apparent contradiction resolved"),N60="None",O60="Single-origin only",OR(Q60="None",Q60="Limited and visible"),S60="Fit for current decision",T60="Unlikely to change assessment"))),"CONF-LOW-SINGLE-ORIGIN","CONF-LOW-SENSITIVE"))))),IF(AB60="P11",IF(F60="No material change","CONF-MODERATE-NMC",IF(F60="Use with limits","CONF-MODERATE-LIMITED",IF(S60="Historical but deliberately bounded","CONF-MODERATE-HISTORICAL",IF(P60="Shared or dependent origins","CONF-MODERATE-SHARED-ORIGINS",IF(OR(O60="One independent line",AND(F60="Use",J60="Fit",OR(K60="Supported",K60="Inferred"),L60="Yes",OR(M60="None found",M60="Apparent contradiction resolved"),N60="None",O60="Single-origin only",OR(Q60="None",Q60="Limited and visible"),S60="Fit for current decision",T60="Unlikely to change assessment")),"CONF-MODERATE-ONE-LINE",IF(AND(J60="Limited / weak",O60="Multiple independent lines",P60="Established independent origins",OR(T60="Unlikely to change assessment",T60="Could change scope or wording")),"CONF-MODERATE-WEAK-LINES","CONF-MODERATE-SENSITIVE")))))),IF(AB60="P12",IF(F60="No material change","CONF-HIGH-NMC",IF(K60="Inferred","CONF-HIGH-INFERENCE-RETAINED","CONF-HIGH-DIRECT-INDEPENDENT")),""))))))))))))))</x:f>
      </x:c>
      <x:c r="AD60" s="38" t="str">
        <x:f>IF(A60="","",IF(AC60="A82-TECH-INVALID-ENUM","One or more active Stage 1 controlled values are invalid.",IF(AC60="A82-INCOMPLETE","The active Stage 1 assessment is incomplete.",IF(AC60="A82-UPSTREAM-REFUSE","What Counts as Reliable Evidence in Competitor Analysis? returned Refuse claim.",IF(AC60="A82-UPSTREAM-REVIEW","What Counts as Reliable Evidence in Competitor Analysis? returned Review required.",IF(AC60="A82-SC-NMC-UNRESOLVED","The no-material-change claim remains unresolved.",IF(AC60="A82-UPSTREAM-UNRESOLVED","The claim remains unresolved.",IF(AC60="A82-DIRECT-FIT","The evidence does not directly fit the exact submitted claim.",IF(AC60="A82-DIRECT-FIT-PARTIAL","The submitted claim only partially fits the evidence.",IF(AC60="A82-MISSING-OR-UNCHECKED","Required evidence is missing, unavailable, unknown, or contradiction checking is incomplete.",IF(AC60="A82-CONTRADICTION","A material contradiction remains unresolved.",IF(AC60="A82-SC-NMC-CONTRADICTION","The no-material-change submission contains an unresolved material contradiction.",IF(AC60="A82-NOT-ASSIGNABLE-ASSUMPTION","A material assumption remains unresolved.",IF(AC60="A82-NOT-ASSIGNABLE-CONTEXT","The relevant context is not established.",IF(AC60="A82-NOT-ASSIGNABLE-STALE-CURRENT","The evidence or context is stale for the current decision.",IF(AC60="A82-SC-NMC-STALE","The no-material-change assessment is stale for the current decision.",IF(AC60="A82-SC-ASSUMPTION-CONFLICT","The assumption category and detail conflict.",IF(AC60="A82-SC-INDEPENDENCE-UNPROVEN","Independent origins are not established.",IF(AC60="A82-SC-LIMIT-MISSING","Use with limits requires a named limitation.",IF(AC60="A82-SC-NMC-CLAIM-CHANGED","The exact claim changed, so prior confidence cannot be carried forward.",IF(AC60="A82-SC-NMC-USE-CHANGED","The decision use changed.",IF(AC60="A82-SC-UNCLASSIFIED","The valid input combination has no authorized classification.",IF(AC60="A82-LOW-ASSUMPTION","A bounded material assumption makes the eligible assessment fragile.",IF(AC60="A82-LOW-HISTORICAL","Historical, weak support makes the assessment fragile.",IF(AC60="A82-LOW-NOT-ESTABLISHED","Support exists but independent support is not established.",IF(AC60="A82-LOW-SENSITIVE","Plausible new evidence is likely to change the assessment.",IF(AC60="A82-LOW-SINGLE-ORIGIN","The eligible assessment depends on one origin and fails the stable single-origin conjunction.",IF(AC60="A82-LOW-WEAK-LINES","Multiple independent lines remain weak and the result is likely to change.",IF(AC60="A82-MODERATE-HISTORICAL","The evidence supports a deliberately historical, bounded assessment.",IF(AC60="A82-MODERATE-LIMITED","The assessment is eligible only within the named limitation.",IF(AC60="A82-MODERATE-NMC","The unchanged assessment remains eligible but retains meaningful uncertainty.",IF(AC60="A82-MODERATE-ONE-LINE","The assessment rests on one effective line of support.",IF(AC60="A82-MODERATE-SENSITIVE","Meaningful new evidence could change the scope or wording.",IF(AC60="A82-MODERATE-SHARED-ORIGINS","The lines share or depend on common origins, reducing independent corroboration.",IF(AC60="A82-MODERATE-WEAK-LINES","Established independent origins support the assessment, but the evidence remains limited or weak.",IF(AC60="A82-HIGH-DIRECT-INDEPENDENT","Direct, coherent support with established independent origins and limited visible assumptions supports the bounded assessment.",IF(AC60="A82-HIGH-INFERENCE-RETAINED","Direct, coherent support with established independent origins supports the bounded inference; it remains explicitly an inference.",IF(AC60="A82-HIGH-NMC","The exact claim and decision use are unchanged and the strong-support conditions remain satisfied.",""))))))))))))))))))))))))))))))))))))))</x:f>
      </x:c>
      <x:c r="AE60" s="38" t="str">
        <x:f>IF(A60="","",IF(Z60="Invalid controlled input","No confidence statement is permitted.",IF(Z60="Incomplete","No confidence statement is permitted until Stage 1 is complete.",IF(Z60="Not eligible","Confidence not assignable: no confidence statement is permitted for "&amp;C60&amp;" because "&amp;AD60&amp;" "&amp;AG60,IF(AA60="High confidence",IF(K60="Inferred","The evidence supports the inference that ","The available evidence strongly supports the assessment that ")&amp;C60&amp;", with High confidence within "&amp;D60&amp;". The principal remaining uncertainty is "&amp;U60,IF(AA60="Moderate confidence",IF(K60="Inferred","The evidence supports the inference that ","The available evidence supports the assessment that ")&amp;C60&amp;", with Moderate confidence within "&amp;D60&amp;". "&amp;U60&amp;" could change its scope or wording.",IF(K60="Inferred","The limited evidence supports the provisional inference that ","Limited evidence weakly supports the bounded assessment that ")&amp;C60&amp;". Treat it as provisional because "&amp;U60))))))</x:f>
      </x:c>
      <x:c r="AF60" s="38" t="str">
        <x:f>IF(A60="","",IF(Z60="Invalid controlled input","Do not preserve or reuse a previous result.",IF(Z60="Incomplete","Do not infer a result from partial inputs.",IF(Z60="Not eligible","Do not use High, Moderate or Low confidence, zero confidence, very low confidence, or wording that presents the claim as established.",IF(AA60="High confidence","Do not say certain, proven, guaranteed, definitely, conclusive, established fact, or assign a numerical probability.",IF(AA60="Moderate confidence","Do not say definitive, conclusive, established fact, or attach a percentage band.","Do not say shows, confirms, demonstrates as established, or use Low confidence to rescue an unsupported claim."))))))</x:f>
      </x:c>
      <x:c r="AG60" s="38" t="str">
        <x:f>IF(A60="","",IF(AC60="A82-TECH-INVALID-ENUM","Correct the exact invalid value and resubmit.",IF(AC60="A82-INCOMPLETE","Complete every active Stage 1 field.",IF(AC60="A82-UPSTREAM-REFUSE","Resolve or replace the refused claim through What Counts as Reliable Evidence in Competitor Analysis?.",IF(AC60="A82-UPSTREAM-REVIEW","Complete the review in What Counts as Reliable Evidence in Competitor Analysis? before confidence assessment.",IF(AC60="A82-SC-NMC-UNRESOLVED","Resolve the claim status upstream before assigning confidence.",IF(AC60="A82-UPSTREAM-UNRESOLVED","Resolve the claim status upstream before assigning confidence.",IF(AC60="A82-DIRECT-FIT","Narrow or replace the claim and rerun What Counts as Reliable Evidence in Competitor Analysis?.",IF(AC60="A82-DIRECT-FIT-PARTIAL","Submit the separately narrowed proposition approved through What Counts as Reliable Evidence in Competitor Analysis? as the new Exact claim with Direct claim fit set to Yes.",IF(AC60="A82-MISSING-OR-UNCHECKED","Recover or document the required evidence and complete the review in What Counts as Reliable Evidence in Competitor Analysis? before assigning confidence.",IF(AC60="A82-CONTRADICTION","Resolve or preserve the contradiction through How to Handle Contradictory Competitor Evidence before assigning confidence.",IF(AC60="A82-SC-NMC-CONTRADICTION","Resolve or preserve the contradiction through How to Handle Contradictory Competitor Evidence before assigning confidence.",IF(AC60="A82-NOT-ASSIGNABLE-ASSUMPTION","Resolve the material assumption or narrow the claim.",IF(AC60="A82-NOT-ASSIGNABLE-CONTEXT","Establish the relevant context before assigning confidence.",IF(AC60="A82-NOT-ASSIGNABLE-STALE-CURRENT","Update or historically bind the evidence through When Competitor Evidence Becomes Too Old to Use.",IF(AC60="A82-SC-NMC-STALE","Run a fresh assessment with current evidence.",IF(AC60="A82-SC-ASSUMPTION-CONFLICT","Choose a bounded assumption category or remove the detail.",IF(AC60="A82-SC-INDEPENDENCE-UNPROVEN","Trace origins or correct the support category.",IF(AC60="A82-SC-LIMIT-MISSING","Add the exact limitation or correct the upstream outcome.",IF(AC60="A82-SC-NMC-CLAIM-CHANGED","Run a fresh assessment.",IF(AC60="A82-SC-NMC-USE-CHANGED","Run a fresh assessment for the new use.",IF(AC60="A82-SC-UNCLASSIFIED","Return to method governance; do not invent a result.",IF(AC60="A82-LOW-ASSUMPTION","Keep the assumption explicit and seek evidence that could remove it.",IF(AC60="A82-LOW-HISTORICAL","Use only historically bounded wording and seek current evidence.",IF(AC60="A82-LOW-NOT-ESTABLISHED","Trace provenance or collect genuinely independent evidence.",IF(AC60="A82-LOW-SENSITIVE","Collect the evidence most likely to change the result.",IF(AC60="A82-LOW-SINGLE-ORIGIN","Seek genuinely independent corroboration.",IF(AC60="A82-LOW-WEAK-LINES","Strengthen direct support before consequential use.",IF(AC60="A82-MODERATE-HISTORICAL","Do not generalize it to the current decision without fresh evidence.",IF(AC60="A82-MODERATE-LIMITED","Reopen if the named limitation no longer holds.",IF(AC60="A82-MODERATE-NMC","Reopen if the exact claim, use, evidence or context changes.",IF(AC60="A82-MODERATE-ONE-LINE","A second genuinely independent line could change scope or wording.",IF(AC60="A82-MODERATE-SENSITIVE","Name the likely change trigger and keep the statement bounded.",IF(AC60="A82-MODERATE-SHARED-ORIGINS","Seek genuinely independent origins.",IF(AC60="A82-MODERATE-WEAK-LINES","Strengthen the direct evidence and preserve the limitation.",IF(AC60="A82-HIGH-DIRECT-INDEPENDENT","Reopen on the named evidence, context, assumption or decision-use trigger.",IF(AC60="A82-HIGH-INFERENCE-RETAINED","Retain the inference marker and reopen on the named trigger.",IF(AC60="A82-HIGH-NMC","Reopen on the named evidence, context, assumption or decision-use trigger.",""))))))))))))))))))))))))))))))))))))))</x:f>
      </x:c>
      <x:c r="AH60" s="38" t="str">
        <x:f>IF(A60="","",IF(Z60&lt;&gt;"Eligible","",IF(AND(V60="Consequential / high-impact",W60="Hard to reverse"),"CONF-OVERLAY-CONSEQUENCE + CONF-OVERLAY-HARD-TO-REVERSE",IF(AND(AA60="Low confidence",W60="Hard to reverse"),"CONF-OVERLAY-HARD-TO-REVERSE",IF(V60="Consequential / high-impact","CONF-OVERLAY-CONSEQUENCE",IF(W60="Hard to reverse","CONF-OVERLAY-HARD-TO-REVERSE",IF(OR(V60="Material / decision-changing",W60="Costly to reverse"),"CONF-OVERLAY-CONSEQUENCE","")))))))</x:f>
      </x:c>
      <x:c r="AI60" s="38" t="str">
        <x:f>IF(A60="","",IF(Z60&lt;&gt;"Eligible","",IF(AND(V60="Consequential / high-impact",W60="Hard to reverse"),IF(AA60="Low confidence","Independent review and formal approval required; default to deferral, evidence collection or a reversible test.","Independent accountable review and formal approval required before a consequential, hard-to-reverse action."),IF(AND(AA60="Low confidence",W60="Hard to reverse"),"Independent review and formal approval required; default to deferral, evidence collection or a reversible test.",IF(V60="Consequential / high-impact","Independent accountable review and formal approval required.",IF(W60="Hard to reverse","Independent review required before a hard-to-reverse action.",IF(OR(V60="Material / decision-changing",W60="Costly to reverse"),"Accountable reviewer required before material use.","Owner review; reopen on the named trigger.")))))))</x:f>
      </x:c>
      <x:c r="AJ60" s="38" t="str">
        <x:f>IF(A60="","",IF(Z60&lt;&gt;"Eligible","",IF(AND(V60="Consequential / high-impact",W60="Hard to reverse"),IF(AA60="Low confidence","Do not make an irreversible commitment from this Low-confidence assessment.","Prefer a reversible step and proceed only within the recorded scope after independent review; confidence itself is unchanged."),IF(AND(AA60="Low confidence",W60="Hard to reverse"),"Do not make an irreversible commitment from this Low-confidence assessment.",IF(V60="Consequential / high-impact","Proceed only within the recorded scope after independent review; confidence itself is unchanged.",IF(W60="Hard to reverse","Prefer a reversible step until review is complete.",IF(OR(V60="Material / decision-changing",W60="Costly to reverse"),"Use only after accountable review and within the stated boundary.","Proceed within the stated scope and preserve the reopen condition.")))))))</x:f>
      </x:c>
      <x:c r="AK60" s="37"/>
      <x:c r="AL60" s="37"/>
      <x:c r="AM60" s="37"/>
      <x:c r="AN60" s="37"/>
      <x:c r="AO60" s="42"/>
      <x:c r="AP60" s="38" t="str">
        <x:f>IF(A60="","",IF(Z60&lt;&gt;"Eligible","Not active",IF(OR(AND(AN60&lt;&gt;"",NOT(OR(EXACT(AN60,"Yes"),EXACT(AN60,"No")))),AND(AO60&lt;&gt;"",NOT(ISNUMBER(AO60)))),"H00",IF(OR(AK60="",AM60="",AN60=""),"H01",IF(AND(OR(V60="Material / decision-changing",V60="Consequential / high-impact",W60="Costly to reverse",W60="Hard to reverse"),AL60=""),"H02",IF(AND(OR(V60="Consequential / high-impact",W60="Hard to reverse"),AK60&lt;&gt;"",AL60&lt;&gt;"",EXACT(AK60,AL60)),"H03",IF(AND(AN60="Yes",AO60=""),"H04",IF(AND(AN60="No",AO60&lt;&gt;""),"H05","H06"))))))))</x:f>
      </x:c>
      <x:c r="AQ60" s="38" t="str">
        <x:f>IF(A60="","",IF(AP60="Not active","Not active",IF(OR(AP60="H00",AP60="H01",AP60="H04"),"Incomplete",IF(OR(AP60="H02",AP60="H03",AP60="H05"),"Draft","Complete"))))</x:f>
      </x:c>
      <x:c r="AR60" s="38" t="str">
        <x:f>IF(A60="","",IF(AP60="H00","CONF-HANDOFF-INVALID",IF(AP60="H01","CONF-HANDOFF-INCOMPLETE",IF(AP60="H02","CONF-HANDOFF-REVIEWER",IF(AP60="H03","CONF-HANDOFF-INDEPENDENCE",IF(AP60="H04","CONF-HANDOFF-DATE",IF(AP60="H05","CONF-HANDOFF-DATE-NOT-MATERIAL","")))))))</x:f>
      </x:c>
      <x:c r="AS60" s="38" t="str">
        <x:f>IF(A60="","",IF(AP60="H06","Permitted","Prohibited"))</x:f>
      </x:c>
      <x:c r="AT60" s="38" t="str">
        <x:f>IF(A60="","",IF(OR(AB60="P60",AB60="P61",AB60="P63",AB60="P64"),"What Counts as Reliable Evidence in Competitor Analysis?",IF(AB60="P62","Observed, Inferred and Unresolved Evidence",IF(AB60="P65","How to Handle Contradictory Competitor Evidence",IF(AB60="P66","When Competitor Evidence Becomes Too Old to Use","")))))</x:f>
      </x:c>
      <x:c r="AU60" s="38" t="str">
        <x:f>IF(A60="","","SERPIFAI Confidence Statement Method v1.0.1")</x:f>
      </x:c>
      <x:c r="AV60" s="38" t="str">
        <x:f>IF(A60="","","Qualitative evidence-and-uncertainty protocol; not probability, calibrated accuracy, scoring, assurance or a guarantee.")</x:f>
      </x:c>
    </x:row>
    <x:row r="61">
      <x:c r="A61" s="37"/>
      <x:c r="B61" s="37"/>
      <x:c r="C61" s="37"/>
      <x:c r="D61" s="37"/>
      <x:c r="E61" s="42"/>
      <x:c r="F61" s="37"/>
      <x:c r="G61" s="37"/>
      <x:c r="H61" s="37"/>
      <x:c r="I61" s="37"/>
      <x:c r="J61" s="37"/>
      <x:c r="K61" s="37"/>
      <x:c r="L61" s="37"/>
      <x:c r="M61" s="37"/>
      <x:c r="N61" s="37"/>
      <x:c r="O61" s="37"/>
      <x:c r="P61" s="37"/>
      <x:c r="Q61" s="37"/>
      <x:c r="R61" s="37"/>
      <x:c r="S61" s="37"/>
      <x:c r="T61" s="37"/>
      <x:c r="U61" s="37"/>
      <x:c r="V61" s="37"/>
      <x:c r="W61" s="37"/>
      <x:c r="X61" s="38" t="str">
        <x:f>IF(A61="","",IF(NOT(AND(OR(EXACT(F61,"Use"),EXACT(F61,"Use with limits"),EXACT(F61,"Review required"),EXACT(F61,"Refuse claim"),EXACT(F61,"No material change")),OR(EXACT(J61,"Fit"),EXACT(J61,"Limited / weak"),EXACT(J61,"Stale"),EXACT(J61,"Contradictory"),EXACT(J61,"Missing")),OR(EXACT(K61,"Supported"),EXACT(K61,"Inferred"),EXACT(K61,"Unresolved")),OR(EXACT(L61,"Yes"),EXACT(L61,"Partial"),EXACT(L61,"No"),EXACT(L61,"Unknown")),OR(EXACT(M61,"None found"),EXACT(M61,"Apparent contradiction resolved"),EXACT(M61,"Material contradiction unresolved"),EXACT(M61,"Not checked")),OR(EXACT(N61,"None"),EXACT(N61,"Recoverable missing evidence"),EXACT(N61,"Material evidence unavailable"),EXACT(N61,"Unknown")),OR(EXACT(O61,"Multiple independent lines"),EXACT(O61,"One independent line"),EXACT(O61,"Single-origin only"),EXACT(O61,"Not established")),OR(EXACT(Q61,"None"),EXACT(Q61,"Limited and visible"),EXACT(Q61,"Material but bounded"),EXACT(Q61,"Material and unresolved")),OR(EXACT(S61,"Fit for current decision"),EXACT(S61,"Historical but deliberately bounded"),EXACT(S61,"Stale for current decision"),EXACT(S61,"Context not established")),OR(EXACT(T61,"Unlikely to change assessment"),EXACT(T61,"Could change scope or wording"),EXACT(T61,"Likely to change assessment")),OR(EXACT(V61,"Routine / descriptive"),EXACT(V61,"Material / decision-changing"),EXACT(V61,"Consequential / high-impact")),OR(EXACT(W61,"Easy to reverse"),EXACT(W61,"Costly to reverse"),EXACT(W61,"Hard to reverse")),IF(F61="No material change",OR(EXACT(H61,"Unchanged exact claim"),EXACT(H61,"Changed exact claim")),TRUE),IF(F61="No material change",OR(EXACT(I61,"Unchanged decision use"),EXACT(I61,"Changed decision use")),TRUE),IF(OR(O61="Multiple independent lines",O61="One independent line"),OR(EXACT(P61,"Established independent origins"),EXACT(P61,"Shared or dependent origins"),EXACT(P61,"Not established")),TRUE))),"Invalid","Valid"))</x:f>
      </x:c>
      <x:c r="Y61" s="38" t="str">
        <x:f>IF(A61="","",IF(X61="Invalid","Not evaluated after P00",IF(OR(C61="",D61="",F61="",IF(F61="No material change",OR(H61="",I61=""),FALSE),J61="",K61="",L61="",M61="",N61="",O61="",IF(OR(O61="Multiple independent lines",O61="One independent line"),P61="",FALSE),Q61="",IF(Q61&lt;&gt;"None",R61="",FALSE),S61="",T61="",U61="",V61="",W61=""),"Incomplete","Complete")))</x:f>
      </x:c>
      <x:c r="Z61" s="38" t="str">
        <x:f>IF(A61="","",IF(AB61="P00","Invalid controlled input",IF(AB61="P01","Incomplete",IF(OR(AB61="P02",AB61="P03",AB61="P04",AB61="P05",AB61="P06",AB61="P07",AB61="P08",AB61="P09"),"Not eligible","Eligible"))))</x:f>
      </x:c>
      <x:c r="AA61" s="38" t="str">
        <x:f>IF(A61="","",IF(AB61="P00","No confidence assigned",IF(AB61="P01","No confidence result",IF(OR(AB61="P02",AB61="P03",AB61="P04",AB61="P05",AB61="P06",AB61="P07",AB61="P08",AB61="P09"),"Confidence not assignable",IF(AB61="P10","Low confidence",IF(AB61="P11","Moderate confidence","High confidence"))))))</x:f>
      </x:c>
      <x:c r="AB61" s="38" t="str">
        <x:f>IF(A61="","",IF(X61="Invalid","P00",IF(Y61="Incomplete","P01",IF(F61="Refuse claim","P02",IF(F61="Review required","P03",IF(K61="Unresolved","P04",IF(OR(L61="No",L61="Unknown",L61="Partial"),"P05",IF(OR(J61="Missing",N61&lt;&gt;"None",M61="Not checked"),"P06",IF(OR(J61="Contradictory",M61="Material contradiction unresolved"),"P07",IF(OR(J61="Stale",S61="Stale for current decision",S61="Context not established",Q61="Material and unresolved"),"P08",IF(OR(AND(F61="Use with limits",G61=""),AND(F61="No material change",H61="Changed exact claim"),AND(F61="No material change",I61="Changed decision use"),AND(OR(O61="Multiple independent lines",O61="One independent line"),P61="Not established"),AND(Q61="None",R61&lt;&gt;"")),"P09",IF(OR(Q61="Material but bounded",AND(S61="Historical but deliberately bounded",J61="Limited / weak"),O61="Not established",AND(J61="Limited / weak",O61="Multiple independent lines",P61="Established independent origins",T61="Likely to change assessment"),AND(O61="Single-origin only",NOT(AND(F61="Use",J61="Fit",OR(K61="Supported",K61="Inferred"),L61="Yes",OR(M61="None found",M61="Apparent contradiction resolved"),N61="None",O61="Single-origin only",OR(Q61="None",Q61="Limited and visible"),S61="Fit for current decision",T61="Unlikely to change assessment"))),T61="Likely to change assessment"),"P10",IF(OR(AND(F61="No material change",NOT(AND(OR(F61="Use",F61="No material change"),IF(F61="No material change",AND(H61="Unchanged exact claim",I61="Unchanged decision use"),TRUE),J61="Fit",OR(K61="Supported",K61="Inferred"),L61="Yes",OR(M61="None found",M61="Apparent contradiction resolved"),N61="None",O61="Multiple independent lines",P61="Established independent origins",OR(Q61="None",Q61="Limited and visible"),S61="Fit for current decision",T61="Unlikely to change assessment"))),F61="Use with limits",S61="Historical but deliberately bounded",P61="Shared or dependent origins",O61="One independent line",AND(F61="Use",J61="Fit",OR(K61="Supported",K61="Inferred"),L61="Yes",OR(M61="None found",M61="Apparent contradiction resolved"),N61="None",O61="Single-origin only",OR(Q61="None",Q61="Limited and visible"),S61="Fit for current decision",T61="Unlikely to change assessment"),AND(J61="Limited / weak",O61="Multiple independent lines",P61="Established independent origins",OR(T61="Unlikely to change assessment",T61="Could change scope or wording")),T61="Could change scope or wording"),"P11",IF(AND(OR(F61="Use",F61="No material change"),IF(F61="No material change",AND(H61="Unchanged exact claim",I61="Unchanged decision use"),TRUE),J61="Fit",OR(K61="Supported",K61="Inferred"),L61="Yes",OR(M61="None found",M61="Apparent contradiction resolved"),N61="None",O61="Multiple independent lines",P61="Established independent origins",OR(Q61="None",Q61="Limited and visible"),S61="Fit for current decision",T61="Unlikely to change assessment"),"P12","P09"))))))))))))))</x:f>
      </x:c>
      <x:c r="AC61" s="38" t="str">
        <x:f>IF(A61="","",IF(AB61="P00","CONF-TECH-INVALID-ENUM",IF(AB61="P01","CONF-INCOMPLETE",IF(AB61="P02","CONF-UPSTREAM-REFUSE",IF(AB61="P03","CONF-UPSTREAM-REVIEW",IF(AB61="P04",IF(F61="No material change","CONF-SC-NMC-UNRESOLVED","CONF-UPSTREAM-UNRESOLVED"),IF(AB61="P05",IF(L61="Partial","CONF-DIRECT-FIT-PARTIAL","CONF-DIRECT-FIT"),IF(AB61="P06","CONF-MISSING-OR-UNCHECKED",IF(AB61="P07",IF(F61="No material change","CONF-SC-NMC-CONTRADICTION","CONF-CONTRADICTION"),IF(AB61="P08",IF(Q61="Material and unresolved","CONF-NOT-ASSIGNABLE-ASSUMPTION",IF(AND(F61="No material change",OR(J61="Stale",S61="Stale for current decision")),"CONF-SC-NMC-STALE",IF(S61="Context not established","CONF-NOT-ASSIGNABLE-CONTEXT","CONF-NOT-ASSIGNABLE-STALE-CURRENT"))),IF(AB61="P09",IF(AND(F61="Use with limits",G61=""),"CONF-SC-LIMIT-MISSING",IF(AND(F61="No material change",H61="Changed exact claim"),"CONF-SC-NMC-CLAIM-CHANGED",IF(AND(F61="No material change",I61="Changed decision use"),"CONF-SC-NMC-USE-CHANGED",IF(AND(OR(O61="Multiple independent lines",O61="One independent line"),P61="Not established"),"CONF-SC-INDEPENDENCE-UNPROVEN",IF(AND(Q61="None",R61&lt;&gt;""),"CONF-SC-ASSUMPTION-CONFLICT","CONF-SC-UNCLASSIFIED"))))),IF(AB61="P10",IF(Q61="Material but bounded","CONF-LOW-ASSUMPTION",IF(AND(S61="Historical but deliberately bounded",J61="Limited / weak"),"CONF-LOW-HISTORICAL",IF(O61="Not established","CONF-LOW-NOT-ESTABLISHED",IF(AND(J61="Limited / weak",O61="Multiple independent lines",P61="Established independent origins",T61="Likely to change assessment"),"CONF-LOW-WEAK-LINES",IF(AND(O61="Single-origin only",NOT(AND(F61="Use",J61="Fit",OR(K61="Supported",K61="Inferred"),L61="Yes",OR(M61="None found",M61="Apparent contradiction resolved"),N61="None",O61="Single-origin only",OR(Q61="None",Q61="Limited and visible"),S61="Fit for current decision",T61="Unlikely to change assessment"))),"CONF-LOW-SINGLE-ORIGIN","CONF-LOW-SENSITIVE"))))),IF(AB61="P11",IF(F61="No material change","CONF-MODERATE-NMC",IF(F61="Use with limits","CONF-MODERATE-LIMITED",IF(S61="Historical but deliberately bounded","CONF-MODERATE-HISTORICAL",IF(P61="Shared or dependent origins","CONF-MODERATE-SHARED-ORIGINS",IF(OR(O61="One independent line",AND(F61="Use",J61="Fit",OR(K61="Supported",K61="Inferred"),L61="Yes",OR(M61="None found",M61="Apparent contradiction resolved"),N61="None",O61="Single-origin only",OR(Q61="None",Q61="Limited and visible"),S61="Fit for current decision",T61="Unlikely to change assessment")),"CONF-MODERATE-ONE-LINE",IF(AND(J61="Limited / weak",O61="Multiple independent lines",P61="Established independent origins",OR(T61="Unlikely to change assessment",T61="Could change scope or wording")),"CONF-MODERATE-WEAK-LINES","CONF-MODERATE-SENSITIVE")))))),IF(AB61="P12",IF(F61="No material change","CONF-HIGH-NMC",IF(K61="Inferred","CONF-HIGH-INFERENCE-RETAINED","CONF-HIGH-DIRECT-INDEPENDENT")),""))))))))))))))</x:f>
      </x:c>
      <x:c r="AD61" s="38" t="str">
        <x:f>IF(A61="","",IF(AC61="A83-TECH-INVALID-ENUM","One or more active Stage 1 controlled values are invalid.",IF(AC61="A83-INCOMPLETE","The active Stage 1 assessment is incomplete.",IF(AC61="A83-UPSTREAM-REFUSE","What Counts as Reliable Evidence in Competitor Analysis? returned Refuse claim.",IF(AC61="A83-UPSTREAM-REVIEW","What Counts as Reliable Evidence in Competitor Analysis? returned Review required.",IF(AC61="A83-SC-NMC-UNRESOLVED","The no-material-change claim remains unresolved.",IF(AC61="A83-UPSTREAM-UNRESOLVED","The claim remains unresolved.",IF(AC61="A83-DIRECT-FIT","The evidence does not directly fit the exact submitted claim.",IF(AC61="A83-DIRECT-FIT-PARTIAL","The submitted claim only partially fits the evidence.",IF(AC61="A83-MISSING-OR-UNCHECKED","Required evidence is missing, unavailable, unknown, or contradiction checking is incomplete.",IF(AC61="A83-CONTRADICTION","A material contradiction remains unresolved.",IF(AC61="A83-SC-NMC-CONTRADICTION","The no-material-change submission contains an unresolved material contradiction.",IF(AC61="A83-NOT-ASSIGNABLE-ASSUMPTION","A material assumption remains unresolved.",IF(AC61="A83-NOT-ASSIGNABLE-CONTEXT","The relevant context is not established.",IF(AC61="A83-NOT-ASSIGNABLE-STALE-CURRENT","The evidence or context is stale for the current decision.",IF(AC61="A83-SC-NMC-STALE","The no-material-change assessment is stale for the current decision.",IF(AC61="A83-SC-ASSUMPTION-CONFLICT","The assumption category and detail conflict.",IF(AC61="A83-SC-INDEPENDENCE-UNPROVEN","Independent origins are not established.",IF(AC61="A83-SC-LIMIT-MISSING","Use with limits requires a named limitation.",IF(AC61="A83-SC-NMC-CLAIM-CHANGED","The exact claim changed, so prior confidence cannot be carried forward.",IF(AC61="A83-SC-NMC-USE-CHANGED","The decision use changed.",IF(AC61="A83-SC-UNCLASSIFIED","The valid input combination has no authorized classification.",IF(AC61="A83-LOW-ASSUMPTION","A bounded material assumption makes the eligible assessment fragile.",IF(AC61="A83-LOW-HISTORICAL","Historical, weak support makes the assessment fragile.",IF(AC61="A83-LOW-NOT-ESTABLISHED","Support exists but independent support is not established.",IF(AC61="A83-LOW-SENSITIVE","Plausible new evidence is likely to change the assessment.",IF(AC61="A83-LOW-SINGLE-ORIGIN","The eligible assessment depends on one origin and fails the stable single-origin conjunction.",IF(AC61="A83-LOW-WEAK-LINES","Multiple independent lines remain weak and the result is likely to change.",IF(AC61="A83-MODERATE-HISTORICAL","The evidence supports a deliberately historical, bounded assessment.",IF(AC61="A83-MODERATE-LIMITED","The assessment is eligible only within the named limitation.",IF(AC61="A83-MODERATE-NMC","The unchanged assessment remains eligible but retains meaningful uncertainty.",IF(AC61="A83-MODERATE-ONE-LINE","The assessment rests on one effective line of support.",IF(AC61="A83-MODERATE-SENSITIVE","Meaningful new evidence could change the scope or wording.",IF(AC61="A83-MODERATE-SHARED-ORIGINS","The lines share or depend on common origins, reducing independent corroboration.",IF(AC61="A83-MODERATE-WEAK-LINES","Established independent origins support the assessment, but the evidence remains limited or weak.",IF(AC61="A83-HIGH-DIRECT-INDEPENDENT","Direct, coherent support with established independent origins and limited visible assumptions supports the bounded assessment.",IF(AC61="A83-HIGH-INFERENCE-RETAINED","Direct, coherent support with established independent origins supports the bounded inference; it remains explicitly an inference.",IF(AC61="A83-HIGH-NMC","The exact claim and decision use are unchanged and the strong-support conditions remain satisfied.",""))))))))))))))))))))))))))))))))))))))</x:f>
      </x:c>
      <x:c r="AE61" s="38" t="str">
        <x:f>IF(A61="","",IF(Z61="Invalid controlled input","No confidence statement is permitted.",IF(Z61="Incomplete","No confidence statement is permitted until Stage 1 is complete.",IF(Z61="Not eligible","Confidence not assignable: no confidence statement is permitted for "&amp;C61&amp;" because "&amp;AD61&amp;" "&amp;AG61,IF(AA61="High confidence",IF(K61="Inferred","The evidence supports the inference that ","The available evidence strongly supports the assessment that ")&amp;C61&amp;", with High confidence within "&amp;D61&amp;". The principal remaining uncertainty is "&amp;U61,IF(AA61="Moderate confidence",IF(K61="Inferred","The evidence supports the inference that ","The available evidence supports the assessment that ")&amp;C61&amp;", with Moderate confidence within "&amp;D61&amp;". "&amp;U61&amp;" could change its scope or wording.",IF(K61="Inferred","The limited evidence supports the provisional inference that ","Limited evidence weakly supports the bounded assessment that ")&amp;C61&amp;". Treat it as provisional because "&amp;U61))))))</x:f>
      </x:c>
      <x:c r="AF61" s="38" t="str">
        <x:f>IF(A61="","",IF(Z61="Invalid controlled input","Do not preserve or reuse a previous result.",IF(Z61="Incomplete","Do not infer a result from partial inputs.",IF(Z61="Not eligible","Do not use High, Moderate or Low confidence, zero confidence, very low confidence, or wording that presents the claim as established.",IF(AA61="High confidence","Do not say certain, proven, guaranteed, definitely, conclusive, established fact, or assign a numerical probability.",IF(AA61="Moderate confidence","Do not say definitive, conclusive, established fact, or attach a percentage band.","Do not say shows, confirms, demonstrates as established, or use Low confidence to rescue an unsupported claim."))))))</x:f>
      </x:c>
      <x:c r="AG61" s="38" t="str">
        <x:f>IF(A61="","",IF(AC61="A83-TECH-INVALID-ENUM","Correct the exact invalid value and resubmit.",IF(AC61="A83-INCOMPLETE","Complete every active Stage 1 field.",IF(AC61="A83-UPSTREAM-REFUSE","Resolve or replace the refused claim through What Counts as Reliable Evidence in Competitor Analysis?.",IF(AC61="A83-UPSTREAM-REVIEW","Complete the review in What Counts as Reliable Evidence in Competitor Analysis? before confidence assessment.",IF(AC61="A83-SC-NMC-UNRESOLVED","Resolve the claim status upstream before assigning confidence.",IF(AC61="A83-UPSTREAM-UNRESOLVED","Resolve the claim status upstream before assigning confidence.",IF(AC61="A83-DIRECT-FIT","Narrow or replace the claim and rerun What Counts as Reliable Evidence in Competitor Analysis?.",IF(AC61="A83-DIRECT-FIT-PARTIAL","Submit the separately narrowed proposition approved through What Counts as Reliable Evidence in Competitor Analysis? as the new Exact claim with Direct claim fit set to Yes.",IF(AC61="A83-MISSING-OR-UNCHECKED","Recover or document the required evidence and complete the review in What Counts as Reliable Evidence in Competitor Analysis? before assigning confidence.",IF(AC61="A83-CONTRADICTION","Resolve or preserve the contradiction through How to Handle Contradictory Competitor Evidence before assigning confidence.",IF(AC61="A83-SC-NMC-CONTRADICTION","Resolve or preserve the contradiction through How to Handle Contradictory Competitor Evidence before assigning confidence.",IF(AC61="A83-NOT-ASSIGNABLE-ASSUMPTION","Resolve the material assumption or narrow the claim.",IF(AC61="A83-NOT-ASSIGNABLE-CONTEXT","Establish the relevant context before assigning confidence.",IF(AC61="A83-NOT-ASSIGNABLE-STALE-CURRENT","Update or historically bind the evidence through When Competitor Evidence Becomes Too Old to Use.",IF(AC61="A83-SC-NMC-STALE","Run a fresh assessment with current evidence.",IF(AC61="A83-SC-ASSUMPTION-CONFLICT","Choose a bounded assumption category or remove the detail.",IF(AC61="A83-SC-INDEPENDENCE-UNPROVEN","Trace origins or correct the support category.",IF(AC61="A83-SC-LIMIT-MISSING","Add the exact limitation or correct the upstream outcome.",IF(AC61="A83-SC-NMC-CLAIM-CHANGED","Run a fresh assessment.",IF(AC61="A83-SC-NMC-USE-CHANGED","Run a fresh assessment for the new use.",IF(AC61="A83-SC-UNCLASSIFIED","Return to method governance; do not invent a result.",IF(AC61="A83-LOW-ASSUMPTION","Keep the assumption explicit and seek evidence that could remove it.",IF(AC61="A83-LOW-HISTORICAL","Use only historically bounded wording and seek current evidence.",IF(AC61="A83-LOW-NOT-ESTABLISHED","Trace provenance or collect genuinely independent evidence.",IF(AC61="A83-LOW-SENSITIVE","Collect the evidence most likely to change the result.",IF(AC61="A83-LOW-SINGLE-ORIGIN","Seek genuinely independent corroboration.",IF(AC61="A83-LOW-WEAK-LINES","Strengthen direct support before consequential use.",IF(AC61="A83-MODERATE-HISTORICAL","Do not generalize it to the current decision without fresh evidence.",IF(AC61="A83-MODERATE-LIMITED","Reopen if the named limitation no longer holds.",IF(AC61="A83-MODERATE-NMC","Reopen if the exact claim, use, evidence or context changes.",IF(AC61="A83-MODERATE-ONE-LINE","A second genuinely independent line could change scope or wording.",IF(AC61="A83-MODERATE-SENSITIVE","Name the likely change trigger and keep the statement bounded.",IF(AC61="A83-MODERATE-SHARED-ORIGINS","Seek genuinely independent origins.",IF(AC61="A83-MODERATE-WEAK-LINES","Strengthen the direct evidence and preserve the limitation.",IF(AC61="A83-HIGH-DIRECT-INDEPENDENT","Reopen on the named evidence, context, assumption or decision-use trigger.",IF(AC61="A83-HIGH-INFERENCE-RETAINED","Retain the inference marker and reopen on the named trigger.",IF(AC61="A83-HIGH-NMC","Reopen on the named evidence, context, assumption or decision-use trigger.",""))))))))))))))))))))))))))))))))))))))</x:f>
      </x:c>
      <x:c r="AH61" s="38" t="str">
        <x:f>IF(A61="","",IF(Z61&lt;&gt;"Eligible","",IF(AND(V61="Consequential / high-impact",W61="Hard to reverse"),"CONF-OVERLAY-CONSEQUENCE + CONF-OVERLAY-HARD-TO-REVERSE",IF(AND(AA61="Low confidence",W61="Hard to reverse"),"CONF-OVERLAY-HARD-TO-REVERSE",IF(V61="Consequential / high-impact","CONF-OVERLAY-CONSEQUENCE",IF(W61="Hard to reverse","CONF-OVERLAY-HARD-TO-REVERSE",IF(OR(V61="Material / decision-changing",W61="Costly to reverse"),"CONF-OVERLAY-CONSEQUENCE","")))))))</x:f>
      </x:c>
      <x:c r="AI61" s="38" t="str">
        <x:f>IF(A61="","",IF(Z61&lt;&gt;"Eligible","",IF(AND(V61="Consequential / high-impact",W61="Hard to reverse"),IF(AA61="Low confidence","Independent review and formal approval required; default to deferral, evidence collection or a reversible test.","Independent accountable review and formal approval required before a consequential, hard-to-reverse action."),IF(AND(AA61="Low confidence",W61="Hard to reverse"),"Independent review and formal approval required; default to deferral, evidence collection or a reversible test.",IF(V61="Consequential / high-impact","Independent accountable review and formal approval required.",IF(W61="Hard to reverse","Independent review required before a hard-to-reverse action.",IF(OR(V61="Material / decision-changing",W61="Costly to reverse"),"Accountable reviewer required before material use.","Owner review; reopen on the named trigger.")))))))</x:f>
      </x:c>
      <x:c r="AJ61" s="38" t="str">
        <x:f>IF(A61="","",IF(Z61&lt;&gt;"Eligible","",IF(AND(V61="Consequential / high-impact",W61="Hard to reverse"),IF(AA61="Low confidence","Do not make an irreversible commitment from this Low-confidence assessment.","Prefer a reversible step and proceed only within the recorded scope after independent review; confidence itself is unchanged."),IF(AND(AA61="Low confidence",W61="Hard to reverse"),"Do not make an irreversible commitment from this Low-confidence assessment.",IF(V61="Consequential / high-impact","Proceed only within the recorded scope after independent review; confidence itself is unchanged.",IF(W61="Hard to reverse","Prefer a reversible step until review is complete.",IF(OR(V61="Material / decision-changing",W61="Costly to reverse"),"Use only after accountable review and within the stated boundary.","Proceed within the stated scope and preserve the reopen condition.")))))))</x:f>
      </x:c>
      <x:c r="AK61" s="37"/>
      <x:c r="AL61" s="37"/>
      <x:c r="AM61" s="37"/>
      <x:c r="AN61" s="37"/>
      <x:c r="AO61" s="42"/>
      <x:c r="AP61" s="38" t="str">
        <x:f>IF(A61="","",IF(Z61&lt;&gt;"Eligible","Not active",IF(OR(AND(AN61&lt;&gt;"",NOT(OR(EXACT(AN61,"Yes"),EXACT(AN61,"No")))),AND(AO61&lt;&gt;"",NOT(ISNUMBER(AO61)))),"H00",IF(OR(AK61="",AM61="",AN61=""),"H01",IF(AND(OR(V61="Material / decision-changing",V61="Consequential / high-impact",W61="Costly to reverse",W61="Hard to reverse"),AL61=""),"H02",IF(AND(OR(V61="Consequential / high-impact",W61="Hard to reverse"),AK61&lt;&gt;"",AL61&lt;&gt;"",EXACT(AK61,AL61)),"H03",IF(AND(AN61="Yes",AO61=""),"H04",IF(AND(AN61="No",AO61&lt;&gt;""),"H05","H06"))))))))</x:f>
      </x:c>
      <x:c r="AQ61" s="38" t="str">
        <x:f>IF(A61="","",IF(AP61="Not active","Not active",IF(OR(AP61="H00",AP61="H01",AP61="H04"),"Incomplete",IF(OR(AP61="H02",AP61="H03",AP61="H05"),"Draft","Complete"))))</x:f>
      </x:c>
      <x:c r="AR61" s="38" t="str">
        <x:f>IF(A61="","",IF(AP61="H00","CONF-HANDOFF-INVALID",IF(AP61="H01","CONF-HANDOFF-INCOMPLETE",IF(AP61="H02","CONF-HANDOFF-REVIEWER",IF(AP61="H03","CONF-HANDOFF-INDEPENDENCE",IF(AP61="H04","CONF-HANDOFF-DATE",IF(AP61="H05","CONF-HANDOFF-DATE-NOT-MATERIAL","")))))))</x:f>
      </x:c>
      <x:c r="AS61" s="38" t="str">
        <x:f>IF(A61="","",IF(AP61="H06","Permitted","Prohibited"))</x:f>
      </x:c>
      <x:c r="AT61" s="38" t="str">
        <x:f>IF(A61="","",IF(OR(AB61="P61",AB61="P62",AB61="P64",AB61="P65"),"What Counts as Reliable Evidence in Competitor Analysis?",IF(AB61="P63","Observed, Inferred and Unresolved Evidence",IF(AB61="P66","How to Handle Contradictory Competitor Evidence",IF(AB61="P67","When Competitor Evidence Becomes Too Old to Use","")))))</x:f>
      </x:c>
      <x:c r="AU61" s="38" t="str">
        <x:f>IF(A61="","","SERPIFAI Confidence Statement Method v1.0.1")</x:f>
      </x:c>
      <x:c r="AV61" s="38" t="str">
        <x:f>IF(A61="","","Qualitative evidence-and-uncertainty protocol; not probability, calibrated accuracy, scoring, assurance or a guarantee.")</x:f>
      </x:c>
    </x:row>
    <x:row r="62">
      <x:c r="A62" s="37"/>
      <x:c r="B62" s="37"/>
      <x:c r="C62" s="37"/>
      <x:c r="D62" s="37"/>
      <x:c r="E62" s="42"/>
      <x:c r="F62" s="37"/>
      <x:c r="G62" s="37"/>
      <x:c r="H62" s="37"/>
      <x:c r="I62" s="37"/>
      <x:c r="J62" s="37"/>
      <x:c r="K62" s="37"/>
      <x:c r="L62" s="37"/>
      <x:c r="M62" s="37"/>
      <x:c r="N62" s="37"/>
      <x:c r="O62" s="37"/>
      <x:c r="P62" s="37"/>
      <x:c r="Q62" s="37"/>
      <x:c r="R62" s="37"/>
      <x:c r="S62" s="37"/>
      <x:c r="T62" s="37"/>
      <x:c r="U62" s="37"/>
      <x:c r="V62" s="37"/>
      <x:c r="W62" s="37"/>
      <x:c r="X62" s="38" t="str">
        <x:f>IF(A62="","",IF(NOT(AND(OR(EXACT(F62,"Use"),EXACT(F62,"Use with limits"),EXACT(F62,"Review required"),EXACT(F62,"Refuse claim"),EXACT(F62,"No material change")),OR(EXACT(J62,"Fit"),EXACT(J62,"Limited / weak"),EXACT(J62,"Stale"),EXACT(J62,"Contradictory"),EXACT(J62,"Missing")),OR(EXACT(K62,"Supported"),EXACT(K62,"Inferred"),EXACT(K62,"Unresolved")),OR(EXACT(L62,"Yes"),EXACT(L62,"Partial"),EXACT(L62,"No"),EXACT(L62,"Unknown")),OR(EXACT(M62,"None found"),EXACT(M62,"Apparent contradiction resolved"),EXACT(M62,"Material contradiction unresolved"),EXACT(M62,"Not checked")),OR(EXACT(N62,"None"),EXACT(N62,"Recoverable missing evidence"),EXACT(N62,"Material evidence unavailable"),EXACT(N62,"Unknown")),OR(EXACT(O62,"Multiple independent lines"),EXACT(O62,"One independent line"),EXACT(O62,"Single-origin only"),EXACT(O62,"Not established")),OR(EXACT(Q62,"None"),EXACT(Q62,"Limited and visible"),EXACT(Q62,"Material but bounded"),EXACT(Q62,"Material and unresolved")),OR(EXACT(S62,"Fit for current decision"),EXACT(S62,"Historical but deliberately bounded"),EXACT(S62,"Stale for current decision"),EXACT(S62,"Context not established")),OR(EXACT(T62,"Unlikely to change assessment"),EXACT(T62,"Could change scope or wording"),EXACT(T62,"Likely to change assessment")),OR(EXACT(V62,"Routine / descriptive"),EXACT(V62,"Material / decision-changing"),EXACT(V62,"Consequential / high-impact")),OR(EXACT(W62,"Easy to reverse"),EXACT(W62,"Costly to reverse"),EXACT(W62,"Hard to reverse")),IF(F62="No material change",OR(EXACT(H62,"Unchanged exact claim"),EXACT(H62,"Changed exact claim")),TRUE),IF(F62="No material change",OR(EXACT(I62,"Unchanged decision use"),EXACT(I62,"Changed decision use")),TRUE),IF(OR(O62="Multiple independent lines",O62="One independent line"),OR(EXACT(P62,"Established independent origins"),EXACT(P62,"Shared or dependent origins"),EXACT(P62,"Not established")),TRUE))),"Invalid","Valid"))</x:f>
      </x:c>
      <x:c r="Y62" s="38" t="str">
        <x:f>IF(A62="","",IF(X62="Invalid","Not evaluated after P00",IF(OR(C62="",D62="",F62="",IF(F62="No material change",OR(H62="",I62=""),FALSE),J62="",K62="",L62="",M62="",N62="",O62="",IF(OR(O62="Multiple independent lines",O62="One independent line"),P62="",FALSE),Q62="",IF(Q62&lt;&gt;"None",R62="",FALSE),S62="",T62="",U62="",V62="",W62=""),"Incomplete","Complete")))</x:f>
      </x:c>
      <x:c r="Z62" s="38" t="str">
        <x:f>IF(A62="","",IF(AB62="P00","Invalid controlled input",IF(AB62="P01","Incomplete",IF(OR(AB62="P02",AB62="P03",AB62="P04",AB62="P05",AB62="P06",AB62="P07",AB62="P08",AB62="P09"),"Not eligible","Eligible"))))</x:f>
      </x:c>
      <x:c r="AA62" s="38" t="str">
        <x:f>IF(A62="","",IF(AB62="P00","No confidence assigned",IF(AB62="P01","No confidence result",IF(OR(AB62="P02",AB62="P03",AB62="P04",AB62="P05",AB62="P06",AB62="P07",AB62="P08",AB62="P09"),"Confidence not assignable",IF(AB62="P10","Low confidence",IF(AB62="P11","Moderate confidence","High confidence"))))))</x:f>
      </x:c>
      <x:c r="AB62" s="38" t="str">
        <x:f>IF(A62="","",IF(X62="Invalid","P00",IF(Y62="Incomplete","P01",IF(F62="Refuse claim","P02",IF(F62="Review required","P03",IF(K62="Unresolved","P04",IF(OR(L62="No",L62="Unknown",L62="Partial"),"P05",IF(OR(J62="Missing",N62&lt;&gt;"None",M62="Not checked"),"P06",IF(OR(J62="Contradictory",M62="Material contradiction unresolved"),"P07",IF(OR(J62="Stale",S62="Stale for current decision",S62="Context not established",Q62="Material and unresolved"),"P08",IF(OR(AND(F62="Use with limits",G62=""),AND(F62="No material change",H62="Changed exact claim"),AND(F62="No material change",I62="Changed decision use"),AND(OR(O62="Multiple independent lines",O62="One independent line"),P62="Not established"),AND(Q62="None",R62&lt;&gt;"")),"P09",IF(OR(Q62="Material but bounded",AND(S62="Historical but deliberately bounded",J62="Limited / weak"),O62="Not established",AND(J62="Limited / weak",O62="Multiple independent lines",P62="Established independent origins",T62="Likely to change assessment"),AND(O62="Single-origin only",NOT(AND(F62="Use",J62="Fit",OR(K62="Supported",K62="Inferred"),L62="Yes",OR(M62="None found",M62="Apparent contradiction resolved"),N62="None",O62="Single-origin only",OR(Q62="None",Q62="Limited and visible"),S62="Fit for current decision",T62="Unlikely to change assessment"))),T62="Likely to change assessment"),"P10",IF(OR(AND(F62="No material change",NOT(AND(OR(F62="Use",F62="No material change"),IF(F62="No material change",AND(H62="Unchanged exact claim",I62="Unchanged decision use"),TRUE),J62="Fit",OR(K62="Supported",K62="Inferred"),L62="Yes",OR(M62="None found",M62="Apparent contradiction resolved"),N62="None",O62="Multiple independent lines",P62="Established independent origins",OR(Q62="None",Q62="Limited and visible"),S62="Fit for current decision",T62="Unlikely to change assessment"))),F62="Use with limits",S62="Historical but deliberately bounded",P62="Shared or dependent origins",O62="One independent line",AND(F62="Use",J62="Fit",OR(K62="Supported",K62="Inferred"),L62="Yes",OR(M62="None found",M62="Apparent contradiction resolved"),N62="None",O62="Single-origin only",OR(Q62="None",Q62="Limited and visible"),S62="Fit for current decision",T62="Unlikely to change assessment"),AND(J62="Limited / weak",O62="Multiple independent lines",P62="Established independent origins",OR(T62="Unlikely to change assessment",T62="Could change scope or wording")),T62="Could change scope or wording"),"P11",IF(AND(OR(F62="Use",F62="No material change"),IF(F62="No material change",AND(H62="Unchanged exact claim",I62="Unchanged decision use"),TRUE),J62="Fit",OR(K62="Supported",K62="Inferred"),L62="Yes",OR(M62="None found",M62="Apparent contradiction resolved"),N62="None",O62="Multiple independent lines",P62="Established independent origins",OR(Q62="None",Q62="Limited and visible"),S62="Fit for current decision",T62="Unlikely to change assessment"),"P12","P09"))))))))))))))</x:f>
      </x:c>
      <x:c r="AC62" s="38" t="str">
        <x:f>IF(A62="","",IF(AB62="P00","CONF-TECH-INVALID-ENUM",IF(AB62="P01","CONF-INCOMPLETE",IF(AB62="P02","CONF-UPSTREAM-REFUSE",IF(AB62="P03","CONF-UPSTREAM-REVIEW",IF(AB62="P04",IF(F62="No material change","CONF-SC-NMC-UNRESOLVED","CONF-UPSTREAM-UNRESOLVED"),IF(AB62="P05",IF(L62="Partial","CONF-DIRECT-FIT-PARTIAL","CONF-DIRECT-FIT"),IF(AB62="P06","CONF-MISSING-OR-UNCHECKED",IF(AB62="P07",IF(F62="No material change","CONF-SC-NMC-CONTRADICTION","CONF-CONTRADICTION"),IF(AB62="P08",IF(Q62="Material and unresolved","CONF-NOT-ASSIGNABLE-ASSUMPTION",IF(AND(F62="No material change",OR(J62="Stale",S62="Stale for current decision")),"CONF-SC-NMC-STALE",IF(S62="Context not established","CONF-NOT-ASSIGNABLE-CONTEXT","CONF-NOT-ASSIGNABLE-STALE-CURRENT"))),IF(AB62="P09",IF(AND(F62="Use with limits",G62=""),"CONF-SC-LIMIT-MISSING",IF(AND(F62="No material change",H62="Changed exact claim"),"CONF-SC-NMC-CLAIM-CHANGED",IF(AND(F62="No material change",I62="Changed decision use"),"CONF-SC-NMC-USE-CHANGED",IF(AND(OR(O62="Multiple independent lines",O62="One independent line"),P62="Not established"),"CONF-SC-INDEPENDENCE-UNPROVEN",IF(AND(Q62="None",R62&lt;&gt;""),"CONF-SC-ASSUMPTION-CONFLICT","CONF-SC-UNCLASSIFIED"))))),IF(AB62="P10",IF(Q62="Material but bounded","CONF-LOW-ASSUMPTION",IF(AND(S62="Historical but deliberately bounded",J62="Limited / weak"),"CONF-LOW-HISTORICAL",IF(O62="Not established","CONF-LOW-NOT-ESTABLISHED",IF(AND(J62="Limited / weak",O62="Multiple independent lines",P62="Established independent origins",T62="Likely to change assessment"),"CONF-LOW-WEAK-LINES",IF(AND(O62="Single-origin only",NOT(AND(F62="Use",J62="Fit",OR(K62="Supported",K62="Inferred"),L62="Yes",OR(M62="None found",M62="Apparent contradiction resolved"),N62="None",O62="Single-origin only",OR(Q62="None",Q62="Limited and visible"),S62="Fit for current decision",T62="Unlikely to change assessment"))),"CONF-LOW-SINGLE-ORIGIN","CONF-LOW-SENSITIVE"))))),IF(AB62="P11",IF(F62="No material change","CONF-MODERATE-NMC",IF(F62="Use with limits","CONF-MODERATE-LIMITED",IF(S62="Historical but deliberately bounded","CONF-MODERATE-HISTORICAL",IF(P62="Shared or dependent origins","CONF-MODERATE-SHARED-ORIGINS",IF(OR(O62="One independent line",AND(F62="Use",J62="Fit",OR(K62="Supported",K62="Inferred"),L62="Yes",OR(M62="None found",M62="Apparent contradiction resolved"),N62="None",O62="Single-origin only",OR(Q62="None",Q62="Limited and visible"),S62="Fit for current decision",T62="Unlikely to change assessment")),"CONF-MODERATE-ONE-LINE",IF(AND(J62="Limited / weak",O62="Multiple independent lines",P62="Established independent origins",OR(T62="Unlikely to change assessment",T62="Could change scope or wording")),"CONF-MODERATE-WEAK-LINES","CONF-MODERATE-SENSITIVE")))))),IF(AB62="P12",IF(F62="No material change","CONF-HIGH-NMC",IF(K62="Inferred","CONF-HIGH-INFERENCE-RETAINED","CONF-HIGH-DIRECT-INDEPENDENT")),""))))))))))))))</x:f>
      </x:c>
      <x:c r="AD62" s="38" t="str">
        <x:f>IF(A62="","",IF(AC62="A84-TECH-INVALID-ENUM","One or more active Stage 1 controlled values are invalid.",IF(AC62="A84-INCOMPLETE","The active Stage 1 assessment is incomplete.",IF(AC62="A84-UPSTREAM-REFUSE","What Counts as Reliable Evidence in Competitor Analysis? returned Refuse claim.",IF(AC62="A84-UPSTREAM-REVIEW","What Counts as Reliable Evidence in Competitor Analysis? returned Review required.",IF(AC62="A84-SC-NMC-UNRESOLVED","The no-material-change claim remains unresolved.",IF(AC62="A84-UPSTREAM-UNRESOLVED","The claim remains unresolved.",IF(AC62="A84-DIRECT-FIT","The evidence does not directly fit the exact submitted claim.",IF(AC62="A84-DIRECT-FIT-PARTIAL","The submitted claim only partially fits the evidence.",IF(AC62="A84-MISSING-OR-UNCHECKED","Required evidence is missing, unavailable, unknown, or contradiction checking is incomplete.",IF(AC62="A84-CONTRADICTION","A material contradiction remains unresolved.",IF(AC62="A84-SC-NMC-CONTRADICTION","The no-material-change submission contains an unresolved material contradiction.",IF(AC62="A84-NOT-ASSIGNABLE-ASSUMPTION","A material assumption remains unresolved.",IF(AC62="A84-NOT-ASSIGNABLE-CONTEXT","The relevant context is not established.",IF(AC62="A84-NOT-ASSIGNABLE-STALE-CURRENT","The evidence or context is stale for the current decision.",IF(AC62="A84-SC-NMC-STALE","The no-material-change assessment is stale for the current decision.",IF(AC62="A84-SC-ASSUMPTION-CONFLICT","The assumption category and detail conflict.",IF(AC62="A84-SC-INDEPENDENCE-UNPROVEN","Independent origins are not established.",IF(AC62="A84-SC-LIMIT-MISSING","Use with limits requires a named limitation.",IF(AC62="A84-SC-NMC-CLAIM-CHANGED","The exact claim changed, so prior confidence cannot be carried forward.",IF(AC62="A84-SC-NMC-USE-CHANGED","The decision use changed.",IF(AC62="A84-SC-UNCLASSIFIED","The valid input combination has no authorized classification.",IF(AC62="A84-LOW-ASSUMPTION","A bounded material assumption makes the eligible assessment fragile.",IF(AC62="A84-LOW-HISTORICAL","Historical, weak support makes the assessment fragile.",IF(AC62="A84-LOW-NOT-ESTABLISHED","Support exists but independent support is not established.",IF(AC62="A84-LOW-SENSITIVE","Plausible new evidence is likely to change the assessment.",IF(AC62="A84-LOW-SINGLE-ORIGIN","The eligible assessment depends on one origin and fails the stable single-origin conjunction.",IF(AC62="A84-LOW-WEAK-LINES","Multiple independent lines remain weak and the result is likely to change.",IF(AC62="A84-MODERATE-HISTORICAL","The evidence supports a deliberately historical, bounded assessment.",IF(AC62="A84-MODERATE-LIMITED","The assessment is eligible only within the named limitation.",IF(AC62="A84-MODERATE-NMC","The unchanged assessment remains eligible but retains meaningful uncertainty.",IF(AC62="A84-MODERATE-ONE-LINE","The assessment rests on one effective line of support.",IF(AC62="A84-MODERATE-SENSITIVE","Meaningful new evidence could change the scope or wording.",IF(AC62="A84-MODERATE-SHARED-ORIGINS","The lines share or depend on common origins, reducing independent corroboration.",IF(AC62="A84-MODERATE-WEAK-LINES","Established independent origins support the assessment, but the evidence remains limited or weak.",IF(AC62="A84-HIGH-DIRECT-INDEPENDENT","Direct, coherent support with established independent origins and limited visible assumptions supports the bounded assessment.",IF(AC62="A84-HIGH-INFERENCE-RETAINED","Direct, coherent support with established independent origins supports the bounded inference; it remains explicitly an inference.",IF(AC62="A84-HIGH-NMC","The exact claim and decision use are unchanged and the strong-support conditions remain satisfied.",""))))))))))))))))))))))))))))))))))))))</x:f>
      </x:c>
      <x:c r="AE62" s="38" t="str">
        <x:f>IF(A62="","",IF(Z62="Invalid controlled input","No confidence statement is permitted.",IF(Z62="Incomplete","No confidence statement is permitted until Stage 1 is complete.",IF(Z62="Not eligible","Confidence not assignable: no confidence statement is permitted for "&amp;C62&amp;" because "&amp;AD62&amp;" "&amp;AG62,IF(AA62="High confidence",IF(K62="Inferred","The evidence supports the inference that ","The available evidence strongly supports the assessment that ")&amp;C62&amp;", with High confidence within "&amp;D62&amp;". The principal remaining uncertainty is "&amp;U62,IF(AA62="Moderate confidence",IF(K62="Inferred","The evidence supports the inference that ","The available evidence supports the assessment that ")&amp;C62&amp;", with Moderate confidence within "&amp;D62&amp;". "&amp;U62&amp;" could change its scope or wording.",IF(K62="Inferred","The limited evidence supports the provisional inference that ","Limited evidence weakly supports the bounded assessment that ")&amp;C62&amp;". Treat it as provisional because "&amp;U62))))))</x:f>
      </x:c>
      <x:c r="AF62" s="38" t="str">
        <x:f>IF(A62="","",IF(Z62="Invalid controlled input","Do not preserve or reuse a previous result.",IF(Z62="Incomplete","Do not infer a result from partial inputs.",IF(Z62="Not eligible","Do not use High, Moderate or Low confidence, zero confidence, very low confidence, or wording that presents the claim as established.",IF(AA62="High confidence","Do not say certain, proven, guaranteed, definitely, conclusive, established fact, or assign a numerical probability.",IF(AA62="Moderate confidence","Do not say definitive, conclusive, established fact, or attach a percentage band.","Do not say shows, confirms, demonstrates as established, or use Low confidence to rescue an unsupported claim."))))))</x:f>
      </x:c>
      <x:c r="AG62" s="38" t="str">
        <x:f>IF(A62="","",IF(AC62="A84-TECH-INVALID-ENUM","Correct the exact invalid value and resubmit.",IF(AC62="A84-INCOMPLETE","Complete every active Stage 1 field.",IF(AC62="A84-UPSTREAM-REFUSE","Resolve or replace the refused claim through What Counts as Reliable Evidence in Competitor Analysis?.",IF(AC62="A84-UPSTREAM-REVIEW","Complete the review in What Counts as Reliable Evidence in Competitor Analysis? before confidence assessment.",IF(AC62="A84-SC-NMC-UNRESOLVED","Resolve the claim status upstream before assigning confidence.",IF(AC62="A84-UPSTREAM-UNRESOLVED","Resolve the claim status upstream before assigning confidence.",IF(AC62="A84-DIRECT-FIT","Narrow or replace the claim and rerun What Counts as Reliable Evidence in Competitor Analysis?.",IF(AC62="A84-DIRECT-FIT-PARTIAL","Submit the separately narrowed proposition approved through What Counts as Reliable Evidence in Competitor Analysis? as the new Exact claim with Direct claim fit set to Yes.",IF(AC62="A84-MISSING-OR-UNCHECKED","Recover or document the required evidence and complete the review in What Counts as Reliable Evidence in Competitor Analysis? before assigning confidence.",IF(AC62="A84-CONTRADICTION","Resolve or preserve the contradiction through How to Handle Contradictory Competitor Evidence before assigning confidence.",IF(AC62="A84-SC-NMC-CONTRADICTION","Resolve or preserve the contradiction through How to Handle Contradictory Competitor Evidence before assigning confidence.",IF(AC62="A84-NOT-ASSIGNABLE-ASSUMPTION","Resolve the material assumption or narrow the claim.",IF(AC62="A84-NOT-ASSIGNABLE-CONTEXT","Establish the relevant context before assigning confidence.",IF(AC62="A84-NOT-ASSIGNABLE-STALE-CURRENT","Update or historically bind the evidence through When Competitor Evidence Becomes Too Old to Use.",IF(AC62="A84-SC-NMC-STALE","Run a fresh assessment with current evidence.",IF(AC62="A84-SC-ASSUMPTION-CONFLICT","Choose a bounded assumption category or remove the detail.",IF(AC62="A84-SC-INDEPENDENCE-UNPROVEN","Trace origins or correct the support category.",IF(AC62="A84-SC-LIMIT-MISSING","Add the exact limitation or correct the upstream outcome.",IF(AC62="A84-SC-NMC-CLAIM-CHANGED","Run a fresh assessment.",IF(AC62="A84-SC-NMC-USE-CHANGED","Run a fresh assessment for the new use.",IF(AC62="A84-SC-UNCLASSIFIED","Return to method governance; do not invent a result.",IF(AC62="A84-LOW-ASSUMPTION","Keep the assumption explicit and seek evidence that could remove it.",IF(AC62="A84-LOW-HISTORICAL","Use only historically bounded wording and seek current evidence.",IF(AC62="A84-LOW-NOT-ESTABLISHED","Trace provenance or collect genuinely independent evidence.",IF(AC62="A84-LOW-SENSITIVE","Collect the evidence most likely to change the result.",IF(AC62="A84-LOW-SINGLE-ORIGIN","Seek genuinely independent corroboration.",IF(AC62="A84-LOW-WEAK-LINES","Strengthen direct support before consequential use.",IF(AC62="A84-MODERATE-HISTORICAL","Do not generalize it to the current decision without fresh evidence.",IF(AC62="A84-MODERATE-LIMITED","Reopen if the named limitation no longer holds.",IF(AC62="A84-MODERATE-NMC","Reopen if the exact claim, use, evidence or context changes.",IF(AC62="A84-MODERATE-ONE-LINE","A second genuinely independent line could change scope or wording.",IF(AC62="A84-MODERATE-SENSITIVE","Name the likely change trigger and keep the statement bounded.",IF(AC62="A84-MODERATE-SHARED-ORIGINS","Seek genuinely independent origins.",IF(AC62="A84-MODERATE-WEAK-LINES","Strengthen the direct evidence and preserve the limitation.",IF(AC62="A84-HIGH-DIRECT-INDEPENDENT","Reopen on the named evidence, context, assumption or decision-use trigger.",IF(AC62="A84-HIGH-INFERENCE-RETAINED","Retain the inference marker and reopen on the named trigger.",IF(AC62="A84-HIGH-NMC","Reopen on the named evidence, context, assumption or decision-use trigger.",""))))))))))))))))))))))))))))))))))))))</x:f>
      </x:c>
      <x:c r="AH62" s="38" t="str">
        <x:f>IF(A62="","",IF(Z62&lt;&gt;"Eligible","",IF(AND(V62="Consequential / high-impact",W62="Hard to reverse"),"CONF-OVERLAY-CONSEQUENCE + CONF-OVERLAY-HARD-TO-REVERSE",IF(AND(AA62="Low confidence",W62="Hard to reverse"),"CONF-OVERLAY-HARD-TO-REVERSE",IF(V62="Consequential / high-impact","CONF-OVERLAY-CONSEQUENCE",IF(W62="Hard to reverse","CONF-OVERLAY-HARD-TO-REVERSE",IF(OR(V62="Material / decision-changing",W62="Costly to reverse"),"CONF-OVERLAY-CONSEQUENCE","")))))))</x:f>
      </x:c>
      <x:c r="AI62" s="38" t="str">
        <x:f>IF(A62="","",IF(Z62&lt;&gt;"Eligible","",IF(AND(V62="Consequential / high-impact",W62="Hard to reverse"),IF(AA62="Low confidence","Independent review and formal approval required; default to deferral, evidence collection or a reversible test.","Independent accountable review and formal approval required before a consequential, hard-to-reverse action."),IF(AND(AA62="Low confidence",W62="Hard to reverse"),"Independent review and formal approval required; default to deferral, evidence collection or a reversible test.",IF(V62="Consequential / high-impact","Independent accountable review and formal approval required.",IF(W62="Hard to reverse","Independent review required before a hard-to-reverse action.",IF(OR(V62="Material / decision-changing",W62="Costly to reverse"),"Accountable reviewer required before material use.","Owner review; reopen on the named trigger.")))))))</x:f>
      </x:c>
      <x:c r="AJ62" s="38" t="str">
        <x:f>IF(A62="","",IF(Z62&lt;&gt;"Eligible","",IF(AND(V62="Consequential / high-impact",W62="Hard to reverse"),IF(AA62="Low confidence","Do not make an irreversible commitment from this Low-confidence assessment.","Prefer a reversible step and proceed only within the recorded scope after independent review; confidence itself is unchanged."),IF(AND(AA62="Low confidence",W62="Hard to reverse"),"Do not make an irreversible commitment from this Low-confidence assessment.",IF(V62="Consequential / high-impact","Proceed only within the recorded scope after independent review; confidence itself is unchanged.",IF(W62="Hard to reverse","Prefer a reversible step until review is complete.",IF(OR(V62="Material / decision-changing",W62="Costly to reverse"),"Use only after accountable review and within the stated boundary.","Proceed within the stated scope and preserve the reopen condition.")))))))</x:f>
      </x:c>
      <x:c r="AK62" s="37"/>
      <x:c r="AL62" s="37"/>
      <x:c r="AM62" s="37"/>
      <x:c r="AN62" s="37"/>
      <x:c r="AO62" s="42"/>
      <x:c r="AP62" s="38" t="str">
        <x:f>IF(A62="","",IF(Z62&lt;&gt;"Eligible","Not active",IF(OR(AND(AN62&lt;&gt;"",NOT(OR(EXACT(AN62,"Yes"),EXACT(AN62,"No")))),AND(AO62&lt;&gt;"",NOT(ISNUMBER(AO62)))),"H00",IF(OR(AK62="",AM62="",AN62=""),"H01",IF(AND(OR(V62="Material / decision-changing",V62="Consequential / high-impact",W62="Costly to reverse",W62="Hard to reverse"),AL62=""),"H02",IF(AND(OR(V62="Consequential / high-impact",W62="Hard to reverse"),AK62&lt;&gt;"",AL62&lt;&gt;"",EXACT(AK62,AL62)),"H03",IF(AND(AN62="Yes",AO62=""),"H04",IF(AND(AN62="No",AO62&lt;&gt;""),"H05","H06"))))))))</x:f>
      </x:c>
      <x:c r="AQ62" s="38" t="str">
        <x:f>IF(A62="","",IF(AP62="Not active","Not active",IF(OR(AP62="H00",AP62="H01",AP62="H04"),"Incomplete",IF(OR(AP62="H02",AP62="H03",AP62="H05"),"Draft","Complete"))))</x:f>
      </x:c>
      <x:c r="AR62" s="38" t="str">
        <x:f>IF(A62="","",IF(AP62="H00","CONF-HANDOFF-INVALID",IF(AP62="H01","CONF-HANDOFF-INCOMPLETE",IF(AP62="H02","CONF-HANDOFF-REVIEWER",IF(AP62="H03","CONF-HANDOFF-INDEPENDENCE",IF(AP62="H04","CONF-HANDOFF-DATE",IF(AP62="H05","CONF-HANDOFF-DATE-NOT-MATERIAL","")))))))</x:f>
      </x:c>
      <x:c r="AS62" s="38" t="str">
        <x:f>IF(A62="","",IF(AP62="H06","Permitted","Prohibited"))</x:f>
      </x:c>
      <x:c r="AT62" s="38" t="str">
        <x:f>IF(A62="","",IF(OR(AB62="P62",AB62="P63",AB62="P65",AB62="P66"),"What Counts as Reliable Evidence in Competitor Analysis?",IF(AB62="P64","Observed, Inferred and Unresolved Evidence",IF(AB62="P67","How to Handle Contradictory Competitor Evidence",IF(AB62="P68","When Competitor Evidence Becomes Too Old to Use","")))))</x:f>
      </x:c>
      <x:c r="AU62" s="38" t="str">
        <x:f>IF(A62="","","SERPIFAI Confidence Statement Method v1.0.1")</x:f>
      </x:c>
      <x:c r="AV62" s="38" t="str">
        <x:f>IF(A62="","","Qualitative evidence-and-uncertainty protocol; not probability, calibrated accuracy, scoring, assurance or a guarantee.")</x:f>
      </x:c>
    </x:row>
    <x:row r="63">
      <x:c r="A63" s="37"/>
      <x:c r="B63" s="37"/>
      <x:c r="C63" s="37"/>
      <x:c r="D63" s="37"/>
      <x:c r="E63" s="42"/>
      <x:c r="F63" s="37"/>
      <x:c r="G63" s="37"/>
      <x:c r="H63" s="37"/>
      <x:c r="I63" s="37"/>
      <x:c r="J63" s="37"/>
      <x:c r="K63" s="37"/>
      <x:c r="L63" s="37"/>
      <x:c r="M63" s="37"/>
      <x:c r="N63" s="37"/>
      <x:c r="O63" s="37"/>
      <x:c r="P63" s="37"/>
      <x:c r="Q63" s="37"/>
      <x:c r="R63" s="37"/>
      <x:c r="S63" s="37"/>
      <x:c r="T63" s="37"/>
      <x:c r="U63" s="37"/>
      <x:c r="V63" s="37"/>
      <x:c r="W63" s="37"/>
      <x:c r="X63" s="38" t="str">
        <x:f>IF(A63="","",IF(NOT(AND(OR(EXACT(F63,"Use"),EXACT(F63,"Use with limits"),EXACT(F63,"Review required"),EXACT(F63,"Refuse claim"),EXACT(F63,"No material change")),OR(EXACT(J63,"Fit"),EXACT(J63,"Limited / weak"),EXACT(J63,"Stale"),EXACT(J63,"Contradictory"),EXACT(J63,"Missing")),OR(EXACT(K63,"Supported"),EXACT(K63,"Inferred"),EXACT(K63,"Unresolved")),OR(EXACT(L63,"Yes"),EXACT(L63,"Partial"),EXACT(L63,"No"),EXACT(L63,"Unknown")),OR(EXACT(M63,"None found"),EXACT(M63,"Apparent contradiction resolved"),EXACT(M63,"Material contradiction unresolved"),EXACT(M63,"Not checked")),OR(EXACT(N63,"None"),EXACT(N63,"Recoverable missing evidence"),EXACT(N63,"Material evidence unavailable"),EXACT(N63,"Unknown")),OR(EXACT(O63,"Multiple independent lines"),EXACT(O63,"One independent line"),EXACT(O63,"Single-origin only"),EXACT(O63,"Not established")),OR(EXACT(Q63,"None"),EXACT(Q63,"Limited and visible"),EXACT(Q63,"Material but bounded"),EXACT(Q63,"Material and unresolved")),OR(EXACT(S63,"Fit for current decision"),EXACT(S63,"Historical but deliberately bounded"),EXACT(S63,"Stale for current decision"),EXACT(S63,"Context not established")),OR(EXACT(T63,"Unlikely to change assessment"),EXACT(T63,"Could change scope or wording"),EXACT(T63,"Likely to change assessment")),OR(EXACT(V63,"Routine / descriptive"),EXACT(V63,"Material / decision-changing"),EXACT(V63,"Consequential / high-impact")),OR(EXACT(W63,"Easy to reverse"),EXACT(W63,"Costly to reverse"),EXACT(W63,"Hard to reverse")),IF(F63="No material change",OR(EXACT(H63,"Unchanged exact claim"),EXACT(H63,"Changed exact claim")),TRUE),IF(F63="No material change",OR(EXACT(I63,"Unchanged decision use"),EXACT(I63,"Changed decision use")),TRUE),IF(OR(O63="Multiple independent lines",O63="One independent line"),OR(EXACT(P63,"Established independent origins"),EXACT(P63,"Shared or dependent origins"),EXACT(P63,"Not established")),TRUE))),"Invalid","Valid"))</x:f>
      </x:c>
      <x:c r="Y63" s="38" t="str">
        <x:f>IF(A63="","",IF(X63="Invalid","Not evaluated after P00",IF(OR(C63="",D63="",F63="",IF(F63="No material change",OR(H63="",I63=""),FALSE),J63="",K63="",L63="",M63="",N63="",O63="",IF(OR(O63="Multiple independent lines",O63="One independent line"),P63="",FALSE),Q63="",IF(Q63&lt;&gt;"None",R63="",FALSE),S63="",T63="",U63="",V63="",W63=""),"Incomplete","Complete")))</x:f>
      </x:c>
      <x:c r="Z63" s="38" t="str">
        <x:f>IF(A63="","",IF(AB63="P00","Invalid controlled input",IF(AB63="P01","Incomplete",IF(OR(AB63="P02",AB63="P03",AB63="P04",AB63="P05",AB63="P06",AB63="P07",AB63="P08",AB63="P09"),"Not eligible","Eligible"))))</x:f>
      </x:c>
      <x:c r="AA63" s="38" t="str">
        <x:f>IF(A63="","",IF(AB63="P00","No confidence assigned",IF(AB63="P01","No confidence result",IF(OR(AB63="P02",AB63="P03",AB63="P04",AB63="P05",AB63="P06",AB63="P07",AB63="P08",AB63="P09"),"Confidence not assignable",IF(AB63="P10","Low confidence",IF(AB63="P11","Moderate confidence","High confidence"))))))</x:f>
      </x:c>
      <x:c r="AB63" s="38" t="str">
        <x:f>IF(A63="","",IF(X63="Invalid","P00",IF(Y63="Incomplete","P01",IF(F63="Refuse claim","P02",IF(F63="Review required","P03",IF(K63="Unresolved","P04",IF(OR(L63="No",L63="Unknown",L63="Partial"),"P05",IF(OR(J63="Missing",N63&lt;&gt;"None",M63="Not checked"),"P06",IF(OR(J63="Contradictory",M63="Material contradiction unresolved"),"P07",IF(OR(J63="Stale",S63="Stale for current decision",S63="Context not established",Q63="Material and unresolved"),"P08",IF(OR(AND(F63="Use with limits",G63=""),AND(F63="No material change",H63="Changed exact claim"),AND(F63="No material change",I63="Changed decision use"),AND(OR(O63="Multiple independent lines",O63="One independent line"),P63="Not established"),AND(Q63="None",R63&lt;&gt;"")),"P09",IF(OR(Q63="Material but bounded",AND(S63="Historical but deliberately bounded",J63="Limited / weak"),O63="Not established",AND(J63="Limited / weak",O63="Multiple independent lines",P63="Established independent origins",T63="Likely to change assessment"),AND(O63="Single-origin only",NOT(AND(F63="Use",J63="Fit",OR(K63="Supported",K63="Inferred"),L63="Yes",OR(M63="None found",M63="Apparent contradiction resolved"),N63="None",O63="Single-origin only",OR(Q63="None",Q63="Limited and visible"),S63="Fit for current decision",T63="Unlikely to change assessment"))),T63="Likely to change assessment"),"P10",IF(OR(AND(F63="No material change",NOT(AND(OR(F63="Use",F63="No material change"),IF(F63="No material change",AND(H63="Unchanged exact claim",I63="Unchanged decision use"),TRUE),J63="Fit",OR(K63="Supported",K63="Inferred"),L63="Yes",OR(M63="None found",M63="Apparent contradiction resolved"),N63="None",O63="Multiple independent lines",P63="Established independent origins",OR(Q63="None",Q63="Limited and visible"),S63="Fit for current decision",T63="Unlikely to change assessment"))),F63="Use with limits",S63="Historical but deliberately bounded",P63="Shared or dependent origins",O63="One independent line",AND(F63="Use",J63="Fit",OR(K63="Supported",K63="Inferred"),L63="Yes",OR(M63="None found",M63="Apparent contradiction resolved"),N63="None",O63="Single-origin only",OR(Q63="None",Q63="Limited and visible"),S63="Fit for current decision",T63="Unlikely to change assessment"),AND(J63="Limited / weak",O63="Multiple independent lines",P63="Established independent origins",OR(T63="Unlikely to change assessment",T63="Could change scope or wording")),T63="Could change scope or wording"),"P11",IF(AND(OR(F63="Use",F63="No material change"),IF(F63="No material change",AND(H63="Unchanged exact claim",I63="Unchanged decision use"),TRUE),J63="Fit",OR(K63="Supported",K63="Inferred"),L63="Yes",OR(M63="None found",M63="Apparent contradiction resolved"),N63="None",O63="Multiple independent lines",P63="Established independent origins",OR(Q63="None",Q63="Limited and visible"),S63="Fit for current decision",T63="Unlikely to change assessment"),"P12","P09"))))))))))))))</x:f>
      </x:c>
      <x:c r="AC63" s="38" t="str">
        <x:f>IF(A63="","",IF(AB63="P00","CONF-TECH-INVALID-ENUM",IF(AB63="P01","CONF-INCOMPLETE",IF(AB63="P02","CONF-UPSTREAM-REFUSE",IF(AB63="P03","CONF-UPSTREAM-REVIEW",IF(AB63="P04",IF(F63="No material change","CONF-SC-NMC-UNRESOLVED","CONF-UPSTREAM-UNRESOLVED"),IF(AB63="P05",IF(L63="Partial","CONF-DIRECT-FIT-PARTIAL","CONF-DIRECT-FIT"),IF(AB63="P06","CONF-MISSING-OR-UNCHECKED",IF(AB63="P07",IF(F63="No material change","CONF-SC-NMC-CONTRADICTION","CONF-CONTRADICTION"),IF(AB63="P08",IF(Q63="Material and unresolved","CONF-NOT-ASSIGNABLE-ASSUMPTION",IF(AND(F63="No material change",OR(J63="Stale",S63="Stale for current decision")),"CONF-SC-NMC-STALE",IF(S63="Context not established","CONF-NOT-ASSIGNABLE-CONTEXT","CONF-NOT-ASSIGNABLE-STALE-CURRENT"))),IF(AB63="P09",IF(AND(F63="Use with limits",G63=""),"CONF-SC-LIMIT-MISSING",IF(AND(F63="No material change",H63="Changed exact claim"),"CONF-SC-NMC-CLAIM-CHANGED",IF(AND(F63="No material change",I63="Changed decision use"),"CONF-SC-NMC-USE-CHANGED",IF(AND(OR(O63="Multiple independent lines",O63="One independent line"),P63="Not established"),"CONF-SC-INDEPENDENCE-UNPROVEN",IF(AND(Q63="None",R63&lt;&gt;""),"CONF-SC-ASSUMPTION-CONFLICT","CONF-SC-UNCLASSIFIED"))))),IF(AB63="P10",IF(Q63="Material but bounded","CONF-LOW-ASSUMPTION",IF(AND(S63="Historical but deliberately bounded",J63="Limited / weak"),"CONF-LOW-HISTORICAL",IF(O63="Not established","CONF-LOW-NOT-ESTABLISHED",IF(AND(J63="Limited / weak",O63="Multiple independent lines",P63="Established independent origins",T63="Likely to change assessment"),"CONF-LOW-WEAK-LINES",IF(AND(O63="Single-origin only",NOT(AND(F63="Use",J63="Fit",OR(K63="Supported",K63="Inferred"),L63="Yes",OR(M63="None found",M63="Apparent contradiction resolved"),N63="None",O63="Single-origin only",OR(Q63="None",Q63="Limited and visible"),S63="Fit for current decision",T63="Unlikely to change assessment"))),"CONF-LOW-SINGLE-ORIGIN","CONF-LOW-SENSITIVE"))))),IF(AB63="P11",IF(F63="No material change","CONF-MODERATE-NMC",IF(F63="Use with limits","CONF-MODERATE-LIMITED",IF(S63="Historical but deliberately bounded","CONF-MODERATE-HISTORICAL",IF(P63="Shared or dependent origins","CONF-MODERATE-SHARED-ORIGINS",IF(OR(O63="One independent line",AND(F63="Use",J63="Fit",OR(K63="Supported",K63="Inferred"),L63="Yes",OR(M63="None found",M63="Apparent contradiction resolved"),N63="None",O63="Single-origin only",OR(Q63="None",Q63="Limited and visible"),S63="Fit for current decision",T63="Unlikely to change assessment")),"CONF-MODERATE-ONE-LINE",IF(AND(J63="Limited / weak",O63="Multiple independent lines",P63="Established independent origins",OR(T63="Unlikely to change assessment",T63="Could change scope or wording")),"CONF-MODERATE-WEAK-LINES","CONF-MODERATE-SENSITIVE")))))),IF(AB63="P12",IF(F63="No material change","CONF-HIGH-NMC",IF(K63="Inferred","CONF-HIGH-INFERENCE-RETAINED","CONF-HIGH-DIRECT-INDEPENDENT")),""))))))))))))))</x:f>
      </x:c>
      <x:c r="AD63" s="38" t="str">
        <x:f>IF(A63="","",IF(AC63="A85-TECH-INVALID-ENUM","One or more active Stage 1 controlled values are invalid.",IF(AC63="A85-INCOMPLETE","The active Stage 1 assessment is incomplete.",IF(AC63="A85-UPSTREAM-REFUSE","What Counts as Reliable Evidence in Competitor Analysis? returned Refuse claim.",IF(AC63="A85-UPSTREAM-REVIEW","What Counts as Reliable Evidence in Competitor Analysis? returned Review required.",IF(AC63="A85-SC-NMC-UNRESOLVED","The no-material-change claim remains unresolved.",IF(AC63="A85-UPSTREAM-UNRESOLVED","The claim remains unresolved.",IF(AC63="A85-DIRECT-FIT","The evidence does not directly fit the exact submitted claim.",IF(AC63="A85-DIRECT-FIT-PARTIAL","The submitted claim only partially fits the evidence.",IF(AC63="A85-MISSING-OR-UNCHECKED","Required evidence is missing, unavailable, unknown, or contradiction checking is incomplete.",IF(AC63="A85-CONTRADICTION","A material contradiction remains unresolved.",IF(AC63="A85-SC-NMC-CONTRADICTION","The no-material-change submission contains an unresolved material contradiction.",IF(AC63="A85-NOT-ASSIGNABLE-ASSUMPTION","A material assumption remains unresolved.",IF(AC63="A85-NOT-ASSIGNABLE-CONTEXT","The relevant context is not established.",IF(AC63="A85-NOT-ASSIGNABLE-STALE-CURRENT","The evidence or context is stale for the current decision.",IF(AC63="A85-SC-NMC-STALE","The no-material-change assessment is stale for the current decision.",IF(AC63="A85-SC-ASSUMPTION-CONFLICT","The assumption category and detail conflict.",IF(AC63="A85-SC-INDEPENDENCE-UNPROVEN","Independent origins are not established.",IF(AC63="A85-SC-LIMIT-MISSING","Use with limits requires a named limitation.",IF(AC63="A85-SC-NMC-CLAIM-CHANGED","The exact claim changed, so prior confidence cannot be carried forward.",IF(AC63="A85-SC-NMC-USE-CHANGED","The decision use changed.",IF(AC63="A85-SC-UNCLASSIFIED","The valid input combination has no authorized classification.",IF(AC63="A85-LOW-ASSUMPTION","A bounded material assumption makes the eligible assessment fragile.",IF(AC63="A85-LOW-HISTORICAL","Historical, weak support makes the assessment fragile.",IF(AC63="A85-LOW-NOT-ESTABLISHED","Support exists but independent support is not established.",IF(AC63="A85-LOW-SENSITIVE","Plausible new evidence is likely to change the assessment.",IF(AC63="A85-LOW-SINGLE-ORIGIN","The eligible assessment depends on one origin and fails the stable single-origin conjunction.",IF(AC63="A85-LOW-WEAK-LINES","Multiple independent lines remain weak and the result is likely to change.",IF(AC63="A85-MODERATE-HISTORICAL","The evidence supports a deliberately historical, bounded assessment.",IF(AC63="A85-MODERATE-LIMITED","The assessment is eligible only within the named limitation.",IF(AC63="A85-MODERATE-NMC","The unchanged assessment remains eligible but retains meaningful uncertainty.",IF(AC63="A85-MODERATE-ONE-LINE","The assessment rests on one effective line of support.",IF(AC63="A85-MODERATE-SENSITIVE","Meaningful new evidence could change the scope or wording.",IF(AC63="A85-MODERATE-SHARED-ORIGINS","The lines share or depend on common origins, reducing independent corroboration.",IF(AC63="A85-MODERATE-WEAK-LINES","Established independent origins support the assessment, but the evidence remains limited or weak.",IF(AC63="A85-HIGH-DIRECT-INDEPENDENT","Direct, coherent support with established independent origins and limited visible assumptions supports the bounded assessment.",IF(AC63="A85-HIGH-INFERENCE-RETAINED","Direct, coherent support with established independent origins supports the bounded inference; it remains explicitly an inference.",IF(AC63="A85-HIGH-NMC","The exact claim and decision use are unchanged and the strong-support conditions remain satisfied.",""))))))))))))))))))))))))))))))))))))))</x:f>
      </x:c>
      <x:c r="AE63" s="38" t="str">
        <x:f>IF(A63="","",IF(Z63="Invalid controlled input","No confidence statement is permitted.",IF(Z63="Incomplete","No confidence statement is permitted until Stage 1 is complete.",IF(Z63="Not eligible","Confidence not assignable: no confidence statement is permitted for "&amp;C63&amp;" because "&amp;AD63&amp;" "&amp;AG63,IF(AA63="High confidence",IF(K63="Inferred","The evidence supports the inference that ","The available evidence strongly supports the assessment that ")&amp;C63&amp;", with High confidence within "&amp;D63&amp;". The principal remaining uncertainty is "&amp;U63,IF(AA63="Moderate confidence",IF(K63="Inferred","The evidence supports the inference that ","The available evidence supports the assessment that ")&amp;C63&amp;", with Moderate confidence within "&amp;D63&amp;". "&amp;U63&amp;" could change its scope or wording.",IF(K63="Inferred","The limited evidence supports the provisional inference that ","Limited evidence weakly supports the bounded assessment that ")&amp;C63&amp;". Treat it as provisional because "&amp;U63))))))</x:f>
      </x:c>
      <x:c r="AF63" s="38" t="str">
        <x:f>IF(A63="","",IF(Z63="Invalid controlled input","Do not preserve or reuse a previous result.",IF(Z63="Incomplete","Do not infer a result from partial inputs.",IF(Z63="Not eligible","Do not use High, Moderate or Low confidence, zero confidence, very low confidence, or wording that presents the claim as established.",IF(AA63="High confidence","Do not say certain, proven, guaranteed, definitely, conclusive, established fact, or assign a numerical probability.",IF(AA63="Moderate confidence","Do not say definitive, conclusive, established fact, or attach a percentage band.","Do not say shows, confirms, demonstrates as established, or use Low confidence to rescue an unsupported claim."))))))</x:f>
      </x:c>
      <x:c r="AG63" s="38" t="str">
        <x:f>IF(A63="","",IF(AC63="A85-TECH-INVALID-ENUM","Correct the exact invalid value and resubmit.",IF(AC63="A85-INCOMPLETE","Complete every active Stage 1 field.",IF(AC63="A85-UPSTREAM-REFUSE","Resolve or replace the refused claim through What Counts as Reliable Evidence in Competitor Analysis?.",IF(AC63="A85-UPSTREAM-REVIEW","Complete the review in What Counts as Reliable Evidence in Competitor Analysis? before confidence assessment.",IF(AC63="A85-SC-NMC-UNRESOLVED","Resolve the claim status upstream before assigning confidence.",IF(AC63="A85-UPSTREAM-UNRESOLVED","Resolve the claim status upstream before assigning confidence.",IF(AC63="A85-DIRECT-FIT","Narrow or replace the claim and rerun What Counts as Reliable Evidence in Competitor Analysis?.",IF(AC63="A85-DIRECT-FIT-PARTIAL","Submit the separately narrowed proposition approved through What Counts as Reliable Evidence in Competitor Analysis? as the new Exact claim with Direct claim fit set to Yes.",IF(AC63="A85-MISSING-OR-UNCHECKED","Recover or document the required evidence and complete the review in What Counts as Reliable Evidence in Competitor Analysis? before assigning confidence.",IF(AC63="A85-CONTRADICTION","Resolve or preserve the contradiction through How to Handle Contradictory Competitor Evidence before assigning confidence.",IF(AC63="A85-SC-NMC-CONTRADICTION","Resolve or preserve the contradiction through How to Handle Contradictory Competitor Evidence before assigning confidence.",IF(AC63="A85-NOT-ASSIGNABLE-ASSUMPTION","Resolve the material assumption or narrow the claim.",IF(AC63="A85-NOT-ASSIGNABLE-CONTEXT","Establish the relevant context before assigning confidence.",IF(AC63="A85-NOT-ASSIGNABLE-STALE-CURRENT","Update or historically bind the evidence through When Competitor Evidence Becomes Too Old to Use.",IF(AC63="A85-SC-NMC-STALE","Run a fresh assessment with current evidence.",IF(AC63="A85-SC-ASSUMPTION-CONFLICT","Choose a bounded assumption category or remove the detail.",IF(AC63="A85-SC-INDEPENDENCE-UNPROVEN","Trace origins or correct the support category.",IF(AC63="A85-SC-LIMIT-MISSING","Add the exact limitation or correct the upstream outcome.",IF(AC63="A85-SC-NMC-CLAIM-CHANGED","Run a fresh assessment.",IF(AC63="A85-SC-NMC-USE-CHANGED","Run a fresh assessment for the new use.",IF(AC63="A85-SC-UNCLASSIFIED","Return to method governance; do not invent a result.",IF(AC63="A85-LOW-ASSUMPTION","Keep the assumption explicit and seek evidence that could remove it.",IF(AC63="A85-LOW-HISTORICAL","Use only historically bounded wording and seek current evidence.",IF(AC63="A85-LOW-NOT-ESTABLISHED","Trace provenance or collect genuinely independent evidence.",IF(AC63="A85-LOW-SENSITIVE","Collect the evidence most likely to change the result.",IF(AC63="A85-LOW-SINGLE-ORIGIN","Seek genuinely independent corroboration.",IF(AC63="A85-LOW-WEAK-LINES","Strengthen direct support before consequential use.",IF(AC63="A85-MODERATE-HISTORICAL","Do not generalize it to the current decision without fresh evidence.",IF(AC63="A85-MODERATE-LIMITED","Reopen if the named limitation no longer holds.",IF(AC63="A85-MODERATE-NMC","Reopen if the exact claim, use, evidence or context changes.",IF(AC63="A85-MODERATE-ONE-LINE","A second genuinely independent line could change scope or wording.",IF(AC63="A85-MODERATE-SENSITIVE","Name the likely change trigger and keep the statement bounded.",IF(AC63="A85-MODERATE-SHARED-ORIGINS","Seek genuinely independent origins.",IF(AC63="A85-MODERATE-WEAK-LINES","Strengthen the direct evidence and preserve the limitation.",IF(AC63="A85-HIGH-DIRECT-INDEPENDENT","Reopen on the named evidence, context, assumption or decision-use trigger.",IF(AC63="A85-HIGH-INFERENCE-RETAINED","Retain the inference marker and reopen on the named trigger.",IF(AC63="A85-HIGH-NMC","Reopen on the named evidence, context, assumption or decision-use trigger.",""))))))))))))))))))))))))))))))))))))))</x:f>
      </x:c>
      <x:c r="AH63" s="38" t="str">
        <x:f>IF(A63="","",IF(Z63&lt;&gt;"Eligible","",IF(AND(V63="Consequential / high-impact",W63="Hard to reverse"),"CONF-OVERLAY-CONSEQUENCE + CONF-OVERLAY-HARD-TO-REVERSE",IF(AND(AA63="Low confidence",W63="Hard to reverse"),"CONF-OVERLAY-HARD-TO-REVERSE",IF(V63="Consequential / high-impact","CONF-OVERLAY-CONSEQUENCE",IF(W63="Hard to reverse","CONF-OVERLAY-HARD-TO-REVERSE",IF(OR(V63="Material / decision-changing",W63="Costly to reverse"),"CONF-OVERLAY-CONSEQUENCE","")))))))</x:f>
      </x:c>
      <x:c r="AI63" s="38" t="str">
        <x:f>IF(A63="","",IF(Z63&lt;&gt;"Eligible","",IF(AND(V63="Consequential / high-impact",W63="Hard to reverse"),IF(AA63="Low confidence","Independent review and formal approval required; default to deferral, evidence collection or a reversible test.","Independent accountable review and formal approval required before a consequential, hard-to-reverse action."),IF(AND(AA63="Low confidence",W63="Hard to reverse"),"Independent review and formal approval required; default to deferral, evidence collection or a reversible test.",IF(V63="Consequential / high-impact","Independent accountable review and formal approval required.",IF(W63="Hard to reverse","Independent review required before a hard-to-reverse action.",IF(OR(V63="Material / decision-changing",W63="Costly to reverse"),"Accountable reviewer required before material use.","Owner review; reopen on the named trigger.")))))))</x:f>
      </x:c>
      <x:c r="AJ63" s="38" t="str">
        <x:f>IF(A63="","",IF(Z63&lt;&gt;"Eligible","",IF(AND(V63="Consequential / high-impact",W63="Hard to reverse"),IF(AA63="Low confidence","Do not make an irreversible commitment from this Low-confidence assessment.","Prefer a reversible step and proceed only within the recorded scope after independent review; confidence itself is unchanged."),IF(AND(AA63="Low confidence",W63="Hard to reverse"),"Do not make an irreversible commitment from this Low-confidence assessment.",IF(V63="Consequential / high-impact","Proceed only within the recorded scope after independent review; confidence itself is unchanged.",IF(W63="Hard to reverse","Prefer a reversible step until review is complete.",IF(OR(V63="Material / decision-changing",W63="Costly to reverse"),"Use only after accountable review and within the stated boundary.","Proceed within the stated scope and preserve the reopen condition.")))))))</x:f>
      </x:c>
      <x:c r="AK63" s="37"/>
      <x:c r="AL63" s="37"/>
      <x:c r="AM63" s="37"/>
      <x:c r="AN63" s="37"/>
      <x:c r="AO63" s="42"/>
      <x:c r="AP63" s="38" t="str">
        <x:f>IF(A63="","",IF(Z63&lt;&gt;"Eligible","Not active",IF(OR(AND(AN63&lt;&gt;"",NOT(OR(EXACT(AN63,"Yes"),EXACT(AN63,"No")))),AND(AO63&lt;&gt;"",NOT(ISNUMBER(AO63)))),"H00",IF(OR(AK63="",AM63="",AN63=""),"H01",IF(AND(OR(V63="Material / decision-changing",V63="Consequential / high-impact",W63="Costly to reverse",W63="Hard to reverse"),AL63=""),"H02",IF(AND(OR(V63="Consequential / high-impact",W63="Hard to reverse"),AK63&lt;&gt;"",AL63&lt;&gt;"",EXACT(AK63,AL63)),"H03",IF(AND(AN63="Yes",AO63=""),"H04",IF(AND(AN63="No",AO63&lt;&gt;""),"H05","H06"))))))))</x:f>
      </x:c>
      <x:c r="AQ63" s="38" t="str">
        <x:f>IF(A63="","",IF(AP63="Not active","Not active",IF(OR(AP63="H00",AP63="H01",AP63="H04"),"Incomplete",IF(OR(AP63="H02",AP63="H03",AP63="H05"),"Draft","Complete"))))</x:f>
      </x:c>
      <x:c r="AR63" s="38" t="str">
        <x:f>IF(A63="","",IF(AP63="H00","CONF-HANDOFF-INVALID",IF(AP63="H01","CONF-HANDOFF-INCOMPLETE",IF(AP63="H02","CONF-HANDOFF-REVIEWER",IF(AP63="H03","CONF-HANDOFF-INDEPENDENCE",IF(AP63="H04","CONF-HANDOFF-DATE",IF(AP63="H05","CONF-HANDOFF-DATE-NOT-MATERIAL","")))))))</x:f>
      </x:c>
      <x:c r="AS63" s="38" t="str">
        <x:f>IF(A63="","",IF(AP63="H06","Permitted","Prohibited"))</x:f>
      </x:c>
      <x:c r="AT63" s="38" t="str">
        <x:f>IF(A63="","",IF(OR(AB63="P63",AB63="P64",AB63="P66",AB63="P67"),"What Counts as Reliable Evidence in Competitor Analysis?",IF(AB63="P65","Observed, Inferred and Unresolved Evidence",IF(AB63="P68","How to Handle Contradictory Competitor Evidence",IF(AB63="P69","When Competitor Evidence Becomes Too Old to Use","")))))</x:f>
      </x:c>
      <x:c r="AU63" s="38" t="str">
        <x:f>IF(A63="","","SERPIFAI Confidence Statement Method v1.0.1")</x:f>
      </x:c>
      <x:c r="AV63" s="38" t="str">
        <x:f>IF(A63="","","Qualitative evidence-and-uncertainty protocol; not probability, calibrated accuracy, scoring, assurance or a guarantee.")</x:f>
      </x:c>
    </x:row>
    <x:row r="64">
      <x:c r="A64" s="37"/>
      <x:c r="B64" s="37"/>
      <x:c r="C64" s="37"/>
      <x:c r="D64" s="37"/>
      <x:c r="E64" s="42"/>
      <x:c r="F64" s="37"/>
      <x:c r="G64" s="37"/>
      <x:c r="H64" s="37"/>
      <x:c r="I64" s="37"/>
      <x:c r="J64" s="37"/>
      <x:c r="K64" s="37"/>
      <x:c r="L64" s="37"/>
      <x:c r="M64" s="37"/>
      <x:c r="N64" s="37"/>
      <x:c r="O64" s="37"/>
      <x:c r="P64" s="37"/>
      <x:c r="Q64" s="37"/>
      <x:c r="R64" s="37"/>
      <x:c r="S64" s="37"/>
      <x:c r="T64" s="37"/>
      <x:c r="U64" s="37"/>
      <x:c r="V64" s="37"/>
      <x:c r="W64" s="37"/>
      <x:c r="X64" s="38" t="str">
        <x:f>IF(A64="","",IF(NOT(AND(OR(EXACT(F64,"Use"),EXACT(F64,"Use with limits"),EXACT(F64,"Review required"),EXACT(F64,"Refuse claim"),EXACT(F64,"No material change")),OR(EXACT(J64,"Fit"),EXACT(J64,"Limited / weak"),EXACT(J64,"Stale"),EXACT(J64,"Contradictory"),EXACT(J64,"Missing")),OR(EXACT(K64,"Supported"),EXACT(K64,"Inferred"),EXACT(K64,"Unresolved")),OR(EXACT(L64,"Yes"),EXACT(L64,"Partial"),EXACT(L64,"No"),EXACT(L64,"Unknown")),OR(EXACT(M64,"None found"),EXACT(M64,"Apparent contradiction resolved"),EXACT(M64,"Material contradiction unresolved"),EXACT(M64,"Not checked")),OR(EXACT(N64,"None"),EXACT(N64,"Recoverable missing evidence"),EXACT(N64,"Material evidence unavailable"),EXACT(N64,"Unknown")),OR(EXACT(O64,"Multiple independent lines"),EXACT(O64,"One independent line"),EXACT(O64,"Single-origin only"),EXACT(O64,"Not established")),OR(EXACT(Q64,"None"),EXACT(Q64,"Limited and visible"),EXACT(Q64,"Material but bounded"),EXACT(Q64,"Material and unresolved")),OR(EXACT(S64,"Fit for current decision"),EXACT(S64,"Historical but deliberately bounded"),EXACT(S64,"Stale for current decision"),EXACT(S64,"Context not established")),OR(EXACT(T64,"Unlikely to change assessment"),EXACT(T64,"Could change scope or wording"),EXACT(T64,"Likely to change assessment")),OR(EXACT(V64,"Routine / descriptive"),EXACT(V64,"Material / decision-changing"),EXACT(V64,"Consequential / high-impact")),OR(EXACT(W64,"Easy to reverse"),EXACT(W64,"Costly to reverse"),EXACT(W64,"Hard to reverse")),IF(F64="No material change",OR(EXACT(H64,"Unchanged exact claim"),EXACT(H64,"Changed exact claim")),TRUE),IF(F64="No material change",OR(EXACT(I64,"Unchanged decision use"),EXACT(I64,"Changed decision use")),TRUE),IF(OR(O64="Multiple independent lines",O64="One independent line"),OR(EXACT(P64,"Established independent origins"),EXACT(P64,"Shared or dependent origins"),EXACT(P64,"Not established")),TRUE))),"Invalid","Valid"))</x:f>
      </x:c>
      <x:c r="Y64" s="38" t="str">
        <x:f>IF(A64="","",IF(X64="Invalid","Not evaluated after P00",IF(OR(C64="",D64="",F64="",IF(F64="No material change",OR(H64="",I64=""),FALSE),J64="",K64="",L64="",M64="",N64="",O64="",IF(OR(O64="Multiple independent lines",O64="One independent line"),P64="",FALSE),Q64="",IF(Q64&lt;&gt;"None",R64="",FALSE),S64="",T64="",U64="",V64="",W64=""),"Incomplete","Complete")))</x:f>
      </x:c>
      <x:c r="Z64" s="38" t="str">
        <x:f>IF(A64="","",IF(AB64="P00","Invalid controlled input",IF(AB64="P01","Incomplete",IF(OR(AB64="P02",AB64="P03",AB64="P04",AB64="P05",AB64="P06",AB64="P07",AB64="P08",AB64="P09"),"Not eligible","Eligible"))))</x:f>
      </x:c>
      <x:c r="AA64" s="38" t="str">
        <x:f>IF(A64="","",IF(AB64="P00","No confidence assigned",IF(AB64="P01","No confidence result",IF(OR(AB64="P02",AB64="P03",AB64="P04",AB64="P05",AB64="P06",AB64="P07",AB64="P08",AB64="P09"),"Confidence not assignable",IF(AB64="P10","Low confidence",IF(AB64="P11","Moderate confidence","High confidence"))))))</x:f>
      </x:c>
      <x:c r="AB64" s="38" t="str">
        <x:f>IF(A64="","",IF(X64="Invalid","P00",IF(Y64="Incomplete","P01",IF(F64="Refuse claim","P02",IF(F64="Review required","P03",IF(K64="Unresolved","P04",IF(OR(L64="No",L64="Unknown",L64="Partial"),"P05",IF(OR(J64="Missing",N64&lt;&gt;"None",M64="Not checked"),"P06",IF(OR(J64="Contradictory",M64="Material contradiction unresolved"),"P07",IF(OR(J64="Stale",S64="Stale for current decision",S64="Context not established",Q64="Material and unresolved"),"P08",IF(OR(AND(F64="Use with limits",G64=""),AND(F64="No material change",H64="Changed exact claim"),AND(F64="No material change",I64="Changed decision use"),AND(OR(O64="Multiple independent lines",O64="One independent line"),P64="Not established"),AND(Q64="None",R64&lt;&gt;"")),"P09",IF(OR(Q64="Material but bounded",AND(S64="Historical but deliberately bounded",J64="Limited / weak"),O64="Not established",AND(J64="Limited / weak",O64="Multiple independent lines",P64="Established independent origins",T64="Likely to change assessment"),AND(O64="Single-origin only",NOT(AND(F64="Use",J64="Fit",OR(K64="Supported",K64="Inferred"),L64="Yes",OR(M64="None found",M64="Apparent contradiction resolved"),N64="None",O64="Single-origin only",OR(Q64="None",Q64="Limited and visible"),S64="Fit for current decision",T64="Unlikely to change assessment"))),T64="Likely to change assessment"),"P10",IF(OR(AND(F64="No material change",NOT(AND(OR(F64="Use",F64="No material change"),IF(F64="No material change",AND(H64="Unchanged exact claim",I64="Unchanged decision use"),TRUE),J64="Fit",OR(K64="Supported",K64="Inferred"),L64="Yes",OR(M64="None found",M64="Apparent contradiction resolved"),N64="None",O64="Multiple independent lines",P64="Established independent origins",OR(Q64="None",Q64="Limited and visible"),S64="Fit for current decision",T64="Unlikely to change assessment"))),F64="Use with limits",S64="Historical but deliberately bounded",P64="Shared or dependent origins",O64="One independent line",AND(F64="Use",J64="Fit",OR(K64="Supported",K64="Inferred"),L64="Yes",OR(M64="None found",M64="Apparent contradiction resolved"),N64="None",O64="Single-origin only",OR(Q64="None",Q64="Limited and visible"),S64="Fit for current decision",T64="Unlikely to change assessment"),AND(J64="Limited / weak",O64="Multiple independent lines",P64="Established independent origins",OR(T64="Unlikely to change assessment",T64="Could change scope or wording")),T64="Could change scope or wording"),"P11",IF(AND(OR(F64="Use",F64="No material change"),IF(F64="No material change",AND(H64="Unchanged exact claim",I64="Unchanged decision use"),TRUE),J64="Fit",OR(K64="Supported",K64="Inferred"),L64="Yes",OR(M64="None found",M64="Apparent contradiction resolved"),N64="None",O64="Multiple independent lines",P64="Established independent origins",OR(Q64="None",Q64="Limited and visible"),S64="Fit for current decision",T64="Unlikely to change assessment"),"P12","P09"))))))))))))))</x:f>
      </x:c>
      <x:c r="AC64" s="38" t="str">
        <x:f>IF(A64="","",IF(AB64="P00","CONF-TECH-INVALID-ENUM",IF(AB64="P01","CONF-INCOMPLETE",IF(AB64="P02","CONF-UPSTREAM-REFUSE",IF(AB64="P03","CONF-UPSTREAM-REVIEW",IF(AB64="P04",IF(F64="No material change","CONF-SC-NMC-UNRESOLVED","CONF-UPSTREAM-UNRESOLVED"),IF(AB64="P05",IF(L64="Partial","CONF-DIRECT-FIT-PARTIAL","CONF-DIRECT-FIT"),IF(AB64="P06","CONF-MISSING-OR-UNCHECKED",IF(AB64="P07",IF(F64="No material change","CONF-SC-NMC-CONTRADICTION","CONF-CONTRADICTION"),IF(AB64="P08",IF(Q64="Material and unresolved","CONF-NOT-ASSIGNABLE-ASSUMPTION",IF(AND(F64="No material change",OR(J64="Stale",S64="Stale for current decision")),"CONF-SC-NMC-STALE",IF(S64="Context not established","CONF-NOT-ASSIGNABLE-CONTEXT","CONF-NOT-ASSIGNABLE-STALE-CURRENT"))),IF(AB64="P09",IF(AND(F64="Use with limits",G64=""),"CONF-SC-LIMIT-MISSING",IF(AND(F64="No material change",H64="Changed exact claim"),"CONF-SC-NMC-CLAIM-CHANGED",IF(AND(F64="No material change",I64="Changed decision use"),"CONF-SC-NMC-USE-CHANGED",IF(AND(OR(O64="Multiple independent lines",O64="One independent line"),P64="Not established"),"CONF-SC-INDEPENDENCE-UNPROVEN",IF(AND(Q64="None",R64&lt;&gt;""),"CONF-SC-ASSUMPTION-CONFLICT","CONF-SC-UNCLASSIFIED"))))),IF(AB64="P10",IF(Q64="Material but bounded","CONF-LOW-ASSUMPTION",IF(AND(S64="Historical but deliberately bounded",J64="Limited / weak"),"CONF-LOW-HISTORICAL",IF(O64="Not established","CONF-LOW-NOT-ESTABLISHED",IF(AND(J64="Limited / weak",O64="Multiple independent lines",P64="Established independent origins",T64="Likely to change assessment"),"CONF-LOW-WEAK-LINES",IF(AND(O64="Single-origin only",NOT(AND(F64="Use",J64="Fit",OR(K64="Supported",K64="Inferred"),L64="Yes",OR(M64="None found",M64="Apparent contradiction resolved"),N64="None",O64="Single-origin only",OR(Q64="None",Q64="Limited and visible"),S64="Fit for current decision",T64="Unlikely to change assessment"))),"CONF-LOW-SINGLE-ORIGIN","CONF-LOW-SENSITIVE"))))),IF(AB64="P11",IF(F64="No material change","CONF-MODERATE-NMC",IF(F64="Use with limits","CONF-MODERATE-LIMITED",IF(S64="Historical but deliberately bounded","CONF-MODERATE-HISTORICAL",IF(P64="Shared or dependent origins","CONF-MODERATE-SHARED-ORIGINS",IF(OR(O64="One independent line",AND(F64="Use",J64="Fit",OR(K64="Supported",K64="Inferred"),L64="Yes",OR(M64="None found",M64="Apparent contradiction resolved"),N64="None",O64="Single-origin only",OR(Q64="None",Q64="Limited and visible"),S64="Fit for current decision",T64="Unlikely to change assessment")),"CONF-MODERATE-ONE-LINE",IF(AND(J64="Limited / weak",O64="Multiple independent lines",P64="Established independent origins",OR(T64="Unlikely to change assessment",T64="Could change scope or wording")),"CONF-MODERATE-WEAK-LINES","CONF-MODERATE-SENSITIVE")))))),IF(AB64="P12",IF(F64="No material change","CONF-HIGH-NMC",IF(K64="Inferred","CONF-HIGH-INFERENCE-RETAINED","CONF-HIGH-DIRECT-INDEPENDENT")),""))))))))))))))</x:f>
      </x:c>
      <x:c r="AD64" s="38" t="str">
        <x:f>IF(A64="","",IF(AC64="A86-TECH-INVALID-ENUM","One or more active Stage 1 controlled values are invalid.",IF(AC64="A86-INCOMPLETE","The active Stage 1 assessment is incomplete.",IF(AC64="A86-UPSTREAM-REFUSE","What Counts as Reliable Evidence in Competitor Analysis? returned Refuse claim.",IF(AC64="A86-UPSTREAM-REVIEW","What Counts as Reliable Evidence in Competitor Analysis? returned Review required.",IF(AC64="A86-SC-NMC-UNRESOLVED","The no-material-change claim remains unresolved.",IF(AC64="A86-UPSTREAM-UNRESOLVED","The claim remains unresolved.",IF(AC64="A86-DIRECT-FIT","The evidence does not directly fit the exact submitted claim.",IF(AC64="A86-DIRECT-FIT-PARTIAL","The submitted claim only partially fits the evidence.",IF(AC64="A86-MISSING-OR-UNCHECKED","Required evidence is missing, unavailable, unknown, or contradiction checking is incomplete.",IF(AC64="A86-CONTRADICTION","A material contradiction remains unresolved.",IF(AC64="A86-SC-NMC-CONTRADICTION","The no-material-change submission contains an unresolved material contradiction.",IF(AC64="A86-NOT-ASSIGNABLE-ASSUMPTION","A material assumption remains unresolved.",IF(AC64="A86-NOT-ASSIGNABLE-CONTEXT","The relevant context is not established.",IF(AC64="A86-NOT-ASSIGNABLE-STALE-CURRENT","The evidence or context is stale for the current decision.",IF(AC64="A86-SC-NMC-STALE","The no-material-change assessment is stale for the current decision.",IF(AC64="A86-SC-ASSUMPTION-CONFLICT","The assumption category and detail conflict.",IF(AC64="A86-SC-INDEPENDENCE-UNPROVEN","Independent origins are not established.",IF(AC64="A86-SC-LIMIT-MISSING","Use with limits requires a named limitation.",IF(AC64="A86-SC-NMC-CLAIM-CHANGED","The exact claim changed, so prior confidence cannot be carried forward.",IF(AC64="A86-SC-NMC-USE-CHANGED","The decision use changed.",IF(AC64="A86-SC-UNCLASSIFIED","The valid input combination has no authorized classification.",IF(AC64="A86-LOW-ASSUMPTION","A bounded material assumption makes the eligible assessment fragile.",IF(AC64="A86-LOW-HISTORICAL","Historical, weak support makes the assessment fragile.",IF(AC64="A86-LOW-NOT-ESTABLISHED","Support exists but independent support is not established.",IF(AC64="A86-LOW-SENSITIVE","Plausible new evidence is likely to change the assessment.",IF(AC64="A86-LOW-SINGLE-ORIGIN","The eligible assessment depends on one origin and fails the stable single-origin conjunction.",IF(AC64="A86-LOW-WEAK-LINES","Multiple independent lines remain weak and the result is likely to change.",IF(AC64="A86-MODERATE-HISTORICAL","The evidence supports a deliberately historical, bounded assessment.",IF(AC64="A86-MODERATE-LIMITED","The assessment is eligible only within the named limitation.",IF(AC64="A86-MODERATE-NMC","The unchanged assessment remains eligible but retains meaningful uncertainty.",IF(AC64="A86-MODERATE-ONE-LINE","The assessment rests on one effective line of support.",IF(AC64="A86-MODERATE-SENSITIVE","Meaningful new evidence could change the scope or wording.",IF(AC64="A86-MODERATE-SHARED-ORIGINS","The lines share or depend on common origins, reducing independent corroboration.",IF(AC64="A86-MODERATE-WEAK-LINES","Established independent origins support the assessment, but the evidence remains limited or weak.",IF(AC64="A86-HIGH-DIRECT-INDEPENDENT","Direct, coherent support with established independent origins and limited visible assumptions supports the bounded assessment.",IF(AC64="A86-HIGH-INFERENCE-RETAINED","Direct, coherent support with established independent origins supports the bounded inference; it remains explicitly an inference.",IF(AC64="A86-HIGH-NMC","The exact claim and decision use are unchanged and the strong-support conditions remain satisfied.",""))))))))))))))))))))))))))))))))))))))</x:f>
      </x:c>
      <x:c r="AE64" s="38" t="str">
        <x:f>IF(A64="","",IF(Z64="Invalid controlled input","No confidence statement is permitted.",IF(Z64="Incomplete","No confidence statement is permitted until Stage 1 is complete.",IF(Z64="Not eligible","Confidence not assignable: no confidence statement is permitted for "&amp;C64&amp;" because "&amp;AD64&amp;" "&amp;AG64,IF(AA64="High confidence",IF(K64="Inferred","The evidence supports the inference that ","The available evidence strongly supports the assessment that ")&amp;C64&amp;", with High confidence within "&amp;D64&amp;". The principal remaining uncertainty is "&amp;U64,IF(AA64="Moderate confidence",IF(K64="Inferred","The evidence supports the inference that ","The available evidence supports the assessment that ")&amp;C64&amp;", with Moderate confidence within "&amp;D64&amp;". "&amp;U64&amp;" could change its scope or wording.",IF(K64="Inferred","The limited evidence supports the provisional inference that ","Limited evidence weakly supports the bounded assessment that ")&amp;C64&amp;". Treat it as provisional because "&amp;U64))))))</x:f>
      </x:c>
      <x:c r="AF64" s="38" t="str">
        <x:f>IF(A64="","",IF(Z64="Invalid controlled input","Do not preserve or reuse a previous result.",IF(Z64="Incomplete","Do not infer a result from partial inputs.",IF(Z64="Not eligible","Do not use High, Moderate or Low confidence, zero confidence, very low confidence, or wording that presents the claim as established.",IF(AA64="High confidence","Do not say certain, proven, guaranteed, definitely, conclusive, established fact, or assign a numerical probability.",IF(AA64="Moderate confidence","Do not say definitive, conclusive, established fact, or attach a percentage band.","Do not say shows, confirms, demonstrates as established, or use Low confidence to rescue an unsupported claim."))))))</x:f>
      </x:c>
      <x:c r="AG64" s="38" t="str">
        <x:f>IF(A64="","",IF(AC64="A86-TECH-INVALID-ENUM","Correct the exact invalid value and resubmit.",IF(AC64="A86-INCOMPLETE","Complete every active Stage 1 field.",IF(AC64="A86-UPSTREAM-REFUSE","Resolve or replace the refused claim through What Counts as Reliable Evidence in Competitor Analysis?.",IF(AC64="A86-UPSTREAM-REVIEW","Complete the review in What Counts as Reliable Evidence in Competitor Analysis? before confidence assessment.",IF(AC64="A86-SC-NMC-UNRESOLVED","Resolve the claim status upstream before assigning confidence.",IF(AC64="A86-UPSTREAM-UNRESOLVED","Resolve the claim status upstream before assigning confidence.",IF(AC64="A86-DIRECT-FIT","Narrow or replace the claim and rerun What Counts as Reliable Evidence in Competitor Analysis?.",IF(AC64="A86-DIRECT-FIT-PARTIAL","Submit the separately narrowed proposition approved through What Counts as Reliable Evidence in Competitor Analysis? as the new Exact claim with Direct claim fit set to Yes.",IF(AC64="A86-MISSING-OR-UNCHECKED","Recover or document the required evidence and complete the review in What Counts as Reliable Evidence in Competitor Analysis? before assigning confidence.",IF(AC64="A86-CONTRADICTION","Resolve or preserve the contradiction through How to Handle Contradictory Competitor Evidence before assigning confidence.",IF(AC64="A86-SC-NMC-CONTRADICTION","Resolve or preserve the contradiction through How to Handle Contradictory Competitor Evidence before assigning confidence.",IF(AC64="A86-NOT-ASSIGNABLE-ASSUMPTION","Resolve the material assumption or narrow the claim.",IF(AC64="A86-NOT-ASSIGNABLE-CONTEXT","Establish the relevant context before assigning confidence.",IF(AC64="A86-NOT-ASSIGNABLE-STALE-CURRENT","Update or historically bind the evidence through When Competitor Evidence Becomes Too Old to Use.",IF(AC64="A86-SC-NMC-STALE","Run a fresh assessment with current evidence.",IF(AC64="A86-SC-ASSUMPTION-CONFLICT","Choose a bounded assumption category or remove the detail.",IF(AC64="A86-SC-INDEPENDENCE-UNPROVEN","Trace origins or correct the support category.",IF(AC64="A86-SC-LIMIT-MISSING","Add the exact limitation or correct the upstream outcome.",IF(AC64="A86-SC-NMC-CLAIM-CHANGED","Run a fresh assessment.",IF(AC64="A86-SC-NMC-USE-CHANGED","Run a fresh assessment for the new use.",IF(AC64="A86-SC-UNCLASSIFIED","Return to method governance; do not invent a result.",IF(AC64="A86-LOW-ASSUMPTION","Keep the assumption explicit and seek evidence that could remove it.",IF(AC64="A86-LOW-HISTORICAL","Use only historically bounded wording and seek current evidence.",IF(AC64="A86-LOW-NOT-ESTABLISHED","Trace provenance or collect genuinely independent evidence.",IF(AC64="A86-LOW-SENSITIVE","Collect the evidence most likely to change the result.",IF(AC64="A86-LOW-SINGLE-ORIGIN","Seek genuinely independent corroboration.",IF(AC64="A86-LOW-WEAK-LINES","Strengthen direct support before consequential use.",IF(AC64="A86-MODERATE-HISTORICAL","Do not generalize it to the current decision without fresh evidence.",IF(AC64="A86-MODERATE-LIMITED","Reopen if the named limitation no longer holds.",IF(AC64="A86-MODERATE-NMC","Reopen if the exact claim, use, evidence or context changes.",IF(AC64="A86-MODERATE-ONE-LINE","A second genuinely independent line could change scope or wording.",IF(AC64="A86-MODERATE-SENSITIVE","Name the likely change trigger and keep the statement bounded.",IF(AC64="A86-MODERATE-SHARED-ORIGINS","Seek genuinely independent origins.",IF(AC64="A86-MODERATE-WEAK-LINES","Strengthen the direct evidence and preserve the limitation.",IF(AC64="A86-HIGH-DIRECT-INDEPENDENT","Reopen on the named evidence, context, assumption or decision-use trigger.",IF(AC64="A86-HIGH-INFERENCE-RETAINED","Retain the inference marker and reopen on the named trigger.",IF(AC64="A86-HIGH-NMC","Reopen on the named evidence, context, assumption or decision-use trigger.",""))))))))))))))))))))))))))))))))))))))</x:f>
      </x:c>
      <x:c r="AH64" s="38" t="str">
        <x:f>IF(A64="","",IF(Z64&lt;&gt;"Eligible","",IF(AND(V64="Consequential / high-impact",W64="Hard to reverse"),"CONF-OVERLAY-CONSEQUENCE + CONF-OVERLAY-HARD-TO-REVERSE",IF(AND(AA64="Low confidence",W64="Hard to reverse"),"CONF-OVERLAY-HARD-TO-REVERSE",IF(V64="Consequential / high-impact","CONF-OVERLAY-CONSEQUENCE",IF(W64="Hard to reverse","CONF-OVERLAY-HARD-TO-REVERSE",IF(OR(V64="Material / decision-changing",W64="Costly to reverse"),"CONF-OVERLAY-CONSEQUENCE","")))))))</x:f>
      </x:c>
      <x:c r="AI64" s="38" t="str">
        <x:f>IF(A64="","",IF(Z64&lt;&gt;"Eligible","",IF(AND(V64="Consequential / high-impact",W64="Hard to reverse"),IF(AA64="Low confidence","Independent review and formal approval required; default to deferral, evidence collection or a reversible test.","Independent accountable review and formal approval required before a consequential, hard-to-reverse action."),IF(AND(AA64="Low confidence",W64="Hard to reverse"),"Independent review and formal approval required; default to deferral, evidence collection or a reversible test.",IF(V64="Consequential / high-impact","Independent accountable review and formal approval required.",IF(W64="Hard to reverse","Independent review required before a hard-to-reverse action.",IF(OR(V64="Material / decision-changing",W64="Costly to reverse"),"Accountable reviewer required before material use.","Owner review; reopen on the named trigger.")))))))</x:f>
      </x:c>
      <x:c r="AJ64" s="38" t="str">
        <x:f>IF(A64="","",IF(Z64&lt;&gt;"Eligible","",IF(AND(V64="Consequential / high-impact",W64="Hard to reverse"),IF(AA64="Low confidence","Do not make an irreversible commitment from this Low-confidence assessment.","Prefer a reversible step and proceed only within the recorded scope after independent review; confidence itself is unchanged."),IF(AND(AA64="Low confidence",W64="Hard to reverse"),"Do not make an irreversible commitment from this Low-confidence assessment.",IF(V64="Consequential / high-impact","Proceed only within the recorded scope after independent review; confidence itself is unchanged.",IF(W64="Hard to reverse","Prefer a reversible step until review is complete.",IF(OR(V64="Material / decision-changing",W64="Costly to reverse"),"Use only after accountable review and within the stated boundary.","Proceed within the stated scope and preserve the reopen condition.")))))))</x:f>
      </x:c>
      <x:c r="AK64" s="37"/>
      <x:c r="AL64" s="37"/>
      <x:c r="AM64" s="37"/>
      <x:c r="AN64" s="37"/>
      <x:c r="AO64" s="42"/>
      <x:c r="AP64" s="38" t="str">
        <x:f>IF(A64="","",IF(Z64&lt;&gt;"Eligible","Not active",IF(OR(AND(AN64&lt;&gt;"",NOT(OR(EXACT(AN64,"Yes"),EXACT(AN64,"No")))),AND(AO64&lt;&gt;"",NOT(ISNUMBER(AO64)))),"H00",IF(OR(AK64="",AM64="",AN64=""),"H01",IF(AND(OR(V64="Material / decision-changing",V64="Consequential / high-impact",W64="Costly to reverse",W64="Hard to reverse"),AL64=""),"H02",IF(AND(OR(V64="Consequential / high-impact",W64="Hard to reverse"),AK64&lt;&gt;"",AL64&lt;&gt;"",EXACT(AK64,AL64)),"H03",IF(AND(AN64="Yes",AO64=""),"H04",IF(AND(AN64="No",AO64&lt;&gt;""),"H05","H06"))))))))</x:f>
      </x:c>
      <x:c r="AQ64" s="38" t="str">
        <x:f>IF(A64="","",IF(AP64="Not active","Not active",IF(OR(AP64="H00",AP64="H01",AP64="H04"),"Incomplete",IF(OR(AP64="H02",AP64="H03",AP64="H05"),"Draft","Complete"))))</x:f>
      </x:c>
      <x:c r="AR64" s="38" t="str">
        <x:f>IF(A64="","",IF(AP64="H00","CONF-HANDOFF-INVALID",IF(AP64="H01","CONF-HANDOFF-INCOMPLETE",IF(AP64="H02","CONF-HANDOFF-REVIEWER",IF(AP64="H03","CONF-HANDOFF-INDEPENDENCE",IF(AP64="H04","CONF-HANDOFF-DATE",IF(AP64="H05","CONF-HANDOFF-DATE-NOT-MATERIAL","")))))))</x:f>
      </x:c>
      <x:c r="AS64" s="38" t="str">
        <x:f>IF(A64="","",IF(AP64="H06","Permitted","Prohibited"))</x:f>
      </x:c>
      <x:c r="AT64" s="38" t="str">
        <x:f>IF(A64="","",IF(OR(AB64="P64",AB64="P65",AB64="P67",AB64="P68"),"What Counts as Reliable Evidence in Competitor Analysis?",IF(AB64="P66","Observed, Inferred and Unresolved Evidence",IF(AB64="P69","How to Handle Contradictory Competitor Evidence",IF(AB64="P70","When Competitor Evidence Becomes Too Old to Use","")))))</x:f>
      </x:c>
      <x:c r="AU64" s="38" t="str">
        <x:f>IF(A64="","","SERPIFAI Confidence Statement Method v1.0.1")</x:f>
      </x:c>
      <x:c r="AV64" s="38" t="str">
        <x:f>IF(A64="","","Qualitative evidence-and-uncertainty protocol; not probability, calibrated accuracy, scoring, assurance or a guarantee.")</x:f>
      </x:c>
    </x:row>
    <x:row r="65">
      <x:c r="A65" s="37"/>
      <x:c r="B65" s="37"/>
      <x:c r="C65" s="37"/>
      <x:c r="D65" s="37"/>
      <x:c r="E65" s="42"/>
      <x:c r="F65" s="37"/>
      <x:c r="G65" s="37"/>
      <x:c r="H65" s="37"/>
      <x:c r="I65" s="37"/>
      <x:c r="J65" s="37"/>
      <x:c r="K65" s="37"/>
      <x:c r="L65" s="37"/>
      <x:c r="M65" s="37"/>
      <x:c r="N65" s="37"/>
      <x:c r="O65" s="37"/>
      <x:c r="P65" s="37"/>
      <x:c r="Q65" s="37"/>
      <x:c r="R65" s="37"/>
      <x:c r="S65" s="37"/>
      <x:c r="T65" s="37"/>
      <x:c r="U65" s="37"/>
      <x:c r="V65" s="37"/>
      <x:c r="W65" s="37"/>
      <x:c r="X65" s="38" t="str">
        <x:f>IF(A65="","",IF(NOT(AND(OR(EXACT(F65,"Use"),EXACT(F65,"Use with limits"),EXACT(F65,"Review required"),EXACT(F65,"Refuse claim"),EXACT(F65,"No material change")),OR(EXACT(J65,"Fit"),EXACT(J65,"Limited / weak"),EXACT(J65,"Stale"),EXACT(J65,"Contradictory"),EXACT(J65,"Missing")),OR(EXACT(K65,"Supported"),EXACT(K65,"Inferred"),EXACT(K65,"Unresolved")),OR(EXACT(L65,"Yes"),EXACT(L65,"Partial"),EXACT(L65,"No"),EXACT(L65,"Unknown")),OR(EXACT(M65,"None found"),EXACT(M65,"Apparent contradiction resolved"),EXACT(M65,"Material contradiction unresolved"),EXACT(M65,"Not checked")),OR(EXACT(N65,"None"),EXACT(N65,"Recoverable missing evidence"),EXACT(N65,"Material evidence unavailable"),EXACT(N65,"Unknown")),OR(EXACT(O65,"Multiple independent lines"),EXACT(O65,"One independent line"),EXACT(O65,"Single-origin only"),EXACT(O65,"Not established")),OR(EXACT(Q65,"None"),EXACT(Q65,"Limited and visible"),EXACT(Q65,"Material but bounded"),EXACT(Q65,"Material and unresolved")),OR(EXACT(S65,"Fit for current decision"),EXACT(S65,"Historical but deliberately bounded"),EXACT(S65,"Stale for current decision"),EXACT(S65,"Context not established")),OR(EXACT(T65,"Unlikely to change assessment"),EXACT(T65,"Could change scope or wording"),EXACT(T65,"Likely to change assessment")),OR(EXACT(V65,"Routine / descriptive"),EXACT(V65,"Material / decision-changing"),EXACT(V65,"Consequential / high-impact")),OR(EXACT(W65,"Easy to reverse"),EXACT(W65,"Costly to reverse"),EXACT(W65,"Hard to reverse")),IF(F65="No material change",OR(EXACT(H65,"Unchanged exact claim"),EXACT(H65,"Changed exact claim")),TRUE),IF(F65="No material change",OR(EXACT(I65,"Unchanged decision use"),EXACT(I65,"Changed decision use")),TRUE),IF(OR(O65="Multiple independent lines",O65="One independent line"),OR(EXACT(P65,"Established independent origins"),EXACT(P65,"Shared or dependent origins"),EXACT(P65,"Not established")),TRUE))),"Invalid","Valid"))</x:f>
      </x:c>
      <x:c r="Y65" s="38" t="str">
        <x:f>IF(A65="","",IF(X65="Invalid","Not evaluated after P00",IF(OR(C65="",D65="",F65="",IF(F65="No material change",OR(H65="",I65=""),FALSE),J65="",K65="",L65="",M65="",N65="",O65="",IF(OR(O65="Multiple independent lines",O65="One independent line"),P65="",FALSE),Q65="",IF(Q65&lt;&gt;"None",R65="",FALSE),S65="",T65="",U65="",V65="",W65=""),"Incomplete","Complete")))</x:f>
      </x:c>
      <x:c r="Z65" s="38" t="str">
        <x:f>IF(A65="","",IF(AB65="P00","Invalid controlled input",IF(AB65="P01","Incomplete",IF(OR(AB65="P02",AB65="P03",AB65="P04",AB65="P05",AB65="P06",AB65="P07",AB65="P08",AB65="P09"),"Not eligible","Eligible"))))</x:f>
      </x:c>
      <x:c r="AA65" s="38" t="str">
        <x:f>IF(A65="","",IF(AB65="P00","No confidence assigned",IF(AB65="P01","No confidence result",IF(OR(AB65="P02",AB65="P03",AB65="P04",AB65="P05",AB65="P06",AB65="P07",AB65="P08",AB65="P09"),"Confidence not assignable",IF(AB65="P10","Low confidence",IF(AB65="P11","Moderate confidence","High confidence"))))))</x:f>
      </x:c>
      <x:c r="AB65" s="38" t="str">
        <x:f>IF(A65="","",IF(X65="Invalid","P00",IF(Y65="Incomplete","P01",IF(F65="Refuse claim","P02",IF(F65="Review required","P03",IF(K65="Unresolved","P04",IF(OR(L65="No",L65="Unknown",L65="Partial"),"P05",IF(OR(J65="Missing",N65&lt;&gt;"None",M65="Not checked"),"P06",IF(OR(J65="Contradictory",M65="Material contradiction unresolved"),"P07",IF(OR(J65="Stale",S65="Stale for current decision",S65="Context not established",Q65="Material and unresolved"),"P08",IF(OR(AND(F65="Use with limits",G65=""),AND(F65="No material change",H65="Changed exact claim"),AND(F65="No material change",I65="Changed decision use"),AND(OR(O65="Multiple independent lines",O65="One independent line"),P65="Not established"),AND(Q65="None",R65&lt;&gt;"")),"P09",IF(OR(Q65="Material but bounded",AND(S65="Historical but deliberately bounded",J65="Limited / weak"),O65="Not established",AND(J65="Limited / weak",O65="Multiple independent lines",P65="Established independent origins",T65="Likely to change assessment"),AND(O65="Single-origin only",NOT(AND(F65="Use",J65="Fit",OR(K65="Supported",K65="Inferred"),L65="Yes",OR(M65="None found",M65="Apparent contradiction resolved"),N65="None",O65="Single-origin only",OR(Q65="None",Q65="Limited and visible"),S65="Fit for current decision",T65="Unlikely to change assessment"))),T65="Likely to change assessment"),"P10",IF(OR(AND(F65="No material change",NOT(AND(OR(F65="Use",F65="No material change"),IF(F65="No material change",AND(H65="Unchanged exact claim",I65="Unchanged decision use"),TRUE),J65="Fit",OR(K65="Supported",K65="Inferred"),L65="Yes",OR(M65="None found",M65="Apparent contradiction resolved"),N65="None",O65="Multiple independent lines",P65="Established independent origins",OR(Q65="None",Q65="Limited and visible"),S65="Fit for current decision",T65="Unlikely to change assessment"))),F65="Use with limits",S65="Historical but deliberately bounded",P65="Shared or dependent origins",O65="One independent line",AND(F65="Use",J65="Fit",OR(K65="Supported",K65="Inferred"),L65="Yes",OR(M65="None found",M65="Apparent contradiction resolved"),N65="None",O65="Single-origin only",OR(Q65="None",Q65="Limited and visible"),S65="Fit for current decision",T65="Unlikely to change assessment"),AND(J65="Limited / weak",O65="Multiple independent lines",P65="Established independent origins",OR(T65="Unlikely to change assessment",T65="Could change scope or wording")),T65="Could change scope or wording"),"P11",IF(AND(OR(F65="Use",F65="No material change"),IF(F65="No material change",AND(H65="Unchanged exact claim",I65="Unchanged decision use"),TRUE),J65="Fit",OR(K65="Supported",K65="Inferred"),L65="Yes",OR(M65="None found",M65="Apparent contradiction resolved"),N65="None",O65="Multiple independent lines",P65="Established independent origins",OR(Q65="None",Q65="Limited and visible"),S65="Fit for current decision",T65="Unlikely to change assessment"),"P12","P09"))))))))))))))</x:f>
      </x:c>
      <x:c r="AC65" s="38" t="str">
        <x:f>IF(A65="","",IF(AB65="P00","CONF-TECH-INVALID-ENUM",IF(AB65="P01","CONF-INCOMPLETE",IF(AB65="P02","CONF-UPSTREAM-REFUSE",IF(AB65="P03","CONF-UPSTREAM-REVIEW",IF(AB65="P04",IF(F65="No material change","CONF-SC-NMC-UNRESOLVED","CONF-UPSTREAM-UNRESOLVED"),IF(AB65="P05",IF(L65="Partial","CONF-DIRECT-FIT-PARTIAL","CONF-DIRECT-FIT"),IF(AB65="P06","CONF-MISSING-OR-UNCHECKED",IF(AB65="P07",IF(F65="No material change","CONF-SC-NMC-CONTRADICTION","CONF-CONTRADICTION"),IF(AB65="P08",IF(Q65="Material and unresolved","CONF-NOT-ASSIGNABLE-ASSUMPTION",IF(AND(F65="No material change",OR(J65="Stale",S65="Stale for current decision")),"CONF-SC-NMC-STALE",IF(S65="Context not established","CONF-NOT-ASSIGNABLE-CONTEXT","CONF-NOT-ASSIGNABLE-STALE-CURRENT"))),IF(AB65="P09",IF(AND(F65="Use with limits",G65=""),"CONF-SC-LIMIT-MISSING",IF(AND(F65="No material change",H65="Changed exact claim"),"CONF-SC-NMC-CLAIM-CHANGED",IF(AND(F65="No material change",I65="Changed decision use"),"CONF-SC-NMC-USE-CHANGED",IF(AND(OR(O65="Multiple independent lines",O65="One independent line"),P65="Not established"),"CONF-SC-INDEPENDENCE-UNPROVEN",IF(AND(Q65="None",R65&lt;&gt;""),"CONF-SC-ASSUMPTION-CONFLICT","CONF-SC-UNCLASSIFIED"))))),IF(AB65="P10",IF(Q65="Material but bounded","CONF-LOW-ASSUMPTION",IF(AND(S65="Historical but deliberately bounded",J65="Limited / weak"),"CONF-LOW-HISTORICAL",IF(O65="Not established","CONF-LOW-NOT-ESTABLISHED",IF(AND(J65="Limited / weak",O65="Multiple independent lines",P65="Established independent origins",T65="Likely to change assessment"),"CONF-LOW-WEAK-LINES",IF(AND(O65="Single-origin only",NOT(AND(F65="Use",J65="Fit",OR(K65="Supported",K65="Inferred"),L65="Yes",OR(M65="None found",M65="Apparent contradiction resolved"),N65="None",O65="Single-origin only",OR(Q65="None",Q65="Limited and visible"),S65="Fit for current decision",T65="Unlikely to change assessment"))),"CONF-LOW-SINGLE-ORIGIN","CONF-LOW-SENSITIVE"))))),IF(AB65="P11",IF(F65="No material change","CONF-MODERATE-NMC",IF(F65="Use with limits","CONF-MODERATE-LIMITED",IF(S65="Historical but deliberately bounded","CONF-MODERATE-HISTORICAL",IF(P65="Shared or dependent origins","CONF-MODERATE-SHARED-ORIGINS",IF(OR(O65="One independent line",AND(F65="Use",J65="Fit",OR(K65="Supported",K65="Inferred"),L65="Yes",OR(M65="None found",M65="Apparent contradiction resolved"),N65="None",O65="Single-origin only",OR(Q65="None",Q65="Limited and visible"),S65="Fit for current decision",T65="Unlikely to change assessment")),"CONF-MODERATE-ONE-LINE",IF(AND(J65="Limited / weak",O65="Multiple independent lines",P65="Established independent origins",OR(T65="Unlikely to change assessment",T65="Could change scope or wording")),"CONF-MODERATE-WEAK-LINES","CONF-MODERATE-SENSITIVE")))))),IF(AB65="P12",IF(F65="No material change","CONF-HIGH-NMC",IF(K65="Inferred","CONF-HIGH-INFERENCE-RETAINED","CONF-HIGH-DIRECT-INDEPENDENT")),""))))))))))))))</x:f>
      </x:c>
      <x:c r="AD65" s="38" t="str">
        <x:f>IF(A65="","",IF(AC65="A87-TECH-INVALID-ENUM","One or more active Stage 1 controlled values are invalid.",IF(AC65="A87-INCOMPLETE","The active Stage 1 assessment is incomplete.",IF(AC65="A87-UPSTREAM-REFUSE","What Counts as Reliable Evidence in Competitor Analysis? returned Refuse claim.",IF(AC65="A87-UPSTREAM-REVIEW","What Counts as Reliable Evidence in Competitor Analysis? returned Review required.",IF(AC65="A87-SC-NMC-UNRESOLVED","The no-material-change claim remains unresolved.",IF(AC65="A87-UPSTREAM-UNRESOLVED","The claim remains unresolved.",IF(AC65="A87-DIRECT-FIT","The evidence does not directly fit the exact submitted claim.",IF(AC65="A87-DIRECT-FIT-PARTIAL","The submitted claim only partially fits the evidence.",IF(AC65="A87-MISSING-OR-UNCHECKED","Required evidence is missing, unavailable, unknown, or contradiction checking is incomplete.",IF(AC65="A87-CONTRADICTION","A material contradiction remains unresolved.",IF(AC65="A87-SC-NMC-CONTRADICTION","The no-material-change submission contains an unresolved material contradiction.",IF(AC65="A87-NOT-ASSIGNABLE-ASSUMPTION","A material assumption remains unresolved.",IF(AC65="A87-NOT-ASSIGNABLE-CONTEXT","The relevant context is not established.",IF(AC65="A87-NOT-ASSIGNABLE-STALE-CURRENT","The evidence or context is stale for the current decision.",IF(AC65="A87-SC-NMC-STALE","The no-material-change assessment is stale for the current decision.",IF(AC65="A87-SC-ASSUMPTION-CONFLICT","The assumption category and detail conflict.",IF(AC65="A87-SC-INDEPENDENCE-UNPROVEN","Independent origins are not established.",IF(AC65="A87-SC-LIMIT-MISSING","Use with limits requires a named limitation.",IF(AC65="A87-SC-NMC-CLAIM-CHANGED","The exact claim changed, so prior confidence cannot be carried forward.",IF(AC65="A87-SC-NMC-USE-CHANGED","The decision use changed.",IF(AC65="A87-SC-UNCLASSIFIED","The valid input combination has no authorized classification.",IF(AC65="A87-LOW-ASSUMPTION","A bounded material assumption makes the eligible assessment fragile.",IF(AC65="A87-LOW-HISTORICAL","Historical, weak support makes the assessment fragile.",IF(AC65="A87-LOW-NOT-ESTABLISHED","Support exists but independent support is not established.",IF(AC65="A87-LOW-SENSITIVE","Plausible new evidence is likely to change the assessment.",IF(AC65="A87-LOW-SINGLE-ORIGIN","The eligible assessment depends on one origin and fails the stable single-origin conjunction.",IF(AC65="A87-LOW-WEAK-LINES","Multiple independent lines remain weak and the result is likely to change.",IF(AC65="A87-MODERATE-HISTORICAL","The evidence supports a deliberately historical, bounded assessment.",IF(AC65="A87-MODERATE-LIMITED","The assessment is eligible only within the named limitation.",IF(AC65="A87-MODERATE-NMC","The unchanged assessment remains eligible but retains meaningful uncertainty.",IF(AC65="A87-MODERATE-ONE-LINE","The assessment rests on one effective line of support.",IF(AC65="A87-MODERATE-SENSITIVE","Meaningful new evidence could change the scope or wording.",IF(AC65="A87-MODERATE-SHARED-ORIGINS","The lines share or depend on common origins, reducing independent corroboration.",IF(AC65="A87-MODERATE-WEAK-LINES","Established independent origins support the assessment, but the evidence remains limited or weak.",IF(AC65="A87-HIGH-DIRECT-INDEPENDENT","Direct, coherent support with established independent origins and limited visible assumptions supports the bounded assessment.",IF(AC65="A87-HIGH-INFERENCE-RETAINED","Direct, coherent support with established independent origins supports the bounded inference; it remains explicitly an inference.",IF(AC65="A87-HIGH-NMC","The exact claim and decision use are unchanged and the strong-support conditions remain satisfied.",""))))))))))))))))))))))))))))))))))))))</x:f>
      </x:c>
      <x:c r="AE65" s="38" t="str">
        <x:f>IF(A65="","",IF(Z65="Invalid controlled input","No confidence statement is permitted.",IF(Z65="Incomplete","No confidence statement is permitted until Stage 1 is complete.",IF(Z65="Not eligible","Confidence not assignable: no confidence statement is permitted for "&amp;C65&amp;" because "&amp;AD65&amp;" "&amp;AG65,IF(AA65="High confidence",IF(K65="Inferred","The evidence supports the inference that ","The available evidence strongly supports the assessment that ")&amp;C65&amp;", with High confidence within "&amp;D65&amp;". The principal remaining uncertainty is "&amp;U65,IF(AA65="Moderate confidence",IF(K65="Inferred","The evidence supports the inference that ","The available evidence supports the assessment that ")&amp;C65&amp;", with Moderate confidence within "&amp;D65&amp;". "&amp;U65&amp;" could change its scope or wording.",IF(K65="Inferred","The limited evidence supports the provisional inference that ","Limited evidence weakly supports the bounded assessment that ")&amp;C65&amp;". Treat it as provisional because "&amp;U65))))))</x:f>
      </x:c>
      <x:c r="AF65" s="38" t="str">
        <x:f>IF(A65="","",IF(Z65="Invalid controlled input","Do not preserve or reuse a previous result.",IF(Z65="Incomplete","Do not infer a result from partial inputs.",IF(Z65="Not eligible","Do not use High, Moderate or Low confidence, zero confidence, very low confidence, or wording that presents the claim as established.",IF(AA65="High confidence","Do not say certain, proven, guaranteed, definitely, conclusive, established fact, or assign a numerical probability.",IF(AA65="Moderate confidence","Do not say definitive, conclusive, established fact, or attach a percentage band.","Do not say shows, confirms, demonstrates as established, or use Low confidence to rescue an unsupported claim."))))))</x:f>
      </x:c>
      <x:c r="AG65" s="38" t="str">
        <x:f>IF(A65="","",IF(AC65="A87-TECH-INVALID-ENUM","Correct the exact invalid value and resubmit.",IF(AC65="A87-INCOMPLETE","Complete every active Stage 1 field.",IF(AC65="A87-UPSTREAM-REFUSE","Resolve or replace the refused claim through What Counts as Reliable Evidence in Competitor Analysis?.",IF(AC65="A87-UPSTREAM-REVIEW","Complete the review in What Counts as Reliable Evidence in Competitor Analysis? before confidence assessment.",IF(AC65="A87-SC-NMC-UNRESOLVED","Resolve the claim status upstream before assigning confidence.",IF(AC65="A87-UPSTREAM-UNRESOLVED","Resolve the claim status upstream before assigning confidence.",IF(AC65="A87-DIRECT-FIT","Narrow or replace the claim and rerun What Counts as Reliable Evidence in Competitor Analysis?.",IF(AC65="A87-DIRECT-FIT-PARTIAL","Submit the separately narrowed proposition approved through What Counts as Reliable Evidence in Competitor Analysis? as the new Exact claim with Direct claim fit set to Yes.",IF(AC65="A87-MISSING-OR-UNCHECKED","Recover or document the required evidence and complete the review in What Counts as Reliable Evidence in Competitor Analysis? before assigning confidence.",IF(AC65="A87-CONTRADICTION","Resolve or preserve the contradiction through How to Handle Contradictory Competitor Evidence before assigning confidence.",IF(AC65="A87-SC-NMC-CONTRADICTION","Resolve or preserve the contradiction through How to Handle Contradictory Competitor Evidence before assigning confidence.",IF(AC65="A87-NOT-ASSIGNABLE-ASSUMPTION","Resolve the material assumption or narrow the claim.",IF(AC65="A87-NOT-ASSIGNABLE-CONTEXT","Establish the relevant context before assigning confidence.",IF(AC65="A87-NOT-ASSIGNABLE-STALE-CURRENT","Update or historically bind the evidence through When Competitor Evidence Becomes Too Old to Use.",IF(AC65="A87-SC-NMC-STALE","Run a fresh assessment with current evidence.",IF(AC65="A87-SC-ASSUMPTION-CONFLICT","Choose a bounded assumption category or remove the detail.",IF(AC65="A87-SC-INDEPENDENCE-UNPROVEN","Trace origins or correct the support category.",IF(AC65="A87-SC-LIMIT-MISSING","Add the exact limitation or correct the upstream outcome.",IF(AC65="A87-SC-NMC-CLAIM-CHANGED","Run a fresh assessment.",IF(AC65="A87-SC-NMC-USE-CHANGED","Run a fresh assessment for the new use.",IF(AC65="A87-SC-UNCLASSIFIED","Return to method governance; do not invent a result.",IF(AC65="A87-LOW-ASSUMPTION","Keep the assumption explicit and seek evidence that could remove it.",IF(AC65="A87-LOW-HISTORICAL","Use only historically bounded wording and seek current evidence.",IF(AC65="A87-LOW-NOT-ESTABLISHED","Trace provenance or collect genuinely independent evidence.",IF(AC65="A87-LOW-SENSITIVE","Collect the evidence most likely to change the result.",IF(AC65="A87-LOW-SINGLE-ORIGIN","Seek genuinely independent corroboration.",IF(AC65="A87-LOW-WEAK-LINES","Strengthen direct support before consequential use.",IF(AC65="A87-MODERATE-HISTORICAL","Do not generalize it to the current decision without fresh evidence.",IF(AC65="A87-MODERATE-LIMITED","Reopen if the named limitation no longer holds.",IF(AC65="A87-MODERATE-NMC","Reopen if the exact claim, use, evidence or context changes.",IF(AC65="A87-MODERATE-ONE-LINE","A second genuinely independent line could change scope or wording.",IF(AC65="A87-MODERATE-SENSITIVE","Name the likely change trigger and keep the statement bounded.",IF(AC65="A87-MODERATE-SHARED-ORIGINS","Seek genuinely independent origins.",IF(AC65="A87-MODERATE-WEAK-LINES","Strengthen the direct evidence and preserve the limitation.",IF(AC65="A87-HIGH-DIRECT-INDEPENDENT","Reopen on the named evidence, context, assumption or decision-use trigger.",IF(AC65="A87-HIGH-INFERENCE-RETAINED","Retain the inference marker and reopen on the named trigger.",IF(AC65="A87-HIGH-NMC","Reopen on the named evidence, context, assumption or decision-use trigger.",""))))))))))))))))))))))))))))))))))))))</x:f>
      </x:c>
      <x:c r="AH65" s="38" t="str">
        <x:f>IF(A65="","",IF(Z65&lt;&gt;"Eligible","",IF(AND(V65="Consequential / high-impact",W65="Hard to reverse"),"CONF-OVERLAY-CONSEQUENCE + CONF-OVERLAY-HARD-TO-REVERSE",IF(AND(AA65="Low confidence",W65="Hard to reverse"),"CONF-OVERLAY-HARD-TO-REVERSE",IF(V65="Consequential / high-impact","CONF-OVERLAY-CONSEQUENCE",IF(W65="Hard to reverse","CONF-OVERLAY-HARD-TO-REVERSE",IF(OR(V65="Material / decision-changing",W65="Costly to reverse"),"CONF-OVERLAY-CONSEQUENCE","")))))))</x:f>
      </x:c>
      <x:c r="AI65" s="38" t="str">
        <x:f>IF(A65="","",IF(Z65&lt;&gt;"Eligible","",IF(AND(V65="Consequential / high-impact",W65="Hard to reverse"),IF(AA65="Low confidence","Independent review and formal approval required; default to deferral, evidence collection or a reversible test.","Independent accountable review and formal approval required before a consequential, hard-to-reverse action."),IF(AND(AA65="Low confidence",W65="Hard to reverse"),"Independent review and formal approval required; default to deferral, evidence collection or a reversible test.",IF(V65="Consequential / high-impact","Independent accountable review and formal approval required.",IF(W65="Hard to reverse","Independent review required before a hard-to-reverse action.",IF(OR(V65="Material / decision-changing",W65="Costly to reverse"),"Accountable reviewer required before material use.","Owner review; reopen on the named trigger.")))))))</x:f>
      </x:c>
      <x:c r="AJ65" s="38" t="str">
        <x:f>IF(A65="","",IF(Z65&lt;&gt;"Eligible","",IF(AND(V65="Consequential / high-impact",W65="Hard to reverse"),IF(AA65="Low confidence","Do not make an irreversible commitment from this Low-confidence assessment.","Prefer a reversible step and proceed only within the recorded scope after independent review; confidence itself is unchanged."),IF(AND(AA65="Low confidence",W65="Hard to reverse"),"Do not make an irreversible commitment from this Low-confidence assessment.",IF(V65="Consequential / high-impact","Proceed only within the recorded scope after independent review; confidence itself is unchanged.",IF(W65="Hard to reverse","Prefer a reversible step until review is complete.",IF(OR(V65="Material / decision-changing",W65="Costly to reverse"),"Use only after accountable review and within the stated boundary.","Proceed within the stated scope and preserve the reopen condition.")))))))</x:f>
      </x:c>
      <x:c r="AK65" s="37"/>
      <x:c r="AL65" s="37"/>
      <x:c r="AM65" s="37"/>
      <x:c r="AN65" s="37"/>
      <x:c r="AO65" s="42"/>
      <x:c r="AP65" s="38" t="str">
        <x:f>IF(A65="","",IF(Z65&lt;&gt;"Eligible","Not active",IF(OR(AND(AN65&lt;&gt;"",NOT(OR(EXACT(AN65,"Yes"),EXACT(AN65,"No")))),AND(AO65&lt;&gt;"",NOT(ISNUMBER(AO65)))),"H00",IF(OR(AK65="",AM65="",AN65=""),"H01",IF(AND(OR(V65="Material / decision-changing",V65="Consequential / high-impact",W65="Costly to reverse",W65="Hard to reverse"),AL65=""),"H02",IF(AND(OR(V65="Consequential / high-impact",W65="Hard to reverse"),AK65&lt;&gt;"",AL65&lt;&gt;"",EXACT(AK65,AL65)),"H03",IF(AND(AN65="Yes",AO65=""),"H04",IF(AND(AN65="No",AO65&lt;&gt;""),"H05","H06"))))))))</x:f>
      </x:c>
      <x:c r="AQ65" s="38" t="str">
        <x:f>IF(A65="","",IF(AP65="Not active","Not active",IF(OR(AP65="H00",AP65="H01",AP65="H04"),"Incomplete",IF(OR(AP65="H02",AP65="H03",AP65="H05"),"Draft","Complete"))))</x:f>
      </x:c>
      <x:c r="AR65" s="38" t="str">
        <x:f>IF(A65="","",IF(AP65="H00","CONF-HANDOFF-INVALID",IF(AP65="H01","CONF-HANDOFF-INCOMPLETE",IF(AP65="H02","CONF-HANDOFF-REVIEWER",IF(AP65="H03","CONF-HANDOFF-INDEPENDENCE",IF(AP65="H04","CONF-HANDOFF-DATE",IF(AP65="H05","CONF-HANDOFF-DATE-NOT-MATERIAL","")))))))</x:f>
      </x:c>
      <x:c r="AS65" s="38" t="str">
        <x:f>IF(A65="","",IF(AP65="H06","Permitted","Prohibited"))</x:f>
      </x:c>
      <x:c r="AT65" s="38" t="str">
        <x:f>IF(A65="","",IF(OR(AB65="P65",AB65="P66",AB65="P68",AB65="P69"),"What Counts as Reliable Evidence in Competitor Analysis?",IF(AB65="P67","Observed, Inferred and Unresolved Evidence",IF(AB65="P70","How to Handle Contradictory Competitor Evidence",IF(AB65="P71","When Competitor Evidence Becomes Too Old to Use","")))))</x:f>
      </x:c>
      <x:c r="AU65" s="38" t="str">
        <x:f>IF(A65="","","SERPIFAI Confidence Statement Method v1.0.1")</x:f>
      </x:c>
      <x:c r="AV65" s="38" t="str">
        <x:f>IF(A65="","","Qualitative evidence-and-uncertainty protocol; not probability, calibrated accuracy, scoring, assurance or a guarantee.")</x:f>
      </x:c>
    </x:row>
    <x:row r="66">
      <x:c r="A66" s="37"/>
      <x:c r="B66" s="37"/>
      <x:c r="C66" s="37"/>
      <x:c r="D66" s="37"/>
      <x:c r="E66" s="42"/>
      <x:c r="F66" s="37"/>
      <x:c r="G66" s="37"/>
      <x:c r="H66" s="37"/>
      <x:c r="I66" s="37"/>
      <x:c r="J66" s="37"/>
      <x:c r="K66" s="37"/>
      <x:c r="L66" s="37"/>
      <x:c r="M66" s="37"/>
      <x:c r="N66" s="37"/>
      <x:c r="O66" s="37"/>
      <x:c r="P66" s="37"/>
      <x:c r="Q66" s="37"/>
      <x:c r="R66" s="37"/>
      <x:c r="S66" s="37"/>
      <x:c r="T66" s="37"/>
      <x:c r="U66" s="37"/>
      <x:c r="V66" s="37"/>
      <x:c r="W66" s="37"/>
      <x:c r="X66" s="38" t="str">
        <x:f>IF(A66="","",IF(NOT(AND(OR(EXACT(F66,"Use"),EXACT(F66,"Use with limits"),EXACT(F66,"Review required"),EXACT(F66,"Refuse claim"),EXACT(F66,"No material change")),OR(EXACT(J66,"Fit"),EXACT(J66,"Limited / weak"),EXACT(J66,"Stale"),EXACT(J66,"Contradictory"),EXACT(J66,"Missing")),OR(EXACT(K66,"Supported"),EXACT(K66,"Inferred"),EXACT(K66,"Unresolved")),OR(EXACT(L66,"Yes"),EXACT(L66,"Partial"),EXACT(L66,"No"),EXACT(L66,"Unknown")),OR(EXACT(M66,"None found"),EXACT(M66,"Apparent contradiction resolved"),EXACT(M66,"Material contradiction unresolved"),EXACT(M66,"Not checked")),OR(EXACT(N66,"None"),EXACT(N66,"Recoverable missing evidence"),EXACT(N66,"Material evidence unavailable"),EXACT(N66,"Unknown")),OR(EXACT(O66,"Multiple independent lines"),EXACT(O66,"One independent line"),EXACT(O66,"Single-origin only"),EXACT(O66,"Not established")),OR(EXACT(Q66,"None"),EXACT(Q66,"Limited and visible"),EXACT(Q66,"Material but bounded"),EXACT(Q66,"Material and unresolved")),OR(EXACT(S66,"Fit for current decision"),EXACT(S66,"Historical but deliberately bounded"),EXACT(S66,"Stale for current decision"),EXACT(S66,"Context not established")),OR(EXACT(T66,"Unlikely to change assessment"),EXACT(T66,"Could change scope or wording"),EXACT(T66,"Likely to change assessment")),OR(EXACT(V66,"Routine / descriptive"),EXACT(V66,"Material / decision-changing"),EXACT(V66,"Consequential / high-impact")),OR(EXACT(W66,"Easy to reverse"),EXACT(W66,"Costly to reverse"),EXACT(W66,"Hard to reverse")),IF(F66="No material change",OR(EXACT(H66,"Unchanged exact claim"),EXACT(H66,"Changed exact claim")),TRUE),IF(F66="No material change",OR(EXACT(I66,"Unchanged decision use"),EXACT(I66,"Changed decision use")),TRUE),IF(OR(O66="Multiple independent lines",O66="One independent line"),OR(EXACT(P66,"Established independent origins"),EXACT(P66,"Shared or dependent origins"),EXACT(P66,"Not established")),TRUE))),"Invalid","Valid"))</x:f>
      </x:c>
      <x:c r="Y66" s="38" t="str">
        <x:f>IF(A66="","",IF(X66="Invalid","Not evaluated after P00",IF(OR(C66="",D66="",F66="",IF(F66="No material change",OR(H66="",I66=""),FALSE),J66="",K66="",L66="",M66="",N66="",O66="",IF(OR(O66="Multiple independent lines",O66="One independent line"),P66="",FALSE),Q66="",IF(Q66&lt;&gt;"None",R66="",FALSE),S66="",T66="",U66="",V66="",W66=""),"Incomplete","Complete")))</x:f>
      </x:c>
      <x:c r="Z66" s="38" t="str">
        <x:f>IF(A66="","",IF(AB66="P00","Invalid controlled input",IF(AB66="P01","Incomplete",IF(OR(AB66="P02",AB66="P03",AB66="P04",AB66="P05",AB66="P06",AB66="P07",AB66="P08",AB66="P09"),"Not eligible","Eligible"))))</x:f>
      </x:c>
      <x:c r="AA66" s="38" t="str">
        <x:f>IF(A66="","",IF(AB66="P00","No confidence assigned",IF(AB66="P01","No confidence result",IF(OR(AB66="P02",AB66="P03",AB66="P04",AB66="P05",AB66="P06",AB66="P07",AB66="P08",AB66="P09"),"Confidence not assignable",IF(AB66="P10","Low confidence",IF(AB66="P11","Moderate confidence","High confidence"))))))</x:f>
      </x:c>
      <x:c r="AB66" s="38" t="str">
        <x:f>IF(A66="","",IF(X66="Invalid","P00",IF(Y66="Incomplete","P01",IF(F66="Refuse claim","P02",IF(F66="Review required","P03",IF(K66="Unresolved","P04",IF(OR(L66="No",L66="Unknown",L66="Partial"),"P05",IF(OR(J66="Missing",N66&lt;&gt;"None",M66="Not checked"),"P06",IF(OR(J66="Contradictory",M66="Material contradiction unresolved"),"P07",IF(OR(J66="Stale",S66="Stale for current decision",S66="Context not established",Q66="Material and unresolved"),"P08",IF(OR(AND(F66="Use with limits",G66=""),AND(F66="No material change",H66="Changed exact claim"),AND(F66="No material change",I66="Changed decision use"),AND(OR(O66="Multiple independent lines",O66="One independent line"),P66="Not established"),AND(Q66="None",R66&lt;&gt;"")),"P09",IF(OR(Q66="Material but bounded",AND(S66="Historical but deliberately bounded",J66="Limited / weak"),O66="Not established",AND(J66="Limited / weak",O66="Multiple independent lines",P66="Established independent origins",T66="Likely to change assessment"),AND(O66="Single-origin only",NOT(AND(F66="Use",J66="Fit",OR(K66="Supported",K66="Inferred"),L66="Yes",OR(M66="None found",M66="Apparent contradiction resolved"),N66="None",O66="Single-origin only",OR(Q66="None",Q66="Limited and visible"),S66="Fit for current decision",T66="Unlikely to change assessment"))),T66="Likely to change assessment"),"P10",IF(OR(AND(F66="No material change",NOT(AND(OR(F66="Use",F66="No material change"),IF(F66="No material change",AND(H66="Unchanged exact claim",I66="Unchanged decision use"),TRUE),J66="Fit",OR(K66="Supported",K66="Inferred"),L66="Yes",OR(M66="None found",M66="Apparent contradiction resolved"),N66="None",O66="Multiple independent lines",P66="Established independent origins",OR(Q66="None",Q66="Limited and visible"),S66="Fit for current decision",T66="Unlikely to change assessment"))),F66="Use with limits",S66="Historical but deliberately bounded",P66="Shared or dependent origins",O66="One independent line",AND(F66="Use",J66="Fit",OR(K66="Supported",K66="Inferred"),L66="Yes",OR(M66="None found",M66="Apparent contradiction resolved"),N66="None",O66="Single-origin only",OR(Q66="None",Q66="Limited and visible"),S66="Fit for current decision",T66="Unlikely to change assessment"),AND(J66="Limited / weak",O66="Multiple independent lines",P66="Established independent origins",OR(T66="Unlikely to change assessment",T66="Could change scope or wording")),T66="Could change scope or wording"),"P11",IF(AND(OR(F66="Use",F66="No material change"),IF(F66="No material change",AND(H66="Unchanged exact claim",I66="Unchanged decision use"),TRUE),J66="Fit",OR(K66="Supported",K66="Inferred"),L66="Yes",OR(M66="None found",M66="Apparent contradiction resolved"),N66="None",O66="Multiple independent lines",P66="Established independent origins",OR(Q66="None",Q66="Limited and visible"),S66="Fit for current decision",T66="Unlikely to change assessment"),"P12","P09"))))))))))))))</x:f>
      </x:c>
      <x:c r="AC66" s="38" t="str">
        <x:f>IF(A66="","",IF(AB66="P00","CONF-TECH-INVALID-ENUM",IF(AB66="P01","CONF-INCOMPLETE",IF(AB66="P02","CONF-UPSTREAM-REFUSE",IF(AB66="P03","CONF-UPSTREAM-REVIEW",IF(AB66="P04",IF(F66="No material change","CONF-SC-NMC-UNRESOLVED","CONF-UPSTREAM-UNRESOLVED"),IF(AB66="P05",IF(L66="Partial","CONF-DIRECT-FIT-PARTIAL","CONF-DIRECT-FIT"),IF(AB66="P06","CONF-MISSING-OR-UNCHECKED",IF(AB66="P07",IF(F66="No material change","CONF-SC-NMC-CONTRADICTION","CONF-CONTRADICTION"),IF(AB66="P08",IF(Q66="Material and unresolved","CONF-NOT-ASSIGNABLE-ASSUMPTION",IF(AND(F66="No material change",OR(J66="Stale",S66="Stale for current decision")),"CONF-SC-NMC-STALE",IF(S66="Context not established","CONF-NOT-ASSIGNABLE-CONTEXT","CONF-NOT-ASSIGNABLE-STALE-CURRENT"))),IF(AB66="P09",IF(AND(F66="Use with limits",G66=""),"CONF-SC-LIMIT-MISSING",IF(AND(F66="No material change",H66="Changed exact claim"),"CONF-SC-NMC-CLAIM-CHANGED",IF(AND(F66="No material change",I66="Changed decision use"),"CONF-SC-NMC-USE-CHANGED",IF(AND(OR(O66="Multiple independent lines",O66="One independent line"),P66="Not established"),"CONF-SC-INDEPENDENCE-UNPROVEN",IF(AND(Q66="None",R66&lt;&gt;""),"CONF-SC-ASSUMPTION-CONFLICT","CONF-SC-UNCLASSIFIED"))))),IF(AB66="P10",IF(Q66="Material but bounded","CONF-LOW-ASSUMPTION",IF(AND(S66="Historical but deliberately bounded",J66="Limited / weak"),"CONF-LOW-HISTORICAL",IF(O66="Not established","CONF-LOW-NOT-ESTABLISHED",IF(AND(J66="Limited / weak",O66="Multiple independent lines",P66="Established independent origins",T66="Likely to change assessment"),"CONF-LOW-WEAK-LINES",IF(AND(O66="Single-origin only",NOT(AND(F66="Use",J66="Fit",OR(K66="Supported",K66="Inferred"),L66="Yes",OR(M66="None found",M66="Apparent contradiction resolved"),N66="None",O66="Single-origin only",OR(Q66="None",Q66="Limited and visible"),S66="Fit for current decision",T66="Unlikely to change assessment"))),"CONF-LOW-SINGLE-ORIGIN","CONF-LOW-SENSITIVE"))))),IF(AB66="P11",IF(F66="No material change","CONF-MODERATE-NMC",IF(F66="Use with limits","CONF-MODERATE-LIMITED",IF(S66="Historical but deliberately bounded","CONF-MODERATE-HISTORICAL",IF(P66="Shared or dependent origins","CONF-MODERATE-SHARED-ORIGINS",IF(OR(O66="One independent line",AND(F66="Use",J66="Fit",OR(K66="Supported",K66="Inferred"),L66="Yes",OR(M66="None found",M66="Apparent contradiction resolved"),N66="None",O66="Single-origin only",OR(Q66="None",Q66="Limited and visible"),S66="Fit for current decision",T66="Unlikely to change assessment")),"CONF-MODERATE-ONE-LINE",IF(AND(J66="Limited / weak",O66="Multiple independent lines",P66="Established independent origins",OR(T66="Unlikely to change assessment",T66="Could change scope or wording")),"CONF-MODERATE-WEAK-LINES","CONF-MODERATE-SENSITIVE")))))),IF(AB66="P12",IF(F66="No material change","CONF-HIGH-NMC",IF(K66="Inferred","CONF-HIGH-INFERENCE-RETAINED","CONF-HIGH-DIRECT-INDEPENDENT")),""))))))))))))))</x:f>
      </x:c>
      <x:c r="AD66" s="38" t="str">
        <x:f>IF(A66="","",IF(AC66="A88-TECH-INVALID-ENUM","One or more active Stage 1 controlled values are invalid.",IF(AC66="A88-INCOMPLETE","The active Stage 1 assessment is incomplete.",IF(AC66="A88-UPSTREAM-REFUSE","What Counts as Reliable Evidence in Competitor Analysis? returned Refuse claim.",IF(AC66="A88-UPSTREAM-REVIEW","What Counts as Reliable Evidence in Competitor Analysis? returned Review required.",IF(AC66="A88-SC-NMC-UNRESOLVED","The no-material-change claim remains unresolved.",IF(AC66="A88-UPSTREAM-UNRESOLVED","The claim remains unresolved.",IF(AC66="A88-DIRECT-FIT","The evidence does not directly fit the exact submitted claim.",IF(AC66="A88-DIRECT-FIT-PARTIAL","The submitted claim only partially fits the evidence.",IF(AC66="A88-MISSING-OR-UNCHECKED","Required evidence is missing, unavailable, unknown, or contradiction checking is incomplete.",IF(AC66="A88-CONTRADICTION","A material contradiction remains unresolved.",IF(AC66="A88-SC-NMC-CONTRADICTION","The no-material-change submission contains an unresolved material contradiction.",IF(AC66="A88-NOT-ASSIGNABLE-ASSUMPTION","A material assumption remains unresolved.",IF(AC66="A88-NOT-ASSIGNABLE-CONTEXT","The relevant context is not established.",IF(AC66="A88-NOT-ASSIGNABLE-STALE-CURRENT","The evidence or context is stale for the current decision.",IF(AC66="A88-SC-NMC-STALE","The no-material-change assessment is stale for the current decision.",IF(AC66="A88-SC-ASSUMPTION-CONFLICT","The assumption category and detail conflict.",IF(AC66="A88-SC-INDEPENDENCE-UNPROVEN","Independent origins are not established.",IF(AC66="A88-SC-LIMIT-MISSING","Use with limits requires a named limitation.",IF(AC66="A88-SC-NMC-CLAIM-CHANGED","The exact claim changed, so prior confidence cannot be carried forward.",IF(AC66="A88-SC-NMC-USE-CHANGED","The decision use changed.",IF(AC66="A88-SC-UNCLASSIFIED","The valid input combination has no authorized classification.",IF(AC66="A88-LOW-ASSUMPTION","A bounded material assumption makes the eligible assessment fragile.",IF(AC66="A88-LOW-HISTORICAL","Historical, weak support makes the assessment fragile.",IF(AC66="A88-LOW-NOT-ESTABLISHED","Support exists but independent support is not established.",IF(AC66="A88-LOW-SENSITIVE","Plausible new evidence is likely to change the assessment.",IF(AC66="A88-LOW-SINGLE-ORIGIN","The eligible assessment depends on one origin and fails the stable single-origin conjunction.",IF(AC66="A88-LOW-WEAK-LINES","Multiple independent lines remain weak and the result is likely to change.",IF(AC66="A88-MODERATE-HISTORICAL","The evidence supports a deliberately historical, bounded assessment.",IF(AC66="A88-MODERATE-LIMITED","The assessment is eligible only within the named limitation.",IF(AC66="A88-MODERATE-NMC","The unchanged assessment remains eligible but retains meaningful uncertainty.",IF(AC66="A88-MODERATE-ONE-LINE","The assessment rests on one effective line of support.",IF(AC66="A88-MODERATE-SENSITIVE","Meaningful new evidence could change the scope or wording.",IF(AC66="A88-MODERATE-SHARED-ORIGINS","The lines share or depend on common origins, reducing independent corroboration.",IF(AC66="A88-MODERATE-WEAK-LINES","Established independent origins support the assessment, but the evidence remains limited or weak.",IF(AC66="A88-HIGH-DIRECT-INDEPENDENT","Direct, coherent support with established independent origins and limited visible assumptions supports the bounded assessment.",IF(AC66="A88-HIGH-INFERENCE-RETAINED","Direct, coherent support with established independent origins supports the bounded inference; it remains explicitly an inference.",IF(AC66="A88-HIGH-NMC","The exact claim and decision use are unchanged and the strong-support conditions remain satisfied.",""))))))))))))))))))))))))))))))))))))))</x:f>
      </x:c>
      <x:c r="AE66" s="38" t="str">
        <x:f>IF(A66="","",IF(Z66="Invalid controlled input","No confidence statement is permitted.",IF(Z66="Incomplete","No confidence statement is permitted until Stage 1 is complete.",IF(Z66="Not eligible","Confidence not assignable: no confidence statement is permitted for "&amp;C66&amp;" because "&amp;AD66&amp;" "&amp;AG66,IF(AA66="High confidence",IF(K66="Inferred","The evidence supports the inference that ","The available evidence strongly supports the assessment that ")&amp;C66&amp;", with High confidence within "&amp;D66&amp;". The principal remaining uncertainty is "&amp;U66,IF(AA66="Moderate confidence",IF(K66="Inferred","The evidence supports the inference that ","The available evidence supports the assessment that ")&amp;C66&amp;", with Moderate confidence within "&amp;D66&amp;". "&amp;U66&amp;" could change its scope or wording.",IF(K66="Inferred","The limited evidence supports the provisional inference that ","Limited evidence weakly supports the bounded assessment that ")&amp;C66&amp;". Treat it as provisional because "&amp;U66))))))</x:f>
      </x:c>
      <x:c r="AF66" s="38" t="str">
        <x:f>IF(A66="","",IF(Z66="Invalid controlled input","Do not preserve or reuse a previous result.",IF(Z66="Incomplete","Do not infer a result from partial inputs.",IF(Z66="Not eligible","Do not use High, Moderate or Low confidence, zero confidence, very low confidence, or wording that presents the claim as established.",IF(AA66="High confidence","Do not say certain, proven, guaranteed, definitely, conclusive, established fact, or assign a numerical probability.",IF(AA66="Moderate confidence","Do not say definitive, conclusive, established fact, or attach a percentage band.","Do not say shows, confirms, demonstrates as established, or use Low confidence to rescue an unsupported claim."))))))</x:f>
      </x:c>
      <x:c r="AG66" s="38" t="str">
        <x:f>IF(A66="","",IF(AC66="A88-TECH-INVALID-ENUM","Correct the exact invalid value and resubmit.",IF(AC66="A88-INCOMPLETE","Complete every active Stage 1 field.",IF(AC66="A88-UPSTREAM-REFUSE","Resolve or replace the refused claim through What Counts as Reliable Evidence in Competitor Analysis?.",IF(AC66="A88-UPSTREAM-REVIEW","Complete the review in What Counts as Reliable Evidence in Competitor Analysis? before confidence assessment.",IF(AC66="A88-SC-NMC-UNRESOLVED","Resolve the claim status upstream before assigning confidence.",IF(AC66="A88-UPSTREAM-UNRESOLVED","Resolve the claim status upstream before assigning confidence.",IF(AC66="A88-DIRECT-FIT","Narrow or replace the claim and rerun What Counts as Reliable Evidence in Competitor Analysis?.",IF(AC66="A88-DIRECT-FIT-PARTIAL","Submit the separately narrowed proposition approved through What Counts as Reliable Evidence in Competitor Analysis? as the new Exact claim with Direct claim fit set to Yes.",IF(AC66="A88-MISSING-OR-UNCHECKED","Recover or document the required evidence and complete the review in What Counts as Reliable Evidence in Competitor Analysis? before assigning confidence.",IF(AC66="A88-CONTRADICTION","Resolve or preserve the contradiction through How to Handle Contradictory Competitor Evidence before assigning confidence.",IF(AC66="A88-SC-NMC-CONTRADICTION","Resolve or preserve the contradiction through How to Handle Contradictory Competitor Evidence before assigning confidence.",IF(AC66="A88-NOT-ASSIGNABLE-ASSUMPTION","Resolve the material assumption or narrow the claim.",IF(AC66="A88-NOT-ASSIGNABLE-CONTEXT","Establish the relevant context before assigning confidence.",IF(AC66="A88-NOT-ASSIGNABLE-STALE-CURRENT","Update or historically bind the evidence through When Competitor Evidence Becomes Too Old to Use.",IF(AC66="A88-SC-NMC-STALE","Run a fresh assessment with current evidence.",IF(AC66="A88-SC-ASSUMPTION-CONFLICT","Choose a bounded assumption category or remove the detail.",IF(AC66="A88-SC-INDEPENDENCE-UNPROVEN","Trace origins or correct the support category.",IF(AC66="A88-SC-LIMIT-MISSING","Add the exact limitation or correct the upstream outcome.",IF(AC66="A88-SC-NMC-CLAIM-CHANGED","Run a fresh assessment.",IF(AC66="A88-SC-NMC-USE-CHANGED","Run a fresh assessment for the new use.",IF(AC66="A88-SC-UNCLASSIFIED","Return to method governance; do not invent a result.",IF(AC66="A88-LOW-ASSUMPTION","Keep the assumption explicit and seek evidence that could remove it.",IF(AC66="A88-LOW-HISTORICAL","Use only historically bounded wording and seek current evidence.",IF(AC66="A88-LOW-NOT-ESTABLISHED","Trace provenance or collect genuinely independent evidence.",IF(AC66="A88-LOW-SENSITIVE","Collect the evidence most likely to change the result.",IF(AC66="A88-LOW-SINGLE-ORIGIN","Seek genuinely independent corroboration.",IF(AC66="A88-LOW-WEAK-LINES","Strengthen direct support before consequential use.",IF(AC66="A88-MODERATE-HISTORICAL","Do not generalize it to the current decision without fresh evidence.",IF(AC66="A88-MODERATE-LIMITED","Reopen if the named limitation no longer holds.",IF(AC66="A88-MODERATE-NMC","Reopen if the exact claim, use, evidence or context changes.",IF(AC66="A88-MODERATE-ONE-LINE","A second genuinely independent line could change scope or wording.",IF(AC66="A88-MODERATE-SENSITIVE","Name the likely change trigger and keep the statement bounded.",IF(AC66="A88-MODERATE-SHARED-ORIGINS","Seek genuinely independent origins.",IF(AC66="A88-MODERATE-WEAK-LINES","Strengthen the direct evidence and preserve the limitation.",IF(AC66="A88-HIGH-DIRECT-INDEPENDENT","Reopen on the named evidence, context, assumption or decision-use trigger.",IF(AC66="A88-HIGH-INFERENCE-RETAINED","Retain the inference marker and reopen on the named trigger.",IF(AC66="A88-HIGH-NMC","Reopen on the named evidence, context, assumption or decision-use trigger.",""))))))))))))))))))))))))))))))))))))))</x:f>
      </x:c>
      <x:c r="AH66" s="38" t="str">
        <x:f>IF(A66="","",IF(Z66&lt;&gt;"Eligible","",IF(AND(V66="Consequential / high-impact",W66="Hard to reverse"),"CONF-OVERLAY-CONSEQUENCE + CONF-OVERLAY-HARD-TO-REVERSE",IF(AND(AA66="Low confidence",W66="Hard to reverse"),"CONF-OVERLAY-HARD-TO-REVERSE",IF(V66="Consequential / high-impact","CONF-OVERLAY-CONSEQUENCE",IF(W66="Hard to reverse","CONF-OVERLAY-HARD-TO-REVERSE",IF(OR(V66="Material / decision-changing",W66="Costly to reverse"),"CONF-OVERLAY-CONSEQUENCE","")))))))</x:f>
      </x:c>
      <x:c r="AI66" s="38" t="str">
        <x:f>IF(A66="","",IF(Z66&lt;&gt;"Eligible","",IF(AND(V66="Consequential / high-impact",W66="Hard to reverse"),IF(AA66="Low confidence","Independent review and formal approval required; default to deferral, evidence collection or a reversible test.","Independent accountable review and formal approval required before a consequential, hard-to-reverse action."),IF(AND(AA66="Low confidence",W66="Hard to reverse"),"Independent review and formal approval required; default to deferral, evidence collection or a reversible test.",IF(V66="Consequential / high-impact","Independent accountable review and formal approval required.",IF(W66="Hard to reverse","Independent review required before a hard-to-reverse action.",IF(OR(V66="Material / decision-changing",W66="Costly to reverse"),"Accountable reviewer required before material use.","Owner review; reopen on the named trigger.")))))))</x:f>
      </x:c>
      <x:c r="AJ66" s="38" t="str">
        <x:f>IF(A66="","",IF(Z66&lt;&gt;"Eligible","",IF(AND(V66="Consequential / high-impact",W66="Hard to reverse"),IF(AA66="Low confidence","Do not make an irreversible commitment from this Low-confidence assessment.","Prefer a reversible step and proceed only within the recorded scope after independent review; confidence itself is unchanged."),IF(AND(AA66="Low confidence",W66="Hard to reverse"),"Do not make an irreversible commitment from this Low-confidence assessment.",IF(V66="Consequential / high-impact","Proceed only within the recorded scope after independent review; confidence itself is unchanged.",IF(W66="Hard to reverse","Prefer a reversible step until review is complete.",IF(OR(V66="Material / decision-changing",W66="Costly to reverse"),"Use only after accountable review and within the stated boundary.","Proceed within the stated scope and preserve the reopen condition.")))))))</x:f>
      </x:c>
      <x:c r="AK66" s="37"/>
      <x:c r="AL66" s="37"/>
      <x:c r="AM66" s="37"/>
      <x:c r="AN66" s="37"/>
      <x:c r="AO66" s="42"/>
      <x:c r="AP66" s="38" t="str">
        <x:f>IF(A66="","",IF(Z66&lt;&gt;"Eligible","Not active",IF(OR(AND(AN66&lt;&gt;"",NOT(OR(EXACT(AN66,"Yes"),EXACT(AN66,"No")))),AND(AO66&lt;&gt;"",NOT(ISNUMBER(AO66)))),"H00",IF(OR(AK66="",AM66="",AN66=""),"H01",IF(AND(OR(V66="Material / decision-changing",V66="Consequential / high-impact",W66="Costly to reverse",W66="Hard to reverse"),AL66=""),"H02",IF(AND(OR(V66="Consequential / high-impact",W66="Hard to reverse"),AK66&lt;&gt;"",AL66&lt;&gt;"",EXACT(AK66,AL66)),"H03",IF(AND(AN66="Yes",AO66=""),"H04",IF(AND(AN66="No",AO66&lt;&gt;""),"H05","H06"))))))))</x:f>
      </x:c>
      <x:c r="AQ66" s="38" t="str">
        <x:f>IF(A66="","",IF(AP66="Not active","Not active",IF(OR(AP66="H00",AP66="H01",AP66="H04"),"Incomplete",IF(OR(AP66="H02",AP66="H03",AP66="H05"),"Draft","Complete"))))</x:f>
      </x:c>
      <x:c r="AR66" s="38" t="str">
        <x:f>IF(A66="","",IF(AP66="H00","CONF-HANDOFF-INVALID",IF(AP66="H01","CONF-HANDOFF-INCOMPLETE",IF(AP66="H02","CONF-HANDOFF-REVIEWER",IF(AP66="H03","CONF-HANDOFF-INDEPENDENCE",IF(AP66="H04","CONF-HANDOFF-DATE",IF(AP66="H05","CONF-HANDOFF-DATE-NOT-MATERIAL","")))))))</x:f>
      </x:c>
      <x:c r="AS66" s="38" t="str">
        <x:f>IF(A66="","",IF(AP66="H06","Permitted","Prohibited"))</x:f>
      </x:c>
      <x:c r="AT66" s="38" t="str">
        <x:f>IF(A66="","",IF(OR(AB66="P66",AB66="P67",AB66="P69",AB66="P70"),"What Counts as Reliable Evidence in Competitor Analysis?",IF(AB66="P68","Observed, Inferred and Unresolved Evidence",IF(AB66="P71","How to Handle Contradictory Competitor Evidence",IF(AB66="P72","When Competitor Evidence Becomes Too Old to Use","")))))</x:f>
      </x:c>
      <x:c r="AU66" s="38" t="str">
        <x:f>IF(A66="","","SERPIFAI Confidence Statement Method v1.0.1")</x:f>
      </x:c>
      <x:c r="AV66" s="38" t="str">
        <x:f>IF(A66="","","Qualitative evidence-and-uncertainty protocol; not probability, calibrated accuracy, scoring, assurance or a guarantee.")</x:f>
      </x:c>
    </x:row>
    <x:row r="67">
      <x:c r="A67" s="37"/>
      <x:c r="B67" s="37"/>
      <x:c r="C67" s="37"/>
      <x:c r="D67" s="37"/>
      <x:c r="E67" s="42"/>
      <x:c r="F67" s="37"/>
      <x:c r="G67" s="37"/>
      <x:c r="H67" s="37"/>
      <x:c r="I67" s="37"/>
      <x:c r="J67" s="37"/>
      <x:c r="K67" s="37"/>
      <x:c r="L67" s="37"/>
      <x:c r="M67" s="37"/>
      <x:c r="N67" s="37"/>
      <x:c r="O67" s="37"/>
      <x:c r="P67" s="37"/>
      <x:c r="Q67" s="37"/>
      <x:c r="R67" s="37"/>
      <x:c r="S67" s="37"/>
      <x:c r="T67" s="37"/>
      <x:c r="U67" s="37"/>
      <x:c r="V67" s="37"/>
      <x:c r="W67" s="37"/>
      <x:c r="X67" s="38" t="str">
        <x:f>IF(A67="","",IF(NOT(AND(OR(EXACT(F67,"Use"),EXACT(F67,"Use with limits"),EXACT(F67,"Review required"),EXACT(F67,"Refuse claim"),EXACT(F67,"No material change")),OR(EXACT(J67,"Fit"),EXACT(J67,"Limited / weak"),EXACT(J67,"Stale"),EXACT(J67,"Contradictory"),EXACT(J67,"Missing")),OR(EXACT(K67,"Supported"),EXACT(K67,"Inferred"),EXACT(K67,"Unresolved")),OR(EXACT(L67,"Yes"),EXACT(L67,"Partial"),EXACT(L67,"No"),EXACT(L67,"Unknown")),OR(EXACT(M67,"None found"),EXACT(M67,"Apparent contradiction resolved"),EXACT(M67,"Material contradiction unresolved"),EXACT(M67,"Not checked")),OR(EXACT(N67,"None"),EXACT(N67,"Recoverable missing evidence"),EXACT(N67,"Material evidence unavailable"),EXACT(N67,"Unknown")),OR(EXACT(O67,"Multiple independent lines"),EXACT(O67,"One independent line"),EXACT(O67,"Single-origin only"),EXACT(O67,"Not established")),OR(EXACT(Q67,"None"),EXACT(Q67,"Limited and visible"),EXACT(Q67,"Material but bounded"),EXACT(Q67,"Material and unresolved")),OR(EXACT(S67,"Fit for current decision"),EXACT(S67,"Historical but deliberately bounded"),EXACT(S67,"Stale for current decision"),EXACT(S67,"Context not established")),OR(EXACT(T67,"Unlikely to change assessment"),EXACT(T67,"Could change scope or wording"),EXACT(T67,"Likely to change assessment")),OR(EXACT(V67,"Routine / descriptive"),EXACT(V67,"Material / decision-changing"),EXACT(V67,"Consequential / high-impact")),OR(EXACT(W67,"Easy to reverse"),EXACT(W67,"Costly to reverse"),EXACT(W67,"Hard to reverse")),IF(F67="No material change",OR(EXACT(H67,"Unchanged exact claim"),EXACT(H67,"Changed exact claim")),TRUE),IF(F67="No material change",OR(EXACT(I67,"Unchanged decision use"),EXACT(I67,"Changed decision use")),TRUE),IF(OR(O67="Multiple independent lines",O67="One independent line"),OR(EXACT(P67,"Established independent origins"),EXACT(P67,"Shared or dependent origins"),EXACT(P67,"Not established")),TRUE))),"Invalid","Valid"))</x:f>
      </x:c>
      <x:c r="Y67" s="38" t="str">
        <x:f>IF(A67="","",IF(X67="Invalid","Not evaluated after P00",IF(OR(C67="",D67="",F67="",IF(F67="No material change",OR(H67="",I67=""),FALSE),J67="",K67="",L67="",M67="",N67="",O67="",IF(OR(O67="Multiple independent lines",O67="One independent line"),P67="",FALSE),Q67="",IF(Q67&lt;&gt;"None",R67="",FALSE),S67="",T67="",U67="",V67="",W67=""),"Incomplete","Complete")))</x:f>
      </x:c>
      <x:c r="Z67" s="38" t="str">
        <x:f>IF(A67="","",IF(AB67="P00","Invalid controlled input",IF(AB67="P01","Incomplete",IF(OR(AB67="P02",AB67="P03",AB67="P04",AB67="P05",AB67="P06",AB67="P07",AB67="P08",AB67="P09"),"Not eligible","Eligible"))))</x:f>
      </x:c>
      <x:c r="AA67" s="38" t="str">
        <x:f>IF(A67="","",IF(AB67="P00","No confidence assigned",IF(AB67="P01","No confidence result",IF(OR(AB67="P02",AB67="P03",AB67="P04",AB67="P05",AB67="P06",AB67="P07",AB67="P08",AB67="P09"),"Confidence not assignable",IF(AB67="P10","Low confidence",IF(AB67="P11","Moderate confidence","High confidence"))))))</x:f>
      </x:c>
      <x:c r="AB67" s="38" t="str">
        <x:f>IF(A67="","",IF(X67="Invalid","P00",IF(Y67="Incomplete","P01",IF(F67="Refuse claim","P02",IF(F67="Review required","P03",IF(K67="Unresolved","P04",IF(OR(L67="No",L67="Unknown",L67="Partial"),"P05",IF(OR(J67="Missing",N67&lt;&gt;"None",M67="Not checked"),"P06",IF(OR(J67="Contradictory",M67="Material contradiction unresolved"),"P07",IF(OR(J67="Stale",S67="Stale for current decision",S67="Context not established",Q67="Material and unresolved"),"P08",IF(OR(AND(F67="Use with limits",G67=""),AND(F67="No material change",H67="Changed exact claim"),AND(F67="No material change",I67="Changed decision use"),AND(OR(O67="Multiple independent lines",O67="One independent line"),P67="Not established"),AND(Q67="None",R67&lt;&gt;"")),"P09",IF(OR(Q67="Material but bounded",AND(S67="Historical but deliberately bounded",J67="Limited / weak"),O67="Not established",AND(J67="Limited / weak",O67="Multiple independent lines",P67="Established independent origins",T67="Likely to change assessment"),AND(O67="Single-origin only",NOT(AND(F67="Use",J67="Fit",OR(K67="Supported",K67="Inferred"),L67="Yes",OR(M67="None found",M67="Apparent contradiction resolved"),N67="None",O67="Single-origin only",OR(Q67="None",Q67="Limited and visible"),S67="Fit for current decision",T67="Unlikely to change assessment"))),T67="Likely to change assessment"),"P10",IF(OR(AND(F67="No material change",NOT(AND(OR(F67="Use",F67="No material change"),IF(F67="No material change",AND(H67="Unchanged exact claim",I67="Unchanged decision use"),TRUE),J67="Fit",OR(K67="Supported",K67="Inferred"),L67="Yes",OR(M67="None found",M67="Apparent contradiction resolved"),N67="None",O67="Multiple independent lines",P67="Established independent origins",OR(Q67="None",Q67="Limited and visible"),S67="Fit for current decision",T67="Unlikely to change assessment"))),F67="Use with limits",S67="Historical but deliberately bounded",P67="Shared or dependent origins",O67="One independent line",AND(F67="Use",J67="Fit",OR(K67="Supported",K67="Inferred"),L67="Yes",OR(M67="None found",M67="Apparent contradiction resolved"),N67="None",O67="Single-origin only",OR(Q67="None",Q67="Limited and visible"),S67="Fit for current decision",T67="Unlikely to change assessment"),AND(J67="Limited / weak",O67="Multiple independent lines",P67="Established independent origins",OR(T67="Unlikely to change assessment",T67="Could change scope or wording")),T67="Could change scope or wording"),"P11",IF(AND(OR(F67="Use",F67="No material change"),IF(F67="No material change",AND(H67="Unchanged exact claim",I67="Unchanged decision use"),TRUE),J67="Fit",OR(K67="Supported",K67="Inferred"),L67="Yes",OR(M67="None found",M67="Apparent contradiction resolved"),N67="None",O67="Multiple independent lines",P67="Established independent origins",OR(Q67="None",Q67="Limited and visible"),S67="Fit for current decision",T67="Unlikely to change assessment"),"P12","P09"))))))))))))))</x:f>
      </x:c>
      <x:c r="AC67" s="38" t="str">
        <x:f>IF(A67="","",IF(AB67="P00","CONF-TECH-INVALID-ENUM",IF(AB67="P01","CONF-INCOMPLETE",IF(AB67="P02","CONF-UPSTREAM-REFUSE",IF(AB67="P03","CONF-UPSTREAM-REVIEW",IF(AB67="P04",IF(F67="No material change","CONF-SC-NMC-UNRESOLVED","CONF-UPSTREAM-UNRESOLVED"),IF(AB67="P05",IF(L67="Partial","CONF-DIRECT-FIT-PARTIAL","CONF-DIRECT-FIT"),IF(AB67="P06","CONF-MISSING-OR-UNCHECKED",IF(AB67="P07",IF(F67="No material change","CONF-SC-NMC-CONTRADICTION","CONF-CONTRADICTION"),IF(AB67="P08",IF(Q67="Material and unresolved","CONF-NOT-ASSIGNABLE-ASSUMPTION",IF(AND(F67="No material change",OR(J67="Stale",S67="Stale for current decision")),"CONF-SC-NMC-STALE",IF(S67="Context not established","CONF-NOT-ASSIGNABLE-CONTEXT","CONF-NOT-ASSIGNABLE-STALE-CURRENT"))),IF(AB67="P09",IF(AND(F67="Use with limits",G67=""),"CONF-SC-LIMIT-MISSING",IF(AND(F67="No material change",H67="Changed exact claim"),"CONF-SC-NMC-CLAIM-CHANGED",IF(AND(F67="No material change",I67="Changed decision use"),"CONF-SC-NMC-USE-CHANGED",IF(AND(OR(O67="Multiple independent lines",O67="One independent line"),P67="Not established"),"CONF-SC-INDEPENDENCE-UNPROVEN",IF(AND(Q67="None",R67&lt;&gt;""),"CONF-SC-ASSUMPTION-CONFLICT","CONF-SC-UNCLASSIFIED"))))),IF(AB67="P10",IF(Q67="Material but bounded","CONF-LOW-ASSUMPTION",IF(AND(S67="Historical but deliberately bounded",J67="Limited / weak"),"CONF-LOW-HISTORICAL",IF(O67="Not established","CONF-LOW-NOT-ESTABLISHED",IF(AND(J67="Limited / weak",O67="Multiple independent lines",P67="Established independent origins",T67="Likely to change assessment"),"CONF-LOW-WEAK-LINES",IF(AND(O67="Single-origin only",NOT(AND(F67="Use",J67="Fit",OR(K67="Supported",K67="Inferred"),L67="Yes",OR(M67="None found",M67="Apparent contradiction resolved"),N67="None",O67="Single-origin only",OR(Q67="None",Q67="Limited and visible"),S67="Fit for current decision",T67="Unlikely to change assessment"))),"CONF-LOW-SINGLE-ORIGIN","CONF-LOW-SENSITIVE"))))),IF(AB67="P11",IF(F67="No material change","CONF-MODERATE-NMC",IF(F67="Use with limits","CONF-MODERATE-LIMITED",IF(S67="Historical but deliberately bounded","CONF-MODERATE-HISTORICAL",IF(P67="Shared or dependent origins","CONF-MODERATE-SHARED-ORIGINS",IF(OR(O67="One independent line",AND(F67="Use",J67="Fit",OR(K67="Supported",K67="Inferred"),L67="Yes",OR(M67="None found",M67="Apparent contradiction resolved"),N67="None",O67="Single-origin only",OR(Q67="None",Q67="Limited and visible"),S67="Fit for current decision",T67="Unlikely to change assessment")),"CONF-MODERATE-ONE-LINE",IF(AND(J67="Limited / weak",O67="Multiple independent lines",P67="Established independent origins",OR(T67="Unlikely to change assessment",T67="Could change scope or wording")),"CONF-MODERATE-WEAK-LINES","CONF-MODERATE-SENSITIVE")))))),IF(AB67="P12",IF(F67="No material change","CONF-HIGH-NMC",IF(K67="Inferred","CONF-HIGH-INFERENCE-RETAINED","CONF-HIGH-DIRECT-INDEPENDENT")),""))))))))))))))</x:f>
      </x:c>
      <x:c r="AD67" s="38" t="str">
        <x:f>IF(A67="","",IF(AC67="A89-TECH-INVALID-ENUM","One or more active Stage 1 controlled values are invalid.",IF(AC67="A89-INCOMPLETE","The active Stage 1 assessment is incomplete.",IF(AC67="A89-UPSTREAM-REFUSE","What Counts as Reliable Evidence in Competitor Analysis? returned Refuse claim.",IF(AC67="A89-UPSTREAM-REVIEW","What Counts as Reliable Evidence in Competitor Analysis? returned Review required.",IF(AC67="A89-SC-NMC-UNRESOLVED","The no-material-change claim remains unresolved.",IF(AC67="A89-UPSTREAM-UNRESOLVED","The claim remains unresolved.",IF(AC67="A89-DIRECT-FIT","The evidence does not directly fit the exact submitted claim.",IF(AC67="A89-DIRECT-FIT-PARTIAL","The submitted claim only partially fits the evidence.",IF(AC67="A89-MISSING-OR-UNCHECKED","Required evidence is missing, unavailable, unknown, or contradiction checking is incomplete.",IF(AC67="A89-CONTRADICTION","A material contradiction remains unresolved.",IF(AC67="A89-SC-NMC-CONTRADICTION","The no-material-change submission contains an unresolved material contradiction.",IF(AC67="A89-NOT-ASSIGNABLE-ASSUMPTION","A material assumption remains unresolved.",IF(AC67="A89-NOT-ASSIGNABLE-CONTEXT","The relevant context is not established.",IF(AC67="A89-NOT-ASSIGNABLE-STALE-CURRENT","The evidence or context is stale for the current decision.",IF(AC67="A89-SC-NMC-STALE","The no-material-change assessment is stale for the current decision.",IF(AC67="A89-SC-ASSUMPTION-CONFLICT","The assumption category and detail conflict.",IF(AC67="A89-SC-INDEPENDENCE-UNPROVEN","Independent origins are not established.",IF(AC67="A89-SC-LIMIT-MISSING","Use with limits requires a named limitation.",IF(AC67="A89-SC-NMC-CLAIM-CHANGED","The exact claim changed, so prior confidence cannot be carried forward.",IF(AC67="A89-SC-NMC-USE-CHANGED","The decision use changed.",IF(AC67="A89-SC-UNCLASSIFIED","The valid input combination has no authorized classification.",IF(AC67="A89-LOW-ASSUMPTION","A bounded material assumption makes the eligible assessment fragile.",IF(AC67="A89-LOW-HISTORICAL","Historical, weak support makes the assessment fragile.",IF(AC67="A89-LOW-NOT-ESTABLISHED","Support exists but independent support is not established.",IF(AC67="A89-LOW-SENSITIVE","Plausible new evidence is likely to change the assessment.",IF(AC67="A89-LOW-SINGLE-ORIGIN","The eligible assessment depends on one origin and fails the stable single-origin conjunction.",IF(AC67="A89-LOW-WEAK-LINES","Multiple independent lines remain weak and the result is likely to change.",IF(AC67="A89-MODERATE-HISTORICAL","The evidence supports a deliberately historical, bounded assessment.",IF(AC67="A89-MODERATE-LIMITED","The assessment is eligible only within the named limitation.",IF(AC67="A89-MODERATE-NMC","The unchanged assessment remains eligible but retains meaningful uncertainty.",IF(AC67="A89-MODERATE-ONE-LINE","The assessment rests on one effective line of support.",IF(AC67="A89-MODERATE-SENSITIVE","Meaningful new evidence could change the scope or wording.",IF(AC67="A89-MODERATE-SHARED-ORIGINS","The lines share or depend on common origins, reducing independent corroboration.",IF(AC67="A89-MODERATE-WEAK-LINES","Established independent origins support the assessment, but the evidence remains limited or weak.",IF(AC67="A89-HIGH-DIRECT-INDEPENDENT","Direct, coherent support with established independent origins and limited visible assumptions supports the bounded assessment.",IF(AC67="A89-HIGH-INFERENCE-RETAINED","Direct, coherent support with established independent origins supports the bounded inference; it remains explicitly an inference.",IF(AC67="A89-HIGH-NMC","The exact claim and decision use are unchanged and the strong-support conditions remain satisfied.",""))))))))))))))))))))))))))))))))))))))</x:f>
      </x:c>
      <x:c r="AE67" s="38" t="str">
        <x:f>IF(A67="","",IF(Z67="Invalid controlled input","No confidence statement is permitted.",IF(Z67="Incomplete","No confidence statement is permitted until Stage 1 is complete.",IF(Z67="Not eligible","Confidence not assignable: no confidence statement is permitted for "&amp;C67&amp;" because "&amp;AD67&amp;" "&amp;AG67,IF(AA67="High confidence",IF(K67="Inferred","The evidence supports the inference that ","The available evidence strongly supports the assessment that ")&amp;C67&amp;", with High confidence within "&amp;D67&amp;". The principal remaining uncertainty is "&amp;U67,IF(AA67="Moderate confidence",IF(K67="Inferred","The evidence supports the inference that ","The available evidence supports the assessment that ")&amp;C67&amp;", with Moderate confidence within "&amp;D67&amp;". "&amp;U67&amp;" could change its scope or wording.",IF(K67="Inferred","The limited evidence supports the provisional inference that ","Limited evidence weakly supports the bounded assessment that ")&amp;C67&amp;". Treat it as provisional because "&amp;U67))))))</x:f>
      </x:c>
      <x:c r="AF67" s="38" t="str">
        <x:f>IF(A67="","",IF(Z67="Invalid controlled input","Do not preserve or reuse a previous result.",IF(Z67="Incomplete","Do not infer a result from partial inputs.",IF(Z67="Not eligible","Do not use High, Moderate or Low confidence, zero confidence, very low confidence, or wording that presents the claim as established.",IF(AA67="High confidence","Do not say certain, proven, guaranteed, definitely, conclusive, established fact, or assign a numerical probability.",IF(AA67="Moderate confidence","Do not say definitive, conclusive, established fact, or attach a percentage band.","Do not say shows, confirms, demonstrates as established, or use Low confidence to rescue an unsupported claim."))))))</x:f>
      </x:c>
      <x:c r="AG67" s="38" t="str">
        <x:f>IF(A67="","",IF(AC67="A89-TECH-INVALID-ENUM","Correct the exact invalid value and resubmit.",IF(AC67="A89-INCOMPLETE","Complete every active Stage 1 field.",IF(AC67="A89-UPSTREAM-REFUSE","Resolve or replace the refused claim through What Counts as Reliable Evidence in Competitor Analysis?.",IF(AC67="A89-UPSTREAM-REVIEW","Complete the review in What Counts as Reliable Evidence in Competitor Analysis? before confidence assessment.",IF(AC67="A89-SC-NMC-UNRESOLVED","Resolve the claim status upstream before assigning confidence.",IF(AC67="A89-UPSTREAM-UNRESOLVED","Resolve the claim status upstream before assigning confidence.",IF(AC67="A89-DIRECT-FIT","Narrow or replace the claim and rerun What Counts as Reliable Evidence in Competitor Analysis?.",IF(AC67="A89-DIRECT-FIT-PARTIAL","Submit the separately narrowed proposition approved through What Counts as Reliable Evidence in Competitor Analysis? as the new Exact claim with Direct claim fit set to Yes.",IF(AC67="A89-MISSING-OR-UNCHECKED","Recover or document the required evidence and complete the review in What Counts as Reliable Evidence in Competitor Analysis? before assigning confidence.",IF(AC67="A89-CONTRADICTION","Resolve or preserve the contradiction through How to Handle Contradictory Competitor Evidence before assigning confidence.",IF(AC67="A89-SC-NMC-CONTRADICTION","Resolve or preserve the contradiction through How to Handle Contradictory Competitor Evidence before assigning confidence.",IF(AC67="A89-NOT-ASSIGNABLE-ASSUMPTION","Resolve the material assumption or narrow the claim.",IF(AC67="A89-NOT-ASSIGNABLE-CONTEXT","Establish the relevant context before assigning confidence.",IF(AC67="A89-NOT-ASSIGNABLE-STALE-CURRENT","Update or historically bind the evidence through When Competitor Evidence Becomes Too Old to Use.",IF(AC67="A89-SC-NMC-STALE","Run a fresh assessment with current evidence.",IF(AC67="A89-SC-ASSUMPTION-CONFLICT","Choose a bounded assumption category or remove the detail.",IF(AC67="A89-SC-INDEPENDENCE-UNPROVEN","Trace origins or correct the support category.",IF(AC67="A89-SC-LIMIT-MISSING","Add the exact limitation or correct the upstream outcome.",IF(AC67="A89-SC-NMC-CLAIM-CHANGED","Run a fresh assessment.",IF(AC67="A89-SC-NMC-USE-CHANGED","Run a fresh assessment for the new use.",IF(AC67="A89-SC-UNCLASSIFIED","Return to method governance; do not invent a result.",IF(AC67="A89-LOW-ASSUMPTION","Keep the assumption explicit and seek evidence that could remove it.",IF(AC67="A89-LOW-HISTORICAL","Use only historically bounded wording and seek current evidence.",IF(AC67="A89-LOW-NOT-ESTABLISHED","Trace provenance or collect genuinely independent evidence.",IF(AC67="A89-LOW-SENSITIVE","Collect the evidence most likely to change the result.",IF(AC67="A89-LOW-SINGLE-ORIGIN","Seek genuinely independent corroboration.",IF(AC67="A89-LOW-WEAK-LINES","Strengthen direct support before consequential use.",IF(AC67="A89-MODERATE-HISTORICAL","Do not generalize it to the current decision without fresh evidence.",IF(AC67="A89-MODERATE-LIMITED","Reopen if the named limitation no longer holds.",IF(AC67="A89-MODERATE-NMC","Reopen if the exact claim, use, evidence or context changes.",IF(AC67="A89-MODERATE-ONE-LINE","A second genuinely independent line could change scope or wording.",IF(AC67="A89-MODERATE-SENSITIVE","Name the likely change trigger and keep the statement bounded.",IF(AC67="A89-MODERATE-SHARED-ORIGINS","Seek genuinely independent origins.",IF(AC67="A89-MODERATE-WEAK-LINES","Strengthen the direct evidence and preserve the limitation.",IF(AC67="A89-HIGH-DIRECT-INDEPENDENT","Reopen on the named evidence, context, assumption or decision-use trigger.",IF(AC67="A89-HIGH-INFERENCE-RETAINED","Retain the inference marker and reopen on the named trigger.",IF(AC67="A89-HIGH-NMC","Reopen on the named evidence, context, assumption or decision-use trigger.",""))))))))))))))))))))))))))))))))))))))</x:f>
      </x:c>
      <x:c r="AH67" s="38" t="str">
        <x:f>IF(A67="","",IF(Z67&lt;&gt;"Eligible","",IF(AND(V67="Consequential / high-impact",W67="Hard to reverse"),"CONF-OVERLAY-CONSEQUENCE + CONF-OVERLAY-HARD-TO-REVERSE",IF(AND(AA67="Low confidence",W67="Hard to reverse"),"CONF-OVERLAY-HARD-TO-REVERSE",IF(V67="Consequential / high-impact","CONF-OVERLAY-CONSEQUENCE",IF(W67="Hard to reverse","CONF-OVERLAY-HARD-TO-REVERSE",IF(OR(V67="Material / decision-changing",W67="Costly to reverse"),"CONF-OVERLAY-CONSEQUENCE","")))))))</x:f>
      </x:c>
      <x:c r="AI67" s="38" t="str">
        <x:f>IF(A67="","",IF(Z67&lt;&gt;"Eligible","",IF(AND(V67="Consequential / high-impact",W67="Hard to reverse"),IF(AA67="Low confidence","Independent review and formal approval required; default to deferral, evidence collection or a reversible test.","Independent accountable review and formal approval required before a consequential, hard-to-reverse action."),IF(AND(AA67="Low confidence",W67="Hard to reverse"),"Independent review and formal approval required; default to deferral, evidence collection or a reversible test.",IF(V67="Consequential / high-impact","Independent accountable review and formal approval required.",IF(W67="Hard to reverse","Independent review required before a hard-to-reverse action.",IF(OR(V67="Material / decision-changing",W67="Costly to reverse"),"Accountable reviewer required before material use.","Owner review; reopen on the named trigger.")))))))</x:f>
      </x:c>
      <x:c r="AJ67" s="38" t="str">
        <x:f>IF(A67="","",IF(Z67&lt;&gt;"Eligible","",IF(AND(V67="Consequential / high-impact",W67="Hard to reverse"),IF(AA67="Low confidence","Do not make an irreversible commitment from this Low-confidence assessment.","Prefer a reversible step and proceed only within the recorded scope after independent review; confidence itself is unchanged."),IF(AND(AA67="Low confidence",W67="Hard to reverse"),"Do not make an irreversible commitment from this Low-confidence assessment.",IF(V67="Consequential / high-impact","Proceed only within the recorded scope after independent review; confidence itself is unchanged.",IF(W67="Hard to reverse","Prefer a reversible step until review is complete.",IF(OR(V67="Material / decision-changing",W67="Costly to reverse"),"Use only after accountable review and within the stated boundary.","Proceed within the stated scope and preserve the reopen condition.")))))))</x:f>
      </x:c>
      <x:c r="AK67" s="37"/>
      <x:c r="AL67" s="37"/>
      <x:c r="AM67" s="37"/>
      <x:c r="AN67" s="37"/>
      <x:c r="AO67" s="42"/>
      <x:c r="AP67" s="38" t="str">
        <x:f>IF(A67="","",IF(Z67&lt;&gt;"Eligible","Not active",IF(OR(AND(AN67&lt;&gt;"",NOT(OR(EXACT(AN67,"Yes"),EXACT(AN67,"No")))),AND(AO67&lt;&gt;"",NOT(ISNUMBER(AO67)))),"H00",IF(OR(AK67="",AM67="",AN67=""),"H01",IF(AND(OR(V67="Material / decision-changing",V67="Consequential / high-impact",W67="Costly to reverse",W67="Hard to reverse"),AL67=""),"H02",IF(AND(OR(V67="Consequential / high-impact",W67="Hard to reverse"),AK67&lt;&gt;"",AL67&lt;&gt;"",EXACT(AK67,AL67)),"H03",IF(AND(AN67="Yes",AO67=""),"H04",IF(AND(AN67="No",AO67&lt;&gt;""),"H05","H06"))))))))</x:f>
      </x:c>
      <x:c r="AQ67" s="38" t="str">
        <x:f>IF(A67="","",IF(AP67="Not active","Not active",IF(OR(AP67="H00",AP67="H01",AP67="H04"),"Incomplete",IF(OR(AP67="H02",AP67="H03",AP67="H05"),"Draft","Complete"))))</x:f>
      </x:c>
      <x:c r="AR67" s="38" t="str">
        <x:f>IF(A67="","",IF(AP67="H00","CONF-HANDOFF-INVALID",IF(AP67="H01","CONF-HANDOFF-INCOMPLETE",IF(AP67="H02","CONF-HANDOFF-REVIEWER",IF(AP67="H03","CONF-HANDOFF-INDEPENDENCE",IF(AP67="H04","CONF-HANDOFF-DATE",IF(AP67="H05","CONF-HANDOFF-DATE-NOT-MATERIAL","")))))))</x:f>
      </x:c>
      <x:c r="AS67" s="38" t="str">
        <x:f>IF(A67="","",IF(AP67="H06","Permitted","Prohibited"))</x:f>
      </x:c>
      <x:c r="AT67" s="38" t="str">
        <x:f>IF(A67="","",IF(OR(AB67="P67",AB67="P68",AB67="P70",AB67="P71"),"What Counts as Reliable Evidence in Competitor Analysis?",IF(AB67="P69","Observed, Inferred and Unresolved Evidence",IF(AB67="P72","How to Handle Contradictory Competitor Evidence",IF(AB67="P73","When Competitor Evidence Becomes Too Old to Use","")))))</x:f>
      </x:c>
      <x:c r="AU67" s="38" t="str">
        <x:f>IF(A67="","","SERPIFAI Confidence Statement Method v1.0.1")</x:f>
      </x:c>
      <x:c r="AV67" s="38" t="str">
        <x:f>IF(A67="","","Qualitative evidence-and-uncertainty protocol; not probability, calibrated accuracy, scoring, assurance or a guarantee.")</x:f>
      </x:c>
    </x:row>
    <x:row r="68">
      <x:c r="A68" s="37"/>
      <x:c r="B68" s="37"/>
      <x:c r="C68" s="37"/>
      <x:c r="D68" s="37"/>
      <x:c r="E68" s="42"/>
      <x:c r="F68" s="37"/>
      <x:c r="G68" s="37"/>
      <x:c r="H68" s="37"/>
      <x:c r="I68" s="37"/>
      <x:c r="J68" s="37"/>
      <x:c r="K68" s="37"/>
      <x:c r="L68" s="37"/>
      <x:c r="M68" s="37"/>
      <x:c r="N68" s="37"/>
      <x:c r="O68" s="37"/>
      <x:c r="P68" s="37"/>
      <x:c r="Q68" s="37"/>
      <x:c r="R68" s="37"/>
      <x:c r="S68" s="37"/>
      <x:c r="T68" s="37"/>
      <x:c r="U68" s="37"/>
      <x:c r="V68" s="37"/>
      <x:c r="W68" s="37"/>
      <x:c r="X68" s="38" t="str">
        <x:f>IF(A68="","",IF(NOT(AND(OR(EXACT(F68,"Use"),EXACT(F68,"Use with limits"),EXACT(F68,"Review required"),EXACT(F68,"Refuse claim"),EXACT(F68,"No material change")),OR(EXACT(J68,"Fit"),EXACT(J68,"Limited / weak"),EXACT(J68,"Stale"),EXACT(J68,"Contradictory"),EXACT(J68,"Missing")),OR(EXACT(K68,"Supported"),EXACT(K68,"Inferred"),EXACT(K68,"Unresolved")),OR(EXACT(L68,"Yes"),EXACT(L68,"Partial"),EXACT(L68,"No"),EXACT(L68,"Unknown")),OR(EXACT(M68,"None found"),EXACT(M68,"Apparent contradiction resolved"),EXACT(M68,"Material contradiction unresolved"),EXACT(M68,"Not checked")),OR(EXACT(N68,"None"),EXACT(N68,"Recoverable missing evidence"),EXACT(N68,"Material evidence unavailable"),EXACT(N68,"Unknown")),OR(EXACT(O68,"Multiple independent lines"),EXACT(O68,"One independent line"),EXACT(O68,"Single-origin only"),EXACT(O68,"Not established")),OR(EXACT(Q68,"None"),EXACT(Q68,"Limited and visible"),EXACT(Q68,"Material but bounded"),EXACT(Q68,"Material and unresolved")),OR(EXACT(S68,"Fit for current decision"),EXACT(S68,"Historical but deliberately bounded"),EXACT(S68,"Stale for current decision"),EXACT(S68,"Context not established")),OR(EXACT(T68,"Unlikely to change assessment"),EXACT(T68,"Could change scope or wording"),EXACT(T68,"Likely to change assessment")),OR(EXACT(V68,"Routine / descriptive"),EXACT(V68,"Material / decision-changing"),EXACT(V68,"Consequential / high-impact")),OR(EXACT(W68,"Easy to reverse"),EXACT(W68,"Costly to reverse"),EXACT(W68,"Hard to reverse")),IF(F68="No material change",OR(EXACT(H68,"Unchanged exact claim"),EXACT(H68,"Changed exact claim")),TRUE),IF(F68="No material change",OR(EXACT(I68,"Unchanged decision use"),EXACT(I68,"Changed decision use")),TRUE),IF(OR(O68="Multiple independent lines",O68="One independent line"),OR(EXACT(P68,"Established independent origins"),EXACT(P68,"Shared or dependent origins"),EXACT(P68,"Not established")),TRUE))),"Invalid","Valid"))</x:f>
      </x:c>
      <x:c r="Y68" s="38" t="str">
        <x:f>IF(A68="","",IF(X68="Invalid","Not evaluated after P00",IF(OR(C68="",D68="",F68="",IF(F68="No material change",OR(H68="",I68=""),FALSE),J68="",K68="",L68="",M68="",N68="",O68="",IF(OR(O68="Multiple independent lines",O68="One independent line"),P68="",FALSE),Q68="",IF(Q68&lt;&gt;"None",R68="",FALSE),S68="",T68="",U68="",V68="",W68=""),"Incomplete","Complete")))</x:f>
      </x:c>
      <x:c r="Z68" s="38" t="str">
        <x:f>IF(A68="","",IF(AB68="P00","Invalid controlled input",IF(AB68="P01","Incomplete",IF(OR(AB68="P02",AB68="P03",AB68="P04",AB68="P05",AB68="P06",AB68="P07",AB68="P08",AB68="P09"),"Not eligible","Eligible"))))</x:f>
      </x:c>
      <x:c r="AA68" s="38" t="str">
        <x:f>IF(A68="","",IF(AB68="P00","No confidence assigned",IF(AB68="P01","No confidence result",IF(OR(AB68="P02",AB68="P03",AB68="P04",AB68="P05",AB68="P06",AB68="P07",AB68="P08",AB68="P09"),"Confidence not assignable",IF(AB68="P10","Low confidence",IF(AB68="P11","Moderate confidence","High confidence"))))))</x:f>
      </x:c>
      <x:c r="AB68" s="38" t="str">
        <x:f>IF(A68="","",IF(X68="Invalid","P00",IF(Y68="Incomplete","P01",IF(F68="Refuse claim","P02",IF(F68="Review required","P03",IF(K68="Unresolved","P04",IF(OR(L68="No",L68="Unknown",L68="Partial"),"P05",IF(OR(J68="Missing",N68&lt;&gt;"None",M68="Not checked"),"P06",IF(OR(J68="Contradictory",M68="Material contradiction unresolved"),"P07",IF(OR(J68="Stale",S68="Stale for current decision",S68="Context not established",Q68="Material and unresolved"),"P08",IF(OR(AND(F68="Use with limits",G68=""),AND(F68="No material change",H68="Changed exact claim"),AND(F68="No material change",I68="Changed decision use"),AND(OR(O68="Multiple independent lines",O68="One independent line"),P68="Not established"),AND(Q68="None",R68&lt;&gt;"")),"P09",IF(OR(Q68="Material but bounded",AND(S68="Historical but deliberately bounded",J68="Limited / weak"),O68="Not established",AND(J68="Limited / weak",O68="Multiple independent lines",P68="Established independent origins",T68="Likely to change assessment"),AND(O68="Single-origin only",NOT(AND(F68="Use",J68="Fit",OR(K68="Supported",K68="Inferred"),L68="Yes",OR(M68="None found",M68="Apparent contradiction resolved"),N68="None",O68="Single-origin only",OR(Q68="None",Q68="Limited and visible"),S68="Fit for current decision",T68="Unlikely to change assessment"))),T68="Likely to change assessment"),"P10",IF(OR(AND(F68="No material change",NOT(AND(OR(F68="Use",F68="No material change"),IF(F68="No material change",AND(H68="Unchanged exact claim",I68="Unchanged decision use"),TRUE),J68="Fit",OR(K68="Supported",K68="Inferred"),L68="Yes",OR(M68="None found",M68="Apparent contradiction resolved"),N68="None",O68="Multiple independent lines",P68="Established independent origins",OR(Q68="None",Q68="Limited and visible"),S68="Fit for current decision",T68="Unlikely to change assessment"))),F68="Use with limits",S68="Historical but deliberately bounded",P68="Shared or dependent origins",O68="One independent line",AND(F68="Use",J68="Fit",OR(K68="Supported",K68="Inferred"),L68="Yes",OR(M68="None found",M68="Apparent contradiction resolved"),N68="None",O68="Single-origin only",OR(Q68="None",Q68="Limited and visible"),S68="Fit for current decision",T68="Unlikely to change assessment"),AND(J68="Limited / weak",O68="Multiple independent lines",P68="Established independent origins",OR(T68="Unlikely to change assessment",T68="Could change scope or wording")),T68="Could change scope or wording"),"P11",IF(AND(OR(F68="Use",F68="No material change"),IF(F68="No material change",AND(H68="Unchanged exact claim",I68="Unchanged decision use"),TRUE),J68="Fit",OR(K68="Supported",K68="Inferred"),L68="Yes",OR(M68="None found",M68="Apparent contradiction resolved"),N68="None",O68="Multiple independent lines",P68="Established independent origins",OR(Q68="None",Q68="Limited and visible"),S68="Fit for current decision",T68="Unlikely to change assessment"),"P12","P09"))))))))))))))</x:f>
      </x:c>
      <x:c r="AC68" s="38" t="str">
        <x:f>IF(A68="","",IF(AB68="P00","CONF-TECH-INVALID-ENUM",IF(AB68="P01","CONF-INCOMPLETE",IF(AB68="P02","CONF-UPSTREAM-REFUSE",IF(AB68="P03","CONF-UPSTREAM-REVIEW",IF(AB68="P04",IF(F68="No material change","CONF-SC-NMC-UNRESOLVED","CONF-UPSTREAM-UNRESOLVED"),IF(AB68="P05",IF(L68="Partial","CONF-DIRECT-FIT-PARTIAL","CONF-DIRECT-FIT"),IF(AB68="P06","CONF-MISSING-OR-UNCHECKED",IF(AB68="P07",IF(F68="No material change","CONF-SC-NMC-CONTRADICTION","CONF-CONTRADICTION"),IF(AB68="P08",IF(Q68="Material and unresolved","CONF-NOT-ASSIGNABLE-ASSUMPTION",IF(AND(F68="No material change",OR(J68="Stale",S68="Stale for current decision")),"CONF-SC-NMC-STALE",IF(S68="Context not established","CONF-NOT-ASSIGNABLE-CONTEXT","CONF-NOT-ASSIGNABLE-STALE-CURRENT"))),IF(AB68="P09",IF(AND(F68="Use with limits",G68=""),"CONF-SC-LIMIT-MISSING",IF(AND(F68="No material change",H68="Changed exact claim"),"CONF-SC-NMC-CLAIM-CHANGED",IF(AND(F68="No material change",I68="Changed decision use"),"CONF-SC-NMC-USE-CHANGED",IF(AND(OR(O68="Multiple independent lines",O68="One independent line"),P68="Not established"),"CONF-SC-INDEPENDENCE-UNPROVEN",IF(AND(Q68="None",R68&lt;&gt;""),"CONF-SC-ASSUMPTION-CONFLICT","CONF-SC-UNCLASSIFIED"))))),IF(AB68="P10",IF(Q68="Material but bounded","CONF-LOW-ASSUMPTION",IF(AND(S68="Historical but deliberately bounded",J68="Limited / weak"),"CONF-LOW-HISTORICAL",IF(O68="Not established","CONF-LOW-NOT-ESTABLISHED",IF(AND(J68="Limited / weak",O68="Multiple independent lines",P68="Established independent origins",T68="Likely to change assessment"),"CONF-LOW-WEAK-LINES",IF(AND(O68="Single-origin only",NOT(AND(F68="Use",J68="Fit",OR(K68="Supported",K68="Inferred"),L68="Yes",OR(M68="None found",M68="Apparent contradiction resolved"),N68="None",O68="Single-origin only",OR(Q68="None",Q68="Limited and visible"),S68="Fit for current decision",T68="Unlikely to change assessment"))),"CONF-LOW-SINGLE-ORIGIN","CONF-LOW-SENSITIVE"))))),IF(AB68="P11",IF(F68="No material change","CONF-MODERATE-NMC",IF(F68="Use with limits","CONF-MODERATE-LIMITED",IF(S68="Historical but deliberately bounded","CONF-MODERATE-HISTORICAL",IF(P68="Shared or dependent origins","CONF-MODERATE-SHARED-ORIGINS",IF(OR(O68="One independent line",AND(F68="Use",J68="Fit",OR(K68="Supported",K68="Inferred"),L68="Yes",OR(M68="None found",M68="Apparent contradiction resolved"),N68="None",O68="Single-origin only",OR(Q68="None",Q68="Limited and visible"),S68="Fit for current decision",T68="Unlikely to change assessment")),"CONF-MODERATE-ONE-LINE",IF(AND(J68="Limited / weak",O68="Multiple independent lines",P68="Established independent origins",OR(T68="Unlikely to change assessment",T68="Could change scope or wording")),"CONF-MODERATE-WEAK-LINES","CONF-MODERATE-SENSITIVE")))))),IF(AB68="P12",IF(F68="No material change","CONF-HIGH-NMC",IF(K68="Inferred","CONF-HIGH-INFERENCE-RETAINED","CONF-HIGH-DIRECT-INDEPENDENT")),""))))))))))))))</x:f>
      </x:c>
      <x:c r="AD68" s="38" t="str">
        <x:f>IF(A68="","",IF(AC68="A90-TECH-INVALID-ENUM","One or more active Stage 1 controlled values are invalid.",IF(AC68="A90-INCOMPLETE","The active Stage 1 assessment is incomplete.",IF(AC68="A90-UPSTREAM-REFUSE","What Counts as Reliable Evidence in Competitor Analysis? returned Refuse claim.",IF(AC68="A90-UPSTREAM-REVIEW","What Counts as Reliable Evidence in Competitor Analysis? returned Review required.",IF(AC68="A90-SC-NMC-UNRESOLVED","The no-material-change claim remains unresolved.",IF(AC68="A90-UPSTREAM-UNRESOLVED","The claim remains unresolved.",IF(AC68="A90-DIRECT-FIT","The evidence does not directly fit the exact submitted claim.",IF(AC68="A90-DIRECT-FIT-PARTIAL","The submitted claim only partially fits the evidence.",IF(AC68="A90-MISSING-OR-UNCHECKED","Required evidence is missing, unavailable, unknown, or contradiction checking is incomplete.",IF(AC68="A90-CONTRADICTION","A material contradiction remains unresolved.",IF(AC68="A90-SC-NMC-CONTRADICTION","The no-material-change submission contains an unresolved material contradiction.",IF(AC68="A90-NOT-ASSIGNABLE-ASSUMPTION","A material assumption remains unresolved.",IF(AC68="A90-NOT-ASSIGNABLE-CONTEXT","The relevant context is not established.",IF(AC68="A90-NOT-ASSIGNABLE-STALE-CURRENT","The evidence or context is stale for the current decision.",IF(AC68="A90-SC-NMC-STALE","The no-material-change assessment is stale for the current decision.",IF(AC68="A90-SC-ASSUMPTION-CONFLICT","The assumption category and detail conflict.",IF(AC68="A90-SC-INDEPENDENCE-UNPROVEN","Independent origins are not established.",IF(AC68="A90-SC-LIMIT-MISSING","Use with limits requires a named limitation.",IF(AC68="A90-SC-NMC-CLAIM-CHANGED","The exact claim changed, so prior confidence cannot be carried forward.",IF(AC68="A90-SC-NMC-USE-CHANGED","The decision use changed.",IF(AC68="A90-SC-UNCLASSIFIED","The valid input combination has no authorized classification.",IF(AC68="A90-LOW-ASSUMPTION","A bounded material assumption makes the eligible assessment fragile.",IF(AC68="A90-LOW-HISTORICAL","Historical, weak support makes the assessment fragile.",IF(AC68="A90-LOW-NOT-ESTABLISHED","Support exists but independent support is not established.",IF(AC68="A90-LOW-SENSITIVE","Plausible new evidence is likely to change the assessment.",IF(AC68="A90-LOW-SINGLE-ORIGIN","The eligible assessment depends on one origin and fails the stable single-origin conjunction.",IF(AC68="A90-LOW-WEAK-LINES","Multiple independent lines remain weak and the result is likely to change.",IF(AC68="A90-MODERATE-HISTORICAL","The evidence supports a deliberately historical, bounded assessment.",IF(AC68="A90-MODERATE-LIMITED","The assessment is eligible only within the named limitation.",IF(AC68="A90-MODERATE-NMC","The unchanged assessment remains eligible but retains meaningful uncertainty.",IF(AC68="A90-MODERATE-ONE-LINE","The assessment rests on one effective line of support.",IF(AC68="A90-MODERATE-SENSITIVE","Meaningful new evidence could change the scope or wording.",IF(AC68="A90-MODERATE-SHARED-ORIGINS","The lines share or depend on common origins, reducing independent corroboration.",IF(AC68="A90-MODERATE-WEAK-LINES","Established independent origins support the assessment, but the evidence remains limited or weak.",IF(AC68="A90-HIGH-DIRECT-INDEPENDENT","Direct, coherent support with established independent origins and limited visible assumptions supports the bounded assessment.",IF(AC68="A90-HIGH-INFERENCE-RETAINED","Direct, coherent support with established independent origins supports the bounded inference; it remains explicitly an inference.",IF(AC68="A90-HIGH-NMC","The exact claim and decision use are unchanged and the strong-support conditions remain satisfied.",""))))))))))))))))))))))))))))))))))))))</x:f>
      </x:c>
      <x:c r="AE68" s="38" t="str">
        <x:f>IF(A68="","",IF(Z68="Invalid controlled input","No confidence statement is permitted.",IF(Z68="Incomplete","No confidence statement is permitted until Stage 1 is complete.",IF(Z68="Not eligible","Confidence not assignable: no confidence statement is permitted for "&amp;C68&amp;" because "&amp;AD68&amp;" "&amp;AG68,IF(AA68="High confidence",IF(K68="Inferred","The evidence supports the inference that ","The available evidence strongly supports the assessment that ")&amp;C68&amp;", with High confidence within "&amp;D68&amp;". The principal remaining uncertainty is "&amp;U68,IF(AA68="Moderate confidence",IF(K68="Inferred","The evidence supports the inference that ","The available evidence supports the assessment that ")&amp;C68&amp;", with Moderate confidence within "&amp;D68&amp;". "&amp;U68&amp;" could change its scope or wording.",IF(K68="Inferred","The limited evidence supports the provisional inference that ","Limited evidence weakly supports the bounded assessment that ")&amp;C68&amp;". Treat it as provisional because "&amp;U68))))))</x:f>
      </x:c>
      <x:c r="AF68" s="38" t="str">
        <x:f>IF(A68="","",IF(Z68="Invalid controlled input","Do not preserve or reuse a previous result.",IF(Z68="Incomplete","Do not infer a result from partial inputs.",IF(Z68="Not eligible","Do not use High, Moderate or Low confidence, zero confidence, very low confidence, or wording that presents the claim as established.",IF(AA68="High confidence","Do not say certain, proven, guaranteed, definitely, conclusive, established fact, or assign a numerical probability.",IF(AA68="Moderate confidence","Do not say definitive, conclusive, established fact, or attach a percentage band.","Do not say shows, confirms, demonstrates as established, or use Low confidence to rescue an unsupported claim."))))))</x:f>
      </x:c>
      <x:c r="AG68" s="38" t="str">
        <x:f>IF(A68="","",IF(AC68="A90-TECH-INVALID-ENUM","Correct the exact invalid value and resubmit.",IF(AC68="A90-INCOMPLETE","Complete every active Stage 1 field.",IF(AC68="A90-UPSTREAM-REFUSE","Resolve or replace the refused claim through What Counts as Reliable Evidence in Competitor Analysis?.",IF(AC68="A90-UPSTREAM-REVIEW","Complete the review in What Counts as Reliable Evidence in Competitor Analysis? before confidence assessment.",IF(AC68="A90-SC-NMC-UNRESOLVED","Resolve the claim status upstream before assigning confidence.",IF(AC68="A90-UPSTREAM-UNRESOLVED","Resolve the claim status upstream before assigning confidence.",IF(AC68="A90-DIRECT-FIT","Narrow or replace the claim and rerun What Counts as Reliable Evidence in Competitor Analysis?.",IF(AC68="A90-DIRECT-FIT-PARTIAL","Submit the separately narrowed proposition approved through What Counts as Reliable Evidence in Competitor Analysis? as the new Exact claim with Direct claim fit set to Yes.",IF(AC68="A90-MISSING-OR-UNCHECKED","Recover or document the required evidence and complete the review in What Counts as Reliable Evidence in Competitor Analysis? before assigning confidence.",IF(AC68="A90-CONTRADICTION","Resolve or preserve the contradiction through How to Handle Contradictory Competitor Evidence before assigning confidence.",IF(AC68="A90-SC-NMC-CONTRADICTION","Resolve or preserve the contradiction through How to Handle Contradictory Competitor Evidence before assigning confidence.",IF(AC68="A90-NOT-ASSIGNABLE-ASSUMPTION","Resolve the material assumption or narrow the claim.",IF(AC68="A90-NOT-ASSIGNABLE-CONTEXT","Establish the relevant context before assigning confidence.",IF(AC68="A90-NOT-ASSIGNABLE-STALE-CURRENT","Update or historically bind the evidence through When Competitor Evidence Becomes Too Old to Use.",IF(AC68="A90-SC-NMC-STALE","Run a fresh assessment with current evidence.",IF(AC68="A90-SC-ASSUMPTION-CONFLICT","Choose a bounded assumption category or remove the detail.",IF(AC68="A90-SC-INDEPENDENCE-UNPROVEN","Trace origins or correct the support category.",IF(AC68="A90-SC-LIMIT-MISSING","Add the exact limitation or correct the upstream outcome.",IF(AC68="A90-SC-NMC-CLAIM-CHANGED","Run a fresh assessment.",IF(AC68="A90-SC-NMC-USE-CHANGED","Run a fresh assessment for the new use.",IF(AC68="A90-SC-UNCLASSIFIED","Return to method governance; do not invent a result.",IF(AC68="A90-LOW-ASSUMPTION","Keep the assumption explicit and seek evidence that could remove it.",IF(AC68="A90-LOW-HISTORICAL","Use only historically bounded wording and seek current evidence.",IF(AC68="A90-LOW-NOT-ESTABLISHED","Trace provenance or collect genuinely independent evidence.",IF(AC68="A90-LOW-SENSITIVE","Collect the evidence most likely to change the result.",IF(AC68="A90-LOW-SINGLE-ORIGIN","Seek genuinely independent corroboration.",IF(AC68="A90-LOW-WEAK-LINES","Strengthen direct support before consequential use.",IF(AC68="A90-MODERATE-HISTORICAL","Do not generalize it to the current decision without fresh evidence.",IF(AC68="A90-MODERATE-LIMITED","Reopen if the named limitation no longer holds.",IF(AC68="A90-MODERATE-NMC","Reopen if the exact claim, use, evidence or context changes.",IF(AC68="A90-MODERATE-ONE-LINE","A second genuinely independent line could change scope or wording.",IF(AC68="A90-MODERATE-SENSITIVE","Name the likely change trigger and keep the statement bounded.",IF(AC68="A90-MODERATE-SHARED-ORIGINS","Seek genuinely independent origins.",IF(AC68="A90-MODERATE-WEAK-LINES","Strengthen the direct evidence and preserve the limitation.",IF(AC68="A90-HIGH-DIRECT-INDEPENDENT","Reopen on the named evidence, context, assumption or decision-use trigger.",IF(AC68="A90-HIGH-INFERENCE-RETAINED","Retain the inference marker and reopen on the named trigger.",IF(AC68="A90-HIGH-NMC","Reopen on the named evidence, context, assumption or decision-use trigger.",""))))))))))))))))))))))))))))))))))))))</x:f>
      </x:c>
      <x:c r="AH68" s="38" t="str">
        <x:f>IF(A68="","",IF(Z68&lt;&gt;"Eligible","",IF(AND(V68="Consequential / high-impact",W68="Hard to reverse"),"CONF-OVERLAY-CONSEQUENCE + CONF-OVERLAY-HARD-TO-REVERSE",IF(AND(AA68="Low confidence",W68="Hard to reverse"),"CONF-OVERLAY-HARD-TO-REVERSE",IF(V68="Consequential / high-impact","CONF-OVERLAY-CONSEQUENCE",IF(W68="Hard to reverse","CONF-OVERLAY-HARD-TO-REVERSE",IF(OR(V68="Material / decision-changing",W68="Costly to reverse"),"CONF-OVERLAY-CONSEQUENCE","")))))))</x:f>
      </x:c>
      <x:c r="AI68" s="38" t="str">
        <x:f>IF(A68="","",IF(Z68&lt;&gt;"Eligible","",IF(AND(V68="Consequential / high-impact",W68="Hard to reverse"),IF(AA68="Low confidence","Independent review and formal approval required; default to deferral, evidence collection or a reversible test.","Independent accountable review and formal approval required before a consequential, hard-to-reverse action."),IF(AND(AA68="Low confidence",W68="Hard to reverse"),"Independent review and formal approval required; default to deferral, evidence collection or a reversible test.",IF(V68="Consequential / high-impact","Independent accountable review and formal approval required.",IF(W68="Hard to reverse","Independent review required before a hard-to-reverse action.",IF(OR(V68="Material / decision-changing",W68="Costly to reverse"),"Accountable reviewer required before material use.","Owner review; reopen on the named trigger.")))))))</x:f>
      </x:c>
      <x:c r="AJ68" s="38" t="str">
        <x:f>IF(A68="","",IF(Z68&lt;&gt;"Eligible","",IF(AND(V68="Consequential / high-impact",W68="Hard to reverse"),IF(AA68="Low confidence","Do not make an irreversible commitment from this Low-confidence assessment.","Prefer a reversible step and proceed only within the recorded scope after independent review; confidence itself is unchanged."),IF(AND(AA68="Low confidence",W68="Hard to reverse"),"Do not make an irreversible commitment from this Low-confidence assessment.",IF(V68="Consequential / high-impact","Proceed only within the recorded scope after independent review; confidence itself is unchanged.",IF(W68="Hard to reverse","Prefer a reversible step until review is complete.",IF(OR(V68="Material / decision-changing",W68="Costly to reverse"),"Use only after accountable review and within the stated boundary.","Proceed within the stated scope and preserve the reopen condition.")))))))</x:f>
      </x:c>
      <x:c r="AK68" s="37"/>
      <x:c r="AL68" s="37"/>
      <x:c r="AM68" s="37"/>
      <x:c r="AN68" s="37"/>
      <x:c r="AO68" s="42"/>
      <x:c r="AP68" s="38" t="str">
        <x:f>IF(A68="","",IF(Z68&lt;&gt;"Eligible","Not active",IF(OR(AND(AN68&lt;&gt;"",NOT(OR(EXACT(AN68,"Yes"),EXACT(AN68,"No")))),AND(AO68&lt;&gt;"",NOT(ISNUMBER(AO68)))),"H00",IF(OR(AK68="",AM68="",AN68=""),"H01",IF(AND(OR(V68="Material / decision-changing",V68="Consequential / high-impact",W68="Costly to reverse",W68="Hard to reverse"),AL68=""),"H02",IF(AND(OR(V68="Consequential / high-impact",W68="Hard to reverse"),AK68&lt;&gt;"",AL68&lt;&gt;"",EXACT(AK68,AL68)),"H03",IF(AND(AN68="Yes",AO68=""),"H04",IF(AND(AN68="No",AO68&lt;&gt;""),"H05","H06"))))))))</x:f>
      </x:c>
      <x:c r="AQ68" s="38" t="str">
        <x:f>IF(A68="","",IF(AP68="Not active","Not active",IF(OR(AP68="H00",AP68="H01",AP68="H04"),"Incomplete",IF(OR(AP68="H02",AP68="H03",AP68="H05"),"Draft","Complete"))))</x:f>
      </x:c>
      <x:c r="AR68" s="38" t="str">
        <x:f>IF(A68="","",IF(AP68="H00","CONF-HANDOFF-INVALID",IF(AP68="H01","CONF-HANDOFF-INCOMPLETE",IF(AP68="H02","CONF-HANDOFF-REVIEWER",IF(AP68="H03","CONF-HANDOFF-INDEPENDENCE",IF(AP68="H04","CONF-HANDOFF-DATE",IF(AP68="H05","CONF-HANDOFF-DATE-NOT-MATERIAL","")))))))</x:f>
      </x:c>
      <x:c r="AS68" s="38" t="str">
        <x:f>IF(A68="","",IF(AP68="H06","Permitted","Prohibited"))</x:f>
      </x:c>
      <x:c r="AT68" s="38" t="str">
        <x:f>IF(A68="","",IF(OR(AB68="P68",AB68="P69",AB68="P71",AB68="P72"),"What Counts as Reliable Evidence in Competitor Analysis?",IF(AB68="P70","Observed, Inferred and Unresolved Evidence",IF(AB68="P73","How to Handle Contradictory Competitor Evidence",IF(AB68="P74","When Competitor Evidence Becomes Too Old to Use","")))))</x:f>
      </x:c>
      <x:c r="AU68" s="38" t="str">
        <x:f>IF(A68="","","SERPIFAI Confidence Statement Method v1.0.1")</x:f>
      </x:c>
      <x:c r="AV68" s="38" t="str">
        <x:f>IF(A68="","","Qualitative evidence-and-uncertainty protocol; not probability, calibrated accuracy, scoring, assurance or a guarantee.")</x:f>
      </x:c>
    </x:row>
    <x:row r="69">
      <x:c r="A69" s="37"/>
      <x:c r="B69" s="37"/>
      <x:c r="C69" s="37"/>
      <x:c r="D69" s="37"/>
      <x:c r="E69" s="42"/>
      <x:c r="F69" s="37"/>
      <x:c r="G69" s="37"/>
      <x:c r="H69" s="37"/>
      <x:c r="I69" s="37"/>
      <x:c r="J69" s="37"/>
      <x:c r="K69" s="37"/>
      <x:c r="L69" s="37"/>
      <x:c r="M69" s="37"/>
      <x:c r="N69" s="37"/>
      <x:c r="O69" s="37"/>
      <x:c r="P69" s="37"/>
      <x:c r="Q69" s="37"/>
      <x:c r="R69" s="37"/>
      <x:c r="S69" s="37"/>
      <x:c r="T69" s="37"/>
      <x:c r="U69" s="37"/>
      <x:c r="V69" s="37"/>
      <x:c r="W69" s="37"/>
      <x:c r="X69" s="38" t="str">
        <x:f>IF(A69="","",IF(NOT(AND(OR(EXACT(F69,"Use"),EXACT(F69,"Use with limits"),EXACT(F69,"Review required"),EXACT(F69,"Refuse claim"),EXACT(F69,"No material change")),OR(EXACT(J69,"Fit"),EXACT(J69,"Limited / weak"),EXACT(J69,"Stale"),EXACT(J69,"Contradictory"),EXACT(J69,"Missing")),OR(EXACT(K69,"Supported"),EXACT(K69,"Inferred"),EXACT(K69,"Unresolved")),OR(EXACT(L69,"Yes"),EXACT(L69,"Partial"),EXACT(L69,"No"),EXACT(L69,"Unknown")),OR(EXACT(M69,"None found"),EXACT(M69,"Apparent contradiction resolved"),EXACT(M69,"Material contradiction unresolved"),EXACT(M69,"Not checked")),OR(EXACT(N69,"None"),EXACT(N69,"Recoverable missing evidence"),EXACT(N69,"Material evidence unavailable"),EXACT(N69,"Unknown")),OR(EXACT(O69,"Multiple independent lines"),EXACT(O69,"One independent line"),EXACT(O69,"Single-origin only"),EXACT(O69,"Not established")),OR(EXACT(Q69,"None"),EXACT(Q69,"Limited and visible"),EXACT(Q69,"Material but bounded"),EXACT(Q69,"Material and unresolved")),OR(EXACT(S69,"Fit for current decision"),EXACT(S69,"Historical but deliberately bounded"),EXACT(S69,"Stale for current decision"),EXACT(S69,"Context not established")),OR(EXACT(T69,"Unlikely to change assessment"),EXACT(T69,"Could change scope or wording"),EXACT(T69,"Likely to change assessment")),OR(EXACT(V69,"Routine / descriptive"),EXACT(V69,"Material / decision-changing"),EXACT(V69,"Consequential / high-impact")),OR(EXACT(W69,"Easy to reverse"),EXACT(W69,"Costly to reverse"),EXACT(W69,"Hard to reverse")),IF(F69="No material change",OR(EXACT(H69,"Unchanged exact claim"),EXACT(H69,"Changed exact claim")),TRUE),IF(F69="No material change",OR(EXACT(I69,"Unchanged decision use"),EXACT(I69,"Changed decision use")),TRUE),IF(OR(O69="Multiple independent lines",O69="One independent line"),OR(EXACT(P69,"Established independent origins"),EXACT(P69,"Shared or dependent origins"),EXACT(P69,"Not established")),TRUE))),"Invalid","Valid"))</x:f>
      </x:c>
      <x:c r="Y69" s="38" t="str">
        <x:f>IF(A69="","",IF(X69="Invalid","Not evaluated after P00",IF(OR(C69="",D69="",F69="",IF(F69="No material change",OR(H69="",I69=""),FALSE),J69="",K69="",L69="",M69="",N69="",O69="",IF(OR(O69="Multiple independent lines",O69="One independent line"),P69="",FALSE),Q69="",IF(Q69&lt;&gt;"None",R69="",FALSE),S69="",T69="",U69="",V69="",W69=""),"Incomplete","Complete")))</x:f>
      </x:c>
      <x:c r="Z69" s="38" t="str">
        <x:f>IF(A69="","",IF(AB69="P00","Invalid controlled input",IF(AB69="P01","Incomplete",IF(OR(AB69="P02",AB69="P03",AB69="P04",AB69="P05",AB69="P06",AB69="P07",AB69="P08",AB69="P09"),"Not eligible","Eligible"))))</x:f>
      </x:c>
      <x:c r="AA69" s="38" t="str">
        <x:f>IF(A69="","",IF(AB69="P00","No confidence assigned",IF(AB69="P01","No confidence result",IF(OR(AB69="P02",AB69="P03",AB69="P04",AB69="P05",AB69="P06",AB69="P07",AB69="P08",AB69="P09"),"Confidence not assignable",IF(AB69="P10","Low confidence",IF(AB69="P11","Moderate confidence","High confidence"))))))</x:f>
      </x:c>
      <x:c r="AB69" s="38" t="str">
        <x:f>IF(A69="","",IF(X69="Invalid","P00",IF(Y69="Incomplete","P01",IF(F69="Refuse claim","P02",IF(F69="Review required","P03",IF(K69="Unresolved","P04",IF(OR(L69="No",L69="Unknown",L69="Partial"),"P05",IF(OR(J69="Missing",N69&lt;&gt;"None",M69="Not checked"),"P06",IF(OR(J69="Contradictory",M69="Material contradiction unresolved"),"P07",IF(OR(J69="Stale",S69="Stale for current decision",S69="Context not established",Q69="Material and unresolved"),"P08",IF(OR(AND(F69="Use with limits",G69=""),AND(F69="No material change",H69="Changed exact claim"),AND(F69="No material change",I69="Changed decision use"),AND(OR(O69="Multiple independent lines",O69="One independent line"),P69="Not established"),AND(Q69="None",R69&lt;&gt;"")),"P09",IF(OR(Q69="Material but bounded",AND(S69="Historical but deliberately bounded",J69="Limited / weak"),O69="Not established",AND(J69="Limited / weak",O69="Multiple independent lines",P69="Established independent origins",T69="Likely to change assessment"),AND(O69="Single-origin only",NOT(AND(F69="Use",J69="Fit",OR(K69="Supported",K69="Inferred"),L69="Yes",OR(M69="None found",M69="Apparent contradiction resolved"),N69="None",O69="Single-origin only",OR(Q69="None",Q69="Limited and visible"),S69="Fit for current decision",T69="Unlikely to change assessment"))),T69="Likely to change assessment"),"P10",IF(OR(AND(F69="No material change",NOT(AND(OR(F69="Use",F69="No material change"),IF(F69="No material change",AND(H69="Unchanged exact claim",I69="Unchanged decision use"),TRUE),J69="Fit",OR(K69="Supported",K69="Inferred"),L69="Yes",OR(M69="None found",M69="Apparent contradiction resolved"),N69="None",O69="Multiple independent lines",P69="Established independent origins",OR(Q69="None",Q69="Limited and visible"),S69="Fit for current decision",T69="Unlikely to change assessment"))),F69="Use with limits",S69="Historical but deliberately bounded",P69="Shared or dependent origins",O69="One independent line",AND(F69="Use",J69="Fit",OR(K69="Supported",K69="Inferred"),L69="Yes",OR(M69="None found",M69="Apparent contradiction resolved"),N69="None",O69="Single-origin only",OR(Q69="None",Q69="Limited and visible"),S69="Fit for current decision",T69="Unlikely to change assessment"),AND(J69="Limited / weak",O69="Multiple independent lines",P69="Established independent origins",OR(T69="Unlikely to change assessment",T69="Could change scope or wording")),T69="Could change scope or wording"),"P11",IF(AND(OR(F69="Use",F69="No material change"),IF(F69="No material change",AND(H69="Unchanged exact claim",I69="Unchanged decision use"),TRUE),J69="Fit",OR(K69="Supported",K69="Inferred"),L69="Yes",OR(M69="None found",M69="Apparent contradiction resolved"),N69="None",O69="Multiple independent lines",P69="Established independent origins",OR(Q69="None",Q69="Limited and visible"),S69="Fit for current decision",T69="Unlikely to change assessment"),"P12","P09"))))))))))))))</x:f>
      </x:c>
      <x:c r="AC69" s="38" t="str">
        <x:f>IF(A69="","",IF(AB69="P00","CONF-TECH-INVALID-ENUM",IF(AB69="P01","CONF-INCOMPLETE",IF(AB69="P02","CONF-UPSTREAM-REFUSE",IF(AB69="P03","CONF-UPSTREAM-REVIEW",IF(AB69="P04",IF(F69="No material change","CONF-SC-NMC-UNRESOLVED","CONF-UPSTREAM-UNRESOLVED"),IF(AB69="P05",IF(L69="Partial","CONF-DIRECT-FIT-PARTIAL","CONF-DIRECT-FIT"),IF(AB69="P06","CONF-MISSING-OR-UNCHECKED",IF(AB69="P07",IF(F69="No material change","CONF-SC-NMC-CONTRADICTION","CONF-CONTRADICTION"),IF(AB69="P08",IF(Q69="Material and unresolved","CONF-NOT-ASSIGNABLE-ASSUMPTION",IF(AND(F69="No material change",OR(J69="Stale",S69="Stale for current decision")),"CONF-SC-NMC-STALE",IF(S69="Context not established","CONF-NOT-ASSIGNABLE-CONTEXT","CONF-NOT-ASSIGNABLE-STALE-CURRENT"))),IF(AB69="P09",IF(AND(F69="Use with limits",G69=""),"CONF-SC-LIMIT-MISSING",IF(AND(F69="No material change",H69="Changed exact claim"),"CONF-SC-NMC-CLAIM-CHANGED",IF(AND(F69="No material change",I69="Changed decision use"),"CONF-SC-NMC-USE-CHANGED",IF(AND(OR(O69="Multiple independent lines",O69="One independent line"),P69="Not established"),"CONF-SC-INDEPENDENCE-UNPROVEN",IF(AND(Q69="None",R69&lt;&gt;""),"CONF-SC-ASSUMPTION-CONFLICT","CONF-SC-UNCLASSIFIED"))))),IF(AB69="P10",IF(Q69="Material but bounded","CONF-LOW-ASSUMPTION",IF(AND(S69="Historical but deliberately bounded",J69="Limited / weak"),"CONF-LOW-HISTORICAL",IF(O69="Not established","CONF-LOW-NOT-ESTABLISHED",IF(AND(J69="Limited / weak",O69="Multiple independent lines",P69="Established independent origins",T69="Likely to change assessment"),"CONF-LOW-WEAK-LINES",IF(AND(O69="Single-origin only",NOT(AND(F69="Use",J69="Fit",OR(K69="Supported",K69="Inferred"),L69="Yes",OR(M69="None found",M69="Apparent contradiction resolved"),N69="None",O69="Single-origin only",OR(Q69="None",Q69="Limited and visible"),S69="Fit for current decision",T69="Unlikely to change assessment"))),"CONF-LOW-SINGLE-ORIGIN","CONF-LOW-SENSITIVE"))))),IF(AB69="P11",IF(F69="No material change","CONF-MODERATE-NMC",IF(F69="Use with limits","CONF-MODERATE-LIMITED",IF(S69="Historical but deliberately bounded","CONF-MODERATE-HISTORICAL",IF(P69="Shared or dependent origins","CONF-MODERATE-SHARED-ORIGINS",IF(OR(O69="One independent line",AND(F69="Use",J69="Fit",OR(K69="Supported",K69="Inferred"),L69="Yes",OR(M69="None found",M69="Apparent contradiction resolved"),N69="None",O69="Single-origin only",OR(Q69="None",Q69="Limited and visible"),S69="Fit for current decision",T69="Unlikely to change assessment")),"CONF-MODERATE-ONE-LINE",IF(AND(J69="Limited / weak",O69="Multiple independent lines",P69="Established independent origins",OR(T69="Unlikely to change assessment",T69="Could change scope or wording")),"CONF-MODERATE-WEAK-LINES","CONF-MODERATE-SENSITIVE")))))),IF(AB69="P12",IF(F69="No material change","CONF-HIGH-NMC",IF(K69="Inferred","CONF-HIGH-INFERENCE-RETAINED","CONF-HIGH-DIRECT-INDEPENDENT")),""))))))))))))))</x:f>
      </x:c>
      <x:c r="AD69" s="38" t="str">
        <x:f>IF(A69="","",IF(AC69="A91-TECH-INVALID-ENUM","One or more active Stage 1 controlled values are invalid.",IF(AC69="A91-INCOMPLETE","The active Stage 1 assessment is incomplete.",IF(AC69="A91-UPSTREAM-REFUSE","What Counts as Reliable Evidence in Competitor Analysis? returned Refuse claim.",IF(AC69="A91-UPSTREAM-REVIEW","What Counts as Reliable Evidence in Competitor Analysis? returned Review required.",IF(AC69="A91-SC-NMC-UNRESOLVED","The no-material-change claim remains unresolved.",IF(AC69="A91-UPSTREAM-UNRESOLVED","The claim remains unresolved.",IF(AC69="A91-DIRECT-FIT","The evidence does not directly fit the exact submitted claim.",IF(AC69="A91-DIRECT-FIT-PARTIAL","The submitted claim only partially fits the evidence.",IF(AC69="A91-MISSING-OR-UNCHECKED","Required evidence is missing, unavailable, unknown, or contradiction checking is incomplete.",IF(AC69="A91-CONTRADICTION","A material contradiction remains unresolved.",IF(AC69="A91-SC-NMC-CONTRADICTION","The no-material-change submission contains an unresolved material contradiction.",IF(AC69="A91-NOT-ASSIGNABLE-ASSUMPTION","A material assumption remains unresolved.",IF(AC69="A91-NOT-ASSIGNABLE-CONTEXT","The relevant context is not established.",IF(AC69="A91-NOT-ASSIGNABLE-STALE-CURRENT","The evidence or context is stale for the current decision.",IF(AC69="A91-SC-NMC-STALE","The no-material-change assessment is stale for the current decision.",IF(AC69="A91-SC-ASSUMPTION-CONFLICT","The assumption category and detail conflict.",IF(AC69="A91-SC-INDEPENDENCE-UNPROVEN","Independent origins are not established.",IF(AC69="A91-SC-LIMIT-MISSING","Use with limits requires a named limitation.",IF(AC69="A91-SC-NMC-CLAIM-CHANGED","The exact claim changed, so prior confidence cannot be carried forward.",IF(AC69="A91-SC-NMC-USE-CHANGED","The decision use changed.",IF(AC69="A91-SC-UNCLASSIFIED","The valid input combination has no authorized classification.",IF(AC69="A91-LOW-ASSUMPTION","A bounded material assumption makes the eligible assessment fragile.",IF(AC69="A91-LOW-HISTORICAL","Historical, weak support makes the assessment fragile.",IF(AC69="A91-LOW-NOT-ESTABLISHED","Support exists but independent support is not established.",IF(AC69="A91-LOW-SENSITIVE","Plausible new evidence is likely to change the assessment.",IF(AC69="A91-LOW-SINGLE-ORIGIN","The eligible assessment depends on one origin and fails the stable single-origin conjunction.",IF(AC69="A91-LOW-WEAK-LINES","Multiple independent lines remain weak and the result is likely to change.",IF(AC69="A91-MODERATE-HISTORICAL","The evidence supports a deliberately historical, bounded assessment.",IF(AC69="A91-MODERATE-LIMITED","The assessment is eligible only within the named limitation.",IF(AC69="A91-MODERATE-NMC","The unchanged assessment remains eligible but retains meaningful uncertainty.",IF(AC69="A91-MODERATE-ONE-LINE","The assessment rests on one effective line of support.",IF(AC69="A91-MODERATE-SENSITIVE","Meaningful new evidence could change the scope or wording.",IF(AC69="A91-MODERATE-SHARED-ORIGINS","The lines share or depend on common origins, reducing independent corroboration.",IF(AC69="A91-MODERATE-WEAK-LINES","Established independent origins support the assessment, but the evidence remains limited or weak.",IF(AC69="A91-HIGH-DIRECT-INDEPENDENT","Direct, coherent support with established independent origins and limited visible assumptions supports the bounded assessment.",IF(AC69="A91-HIGH-INFERENCE-RETAINED","Direct, coherent support with established independent origins supports the bounded inference; it remains explicitly an inference.",IF(AC69="A91-HIGH-NMC","The exact claim and decision use are unchanged and the strong-support conditions remain satisfied.",""))))))))))))))))))))))))))))))))))))))</x:f>
      </x:c>
      <x:c r="AE69" s="38" t="str">
        <x:f>IF(A69="","",IF(Z69="Invalid controlled input","No confidence statement is permitted.",IF(Z69="Incomplete","No confidence statement is permitted until Stage 1 is complete.",IF(Z69="Not eligible","Confidence not assignable: no confidence statement is permitted for "&amp;C69&amp;" because "&amp;AD69&amp;" "&amp;AG69,IF(AA69="High confidence",IF(K69="Inferred","The evidence supports the inference that ","The available evidence strongly supports the assessment that ")&amp;C69&amp;", with High confidence within "&amp;D69&amp;". The principal remaining uncertainty is "&amp;U69,IF(AA69="Moderate confidence",IF(K69="Inferred","The evidence supports the inference that ","The available evidence supports the assessment that ")&amp;C69&amp;", with Moderate confidence within "&amp;D69&amp;". "&amp;U69&amp;" could change its scope or wording.",IF(K69="Inferred","The limited evidence supports the provisional inference that ","Limited evidence weakly supports the bounded assessment that ")&amp;C69&amp;". Treat it as provisional because "&amp;U69))))))</x:f>
      </x:c>
      <x:c r="AF69" s="38" t="str">
        <x:f>IF(A69="","",IF(Z69="Invalid controlled input","Do not preserve or reuse a previous result.",IF(Z69="Incomplete","Do not infer a result from partial inputs.",IF(Z69="Not eligible","Do not use High, Moderate or Low confidence, zero confidence, very low confidence, or wording that presents the claim as established.",IF(AA69="High confidence","Do not say certain, proven, guaranteed, definitely, conclusive, established fact, or assign a numerical probability.",IF(AA69="Moderate confidence","Do not say definitive, conclusive, established fact, or attach a percentage band.","Do not say shows, confirms, demonstrates as established, or use Low confidence to rescue an unsupported claim."))))))</x:f>
      </x:c>
      <x:c r="AG69" s="38" t="str">
        <x:f>IF(A69="","",IF(AC69="A91-TECH-INVALID-ENUM","Correct the exact invalid value and resubmit.",IF(AC69="A91-INCOMPLETE","Complete every active Stage 1 field.",IF(AC69="A91-UPSTREAM-REFUSE","Resolve or replace the refused claim through What Counts as Reliable Evidence in Competitor Analysis?.",IF(AC69="A91-UPSTREAM-REVIEW","Complete the review in What Counts as Reliable Evidence in Competitor Analysis? before confidence assessment.",IF(AC69="A91-SC-NMC-UNRESOLVED","Resolve the claim status upstream before assigning confidence.",IF(AC69="A91-UPSTREAM-UNRESOLVED","Resolve the claim status upstream before assigning confidence.",IF(AC69="A91-DIRECT-FIT","Narrow or replace the claim and rerun What Counts as Reliable Evidence in Competitor Analysis?.",IF(AC69="A91-DIRECT-FIT-PARTIAL","Submit the separately narrowed proposition approved through What Counts as Reliable Evidence in Competitor Analysis? as the new Exact claim with Direct claim fit set to Yes.",IF(AC69="A91-MISSING-OR-UNCHECKED","Recover or document the required evidence and complete the review in What Counts as Reliable Evidence in Competitor Analysis? before assigning confidence.",IF(AC69="A91-CONTRADICTION","Resolve or preserve the contradiction through How to Handle Contradictory Competitor Evidence before assigning confidence.",IF(AC69="A91-SC-NMC-CONTRADICTION","Resolve or preserve the contradiction through How to Handle Contradictory Competitor Evidence before assigning confidence.",IF(AC69="A91-NOT-ASSIGNABLE-ASSUMPTION","Resolve the material assumption or narrow the claim.",IF(AC69="A91-NOT-ASSIGNABLE-CONTEXT","Establish the relevant context before assigning confidence.",IF(AC69="A91-NOT-ASSIGNABLE-STALE-CURRENT","Update or historically bind the evidence through When Competitor Evidence Becomes Too Old to Use.",IF(AC69="A91-SC-NMC-STALE","Run a fresh assessment with current evidence.",IF(AC69="A91-SC-ASSUMPTION-CONFLICT","Choose a bounded assumption category or remove the detail.",IF(AC69="A91-SC-INDEPENDENCE-UNPROVEN","Trace origins or correct the support category.",IF(AC69="A91-SC-LIMIT-MISSING","Add the exact limitation or correct the upstream outcome.",IF(AC69="A91-SC-NMC-CLAIM-CHANGED","Run a fresh assessment.",IF(AC69="A91-SC-NMC-USE-CHANGED","Run a fresh assessment for the new use.",IF(AC69="A91-SC-UNCLASSIFIED","Return to method governance; do not invent a result.",IF(AC69="A91-LOW-ASSUMPTION","Keep the assumption explicit and seek evidence that could remove it.",IF(AC69="A91-LOW-HISTORICAL","Use only historically bounded wording and seek current evidence.",IF(AC69="A91-LOW-NOT-ESTABLISHED","Trace provenance or collect genuinely independent evidence.",IF(AC69="A91-LOW-SENSITIVE","Collect the evidence most likely to change the result.",IF(AC69="A91-LOW-SINGLE-ORIGIN","Seek genuinely independent corroboration.",IF(AC69="A91-LOW-WEAK-LINES","Strengthen direct support before consequential use.",IF(AC69="A91-MODERATE-HISTORICAL","Do not generalize it to the current decision without fresh evidence.",IF(AC69="A91-MODERATE-LIMITED","Reopen if the named limitation no longer holds.",IF(AC69="A91-MODERATE-NMC","Reopen if the exact claim, use, evidence or context changes.",IF(AC69="A91-MODERATE-ONE-LINE","A second genuinely independent line could change scope or wording.",IF(AC69="A91-MODERATE-SENSITIVE","Name the likely change trigger and keep the statement bounded.",IF(AC69="A91-MODERATE-SHARED-ORIGINS","Seek genuinely independent origins.",IF(AC69="A91-MODERATE-WEAK-LINES","Strengthen the direct evidence and preserve the limitation.",IF(AC69="A91-HIGH-DIRECT-INDEPENDENT","Reopen on the named evidence, context, assumption or decision-use trigger.",IF(AC69="A91-HIGH-INFERENCE-RETAINED","Retain the inference marker and reopen on the named trigger.",IF(AC69="A91-HIGH-NMC","Reopen on the named evidence, context, assumption or decision-use trigger.",""))))))))))))))))))))))))))))))))))))))</x:f>
      </x:c>
      <x:c r="AH69" s="38" t="str">
        <x:f>IF(A69="","",IF(Z69&lt;&gt;"Eligible","",IF(AND(V69="Consequential / high-impact",W69="Hard to reverse"),"CONF-OVERLAY-CONSEQUENCE + CONF-OVERLAY-HARD-TO-REVERSE",IF(AND(AA69="Low confidence",W69="Hard to reverse"),"CONF-OVERLAY-HARD-TO-REVERSE",IF(V69="Consequential / high-impact","CONF-OVERLAY-CONSEQUENCE",IF(W69="Hard to reverse","CONF-OVERLAY-HARD-TO-REVERSE",IF(OR(V69="Material / decision-changing",W69="Costly to reverse"),"CONF-OVERLAY-CONSEQUENCE","")))))))</x:f>
      </x:c>
      <x:c r="AI69" s="38" t="str">
        <x:f>IF(A69="","",IF(Z69&lt;&gt;"Eligible","",IF(AND(V69="Consequential / high-impact",W69="Hard to reverse"),IF(AA69="Low confidence","Independent review and formal approval required; default to deferral, evidence collection or a reversible test.","Independent accountable review and formal approval required before a consequential, hard-to-reverse action."),IF(AND(AA69="Low confidence",W69="Hard to reverse"),"Independent review and formal approval required; default to deferral, evidence collection or a reversible test.",IF(V69="Consequential / high-impact","Independent accountable review and formal approval required.",IF(W69="Hard to reverse","Independent review required before a hard-to-reverse action.",IF(OR(V69="Material / decision-changing",W69="Costly to reverse"),"Accountable reviewer required before material use.","Owner review; reopen on the named trigger.")))))))</x:f>
      </x:c>
      <x:c r="AJ69" s="38" t="str">
        <x:f>IF(A69="","",IF(Z69&lt;&gt;"Eligible","",IF(AND(V69="Consequential / high-impact",W69="Hard to reverse"),IF(AA69="Low confidence","Do not make an irreversible commitment from this Low-confidence assessment.","Prefer a reversible step and proceed only within the recorded scope after independent review; confidence itself is unchanged."),IF(AND(AA69="Low confidence",W69="Hard to reverse"),"Do not make an irreversible commitment from this Low-confidence assessment.",IF(V69="Consequential / high-impact","Proceed only within the recorded scope after independent review; confidence itself is unchanged.",IF(W69="Hard to reverse","Prefer a reversible step until review is complete.",IF(OR(V69="Material / decision-changing",W69="Costly to reverse"),"Use only after accountable review and within the stated boundary.","Proceed within the stated scope and preserve the reopen condition.")))))))</x:f>
      </x:c>
      <x:c r="AK69" s="37"/>
      <x:c r="AL69" s="37"/>
      <x:c r="AM69" s="37"/>
      <x:c r="AN69" s="37"/>
      <x:c r="AO69" s="42"/>
      <x:c r="AP69" s="38" t="str">
        <x:f>IF(A69="","",IF(Z69&lt;&gt;"Eligible","Not active",IF(OR(AND(AN69&lt;&gt;"",NOT(OR(EXACT(AN69,"Yes"),EXACT(AN69,"No")))),AND(AO69&lt;&gt;"",NOT(ISNUMBER(AO69)))),"H00",IF(OR(AK69="",AM69="",AN69=""),"H01",IF(AND(OR(V69="Material / decision-changing",V69="Consequential / high-impact",W69="Costly to reverse",W69="Hard to reverse"),AL69=""),"H02",IF(AND(OR(V69="Consequential / high-impact",W69="Hard to reverse"),AK69&lt;&gt;"",AL69&lt;&gt;"",EXACT(AK69,AL69)),"H03",IF(AND(AN69="Yes",AO69=""),"H04",IF(AND(AN69="No",AO69&lt;&gt;""),"H05","H06"))))))))</x:f>
      </x:c>
      <x:c r="AQ69" s="38" t="str">
        <x:f>IF(A69="","",IF(AP69="Not active","Not active",IF(OR(AP69="H00",AP69="H01",AP69="H04"),"Incomplete",IF(OR(AP69="H02",AP69="H03",AP69="H05"),"Draft","Complete"))))</x:f>
      </x:c>
      <x:c r="AR69" s="38" t="str">
        <x:f>IF(A69="","",IF(AP69="H00","CONF-HANDOFF-INVALID",IF(AP69="H01","CONF-HANDOFF-INCOMPLETE",IF(AP69="H02","CONF-HANDOFF-REVIEWER",IF(AP69="H03","CONF-HANDOFF-INDEPENDENCE",IF(AP69="H04","CONF-HANDOFF-DATE",IF(AP69="H05","CONF-HANDOFF-DATE-NOT-MATERIAL","")))))))</x:f>
      </x:c>
      <x:c r="AS69" s="38" t="str">
        <x:f>IF(A69="","",IF(AP69="H06","Permitted","Prohibited"))</x:f>
      </x:c>
      <x:c r="AT69" s="38" t="str">
        <x:f>IF(A69="","",IF(OR(AB69="P69",AB69="P70",AB69="P72",AB69="P73"),"What Counts as Reliable Evidence in Competitor Analysis?",IF(AB69="P71","Observed, Inferred and Unresolved Evidence",IF(AB69="P74","How to Handle Contradictory Competitor Evidence",IF(AB69="P75","When Competitor Evidence Becomes Too Old to Use","")))))</x:f>
      </x:c>
      <x:c r="AU69" s="38" t="str">
        <x:f>IF(A69="","","SERPIFAI Confidence Statement Method v1.0.1")</x:f>
      </x:c>
      <x:c r="AV69" s="38" t="str">
        <x:f>IF(A69="","","Qualitative evidence-and-uncertainty protocol; not probability, calibrated accuracy, scoring, assurance or a guarantee.")</x:f>
      </x:c>
    </x:row>
    <x:row r="70">
      <x:c r="A70" s="37"/>
      <x:c r="B70" s="37"/>
      <x:c r="C70" s="37"/>
      <x:c r="D70" s="37"/>
      <x:c r="E70" s="42"/>
      <x:c r="F70" s="37"/>
      <x:c r="G70" s="37"/>
      <x:c r="H70" s="37"/>
      <x:c r="I70" s="37"/>
      <x:c r="J70" s="37"/>
      <x:c r="K70" s="37"/>
      <x:c r="L70" s="37"/>
      <x:c r="M70" s="37"/>
      <x:c r="N70" s="37"/>
      <x:c r="O70" s="37"/>
      <x:c r="P70" s="37"/>
      <x:c r="Q70" s="37"/>
      <x:c r="R70" s="37"/>
      <x:c r="S70" s="37"/>
      <x:c r="T70" s="37"/>
      <x:c r="U70" s="37"/>
      <x:c r="V70" s="37"/>
      <x:c r="W70" s="37"/>
      <x:c r="X70" s="38" t="str">
        <x:f>IF(A70="","",IF(NOT(AND(OR(EXACT(F70,"Use"),EXACT(F70,"Use with limits"),EXACT(F70,"Review required"),EXACT(F70,"Refuse claim"),EXACT(F70,"No material change")),OR(EXACT(J70,"Fit"),EXACT(J70,"Limited / weak"),EXACT(J70,"Stale"),EXACT(J70,"Contradictory"),EXACT(J70,"Missing")),OR(EXACT(K70,"Supported"),EXACT(K70,"Inferred"),EXACT(K70,"Unresolved")),OR(EXACT(L70,"Yes"),EXACT(L70,"Partial"),EXACT(L70,"No"),EXACT(L70,"Unknown")),OR(EXACT(M70,"None found"),EXACT(M70,"Apparent contradiction resolved"),EXACT(M70,"Material contradiction unresolved"),EXACT(M70,"Not checked")),OR(EXACT(N70,"None"),EXACT(N70,"Recoverable missing evidence"),EXACT(N70,"Material evidence unavailable"),EXACT(N70,"Unknown")),OR(EXACT(O70,"Multiple independent lines"),EXACT(O70,"One independent line"),EXACT(O70,"Single-origin only"),EXACT(O70,"Not established")),OR(EXACT(Q70,"None"),EXACT(Q70,"Limited and visible"),EXACT(Q70,"Material but bounded"),EXACT(Q70,"Material and unresolved")),OR(EXACT(S70,"Fit for current decision"),EXACT(S70,"Historical but deliberately bounded"),EXACT(S70,"Stale for current decision"),EXACT(S70,"Context not established")),OR(EXACT(T70,"Unlikely to change assessment"),EXACT(T70,"Could change scope or wording"),EXACT(T70,"Likely to change assessment")),OR(EXACT(V70,"Routine / descriptive"),EXACT(V70,"Material / decision-changing"),EXACT(V70,"Consequential / high-impact")),OR(EXACT(W70,"Easy to reverse"),EXACT(W70,"Costly to reverse"),EXACT(W70,"Hard to reverse")),IF(F70="No material change",OR(EXACT(H70,"Unchanged exact claim"),EXACT(H70,"Changed exact claim")),TRUE),IF(F70="No material change",OR(EXACT(I70,"Unchanged decision use"),EXACT(I70,"Changed decision use")),TRUE),IF(OR(O70="Multiple independent lines",O70="One independent line"),OR(EXACT(P70,"Established independent origins"),EXACT(P70,"Shared or dependent origins"),EXACT(P70,"Not established")),TRUE))),"Invalid","Valid"))</x:f>
      </x:c>
      <x:c r="Y70" s="38" t="str">
        <x:f>IF(A70="","",IF(X70="Invalid","Not evaluated after P00",IF(OR(C70="",D70="",F70="",IF(F70="No material change",OR(H70="",I70=""),FALSE),J70="",K70="",L70="",M70="",N70="",O70="",IF(OR(O70="Multiple independent lines",O70="One independent line"),P70="",FALSE),Q70="",IF(Q70&lt;&gt;"None",R70="",FALSE),S70="",T70="",U70="",V70="",W70=""),"Incomplete","Complete")))</x:f>
      </x:c>
      <x:c r="Z70" s="38" t="str">
        <x:f>IF(A70="","",IF(AB70="P00","Invalid controlled input",IF(AB70="P01","Incomplete",IF(OR(AB70="P02",AB70="P03",AB70="P04",AB70="P05",AB70="P06",AB70="P07",AB70="P08",AB70="P09"),"Not eligible","Eligible"))))</x:f>
      </x:c>
      <x:c r="AA70" s="38" t="str">
        <x:f>IF(A70="","",IF(AB70="P00","No confidence assigned",IF(AB70="P01","No confidence result",IF(OR(AB70="P02",AB70="P03",AB70="P04",AB70="P05",AB70="P06",AB70="P07",AB70="P08",AB70="P09"),"Confidence not assignable",IF(AB70="P10","Low confidence",IF(AB70="P11","Moderate confidence","High confidence"))))))</x:f>
      </x:c>
      <x:c r="AB70" s="38" t="str">
        <x:f>IF(A70="","",IF(X70="Invalid","P00",IF(Y70="Incomplete","P01",IF(F70="Refuse claim","P02",IF(F70="Review required","P03",IF(K70="Unresolved","P04",IF(OR(L70="No",L70="Unknown",L70="Partial"),"P05",IF(OR(J70="Missing",N70&lt;&gt;"None",M70="Not checked"),"P06",IF(OR(J70="Contradictory",M70="Material contradiction unresolved"),"P07",IF(OR(J70="Stale",S70="Stale for current decision",S70="Context not established",Q70="Material and unresolved"),"P08",IF(OR(AND(F70="Use with limits",G70=""),AND(F70="No material change",H70="Changed exact claim"),AND(F70="No material change",I70="Changed decision use"),AND(OR(O70="Multiple independent lines",O70="One independent line"),P70="Not established"),AND(Q70="None",R70&lt;&gt;"")),"P09",IF(OR(Q70="Material but bounded",AND(S70="Historical but deliberately bounded",J70="Limited / weak"),O70="Not established",AND(J70="Limited / weak",O70="Multiple independent lines",P70="Established independent origins",T70="Likely to change assessment"),AND(O70="Single-origin only",NOT(AND(F70="Use",J70="Fit",OR(K70="Supported",K70="Inferred"),L70="Yes",OR(M70="None found",M70="Apparent contradiction resolved"),N70="None",O70="Single-origin only",OR(Q70="None",Q70="Limited and visible"),S70="Fit for current decision",T70="Unlikely to change assessment"))),T70="Likely to change assessment"),"P10",IF(OR(AND(F70="No material change",NOT(AND(OR(F70="Use",F70="No material change"),IF(F70="No material change",AND(H70="Unchanged exact claim",I70="Unchanged decision use"),TRUE),J70="Fit",OR(K70="Supported",K70="Inferred"),L70="Yes",OR(M70="None found",M70="Apparent contradiction resolved"),N70="None",O70="Multiple independent lines",P70="Established independent origins",OR(Q70="None",Q70="Limited and visible"),S70="Fit for current decision",T70="Unlikely to change assessment"))),F70="Use with limits",S70="Historical but deliberately bounded",P70="Shared or dependent origins",O70="One independent line",AND(F70="Use",J70="Fit",OR(K70="Supported",K70="Inferred"),L70="Yes",OR(M70="None found",M70="Apparent contradiction resolved"),N70="None",O70="Single-origin only",OR(Q70="None",Q70="Limited and visible"),S70="Fit for current decision",T70="Unlikely to change assessment"),AND(J70="Limited / weak",O70="Multiple independent lines",P70="Established independent origins",OR(T70="Unlikely to change assessment",T70="Could change scope or wording")),T70="Could change scope or wording"),"P11",IF(AND(OR(F70="Use",F70="No material change"),IF(F70="No material change",AND(H70="Unchanged exact claim",I70="Unchanged decision use"),TRUE),J70="Fit",OR(K70="Supported",K70="Inferred"),L70="Yes",OR(M70="None found",M70="Apparent contradiction resolved"),N70="None",O70="Multiple independent lines",P70="Established independent origins",OR(Q70="None",Q70="Limited and visible"),S70="Fit for current decision",T70="Unlikely to change assessment"),"P12","P09"))))))))))))))</x:f>
      </x:c>
      <x:c r="AC70" s="38" t="str">
        <x:f>IF(A70="","",IF(AB70="P00","CONF-TECH-INVALID-ENUM",IF(AB70="P01","CONF-INCOMPLETE",IF(AB70="P02","CONF-UPSTREAM-REFUSE",IF(AB70="P03","CONF-UPSTREAM-REVIEW",IF(AB70="P04",IF(F70="No material change","CONF-SC-NMC-UNRESOLVED","CONF-UPSTREAM-UNRESOLVED"),IF(AB70="P05",IF(L70="Partial","CONF-DIRECT-FIT-PARTIAL","CONF-DIRECT-FIT"),IF(AB70="P06","CONF-MISSING-OR-UNCHECKED",IF(AB70="P07",IF(F70="No material change","CONF-SC-NMC-CONTRADICTION","CONF-CONTRADICTION"),IF(AB70="P08",IF(Q70="Material and unresolved","CONF-NOT-ASSIGNABLE-ASSUMPTION",IF(AND(F70="No material change",OR(J70="Stale",S70="Stale for current decision")),"CONF-SC-NMC-STALE",IF(S70="Context not established","CONF-NOT-ASSIGNABLE-CONTEXT","CONF-NOT-ASSIGNABLE-STALE-CURRENT"))),IF(AB70="P09",IF(AND(F70="Use with limits",G70=""),"CONF-SC-LIMIT-MISSING",IF(AND(F70="No material change",H70="Changed exact claim"),"CONF-SC-NMC-CLAIM-CHANGED",IF(AND(F70="No material change",I70="Changed decision use"),"CONF-SC-NMC-USE-CHANGED",IF(AND(OR(O70="Multiple independent lines",O70="One independent line"),P70="Not established"),"CONF-SC-INDEPENDENCE-UNPROVEN",IF(AND(Q70="None",R70&lt;&gt;""),"CONF-SC-ASSUMPTION-CONFLICT","CONF-SC-UNCLASSIFIED"))))),IF(AB70="P10",IF(Q70="Material but bounded","CONF-LOW-ASSUMPTION",IF(AND(S70="Historical but deliberately bounded",J70="Limited / weak"),"CONF-LOW-HISTORICAL",IF(O70="Not established","CONF-LOW-NOT-ESTABLISHED",IF(AND(J70="Limited / weak",O70="Multiple independent lines",P70="Established independent origins",T70="Likely to change assessment"),"CONF-LOW-WEAK-LINES",IF(AND(O70="Single-origin only",NOT(AND(F70="Use",J70="Fit",OR(K70="Supported",K70="Inferred"),L70="Yes",OR(M70="None found",M70="Apparent contradiction resolved"),N70="None",O70="Single-origin only",OR(Q70="None",Q70="Limited and visible"),S70="Fit for current decision",T70="Unlikely to change assessment"))),"CONF-LOW-SINGLE-ORIGIN","CONF-LOW-SENSITIVE"))))),IF(AB70="P11",IF(F70="No material change","CONF-MODERATE-NMC",IF(F70="Use with limits","CONF-MODERATE-LIMITED",IF(S70="Historical but deliberately bounded","CONF-MODERATE-HISTORICAL",IF(P70="Shared or dependent origins","CONF-MODERATE-SHARED-ORIGINS",IF(OR(O70="One independent line",AND(F70="Use",J70="Fit",OR(K70="Supported",K70="Inferred"),L70="Yes",OR(M70="None found",M70="Apparent contradiction resolved"),N70="None",O70="Single-origin only",OR(Q70="None",Q70="Limited and visible"),S70="Fit for current decision",T70="Unlikely to change assessment")),"CONF-MODERATE-ONE-LINE",IF(AND(J70="Limited / weak",O70="Multiple independent lines",P70="Established independent origins",OR(T70="Unlikely to change assessment",T70="Could change scope or wording")),"CONF-MODERATE-WEAK-LINES","CONF-MODERATE-SENSITIVE")))))),IF(AB70="P12",IF(F70="No material change","CONF-HIGH-NMC",IF(K70="Inferred","CONF-HIGH-INFERENCE-RETAINED","CONF-HIGH-DIRECT-INDEPENDENT")),""))))))))))))))</x:f>
      </x:c>
      <x:c r="AD70" s="38" t="str">
        <x:f>IF(A70="","",IF(AC70="A92-TECH-INVALID-ENUM","One or more active Stage 1 controlled values are invalid.",IF(AC70="A92-INCOMPLETE","The active Stage 1 assessment is incomplete.",IF(AC70="A92-UPSTREAM-REFUSE","What Counts as Reliable Evidence in Competitor Analysis? returned Refuse claim.",IF(AC70="A92-UPSTREAM-REVIEW","What Counts as Reliable Evidence in Competitor Analysis? returned Review required.",IF(AC70="A92-SC-NMC-UNRESOLVED","The no-material-change claim remains unresolved.",IF(AC70="A92-UPSTREAM-UNRESOLVED","The claim remains unresolved.",IF(AC70="A92-DIRECT-FIT","The evidence does not directly fit the exact submitted claim.",IF(AC70="A92-DIRECT-FIT-PARTIAL","The submitted claim only partially fits the evidence.",IF(AC70="A92-MISSING-OR-UNCHECKED","Required evidence is missing, unavailable, unknown, or contradiction checking is incomplete.",IF(AC70="A92-CONTRADICTION","A material contradiction remains unresolved.",IF(AC70="A92-SC-NMC-CONTRADICTION","The no-material-change submission contains an unresolved material contradiction.",IF(AC70="A92-NOT-ASSIGNABLE-ASSUMPTION","A material assumption remains unresolved.",IF(AC70="A92-NOT-ASSIGNABLE-CONTEXT","The relevant context is not established.",IF(AC70="A92-NOT-ASSIGNABLE-STALE-CURRENT","The evidence or context is stale for the current decision.",IF(AC70="A92-SC-NMC-STALE","The no-material-change assessment is stale for the current decision.",IF(AC70="A92-SC-ASSUMPTION-CONFLICT","The assumption category and detail conflict.",IF(AC70="A92-SC-INDEPENDENCE-UNPROVEN","Independent origins are not established.",IF(AC70="A92-SC-LIMIT-MISSING","Use with limits requires a named limitation.",IF(AC70="A92-SC-NMC-CLAIM-CHANGED","The exact claim changed, so prior confidence cannot be carried forward.",IF(AC70="A92-SC-NMC-USE-CHANGED","The decision use changed.",IF(AC70="A92-SC-UNCLASSIFIED","The valid input combination has no authorized classification.",IF(AC70="A92-LOW-ASSUMPTION","A bounded material assumption makes the eligible assessment fragile.",IF(AC70="A92-LOW-HISTORICAL","Historical, weak support makes the assessment fragile.",IF(AC70="A92-LOW-NOT-ESTABLISHED","Support exists but independent support is not established.",IF(AC70="A92-LOW-SENSITIVE","Plausible new evidence is likely to change the assessment.",IF(AC70="A92-LOW-SINGLE-ORIGIN","The eligible assessment depends on one origin and fails the stable single-origin conjunction.",IF(AC70="A92-LOW-WEAK-LINES","Multiple independent lines remain weak and the result is likely to change.",IF(AC70="A92-MODERATE-HISTORICAL","The evidence supports a deliberately historical, bounded assessment.",IF(AC70="A92-MODERATE-LIMITED","The assessment is eligible only within the named limitation.",IF(AC70="A92-MODERATE-NMC","The unchanged assessment remains eligible but retains meaningful uncertainty.",IF(AC70="A92-MODERATE-ONE-LINE","The assessment rests on one effective line of support.",IF(AC70="A92-MODERATE-SENSITIVE","Meaningful new evidence could change the scope or wording.",IF(AC70="A92-MODERATE-SHARED-ORIGINS","The lines share or depend on common origins, reducing independent corroboration.",IF(AC70="A92-MODERATE-WEAK-LINES","Established independent origins support the assessment, but the evidence remains limited or weak.",IF(AC70="A92-HIGH-DIRECT-INDEPENDENT","Direct, coherent support with established independent origins and limited visible assumptions supports the bounded assessment.",IF(AC70="A92-HIGH-INFERENCE-RETAINED","Direct, coherent support with established independent origins supports the bounded inference; it remains explicitly an inference.",IF(AC70="A92-HIGH-NMC","The exact claim and decision use are unchanged and the strong-support conditions remain satisfied.",""))))))))))))))))))))))))))))))))))))))</x:f>
      </x:c>
      <x:c r="AE70" s="38" t="str">
        <x:f>IF(A70="","",IF(Z70="Invalid controlled input","No confidence statement is permitted.",IF(Z70="Incomplete","No confidence statement is permitted until Stage 1 is complete.",IF(Z70="Not eligible","Confidence not assignable: no confidence statement is permitted for "&amp;C70&amp;" because "&amp;AD70&amp;" "&amp;AG70,IF(AA70="High confidence",IF(K70="Inferred","The evidence supports the inference that ","The available evidence strongly supports the assessment that ")&amp;C70&amp;", with High confidence within "&amp;D70&amp;". The principal remaining uncertainty is "&amp;U70,IF(AA70="Moderate confidence",IF(K70="Inferred","The evidence supports the inference that ","The available evidence supports the assessment that ")&amp;C70&amp;", with Moderate confidence within "&amp;D70&amp;". "&amp;U70&amp;" could change its scope or wording.",IF(K70="Inferred","The limited evidence supports the provisional inference that ","Limited evidence weakly supports the bounded assessment that ")&amp;C70&amp;". Treat it as provisional because "&amp;U70))))))</x:f>
      </x:c>
      <x:c r="AF70" s="38" t="str">
        <x:f>IF(A70="","",IF(Z70="Invalid controlled input","Do not preserve or reuse a previous result.",IF(Z70="Incomplete","Do not infer a result from partial inputs.",IF(Z70="Not eligible","Do not use High, Moderate or Low confidence, zero confidence, very low confidence, or wording that presents the claim as established.",IF(AA70="High confidence","Do not say certain, proven, guaranteed, definitely, conclusive, established fact, or assign a numerical probability.",IF(AA70="Moderate confidence","Do not say definitive, conclusive, established fact, or attach a percentage band.","Do not say shows, confirms, demonstrates as established, or use Low confidence to rescue an unsupported claim."))))))</x:f>
      </x:c>
      <x:c r="AG70" s="38" t="str">
        <x:f>IF(A70="","",IF(AC70="A92-TECH-INVALID-ENUM","Correct the exact invalid value and resubmit.",IF(AC70="A92-INCOMPLETE","Complete every active Stage 1 field.",IF(AC70="A92-UPSTREAM-REFUSE","Resolve or replace the refused claim through What Counts as Reliable Evidence in Competitor Analysis?.",IF(AC70="A92-UPSTREAM-REVIEW","Complete the review in What Counts as Reliable Evidence in Competitor Analysis? before confidence assessment.",IF(AC70="A92-SC-NMC-UNRESOLVED","Resolve the claim status upstream before assigning confidence.",IF(AC70="A92-UPSTREAM-UNRESOLVED","Resolve the claim status upstream before assigning confidence.",IF(AC70="A92-DIRECT-FIT","Narrow or replace the claim and rerun What Counts as Reliable Evidence in Competitor Analysis?.",IF(AC70="A92-DIRECT-FIT-PARTIAL","Submit the separately narrowed proposition approved through What Counts as Reliable Evidence in Competitor Analysis? as the new Exact claim with Direct claim fit set to Yes.",IF(AC70="A92-MISSING-OR-UNCHECKED","Recover or document the required evidence and complete the review in What Counts as Reliable Evidence in Competitor Analysis? before assigning confidence.",IF(AC70="A92-CONTRADICTION","Resolve or preserve the contradiction through How to Handle Contradictory Competitor Evidence before assigning confidence.",IF(AC70="A92-SC-NMC-CONTRADICTION","Resolve or preserve the contradiction through How to Handle Contradictory Competitor Evidence before assigning confidence.",IF(AC70="A92-NOT-ASSIGNABLE-ASSUMPTION","Resolve the material assumption or narrow the claim.",IF(AC70="A92-NOT-ASSIGNABLE-CONTEXT","Establish the relevant context before assigning confidence.",IF(AC70="A92-NOT-ASSIGNABLE-STALE-CURRENT","Update or historically bind the evidence through When Competitor Evidence Becomes Too Old to Use.",IF(AC70="A92-SC-NMC-STALE","Run a fresh assessment with current evidence.",IF(AC70="A92-SC-ASSUMPTION-CONFLICT","Choose a bounded assumption category or remove the detail.",IF(AC70="A92-SC-INDEPENDENCE-UNPROVEN","Trace origins or correct the support category.",IF(AC70="A92-SC-LIMIT-MISSING","Add the exact limitation or correct the upstream outcome.",IF(AC70="A92-SC-NMC-CLAIM-CHANGED","Run a fresh assessment.",IF(AC70="A92-SC-NMC-USE-CHANGED","Run a fresh assessment for the new use.",IF(AC70="A92-SC-UNCLASSIFIED","Return to method governance; do not invent a result.",IF(AC70="A92-LOW-ASSUMPTION","Keep the assumption explicit and seek evidence that could remove it.",IF(AC70="A92-LOW-HISTORICAL","Use only historically bounded wording and seek current evidence.",IF(AC70="A92-LOW-NOT-ESTABLISHED","Trace provenance or collect genuinely independent evidence.",IF(AC70="A92-LOW-SENSITIVE","Collect the evidence most likely to change the result.",IF(AC70="A92-LOW-SINGLE-ORIGIN","Seek genuinely independent corroboration.",IF(AC70="A92-LOW-WEAK-LINES","Strengthen direct support before consequential use.",IF(AC70="A92-MODERATE-HISTORICAL","Do not generalize it to the current decision without fresh evidence.",IF(AC70="A92-MODERATE-LIMITED","Reopen if the named limitation no longer holds.",IF(AC70="A92-MODERATE-NMC","Reopen if the exact claim, use, evidence or context changes.",IF(AC70="A92-MODERATE-ONE-LINE","A second genuinely independent line could change scope or wording.",IF(AC70="A92-MODERATE-SENSITIVE","Name the likely change trigger and keep the statement bounded.",IF(AC70="A92-MODERATE-SHARED-ORIGINS","Seek genuinely independent origins.",IF(AC70="A92-MODERATE-WEAK-LINES","Strengthen the direct evidence and preserve the limitation.",IF(AC70="A92-HIGH-DIRECT-INDEPENDENT","Reopen on the named evidence, context, assumption or decision-use trigger.",IF(AC70="A92-HIGH-INFERENCE-RETAINED","Retain the inference marker and reopen on the named trigger.",IF(AC70="A92-HIGH-NMC","Reopen on the named evidence, context, assumption or decision-use trigger.",""))))))))))))))))))))))))))))))))))))))</x:f>
      </x:c>
      <x:c r="AH70" s="38" t="str">
        <x:f>IF(A70="","",IF(Z70&lt;&gt;"Eligible","",IF(AND(V70="Consequential / high-impact",W70="Hard to reverse"),"CONF-OVERLAY-CONSEQUENCE + CONF-OVERLAY-HARD-TO-REVERSE",IF(AND(AA70="Low confidence",W70="Hard to reverse"),"CONF-OVERLAY-HARD-TO-REVERSE",IF(V70="Consequential / high-impact","CONF-OVERLAY-CONSEQUENCE",IF(W70="Hard to reverse","CONF-OVERLAY-HARD-TO-REVERSE",IF(OR(V70="Material / decision-changing",W70="Costly to reverse"),"CONF-OVERLAY-CONSEQUENCE","")))))))</x:f>
      </x:c>
      <x:c r="AI70" s="38" t="str">
        <x:f>IF(A70="","",IF(Z70&lt;&gt;"Eligible","",IF(AND(V70="Consequential / high-impact",W70="Hard to reverse"),IF(AA70="Low confidence","Independent review and formal approval required; default to deferral, evidence collection or a reversible test.","Independent accountable review and formal approval required before a consequential, hard-to-reverse action."),IF(AND(AA70="Low confidence",W70="Hard to reverse"),"Independent review and formal approval required; default to deferral, evidence collection or a reversible test.",IF(V70="Consequential / high-impact","Independent accountable review and formal approval required.",IF(W70="Hard to reverse","Independent review required before a hard-to-reverse action.",IF(OR(V70="Material / decision-changing",W70="Costly to reverse"),"Accountable reviewer required before material use.","Owner review; reopen on the named trigger.")))))))</x:f>
      </x:c>
      <x:c r="AJ70" s="38" t="str">
        <x:f>IF(A70="","",IF(Z70&lt;&gt;"Eligible","",IF(AND(V70="Consequential / high-impact",W70="Hard to reverse"),IF(AA70="Low confidence","Do not make an irreversible commitment from this Low-confidence assessment.","Prefer a reversible step and proceed only within the recorded scope after independent review; confidence itself is unchanged."),IF(AND(AA70="Low confidence",W70="Hard to reverse"),"Do not make an irreversible commitment from this Low-confidence assessment.",IF(V70="Consequential / high-impact","Proceed only within the recorded scope after independent review; confidence itself is unchanged.",IF(W70="Hard to reverse","Prefer a reversible step until review is complete.",IF(OR(V70="Material / decision-changing",W70="Costly to reverse"),"Use only after accountable review and within the stated boundary.","Proceed within the stated scope and preserve the reopen condition.")))))))</x:f>
      </x:c>
      <x:c r="AK70" s="37"/>
      <x:c r="AL70" s="37"/>
      <x:c r="AM70" s="37"/>
      <x:c r="AN70" s="37"/>
      <x:c r="AO70" s="42"/>
      <x:c r="AP70" s="38" t="str">
        <x:f>IF(A70="","",IF(Z70&lt;&gt;"Eligible","Not active",IF(OR(AND(AN70&lt;&gt;"",NOT(OR(EXACT(AN70,"Yes"),EXACT(AN70,"No")))),AND(AO70&lt;&gt;"",NOT(ISNUMBER(AO70)))),"H00",IF(OR(AK70="",AM70="",AN70=""),"H01",IF(AND(OR(V70="Material / decision-changing",V70="Consequential / high-impact",W70="Costly to reverse",W70="Hard to reverse"),AL70=""),"H02",IF(AND(OR(V70="Consequential / high-impact",W70="Hard to reverse"),AK70&lt;&gt;"",AL70&lt;&gt;"",EXACT(AK70,AL70)),"H03",IF(AND(AN70="Yes",AO70=""),"H04",IF(AND(AN70="No",AO70&lt;&gt;""),"H05","H06"))))))))</x:f>
      </x:c>
      <x:c r="AQ70" s="38" t="str">
        <x:f>IF(A70="","",IF(AP70="Not active","Not active",IF(OR(AP70="H00",AP70="H01",AP70="H04"),"Incomplete",IF(OR(AP70="H02",AP70="H03",AP70="H05"),"Draft","Complete"))))</x:f>
      </x:c>
      <x:c r="AR70" s="38" t="str">
        <x:f>IF(A70="","",IF(AP70="H00","CONF-HANDOFF-INVALID",IF(AP70="H01","CONF-HANDOFF-INCOMPLETE",IF(AP70="H02","CONF-HANDOFF-REVIEWER",IF(AP70="H03","CONF-HANDOFF-INDEPENDENCE",IF(AP70="H04","CONF-HANDOFF-DATE",IF(AP70="H05","CONF-HANDOFF-DATE-NOT-MATERIAL","")))))))</x:f>
      </x:c>
      <x:c r="AS70" s="38" t="str">
        <x:f>IF(A70="","",IF(AP70="H06","Permitted","Prohibited"))</x:f>
      </x:c>
      <x:c r="AT70" s="38" t="str">
        <x:f>IF(A70="","",IF(OR(AB70="P70",AB70="P71",AB70="P73",AB70="P74"),"What Counts as Reliable Evidence in Competitor Analysis?",IF(AB70="P72","Observed, Inferred and Unresolved Evidence",IF(AB70="P75","How to Handle Contradictory Competitor Evidence",IF(AB70="P76","When Competitor Evidence Becomes Too Old to Use","")))))</x:f>
      </x:c>
      <x:c r="AU70" s="38" t="str">
        <x:f>IF(A70="","","SERPIFAI Confidence Statement Method v1.0.1")</x:f>
      </x:c>
      <x:c r="AV70" s="38" t="str">
        <x:f>IF(A70="","","Qualitative evidence-and-uncertainty protocol; not probability, calibrated accuracy, scoring, assurance or a guarantee.")</x:f>
      </x:c>
    </x:row>
    <x:row r="71">
      <x:c r="A71" s="37"/>
      <x:c r="B71" s="37"/>
      <x:c r="C71" s="37"/>
      <x:c r="D71" s="37"/>
      <x:c r="E71" s="42"/>
      <x:c r="F71" s="37"/>
      <x:c r="G71" s="37"/>
      <x:c r="H71" s="37"/>
      <x:c r="I71" s="37"/>
      <x:c r="J71" s="37"/>
      <x:c r="K71" s="37"/>
      <x:c r="L71" s="37"/>
      <x:c r="M71" s="37"/>
      <x:c r="N71" s="37"/>
      <x:c r="O71" s="37"/>
      <x:c r="P71" s="37"/>
      <x:c r="Q71" s="37"/>
      <x:c r="R71" s="37"/>
      <x:c r="S71" s="37"/>
      <x:c r="T71" s="37"/>
      <x:c r="U71" s="37"/>
      <x:c r="V71" s="37"/>
      <x:c r="W71" s="37"/>
      <x:c r="X71" s="38" t="str">
        <x:f>IF(A71="","",IF(NOT(AND(OR(EXACT(F71,"Use"),EXACT(F71,"Use with limits"),EXACT(F71,"Review required"),EXACT(F71,"Refuse claim"),EXACT(F71,"No material change")),OR(EXACT(J71,"Fit"),EXACT(J71,"Limited / weak"),EXACT(J71,"Stale"),EXACT(J71,"Contradictory"),EXACT(J71,"Missing")),OR(EXACT(K71,"Supported"),EXACT(K71,"Inferred"),EXACT(K71,"Unresolved")),OR(EXACT(L71,"Yes"),EXACT(L71,"Partial"),EXACT(L71,"No"),EXACT(L71,"Unknown")),OR(EXACT(M71,"None found"),EXACT(M71,"Apparent contradiction resolved"),EXACT(M71,"Material contradiction unresolved"),EXACT(M71,"Not checked")),OR(EXACT(N71,"None"),EXACT(N71,"Recoverable missing evidence"),EXACT(N71,"Material evidence unavailable"),EXACT(N71,"Unknown")),OR(EXACT(O71,"Multiple independent lines"),EXACT(O71,"One independent line"),EXACT(O71,"Single-origin only"),EXACT(O71,"Not established")),OR(EXACT(Q71,"None"),EXACT(Q71,"Limited and visible"),EXACT(Q71,"Material but bounded"),EXACT(Q71,"Material and unresolved")),OR(EXACT(S71,"Fit for current decision"),EXACT(S71,"Historical but deliberately bounded"),EXACT(S71,"Stale for current decision"),EXACT(S71,"Context not established")),OR(EXACT(T71,"Unlikely to change assessment"),EXACT(T71,"Could change scope or wording"),EXACT(T71,"Likely to change assessment")),OR(EXACT(V71,"Routine / descriptive"),EXACT(V71,"Material / decision-changing"),EXACT(V71,"Consequential / high-impact")),OR(EXACT(W71,"Easy to reverse"),EXACT(W71,"Costly to reverse"),EXACT(W71,"Hard to reverse")),IF(F71="No material change",OR(EXACT(H71,"Unchanged exact claim"),EXACT(H71,"Changed exact claim")),TRUE),IF(F71="No material change",OR(EXACT(I71,"Unchanged decision use"),EXACT(I71,"Changed decision use")),TRUE),IF(OR(O71="Multiple independent lines",O71="One independent line"),OR(EXACT(P71,"Established independent origins"),EXACT(P71,"Shared or dependent origins"),EXACT(P71,"Not established")),TRUE))),"Invalid","Valid"))</x:f>
      </x:c>
      <x:c r="Y71" s="38" t="str">
        <x:f>IF(A71="","",IF(X71="Invalid","Not evaluated after P00",IF(OR(C71="",D71="",F71="",IF(F71="No material change",OR(H71="",I71=""),FALSE),J71="",K71="",L71="",M71="",N71="",O71="",IF(OR(O71="Multiple independent lines",O71="One independent line"),P71="",FALSE),Q71="",IF(Q71&lt;&gt;"None",R71="",FALSE),S71="",T71="",U71="",V71="",W71=""),"Incomplete","Complete")))</x:f>
      </x:c>
      <x:c r="Z71" s="38" t="str">
        <x:f>IF(A71="","",IF(AB71="P00","Invalid controlled input",IF(AB71="P01","Incomplete",IF(OR(AB71="P02",AB71="P03",AB71="P04",AB71="P05",AB71="P06",AB71="P07",AB71="P08",AB71="P09"),"Not eligible","Eligible"))))</x:f>
      </x:c>
      <x:c r="AA71" s="38" t="str">
        <x:f>IF(A71="","",IF(AB71="P00","No confidence assigned",IF(AB71="P01","No confidence result",IF(OR(AB71="P02",AB71="P03",AB71="P04",AB71="P05",AB71="P06",AB71="P07",AB71="P08",AB71="P09"),"Confidence not assignable",IF(AB71="P10","Low confidence",IF(AB71="P11","Moderate confidence","High confidence"))))))</x:f>
      </x:c>
      <x:c r="AB71" s="38" t="str">
        <x:f>IF(A71="","",IF(X71="Invalid","P00",IF(Y71="Incomplete","P01",IF(F71="Refuse claim","P02",IF(F71="Review required","P03",IF(K71="Unresolved","P04",IF(OR(L71="No",L71="Unknown",L71="Partial"),"P05",IF(OR(J71="Missing",N71&lt;&gt;"None",M71="Not checked"),"P06",IF(OR(J71="Contradictory",M71="Material contradiction unresolved"),"P07",IF(OR(J71="Stale",S71="Stale for current decision",S71="Context not established",Q71="Material and unresolved"),"P08",IF(OR(AND(F71="Use with limits",G71=""),AND(F71="No material change",H71="Changed exact claim"),AND(F71="No material change",I71="Changed decision use"),AND(OR(O71="Multiple independent lines",O71="One independent line"),P71="Not established"),AND(Q71="None",R71&lt;&gt;"")),"P09",IF(OR(Q71="Material but bounded",AND(S71="Historical but deliberately bounded",J71="Limited / weak"),O71="Not established",AND(J71="Limited / weak",O71="Multiple independent lines",P71="Established independent origins",T71="Likely to change assessment"),AND(O71="Single-origin only",NOT(AND(F71="Use",J71="Fit",OR(K71="Supported",K71="Inferred"),L71="Yes",OR(M71="None found",M71="Apparent contradiction resolved"),N71="None",O71="Single-origin only",OR(Q71="None",Q71="Limited and visible"),S71="Fit for current decision",T71="Unlikely to change assessment"))),T71="Likely to change assessment"),"P10",IF(OR(AND(F71="No material change",NOT(AND(OR(F71="Use",F71="No material change"),IF(F71="No material change",AND(H71="Unchanged exact claim",I71="Unchanged decision use"),TRUE),J71="Fit",OR(K71="Supported",K71="Inferred"),L71="Yes",OR(M71="None found",M71="Apparent contradiction resolved"),N71="None",O71="Multiple independent lines",P71="Established independent origins",OR(Q71="None",Q71="Limited and visible"),S71="Fit for current decision",T71="Unlikely to change assessment"))),F71="Use with limits",S71="Historical but deliberately bounded",P71="Shared or dependent origins",O71="One independent line",AND(F71="Use",J71="Fit",OR(K71="Supported",K71="Inferred"),L71="Yes",OR(M71="None found",M71="Apparent contradiction resolved"),N71="None",O71="Single-origin only",OR(Q71="None",Q71="Limited and visible"),S71="Fit for current decision",T71="Unlikely to change assessment"),AND(J71="Limited / weak",O71="Multiple independent lines",P71="Established independent origins",OR(T71="Unlikely to change assessment",T71="Could change scope or wording")),T71="Could change scope or wording"),"P11",IF(AND(OR(F71="Use",F71="No material change"),IF(F71="No material change",AND(H71="Unchanged exact claim",I71="Unchanged decision use"),TRUE),J71="Fit",OR(K71="Supported",K71="Inferred"),L71="Yes",OR(M71="None found",M71="Apparent contradiction resolved"),N71="None",O71="Multiple independent lines",P71="Established independent origins",OR(Q71="None",Q71="Limited and visible"),S71="Fit for current decision",T71="Unlikely to change assessment"),"P12","P09"))))))))))))))</x:f>
      </x:c>
      <x:c r="AC71" s="38" t="str">
        <x:f>IF(A71="","",IF(AB71="P00","CONF-TECH-INVALID-ENUM",IF(AB71="P01","CONF-INCOMPLETE",IF(AB71="P02","CONF-UPSTREAM-REFUSE",IF(AB71="P03","CONF-UPSTREAM-REVIEW",IF(AB71="P04",IF(F71="No material change","CONF-SC-NMC-UNRESOLVED","CONF-UPSTREAM-UNRESOLVED"),IF(AB71="P05",IF(L71="Partial","CONF-DIRECT-FIT-PARTIAL","CONF-DIRECT-FIT"),IF(AB71="P06","CONF-MISSING-OR-UNCHECKED",IF(AB71="P07",IF(F71="No material change","CONF-SC-NMC-CONTRADICTION","CONF-CONTRADICTION"),IF(AB71="P08",IF(Q71="Material and unresolved","CONF-NOT-ASSIGNABLE-ASSUMPTION",IF(AND(F71="No material change",OR(J71="Stale",S71="Stale for current decision")),"CONF-SC-NMC-STALE",IF(S71="Context not established","CONF-NOT-ASSIGNABLE-CONTEXT","CONF-NOT-ASSIGNABLE-STALE-CURRENT"))),IF(AB71="P09",IF(AND(F71="Use with limits",G71=""),"CONF-SC-LIMIT-MISSING",IF(AND(F71="No material change",H71="Changed exact claim"),"CONF-SC-NMC-CLAIM-CHANGED",IF(AND(F71="No material change",I71="Changed decision use"),"CONF-SC-NMC-USE-CHANGED",IF(AND(OR(O71="Multiple independent lines",O71="One independent line"),P71="Not established"),"CONF-SC-INDEPENDENCE-UNPROVEN",IF(AND(Q71="None",R71&lt;&gt;""),"CONF-SC-ASSUMPTION-CONFLICT","CONF-SC-UNCLASSIFIED"))))),IF(AB71="P10",IF(Q71="Material but bounded","CONF-LOW-ASSUMPTION",IF(AND(S71="Historical but deliberately bounded",J71="Limited / weak"),"CONF-LOW-HISTORICAL",IF(O71="Not established","CONF-LOW-NOT-ESTABLISHED",IF(AND(J71="Limited / weak",O71="Multiple independent lines",P71="Established independent origins",T71="Likely to change assessment"),"CONF-LOW-WEAK-LINES",IF(AND(O71="Single-origin only",NOT(AND(F71="Use",J71="Fit",OR(K71="Supported",K71="Inferred"),L71="Yes",OR(M71="None found",M71="Apparent contradiction resolved"),N71="None",O71="Single-origin only",OR(Q71="None",Q71="Limited and visible"),S71="Fit for current decision",T71="Unlikely to change assessment"))),"CONF-LOW-SINGLE-ORIGIN","CONF-LOW-SENSITIVE"))))),IF(AB71="P11",IF(F71="No material change","CONF-MODERATE-NMC",IF(F71="Use with limits","CONF-MODERATE-LIMITED",IF(S71="Historical but deliberately bounded","CONF-MODERATE-HISTORICAL",IF(P71="Shared or dependent origins","CONF-MODERATE-SHARED-ORIGINS",IF(OR(O71="One independent line",AND(F71="Use",J71="Fit",OR(K71="Supported",K71="Inferred"),L71="Yes",OR(M71="None found",M71="Apparent contradiction resolved"),N71="None",O71="Single-origin only",OR(Q71="None",Q71="Limited and visible"),S71="Fit for current decision",T71="Unlikely to change assessment")),"CONF-MODERATE-ONE-LINE",IF(AND(J71="Limited / weak",O71="Multiple independent lines",P71="Established independent origins",OR(T71="Unlikely to change assessment",T71="Could change scope or wording")),"CONF-MODERATE-WEAK-LINES","CONF-MODERATE-SENSITIVE")))))),IF(AB71="P12",IF(F71="No material change","CONF-HIGH-NMC",IF(K71="Inferred","CONF-HIGH-INFERENCE-RETAINED","CONF-HIGH-DIRECT-INDEPENDENT")),""))))))))))))))</x:f>
      </x:c>
      <x:c r="AD71" s="38" t="str">
        <x:f>IF(A71="","",IF(AC71="A93-TECH-INVALID-ENUM","One or more active Stage 1 controlled values are invalid.",IF(AC71="A93-INCOMPLETE","The active Stage 1 assessment is incomplete.",IF(AC71="A93-UPSTREAM-REFUSE","What Counts as Reliable Evidence in Competitor Analysis? returned Refuse claim.",IF(AC71="A93-UPSTREAM-REVIEW","What Counts as Reliable Evidence in Competitor Analysis? returned Review required.",IF(AC71="A93-SC-NMC-UNRESOLVED","The no-material-change claim remains unresolved.",IF(AC71="A93-UPSTREAM-UNRESOLVED","The claim remains unresolved.",IF(AC71="A93-DIRECT-FIT","The evidence does not directly fit the exact submitted claim.",IF(AC71="A93-DIRECT-FIT-PARTIAL","The submitted claim only partially fits the evidence.",IF(AC71="A93-MISSING-OR-UNCHECKED","Required evidence is missing, unavailable, unknown, or contradiction checking is incomplete.",IF(AC71="A93-CONTRADICTION","A material contradiction remains unresolved.",IF(AC71="A93-SC-NMC-CONTRADICTION","The no-material-change submission contains an unresolved material contradiction.",IF(AC71="A93-NOT-ASSIGNABLE-ASSUMPTION","A material assumption remains unresolved.",IF(AC71="A93-NOT-ASSIGNABLE-CONTEXT","The relevant context is not established.",IF(AC71="A93-NOT-ASSIGNABLE-STALE-CURRENT","The evidence or context is stale for the current decision.",IF(AC71="A93-SC-NMC-STALE","The no-material-change assessment is stale for the current decision.",IF(AC71="A93-SC-ASSUMPTION-CONFLICT","The assumption category and detail conflict.",IF(AC71="A93-SC-INDEPENDENCE-UNPROVEN","Independent origins are not established.",IF(AC71="A93-SC-LIMIT-MISSING","Use with limits requires a named limitation.",IF(AC71="A93-SC-NMC-CLAIM-CHANGED","The exact claim changed, so prior confidence cannot be carried forward.",IF(AC71="A93-SC-NMC-USE-CHANGED","The decision use changed.",IF(AC71="A93-SC-UNCLASSIFIED","The valid input combination has no authorized classification.",IF(AC71="A93-LOW-ASSUMPTION","A bounded material assumption makes the eligible assessment fragile.",IF(AC71="A93-LOW-HISTORICAL","Historical, weak support makes the assessment fragile.",IF(AC71="A93-LOW-NOT-ESTABLISHED","Support exists but independent support is not established.",IF(AC71="A93-LOW-SENSITIVE","Plausible new evidence is likely to change the assessment.",IF(AC71="A93-LOW-SINGLE-ORIGIN","The eligible assessment depends on one origin and fails the stable single-origin conjunction.",IF(AC71="A93-LOW-WEAK-LINES","Multiple independent lines remain weak and the result is likely to change.",IF(AC71="A93-MODERATE-HISTORICAL","The evidence supports a deliberately historical, bounded assessment.",IF(AC71="A93-MODERATE-LIMITED","The assessment is eligible only within the named limitation.",IF(AC71="A93-MODERATE-NMC","The unchanged assessment remains eligible but retains meaningful uncertainty.",IF(AC71="A93-MODERATE-ONE-LINE","The assessment rests on one effective line of support.",IF(AC71="A93-MODERATE-SENSITIVE","Meaningful new evidence could change the scope or wording.",IF(AC71="A93-MODERATE-SHARED-ORIGINS","The lines share or depend on common origins, reducing independent corroboration.",IF(AC71="A93-MODERATE-WEAK-LINES","Established independent origins support the assessment, but the evidence remains limited or weak.",IF(AC71="A93-HIGH-DIRECT-INDEPENDENT","Direct, coherent support with established independent origins and limited visible assumptions supports the bounded assessment.",IF(AC71="A93-HIGH-INFERENCE-RETAINED","Direct, coherent support with established independent origins supports the bounded inference; it remains explicitly an inference.",IF(AC71="A93-HIGH-NMC","The exact claim and decision use are unchanged and the strong-support conditions remain satisfied.",""))))))))))))))))))))))))))))))))))))))</x:f>
      </x:c>
      <x:c r="AE71" s="38" t="str">
        <x:f>IF(A71="","",IF(Z71="Invalid controlled input","No confidence statement is permitted.",IF(Z71="Incomplete","No confidence statement is permitted until Stage 1 is complete.",IF(Z71="Not eligible","Confidence not assignable: no confidence statement is permitted for "&amp;C71&amp;" because "&amp;AD71&amp;" "&amp;AG71,IF(AA71="High confidence",IF(K71="Inferred","The evidence supports the inference that ","The available evidence strongly supports the assessment that ")&amp;C71&amp;", with High confidence within "&amp;D71&amp;". The principal remaining uncertainty is "&amp;U71,IF(AA71="Moderate confidence",IF(K71="Inferred","The evidence supports the inference that ","The available evidence supports the assessment that ")&amp;C71&amp;", with Moderate confidence within "&amp;D71&amp;". "&amp;U71&amp;" could change its scope or wording.",IF(K71="Inferred","The limited evidence supports the provisional inference that ","Limited evidence weakly supports the bounded assessment that ")&amp;C71&amp;". Treat it as provisional because "&amp;U71))))))</x:f>
      </x:c>
      <x:c r="AF71" s="38" t="str">
        <x:f>IF(A71="","",IF(Z71="Invalid controlled input","Do not preserve or reuse a previous result.",IF(Z71="Incomplete","Do not infer a result from partial inputs.",IF(Z71="Not eligible","Do not use High, Moderate or Low confidence, zero confidence, very low confidence, or wording that presents the claim as established.",IF(AA71="High confidence","Do not say certain, proven, guaranteed, definitely, conclusive, established fact, or assign a numerical probability.",IF(AA71="Moderate confidence","Do not say definitive, conclusive, established fact, or attach a percentage band.","Do not say shows, confirms, demonstrates as established, or use Low confidence to rescue an unsupported claim."))))))</x:f>
      </x:c>
      <x:c r="AG71" s="38" t="str">
        <x:f>IF(A71="","",IF(AC71="A93-TECH-INVALID-ENUM","Correct the exact invalid value and resubmit.",IF(AC71="A93-INCOMPLETE","Complete every active Stage 1 field.",IF(AC71="A93-UPSTREAM-REFUSE","Resolve or replace the refused claim through What Counts as Reliable Evidence in Competitor Analysis?.",IF(AC71="A93-UPSTREAM-REVIEW","Complete the review in What Counts as Reliable Evidence in Competitor Analysis? before confidence assessment.",IF(AC71="A93-SC-NMC-UNRESOLVED","Resolve the claim status upstream before assigning confidence.",IF(AC71="A93-UPSTREAM-UNRESOLVED","Resolve the claim status upstream before assigning confidence.",IF(AC71="A93-DIRECT-FIT","Narrow or replace the claim and rerun What Counts as Reliable Evidence in Competitor Analysis?.",IF(AC71="A93-DIRECT-FIT-PARTIAL","Submit the separately narrowed proposition approved through What Counts as Reliable Evidence in Competitor Analysis? as the new Exact claim with Direct claim fit set to Yes.",IF(AC71="A93-MISSING-OR-UNCHECKED","Recover or document the required evidence and complete the review in What Counts as Reliable Evidence in Competitor Analysis? before assigning confidence.",IF(AC71="A93-CONTRADICTION","Resolve or preserve the contradiction through How to Handle Contradictory Competitor Evidence before assigning confidence.",IF(AC71="A93-SC-NMC-CONTRADICTION","Resolve or preserve the contradiction through How to Handle Contradictory Competitor Evidence before assigning confidence.",IF(AC71="A93-NOT-ASSIGNABLE-ASSUMPTION","Resolve the material assumption or narrow the claim.",IF(AC71="A93-NOT-ASSIGNABLE-CONTEXT","Establish the relevant context before assigning confidence.",IF(AC71="A93-NOT-ASSIGNABLE-STALE-CURRENT","Update or historically bind the evidence through When Competitor Evidence Becomes Too Old to Use.",IF(AC71="A93-SC-NMC-STALE","Run a fresh assessment with current evidence.",IF(AC71="A93-SC-ASSUMPTION-CONFLICT","Choose a bounded assumption category or remove the detail.",IF(AC71="A93-SC-INDEPENDENCE-UNPROVEN","Trace origins or correct the support category.",IF(AC71="A93-SC-LIMIT-MISSING","Add the exact limitation or correct the upstream outcome.",IF(AC71="A93-SC-NMC-CLAIM-CHANGED","Run a fresh assessment.",IF(AC71="A93-SC-NMC-USE-CHANGED","Run a fresh assessment for the new use.",IF(AC71="A93-SC-UNCLASSIFIED","Return to method governance; do not invent a result.",IF(AC71="A93-LOW-ASSUMPTION","Keep the assumption explicit and seek evidence that could remove it.",IF(AC71="A93-LOW-HISTORICAL","Use only historically bounded wording and seek current evidence.",IF(AC71="A93-LOW-NOT-ESTABLISHED","Trace provenance or collect genuinely independent evidence.",IF(AC71="A93-LOW-SENSITIVE","Collect the evidence most likely to change the result.",IF(AC71="A93-LOW-SINGLE-ORIGIN","Seek genuinely independent corroboration.",IF(AC71="A93-LOW-WEAK-LINES","Strengthen direct support before consequential use.",IF(AC71="A93-MODERATE-HISTORICAL","Do not generalize it to the current decision without fresh evidence.",IF(AC71="A93-MODERATE-LIMITED","Reopen if the named limitation no longer holds.",IF(AC71="A93-MODERATE-NMC","Reopen if the exact claim, use, evidence or context changes.",IF(AC71="A93-MODERATE-ONE-LINE","A second genuinely independent line could change scope or wording.",IF(AC71="A93-MODERATE-SENSITIVE","Name the likely change trigger and keep the statement bounded.",IF(AC71="A93-MODERATE-SHARED-ORIGINS","Seek genuinely independent origins.",IF(AC71="A93-MODERATE-WEAK-LINES","Strengthen the direct evidence and preserve the limitation.",IF(AC71="A93-HIGH-DIRECT-INDEPENDENT","Reopen on the named evidence, context, assumption or decision-use trigger.",IF(AC71="A93-HIGH-INFERENCE-RETAINED","Retain the inference marker and reopen on the named trigger.",IF(AC71="A93-HIGH-NMC","Reopen on the named evidence, context, assumption or decision-use trigger.",""))))))))))))))))))))))))))))))))))))))</x:f>
      </x:c>
      <x:c r="AH71" s="38" t="str">
        <x:f>IF(A71="","",IF(Z71&lt;&gt;"Eligible","",IF(AND(V71="Consequential / high-impact",W71="Hard to reverse"),"CONF-OVERLAY-CONSEQUENCE + CONF-OVERLAY-HARD-TO-REVERSE",IF(AND(AA71="Low confidence",W71="Hard to reverse"),"CONF-OVERLAY-HARD-TO-REVERSE",IF(V71="Consequential / high-impact","CONF-OVERLAY-CONSEQUENCE",IF(W71="Hard to reverse","CONF-OVERLAY-HARD-TO-REVERSE",IF(OR(V71="Material / decision-changing",W71="Costly to reverse"),"CONF-OVERLAY-CONSEQUENCE","")))))))</x:f>
      </x:c>
      <x:c r="AI71" s="38" t="str">
        <x:f>IF(A71="","",IF(Z71&lt;&gt;"Eligible","",IF(AND(V71="Consequential / high-impact",W71="Hard to reverse"),IF(AA71="Low confidence","Independent review and formal approval required; default to deferral, evidence collection or a reversible test.","Independent accountable review and formal approval required before a consequential, hard-to-reverse action."),IF(AND(AA71="Low confidence",W71="Hard to reverse"),"Independent review and formal approval required; default to deferral, evidence collection or a reversible test.",IF(V71="Consequential / high-impact","Independent accountable review and formal approval required.",IF(W71="Hard to reverse","Independent review required before a hard-to-reverse action.",IF(OR(V71="Material / decision-changing",W71="Costly to reverse"),"Accountable reviewer required before material use.","Owner review; reopen on the named trigger.")))))))</x:f>
      </x:c>
      <x:c r="AJ71" s="38" t="str">
        <x:f>IF(A71="","",IF(Z71&lt;&gt;"Eligible","",IF(AND(V71="Consequential / high-impact",W71="Hard to reverse"),IF(AA71="Low confidence","Do not make an irreversible commitment from this Low-confidence assessment.","Prefer a reversible step and proceed only within the recorded scope after independent review; confidence itself is unchanged."),IF(AND(AA71="Low confidence",W71="Hard to reverse"),"Do not make an irreversible commitment from this Low-confidence assessment.",IF(V71="Consequential / high-impact","Proceed only within the recorded scope after independent review; confidence itself is unchanged.",IF(W71="Hard to reverse","Prefer a reversible step until review is complete.",IF(OR(V71="Material / decision-changing",W71="Costly to reverse"),"Use only after accountable review and within the stated boundary.","Proceed within the stated scope and preserve the reopen condition.")))))))</x:f>
      </x:c>
      <x:c r="AK71" s="37"/>
      <x:c r="AL71" s="37"/>
      <x:c r="AM71" s="37"/>
      <x:c r="AN71" s="37"/>
      <x:c r="AO71" s="42"/>
      <x:c r="AP71" s="38" t="str">
        <x:f>IF(A71="","",IF(Z71&lt;&gt;"Eligible","Not active",IF(OR(AND(AN71&lt;&gt;"",NOT(OR(EXACT(AN71,"Yes"),EXACT(AN71,"No")))),AND(AO71&lt;&gt;"",NOT(ISNUMBER(AO71)))),"H00",IF(OR(AK71="",AM71="",AN71=""),"H01",IF(AND(OR(V71="Material / decision-changing",V71="Consequential / high-impact",W71="Costly to reverse",W71="Hard to reverse"),AL71=""),"H02",IF(AND(OR(V71="Consequential / high-impact",W71="Hard to reverse"),AK71&lt;&gt;"",AL71&lt;&gt;"",EXACT(AK71,AL71)),"H03",IF(AND(AN71="Yes",AO71=""),"H04",IF(AND(AN71="No",AO71&lt;&gt;""),"H05","H06"))))))))</x:f>
      </x:c>
      <x:c r="AQ71" s="38" t="str">
        <x:f>IF(A71="","",IF(AP71="Not active","Not active",IF(OR(AP71="H00",AP71="H01",AP71="H04"),"Incomplete",IF(OR(AP71="H02",AP71="H03",AP71="H05"),"Draft","Complete"))))</x:f>
      </x:c>
      <x:c r="AR71" s="38" t="str">
        <x:f>IF(A71="","",IF(AP71="H00","CONF-HANDOFF-INVALID",IF(AP71="H01","CONF-HANDOFF-INCOMPLETE",IF(AP71="H02","CONF-HANDOFF-REVIEWER",IF(AP71="H03","CONF-HANDOFF-INDEPENDENCE",IF(AP71="H04","CONF-HANDOFF-DATE",IF(AP71="H05","CONF-HANDOFF-DATE-NOT-MATERIAL","")))))))</x:f>
      </x:c>
      <x:c r="AS71" s="38" t="str">
        <x:f>IF(A71="","",IF(AP71="H06","Permitted","Prohibited"))</x:f>
      </x:c>
      <x:c r="AT71" s="38" t="str">
        <x:f>IF(A71="","",IF(OR(AB71="P71",AB71="P72",AB71="P74",AB71="P75"),"What Counts as Reliable Evidence in Competitor Analysis?",IF(AB71="P73","Observed, Inferred and Unresolved Evidence",IF(AB71="P76","How to Handle Contradictory Competitor Evidence",IF(AB71="P77","When Competitor Evidence Becomes Too Old to Use","")))))</x:f>
      </x:c>
      <x:c r="AU71" s="38" t="str">
        <x:f>IF(A71="","","SERPIFAI Confidence Statement Method v1.0.1")</x:f>
      </x:c>
      <x:c r="AV71" s="38" t="str">
        <x:f>IF(A71="","","Qualitative evidence-and-uncertainty protocol; not probability, calibrated accuracy, scoring, assurance or a guarantee.")</x:f>
      </x:c>
    </x:row>
    <x:row r="72">
      <x:c r="A72" s="37"/>
      <x:c r="B72" s="37"/>
      <x:c r="C72" s="37"/>
      <x:c r="D72" s="37"/>
      <x:c r="E72" s="42"/>
      <x:c r="F72" s="37"/>
      <x:c r="G72" s="37"/>
      <x:c r="H72" s="37"/>
      <x:c r="I72" s="37"/>
      <x:c r="J72" s="37"/>
      <x:c r="K72" s="37"/>
      <x:c r="L72" s="37"/>
      <x:c r="M72" s="37"/>
      <x:c r="N72" s="37"/>
      <x:c r="O72" s="37"/>
      <x:c r="P72" s="37"/>
      <x:c r="Q72" s="37"/>
      <x:c r="R72" s="37"/>
      <x:c r="S72" s="37"/>
      <x:c r="T72" s="37"/>
      <x:c r="U72" s="37"/>
      <x:c r="V72" s="37"/>
      <x:c r="W72" s="37"/>
      <x:c r="X72" s="38" t="str">
        <x:f>IF(A72="","",IF(NOT(AND(OR(EXACT(F72,"Use"),EXACT(F72,"Use with limits"),EXACT(F72,"Review required"),EXACT(F72,"Refuse claim"),EXACT(F72,"No material change")),OR(EXACT(J72,"Fit"),EXACT(J72,"Limited / weak"),EXACT(J72,"Stale"),EXACT(J72,"Contradictory"),EXACT(J72,"Missing")),OR(EXACT(K72,"Supported"),EXACT(K72,"Inferred"),EXACT(K72,"Unresolved")),OR(EXACT(L72,"Yes"),EXACT(L72,"Partial"),EXACT(L72,"No"),EXACT(L72,"Unknown")),OR(EXACT(M72,"None found"),EXACT(M72,"Apparent contradiction resolved"),EXACT(M72,"Material contradiction unresolved"),EXACT(M72,"Not checked")),OR(EXACT(N72,"None"),EXACT(N72,"Recoverable missing evidence"),EXACT(N72,"Material evidence unavailable"),EXACT(N72,"Unknown")),OR(EXACT(O72,"Multiple independent lines"),EXACT(O72,"One independent line"),EXACT(O72,"Single-origin only"),EXACT(O72,"Not established")),OR(EXACT(Q72,"None"),EXACT(Q72,"Limited and visible"),EXACT(Q72,"Material but bounded"),EXACT(Q72,"Material and unresolved")),OR(EXACT(S72,"Fit for current decision"),EXACT(S72,"Historical but deliberately bounded"),EXACT(S72,"Stale for current decision"),EXACT(S72,"Context not established")),OR(EXACT(T72,"Unlikely to change assessment"),EXACT(T72,"Could change scope or wording"),EXACT(T72,"Likely to change assessment")),OR(EXACT(V72,"Routine / descriptive"),EXACT(V72,"Material / decision-changing"),EXACT(V72,"Consequential / high-impact")),OR(EXACT(W72,"Easy to reverse"),EXACT(W72,"Costly to reverse"),EXACT(W72,"Hard to reverse")),IF(F72="No material change",OR(EXACT(H72,"Unchanged exact claim"),EXACT(H72,"Changed exact claim")),TRUE),IF(F72="No material change",OR(EXACT(I72,"Unchanged decision use"),EXACT(I72,"Changed decision use")),TRUE),IF(OR(O72="Multiple independent lines",O72="One independent line"),OR(EXACT(P72,"Established independent origins"),EXACT(P72,"Shared or dependent origins"),EXACT(P72,"Not established")),TRUE))),"Invalid","Valid"))</x:f>
      </x:c>
      <x:c r="Y72" s="38" t="str">
        <x:f>IF(A72="","",IF(X72="Invalid","Not evaluated after P00",IF(OR(C72="",D72="",F72="",IF(F72="No material change",OR(H72="",I72=""),FALSE),J72="",K72="",L72="",M72="",N72="",O72="",IF(OR(O72="Multiple independent lines",O72="One independent line"),P72="",FALSE),Q72="",IF(Q72&lt;&gt;"None",R72="",FALSE),S72="",T72="",U72="",V72="",W72=""),"Incomplete","Complete")))</x:f>
      </x:c>
      <x:c r="Z72" s="38" t="str">
        <x:f>IF(A72="","",IF(AB72="P00","Invalid controlled input",IF(AB72="P01","Incomplete",IF(OR(AB72="P02",AB72="P03",AB72="P04",AB72="P05",AB72="P06",AB72="P07",AB72="P08",AB72="P09"),"Not eligible","Eligible"))))</x:f>
      </x:c>
      <x:c r="AA72" s="38" t="str">
        <x:f>IF(A72="","",IF(AB72="P00","No confidence assigned",IF(AB72="P01","No confidence result",IF(OR(AB72="P02",AB72="P03",AB72="P04",AB72="P05",AB72="P06",AB72="P07",AB72="P08",AB72="P09"),"Confidence not assignable",IF(AB72="P10","Low confidence",IF(AB72="P11","Moderate confidence","High confidence"))))))</x:f>
      </x:c>
      <x:c r="AB72" s="38" t="str">
        <x:f>IF(A72="","",IF(X72="Invalid","P00",IF(Y72="Incomplete","P01",IF(F72="Refuse claim","P02",IF(F72="Review required","P03",IF(K72="Unresolved","P04",IF(OR(L72="No",L72="Unknown",L72="Partial"),"P05",IF(OR(J72="Missing",N72&lt;&gt;"None",M72="Not checked"),"P06",IF(OR(J72="Contradictory",M72="Material contradiction unresolved"),"P07",IF(OR(J72="Stale",S72="Stale for current decision",S72="Context not established",Q72="Material and unresolved"),"P08",IF(OR(AND(F72="Use with limits",G72=""),AND(F72="No material change",H72="Changed exact claim"),AND(F72="No material change",I72="Changed decision use"),AND(OR(O72="Multiple independent lines",O72="One independent line"),P72="Not established"),AND(Q72="None",R72&lt;&gt;"")),"P09",IF(OR(Q72="Material but bounded",AND(S72="Historical but deliberately bounded",J72="Limited / weak"),O72="Not established",AND(J72="Limited / weak",O72="Multiple independent lines",P72="Established independent origins",T72="Likely to change assessment"),AND(O72="Single-origin only",NOT(AND(F72="Use",J72="Fit",OR(K72="Supported",K72="Inferred"),L72="Yes",OR(M72="None found",M72="Apparent contradiction resolved"),N72="None",O72="Single-origin only",OR(Q72="None",Q72="Limited and visible"),S72="Fit for current decision",T72="Unlikely to change assessment"))),T72="Likely to change assessment"),"P10",IF(OR(AND(F72="No material change",NOT(AND(OR(F72="Use",F72="No material change"),IF(F72="No material change",AND(H72="Unchanged exact claim",I72="Unchanged decision use"),TRUE),J72="Fit",OR(K72="Supported",K72="Inferred"),L72="Yes",OR(M72="None found",M72="Apparent contradiction resolved"),N72="None",O72="Multiple independent lines",P72="Established independent origins",OR(Q72="None",Q72="Limited and visible"),S72="Fit for current decision",T72="Unlikely to change assessment"))),F72="Use with limits",S72="Historical but deliberately bounded",P72="Shared or dependent origins",O72="One independent line",AND(F72="Use",J72="Fit",OR(K72="Supported",K72="Inferred"),L72="Yes",OR(M72="None found",M72="Apparent contradiction resolved"),N72="None",O72="Single-origin only",OR(Q72="None",Q72="Limited and visible"),S72="Fit for current decision",T72="Unlikely to change assessment"),AND(J72="Limited / weak",O72="Multiple independent lines",P72="Established independent origins",OR(T72="Unlikely to change assessment",T72="Could change scope or wording")),T72="Could change scope or wording"),"P11",IF(AND(OR(F72="Use",F72="No material change"),IF(F72="No material change",AND(H72="Unchanged exact claim",I72="Unchanged decision use"),TRUE),J72="Fit",OR(K72="Supported",K72="Inferred"),L72="Yes",OR(M72="None found",M72="Apparent contradiction resolved"),N72="None",O72="Multiple independent lines",P72="Established independent origins",OR(Q72="None",Q72="Limited and visible"),S72="Fit for current decision",T72="Unlikely to change assessment"),"P12","P09"))))))))))))))</x:f>
      </x:c>
      <x:c r="AC72" s="38" t="str">
        <x:f>IF(A72="","",IF(AB72="P00","CONF-TECH-INVALID-ENUM",IF(AB72="P01","CONF-INCOMPLETE",IF(AB72="P02","CONF-UPSTREAM-REFUSE",IF(AB72="P03","CONF-UPSTREAM-REVIEW",IF(AB72="P04",IF(F72="No material change","CONF-SC-NMC-UNRESOLVED","CONF-UPSTREAM-UNRESOLVED"),IF(AB72="P05",IF(L72="Partial","CONF-DIRECT-FIT-PARTIAL","CONF-DIRECT-FIT"),IF(AB72="P06","CONF-MISSING-OR-UNCHECKED",IF(AB72="P07",IF(F72="No material change","CONF-SC-NMC-CONTRADICTION","CONF-CONTRADICTION"),IF(AB72="P08",IF(Q72="Material and unresolved","CONF-NOT-ASSIGNABLE-ASSUMPTION",IF(AND(F72="No material change",OR(J72="Stale",S72="Stale for current decision")),"CONF-SC-NMC-STALE",IF(S72="Context not established","CONF-NOT-ASSIGNABLE-CONTEXT","CONF-NOT-ASSIGNABLE-STALE-CURRENT"))),IF(AB72="P09",IF(AND(F72="Use with limits",G72=""),"CONF-SC-LIMIT-MISSING",IF(AND(F72="No material change",H72="Changed exact claim"),"CONF-SC-NMC-CLAIM-CHANGED",IF(AND(F72="No material change",I72="Changed decision use"),"CONF-SC-NMC-USE-CHANGED",IF(AND(OR(O72="Multiple independent lines",O72="One independent line"),P72="Not established"),"CONF-SC-INDEPENDENCE-UNPROVEN",IF(AND(Q72="None",R72&lt;&gt;""),"CONF-SC-ASSUMPTION-CONFLICT","CONF-SC-UNCLASSIFIED"))))),IF(AB72="P10",IF(Q72="Material but bounded","CONF-LOW-ASSUMPTION",IF(AND(S72="Historical but deliberately bounded",J72="Limited / weak"),"CONF-LOW-HISTORICAL",IF(O72="Not established","CONF-LOW-NOT-ESTABLISHED",IF(AND(J72="Limited / weak",O72="Multiple independent lines",P72="Established independent origins",T72="Likely to change assessment"),"CONF-LOW-WEAK-LINES",IF(AND(O72="Single-origin only",NOT(AND(F72="Use",J72="Fit",OR(K72="Supported",K72="Inferred"),L72="Yes",OR(M72="None found",M72="Apparent contradiction resolved"),N72="None",O72="Single-origin only",OR(Q72="None",Q72="Limited and visible"),S72="Fit for current decision",T72="Unlikely to change assessment"))),"CONF-LOW-SINGLE-ORIGIN","CONF-LOW-SENSITIVE"))))),IF(AB72="P11",IF(F72="No material change","CONF-MODERATE-NMC",IF(F72="Use with limits","CONF-MODERATE-LIMITED",IF(S72="Historical but deliberately bounded","CONF-MODERATE-HISTORICAL",IF(P72="Shared or dependent origins","CONF-MODERATE-SHARED-ORIGINS",IF(OR(O72="One independent line",AND(F72="Use",J72="Fit",OR(K72="Supported",K72="Inferred"),L72="Yes",OR(M72="None found",M72="Apparent contradiction resolved"),N72="None",O72="Single-origin only",OR(Q72="None",Q72="Limited and visible"),S72="Fit for current decision",T72="Unlikely to change assessment")),"CONF-MODERATE-ONE-LINE",IF(AND(J72="Limited / weak",O72="Multiple independent lines",P72="Established independent origins",OR(T72="Unlikely to change assessment",T72="Could change scope or wording")),"CONF-MODERATE-WEAK-LINES","CONF-MODERATE-SENSITIVE")))))),IF(AB72="P12",IF(F72="No material change","CONF-HIGH-NMC",IF(K72="Inferred","CONF-HIGH-INFERENCE-RETAINED","CONF-HIGH-DIRECT-INDEPENDENT")),""))))))))))))))</x:f>
      </x:c>
      <x:c r="AD72" s="38" t="str">
        <x:f>IF(A72="","",IF(AC72="A94-TECH-INVALID-ENUM","One or more active Stage 1 controlled values are invalid.",IF(AC72="A94-INCOMPLETE","The active Stage 1 assessment is incomplete.",IF(AC72="A94-UPSTREAM-REFUSE","What Counts as Reliable Evidence in Competitor Analysis? returned Refuse claim.",IF(AC72="A94-UPSTREAM-REVIEW","What Counts as Reliable Evidence in Competitor Analysis? returned Review required.",IF(AC72="A94-SC-NMC-UNRESOLVED","The no-material-change claim remains unresolved.",IF(AC72="A94-UPSTREAM-UNRESOLVED","The claim remains unresolved.",IF(AC72="A94-DIRECT-FIT","The evidence does not directly fit the exact submitted claim.",IF(AC72="A94-DIRECT-FIT-PARTIAL","The submitted claim only partially fits the evidence.",IF(AC72="A94-MISSING-OR-UNCHECKED","Required evidence is missing, unavailable, unknown, or contradiction checking is incomplete.",IF(AC72="A94-CONTRADICTION","A material contradiction remains unresolved.",IF(AC72="A94-SC-NMC-CONTRADICTION","The no-material-change submission contains an unresolved material contradiction.",IF(AC72="A94-NOT-ASSIGNABLE-ASSUMPTION","A material assumption remains unresolved.",IF(AC72="A94-NOT-ASSIGNABLE-CONTEXT","The relevant context is not established.",IF(AC72="A94-NOT-ASSIGNABLE-STALE-CURRENT","The evidence or context is stale for the current decision.",IF(AC72="A94-SC-NMC-STALE","The no-material-change assessment is stale for the current decision.",IF(AC72="A94-SC-ASSUMPTION-CONFLICT","The assumption category and detail conflict.",IF(AC72="A94-SC-INDEPENDENCE-UNPROVEN","Independent origins are not established.",IF(AC72="A94-SC-LIMIT-MISSING","Use with limits requires a named limitation.",IF(AC72="A94-SC-NMC-CLAIM-CHANGED","The exact claim changed, so prior confidence cannot be carried forward.",IF(AC72="A94-SC-NMC-USE-CHANGED","The decision use changed.",IF(AC72="A94-SC-UNCLASSIFIED","The valid input combination has no authorized classification.",IF(AC72="A94-LOW-ASSUMPTION","A bounded material assumption makes the eligible assessment fragile.",IF(AC72="A94-LOW-HISTORICAL","Historical, weak support makes the assessment fragile.",IF(AC72="A94-LOW-NOT-ESTABLISHED","Support exists but independent support is not established.",IF(AC72="A94-LOW-SENSITIVE","Plausible new evidence is likely to change the assessment.",IF(AC72="A94-LOW-SINGLE-ORIGIN","The eligible assessment depends on one origin and fails the stable single-origin conjunction.",IF(AC72="A94-LOW-WEAK-LINES","Multiple independent lines remain weak and the result is likely to change.",IF(AC72="A94-MODERATE-HISTORICAL","The evidence supports a deliberately historical, bounded assessment.",IF(AC72="A94-MODERATE-LIMITED","The assessment is eligible only within the named limitation.",IF(AC72="A94-MODERATE-NMC","The unchanged assessment remains eligible but retains meaningful uncertainty.",IF(AC72="A94-MODERATE-ONE-LINE","The assessment rests on one effective line of support.",IF(AC72="A94-MODERATE-SENSITIVE","Meaningful new evidence could change the scope or wording.",IF(AC72="A94-MODERATE-SHARED-ORIGINS","The lines share or depend on common origins, reducing independent corroboration.",IF(AC72="A94-MODERATE-WEAK-LINES","Established independent origins support the assessment, but the evidence remains limited or weak.",IF(AC72="A94-HIGH-DIRECT-INDEPENDENT","Direct, coherent support with established independent origins and limited visible assumptions supports the bounded assessment.",IF(AC72="A94-HIGH-INFERENCE-RETAINED","Direct, coherent support with established independent origins supports the bounded inference; it remains explicitly an inference.",IF(AC72="A94-HIGH-NMC","The exact claim and decision use are unchanged and the strong-support conditions remain satisfied.",""))))))))))))))))))))))))))))))))))))))</x:f>
      </x:c>
      <x:c r="AE72" s="38" t="str">
        <x:f>IF(A72="","",IF(Z72="Invalid controlled input","No confidence statement is permitted.",IF(Z72="Incomplete","No confidence statement is permitted until Stage 1 is complete.",IF(Z72="Not eligible","Confidence not assignable: no confidence statement is permitted for "&amp;C72&amp;" because "&amp;AD72&amp;" "&amp;AG72,IF(AA72="High confidence",IF(K72="Inferred","The evidence supports the inference that ","The available evidence strongly supports the assessment that ")&amp;C72&amp;", with High confidence within "&amp;D72&amp;". The principal remaining uncertainty is "&amp;U72,IF(AA72="Moderate confidence",IF(K72="Inferred","The evidence supports the inference that ","The available evidence supports the assessment that ")&amp;C72&amp;", with Moderate confidence within "&amp;D72&amp;". "&amp;U72&amp;" could change its scope or wording.",IF(K72="Inferred","The limited evidence supports the provisional inference that ","Limited evidence weakly supports the bounded assessment that ")&amp;C72&amp;". Treat it as provisional because "&amp;U72))))))</x:f>
      </x:c>
      <x:c r="AF72" s="38" t="str">
        <x:f>IF(A72="","",IF(Z72="Invalid controlled input","Do not preserve or reuse a previous result.",IF(Z72="Incomplete","Do not infer a result from partial inputs.",IF(Z72="Not eligible","Do not use High, Moderate or Low confidence, zero confidence, very low confidence, or wording that presents the claim as established.",IF(AA72="High confidence","Do not say certain, proven, guaranteed, definitely, conclusive, established fact, or assign a numerical probability.",IF(AA72="Moderate confidence","Do not say definitive, conclusive, established fact, or attach a percentage band.","Do not say shows, confirms, demonstrates as established, or use Low confidence to rescue an unsupported claim."))))))</x:f>
      </x:c>
      <x:c r="AG72" s="38" t="str">
        <x:f>IF(A72="","",IF(AC72="A94-TECH-INVALID-ENUM","Correct the exact invalid value and resubmit.",IF(AC72="A94-INCOMPLETE","Complete every active Stage 1 field.",IF(AC72="A94-UPSTREAM-REFUSE","Resolve or replace the refused claim through What Counts as Reliable Evidence in Competitor Analysis?.",IF(AC72="A94-UPSTREAM-REVIEW","Complete the review in What Counts as Reliable Evidence in Competitor Analysis? before confidence assessment.",IF(AC72="A94-SC-NMC-UNRESOLVED","Resolve the claim status upstream before assigning confidence.",IF(AC72="A94-UPSTREAM-UNRESOLVED","Resolve the claim status upstream before assigning confidence.",IF(AC72="A94-DIRECT-FIT","Narrow or replace the claim and rerun What Counts as Reliable Evidence in Competitor Analysis?.",IF(AC72="A94-DIRECT-FIT-PARTIAL","Submit the separately narrowed proposition approved through What Counts as Reliable Evidence in Competitor Analysis? as the new Exact claim with Direct claim fit set to Yes.",IF(AC72="A94-MISSING-OR-UNCHECKED","Recover or document the required evidence and complete the review in What Counts as Reliable Evidence in Competitor Analysis? before assigning confidence.",IF(AC72="A94-CONTRADICTION","Resolve or preserve the contradiction through How to Handle Contradictory Competitor Evidence before assigning confidence.",IF(AC72="A94-SC-NMC-CONTRADICTION","Resolve or preserve the contradiction through How to Handle Contradictory Competitor Evidence before assigning confidence.",IF(AC72="A94-NOT-ASSIGNABLE-ASSUMPTION","Resolve the material assumption or narrow the claim.",IF(AC72="A94-NOT-ASSIGNABLE-CONTEXT","Establish the relevant context before assigning confidence.",IF(AC72="A94-NOT-ASSIGNABLE-STALE-CURRENT","Update or historically bind the evidence through When Competitor Evidence Becomes Too Old to Use.",IF(AC72="A94-SC-NMC-STALE","Run a fresh assessment with current evidence.",IF(AC72="A94-SC-ASSUMPTION-CONFLICT","Choose a bounded assumption category or remove the detail.",IF(AC72="A94-SC-INDEPENDENCE-UNPROVEN","Trace origins or correct the support category.",IF(AC72="A94-SC-LIMIT-MISSING","Add the exact limitation or correct the upstream outcome.",IF(AC72="A94-SC-NMC-CLAIM-CHANGED","Run a fresh assessment.",IF(AC72="A94-SC-NMC-USE-CHANGED","Run a fresh assessment for the new use.",IF(AC72="A94-SC-UNCLASSIFIED","Return to method governance; do not invent a result.",IF(AC72="A94-LOW-ASSUMPTION","Keep the assumption explicit and seek evidence that could remove it.",IF(AC72="A94-LOW-HISTORICAL","Use only historically bounded wording and seek current evidence.",IF(AC72="A94-LOW-NOT-ESTABLISHED","Trace provenance or collect genuinely independent evidence.",IF(AC72="A94-LOW-SENSITIVE","Collect the evidence most likely to change the result.",IF(AC72="A94-LOW-SINGLE-ORIGIN","Seek genuinely independent corroboration.",IF(AC72="A94-LOW-WEAK-LINES","Strengthen direct support before consequential use.",IF(AC72="A94-MODERATE-HISTORICAL","Do not generalize it to the current decision without fresh evidence.",IF(AC72="A94-MODERATE-LIMITED","Reopen if the named limitation no longer holds.",IF(AC72="A94-MODERATE-NMC","Reopen if the exact claim, use, evidence or context changes.",IF(AC72="A94-MODERATE-ONE-LINE","A second genuinely independent line could change scope or wording.",IF(AC72="A94-MODERATE-SENSITIVE","Name the likely change trigger and keep the statement bounded.",IF(AC72="A94-MODERATE-SHARED-ORIGINS","Seek genuinely independent origins.",IF(AC72="A94-MODERATE-WEAK-LINES","Strengthen the direct evidence and preserve the limitation.",IF(AC72="A94-HIGH-DIRECT-INDEPENDENT","Reopen on the named evidence, context, assumption or decision-use trigger.",IF(AC72="A94-HIGH-INFERENCE-RETAINED","Retain the inference marker and reopen on the named trigger.",IF(AC72="A94-HIGH-NMC","Reopen on the named evidence, context, assumption or decision-use trigger.",""))))))))))))))))))))))))))))))))))))))</x:f>
      </x:c>
      <x:c r="AH72" s="38" t="str">
        <x:f>IF(A72="","",IF(Z72&lt;&gt;"Eligible","",IF(AND(V72="Consequential / high-impact",W72="Hard to reverse"),"CONF-OVERLAY-CONSEQUENCE + CONF-OVERLAY-HARD-TO-REVERSE",IF(AND(AA72="Low confidence",W72="Hard to reverse"),"CONF-OVERLAY-HARD-TO-REVERSE",IF(V72="Consequential / high-impact","CONF-OVERLAY-CONSEQUENCE",IF(W72="Hard to reverse","CONF-OVERLAY-HARD-TO-REVERSE",IF(OR(V72="Material / decision-changing",W72="Costly to reverse"),"CONF-OVERLAY-CONSEQUENCE","")))))))</x:f>
      </x:c>
      <x:c r="AI72" s="38" t="str">
        <x:f>IF(A72="","",IF(Z72&lt;&gt;"Eligible","",IF(AND(V72="Consequential / high-impact",W72="Hard to reverse"),IF(AA72="Low confidence","Independent review and formal approval required; default to deferral, evidence collection or a reversible test.","Independent accountable review and formal approval required before a consequential, hard-to-reverse action."),IF(AND(AA72="Low confidence",W72="Hard to reverse"),"Independent review and formal approval required; default to deferral, evidence collection or a reversible test.",IF(V72="Consequential / high-impact","Independent accountable review and formal approval required.",IF(W72="Hard to reverse","Independent review required before a hard-to-reverse action.",IF(OR(V72="Material / decision-changing",W72="Costly to reverse"),"Accountable reviewer required before material use.","Owner review; reopen on the named trigger.")))))))</x:f>
      </x:c>
      <x:c r="AJ72" s="38" t="str">
        <x:f>IF(A72="","",IF(Z72&lt;&gt;"Eligible","",IF(AND(V72="Consequential / high-impact",W72="Hard to reverse"),IF(AA72="Low confidence","Do not make an irreversible commitment from this Low-confidence assessment.","Prefer a reversible step and proceed only within the recorded scope after independent review; confidence itself is unchanged."),IF(AND(AA72="Low confidence",W72="Hard to reverse"),"Do not make an irreversible commitment from this Low-confidence assessment.",IF(V72="Consequential / high-impact","Proceed only within the recorded scope after independent review; confidence itself is unchanged.",IF(W72="Hard to reverse","Prefer a reversible step until review is complete.",IF(OR(V72="Material / decision-changing",W72="Costly to reverse"),"Use only after accountable review and within the stated boundary.","Proceed within the stated scope and preserve the reopen condition.")))))))</x:f>
      </x:c>
      <x:c r="AK72" s="37"/>
      <x:c r="AL72" s="37"/>
      <x:c r="AM72" s="37"/>
      <x:c r="AN72" s="37"/>
      <x:c r="AO72" s="42"/>
      <x:c r="AP72" s="38" t="str">
        <x:f>IF(A72="","",IF(Z72&lt;&gt;"Eligible","Not active",IF(OR(AND(AN72&lt;&gt;"",NOT(OR(EXACT(AN72,"Yes"),EXACT(AN72,"No")))),AND(AO72&lt;&gt;"",NOT(ISNUMBER(AO72)))),"H00",IF(OR(AK72="",AM72="",AN72=""),"H01",IF(AND(OR(V72="Material / decision-changing",V72="Consequential / high-impact",W72="Costly to reverse",W72="Hard to reverse"),AL72=""),"H02",IF(AND(OR(V72="Consequential / high-impact",W72="Hard to reverse"),AK72&lt;&gt;"",AL72&lt;&gt;"",EXACT(AK72,AL72)),"H03",IF(AND(AN72="Yes",AO72=""),"H04",IF(AND(AN72="No",AO72&lt;&gt;""),"H05","H06"))))))))</x:f>
      </x:c>
      <x:c r="AQ72" s="38" t="str">
        <x:f>IF(A72="","",IF(AP72="Not active","Not active",IF(OR(AP72="H00",AP72="H01",AP72="H04"),"Incomplete",IF(OR(AP72="H02",AP72="H03",AP72="H05"),"Draft","Complete"))))</x:f>
      </x:c>
      <x:c r="AR72" s="38" t="str">
        <x:f>IF(A72="","",IF(AP72="H00","CONF-HANDOFF-INVALID",IF(AP72="H01","CONF-HANDOFF-INCOMPLETE",IF(AP72="H02","CONF-HANDOFF-REVIEWER",IF(AP72="H03","CONF-HANDOFF-INDEPENDENCE",IF(AP72="H04","CONF-HANDOFF-DATE",IF(AP72="H05","CONF-HANDOFF-DATE-NOT-MATERIAL","")))))))</x:f>
      </x:c>
      <x:c r="AS72" s="38" t="str">
        <x:f>IF(A72="","",IF(AP72="H06","Permitted","Prohibited"))</x:f>
      </x:c>
      <x:c r="AT72" s="38" t="str">
        <x:f>IF(A72="","",IF(OR(AB72="P72",AB72="P73",AB72="P75",AB72="P76"),"What Counts as Reliable Evidence in Competitor Analysis?",IF(AB72="P74","Observed, Inferred and Unresolved Evidence",IF(AB72="P77","How to Handle Contradictory Competitor Evidence",IF(AB72="P78","When Competitor Evidence Becomes Too Old to Use","")))))</x:f>
      </x:c>
      <x:c r="AU72" s="38" t="str">
        <x:f>IF(A72="","","SERPIFAI Confidence Statement Method v1.0.1")</x:f>
      </x:c>
      <x:c r="AV72" s="38" t="str">
        <x:f>IF(A72="","","Qualitative evidence-and-uncertainty protocol; not probability, calibrated accuracy, scoring, assurance or a guarantee.")</x:f>
      </x:c>
    </x:row>
    <x:row r="73">
      <x:c r="A73" s="37"/>
      <x:c r="B73" s="37"/>
      <x:c r="C73" s="37"/>
      <x:c r="D73" s="37"/>
      <x:c r="E73" s="42"/>
      <x:c r="F73" s="37"/>
      <x:c r="G73" s="37"/>
      <x:c r="H73" s="37"/>
      <x:c r="I73" s="37"/>
      <x:c r="J73" s="37"/>
      <x:c r="K73" s="37"/>
      <x:c r="L73" s="37"/>
      <x:c r="M73" s="37"/>
      <x:c r="N73" s="37"/>
      <x:c r="O73" s="37"/>
      <x:c r="P73" s="37"/>
      <x:c r="Q73" s="37"/>
      <x:c r="R73" s="37"/>
      <x:c r="S73" s="37"/>
      <x:c r="T73" s="37"/>
      <x:c r="U73" s="37"/>
      <x:c r="V73" s="37"/>
      <x:c r="W73" s="37"/>
      <x:c r="X73" s="38" t="str">
        <x:f>IF(A73="","",IF(NOT(AND(OR(EXACT(F73,"Use"),EXACT(F73,"Use with limits"),EXACT(F73,"Review required"),EXACT(F73,"Refuse claim"),EXACT(F73,"No material change")),OR(EXACT(J73,"Fit"),EXACT(J73,"Limited / weak"),EXACT(J73,"Stale"),EXACT(J73,"Contradictory"),EXACT(J73,"Missing")),OR(EXACT(K73,"Supported"),EXACT(K73,"Inferred"),EXACT(K73,"Unresolved")),OR(EXACT(L73,"Yes"),EXACT(L73,"Partial"),EXACT(L73,"No"),EXACT(L73,"Unknown")),OR(EXACT(M73,"None found"),EXACT(M73,"Apparent contradiction resolved"),EXACT(M73,"Material contradiction unresolved"),EXACT(M73,"Not checked")),OR(EXACT(N73,"None"),EXACT(N73,"Recoverable missing evidence"),EXACT(N73,"Material evidence unavailable"),EXACT(N73,"Unknown")),OR(EXACT(O73,"Multiple independent lines"),EXACT(O73,"One independent line"),EXACT(O73,"Single-origin only"),EXACT(O73,"Not established")),OR(EXACT(Q73,"None"),EXACT(Q73,"Limited and visible"),EXACT(Q73,"Material but bounded"),EXACT(Q73,"Material and unresolved")),OR(EXACT(S73,"Fit for current decision"),EXACT(S73,"Historical but deliberately bounded"),EXACT(S73,"Stale for current decision"),EXACT(S73,"Context not established")),OR(EXACT(T73,"Unlikely to change assessment"),EXACT(T73,"Could change scope or wording"),EXACT(T73,"Likely to change assessment")),OR(EXACT(V73,"Routine / descriptive"),EXACT(V73,"Material / decision-changing"),EXACT(V73,"Consequential / high-impact")),OR(EXACT(W73,"Easy to reverse"),EXACT(W73,"Costly to reverse"),EXACT(W73,"Hard to reverse")),IF(F73="No material change",OR(EXACT(H73,"Unchanged exact claim"),EXACT(H73,"Changed exact claim")),TRUE),IF(F73="No material change",OR(EXACT(I73,"Unchanged decision use"),EXACT(I73,"Changed decision use")),TRUE),IF(OR(O73="Multiple independent lines",O73="One independent line"),OR(EXACT(P73,"Established independent origins"),EXACT(P73,"Shared or dependent origins"),EXACT(P73,"Not established")),TRUE))),"Invalid","Valid"))</x:f>
      </x:c>
      <x:c r="Y73" s="38" t="str">
        <x:f>IF(A73="","",IF(X73="Invalid","Not evaluated after P00",IF(OR(C73="",D73="",F73="",IF(F73="No material change",OR(H73="",I73=""),FALSE),J73="",K73="",L73="",M73="",N73="",O73="",IF(OR(O73="Multiple independent lines",O73="One independent line"),P73="",FALSE),Q73="",IF(Q73&lt;&gt;"None",R73="",FALSE),S73="",T73="",U73="",V73="",W73=""),"Incomplete","Complete")))</x:f>
      </x:c>
      <x:c r="Z73" s="38" t="str">
        <x:f>IF(A73="","",IF(AB73="P00","Invalid controlled input",IF(AB73="P01","Incomplete",IF(OR(AB73="P02",AB73="P03",AB73="P04",AB73="P05",AB73="P06",AB73="P07",AB73="P08",AB73="P09"),"Not eligible","Eligible"))))</x:f>
      </x:c>
      <x:c r="AA73" s="38" t="str">
        <x:f>IF(A73="","",IF(AB73="P00","No confidence assigned",IF(AB73="P01","No confidence result",IF(OR(AB73="P02",AB73="P03",AB73="P04",AB73="P05",AB73="P06",AB73="P07",AB73="P08",AB73="P09"),"Confidence not assignable",IF(AB73="P10","Low confidence",IF(AB73="P11","Moderate confidence","High confidence"))))))</x:f>
      </x:c>
      <x:c r="AB73" s="38" t="str">
        <x:f>IF(A73="","",IF(X73="Invalid","P00",IF(Y73="Incomplete","P01",IF(F73="Refuse claim","P02",IF(F73="Review required","P03",IF(K73="Unresolved","P04",IF(OR(L73="No",L73="Unknown",L73="Partial"),"P05",IF(OR(J73="Missing",N73&lt;&gt;"None",M73="Not checked"),"P06",IF(OR(J73="Contradictory",M73="Material contradiction unresolved"),"P07",IF(OR(J73="Stale",S73="Stale for current decision",S73="Context not established",Q73="Material and unresolved"),"P08",IF(OR(AND(F73="Use with limits",G73=""),AND(F73="No material change",H73="Changed exact claim"),AND(F73="No material change",I73="Changed decision use"),AND(OR(O73="Multiple independent lines",O73="One independent line"),P73="Not established"),AND(Q73="None",R73&lt;&gt;"")),"P09",IF(OR(Q73="Material but bounded",AND(S73="Historical but deliberately bounded",J73="Limited / weak"),O73="Not established",AND(J73="Limited / weak",O73="Multiple independent lines",P73="Established independent origins",T73="Likely to change assessment"),AND(O73="Single-origin only",NOT(AND(F73="Use",J73="Fit",OR(K73="Supported",K73="Inferred"),L73="Yes",OR(M73="None found",M73="Apparent contradiction resolved"),N73="None",O73="Single-origin only",OR(Q73="None",Q73="Limited and visible"),S73="Fit for current decision",T73="Unlikely to change assessment"))),T73="Likely to change assessment"),"P10",IF(OR(AND(F73="No material change",NOT(AND(OR(F73="Use",F73="No material change"),IF(F73="No material change",AND(H73="Unchanged exact claim",I73="Unchanged decision use"),TRUE),J73="Fit",OR(K73="Supported",K73="Inferred"),L73="Yes",OR(M73="None found",M73="Apparent contradiction resolved"),N73="None",O73="Multiple independent lines",P73="Established independent origins",OR(Q73="None",Q73="Limited and visible"),S73="Fit for current decision",T73="Unlikely to change assessment"))),F73="Use with limits",S73="Historical but deliberately bounded",P73="Shared or dependent origins",O73="One independent line",AND(F73="Use",J73="Fit",OR(K73="Supported",K73="Inferred"),L73="Yes",OR(M73="None found",M73="Apparent contradiction resolved"),N73="None",O73="Single-origin only",OR(Q73="None",Q73="Limited and visible"),S73="Fit for current decision",T73="Unlikely to change assessment"),AND(J73="Limited / weak",O73="Multiple independent lines",P73="Established independent origins",OR(T73="Unlikely to change assessment",T73="Could change scope or wording")),T73="Could change scope or wording"),"P11",IF(AND(OR(F73="Use",F73="No material change"),IF(F73="No material change",AND(H73="Unchanged exact claim",I73="Unchanged decision use"),TRUE),J73="Fit",OR(K73="Supported",K73="Inferred"),L73="Yes",OR(M73="None found",M73="Apparent contradiction resolved"),N73="None",O73="Multiple independent lines",P73="Established independent origins",OR(Q73="None",Q73="Limited and visible"),S73="Fit for current decision",T73="Unlikely to change assessment"),"P12","P09"))))))))))))))</x:f>
      </x:c>
      <x:c r="AC73" s="38" t="str">
        <x:f>IF(A73="","",IF(AB73="P00","CONF-TECH-INVALID-ENUM",IF(AB73="P01","CONF-INCOMPLETE",IF(AB73="P02","CONF-UPSTREAM-REFUSE",IF(AB73="P03","CONF-UPSTREAM-REVIEW",IF(AB73="P04",IF(F73="No material change","CONF-SC-NMC-UNRESOLVED","CONF-UPSTREAM-UNRESOLVED"),IF(AB73="P05",IF(L73="Partial","CONF-DIRECT-FIT-PARTIAL","CONF-DIRECT-FIT"),IF(AB73="P06","CONF-MISSING-OR-UNCHECKED",IF(AB73="P07",IF(F73="No material change","CONF-SC-NMC-CONTRADICTION","CONF-CONTRADICTION"),IF(AB73="P08",IF(Q73="Material and unresolved","CONF-NOT-ASSIGNABLE-ASSUMPTION",IF(AND(F73="No material change",OR(J73="Stale",S73="Stale for current decision")),"CONF-SC-NMC-STALE",IF(S73="Context not established","CONF-NOT-ASSIGNABLE-CONTEXT","CONF-NOT-ASSIGNABLE-STALE-CURRENT"))),IF(AB73="P09",IF(AND(F73="Use with limits",G73=""),"CONF-SC-LIMIT-MISSING",IF(AND(F73="No material change",H73="Changed exact claim"),"CONF-SC-NMC-CLAIM-CHANGED",IF(AND(F73="No material change",I73="Changed decision use"),"CONF-SC-NMC-USE-CHANGED",IF(AND(OR(O73="Multiple independent lines",O73="One independent line"),P73="Not established"),"CONF-SC-INDEPENDENCE-UNPROVEN",IF(AND(Q73="None",R73&lt;&gt;""),"CONF-SC-ASSUMPTION-CONFLICT","CONF-SC-UNCLASSIFIED"))))),IF(AB73="P10",IF(Q73="Material but bounded","CONF-LOW-ASSUMPTION",IF(AND(S73="Historical but deliberately bounded",J73="Limited / weak"),"CONF-LOW-HISTORICAL",IF(O73="Not established","CONF-LOW-NOT-ESTABLISHED",IF(AND(J73="Limited / weak",O73="Multiple independent lines",P73="Established independent origins",T73="Likely to change assessment"),"CONF-LOW-WEAK-LINES",IF(AND(O73="Single-origin only",NOT(AND(F73="Use",J73="Fit",OR(K73="Supported",K73="Inferred"),L73="Yes",OR(M73="None found",M73="Apparent contradiction resolved"),N73="None",O73="Single-origin only",OR(Q73="None",Q73="Limited and visible"),S73="Fit for current decision",T73="Unlikely to change assessment"))),"CONF-LOW-SINGLE-ORIGIN","CONF-LOW-SENSITIVE"))))),IF(AB73="P11",IF(F73="No material change","CONF-MODERATE-NMC",IF(F73="Use with limits","CONF-MODERATE-LIMITED",IF(S73="Historical but deliberately bounded","CONF-MODERATE-HISTORICAL",IF(P73="Shared or dependent origins","CONF-MODERATE-SHARED-ORIGINS",IF(OR(O73="One independent line",AND(F73="Use",J73="Fit",OR(K73="Supported",K73="Inferred"),L73="Yes",OR(M73="None found",M73="Apparent contradiction resolved"),N73="None",O73="Single-origin only",OR(Q73="None",Q73="Limited and visible"),S73="Fit for current decision",T73="Unlikely to change assessment")),"CONF-MODERATE-ONE-LINE",IF(AND(J73="Limited / weak",O73="Multiple independent lines",P73="Established independent origins",OR(T73="Unlikely to change assessment",T73="Could change scope or wording")),"CONF-MODERATE-WEAK-LINES","CONF-MODERATE-SENSITIVE")))))),IF(AB73="P12",IF(F73="No material change","CONF-HIGH-NMC",IF(K73="Inferred","CONF-HIGH-INFERENCE-RETAINED","CONF-HIGH-DIRECT-INDEPENDENT")),""))))))))))))))</x:f>
      </x:c>
      <x:c r="AD73" s="38" t="str">
        <x:f>IF(A73="","",IF(AC73="A95-TECH-INVALID-ENUM","One or more active Stage 1 controlled values are invalid.",IF(AC73="A95-INCOMPLETE","The active Stage 1 assessment is incomplete.",IF(AC73="A95-UPSTREAM-REFUSE","What Counts as Reliable Evidence in Competitor Analysis? returned Refuse claim.",IF(AC73="A95-UPSTREAM-REVIEW","What Counts as Reliable Evidence in Competitor Analysis? returned Review required.",IF(AC73="A95-SC-NMC-UNRESOLVED","The no-material-change claim remains unresolved.",IF(AC73="A95-UPSTREAM-UNRESOLVED","The claim remains unresolved.",IF(AC73="A95-DIRECT-FIT","The evidence does not directly fit the exact submitted claim.",IF(AC73="A95-DIRECT-FIT-PARTIAL","The submitted claim only partially fits the evidence.",IF(AC73="A95-MISSING-OR-UNCHECKED","Required evidence is missing, unavailable, unknown, or contradiction checking is incomplete.",IF(AC73="A95-CONTRADICTION","A material contradiction remains unresolved.",IF(AC73="A95-SC-NMC-CONTRADICTION","The no-material-change submission contains an unresolved material contradiction.",IF(AC73="A95-NOT-ASSIGNABLE-ASSUMPTION","A material assumption remains unresolved.",IF(AC73="A95-NOT-ASSIGNABLE-CONTEXT","The relevant context is not established.",IF(AC73="A95-NOT-ASSIGNABLE-STALE-CURRENT","The evidence or context is stale for the current decision.",IF(AC73="A95-SC-NMC-STALE","The no-material-change assessment is stale for the current decision.",IF(AC73="A95-SC-ASSUMPTION-CONFLICT","The assumption category and detail conflict.",IF(AC73="A95-SC-INDEPENDENCE-UNPROVEN","Independent origins are not established.",IF(AC73="A95-SC-LIMIT-MISSING","Use with limits requires a named limitation.",IF(AC73="A95-SC-NMC-CLAIM-CHANGED","The exact claim changed, so prior confidence cannot be carried forward.",IF(AC73="A95-SC-NMC-USE-CHANGED","The decision use changed.",IF(AC73="A95-SC-UNCLASSIFIED","The valid input combination has no authorized classification.",IF(AC73="A95-LOW-ASSUMPTION","A bounded material assumption makes the eligible assessment fragile.",IF(AC73="A95-LOW-HISTORICAL","Historical, weak support makes the assessment fragile.",IF(AC73="A95-LOW-NOT-ESTABLISHED","Support exists but independent support is not established.",IF(AC73="A95-LOW-SENSITIVE","Plausible new evidence is likely to change the assessment.",IF(AC73="A95-LOW-SINGLE-ORIGIN","The eligible assessment depends on one origin and fails the stable single-origin conjunction.",IF(AC73="A95-LOW-WEAK-LINES","Multiple independent lines remain weak and the result is likely to change.",IF(AC73="A95-MODERATE-HISTORICAL","The evidence supports a deliberately historical, bounded assessment.",IF(AC73="A95-MODERATE-LIMITED","The assessment is eligible only within the named limitation.",IF(AC73="A95-MODERATE-NMC","The unchanged assessment remains eligible but retains meaningful uncertainty.",IF(AC73="A95-MODERATE-ONE-LINE","The assessment rests on one effective line of support.",IF(AC73="A95-MODERATE-SENSITIVE","Meaningful new evidence could change the scope or wording.",IF(AC73="A95-MODERATE-SHARED-ORIGINS","The lines share or depend on common origins, reducing independent corroboration.",IF(AC73="A95-MODERATE-WEAK-LINES","Established independent origins support the assessment, but the evidence remains limited or weak.",IF(AC73="A95-HIGH-DIRECT-INDEPENDENT","Direct, coherent support with established independent origins and limited visible assumptions supports the bounded assessment.",IF(AC73="A95-HIGH-INFERENCE-RETAINED","Direct, coherent support with established independent origins supports the bounded inference; it remains explicitly an inference.",IF(AC73="A95-HIGH-NMC","The exact claim and decision use are unchanged and the strong-support conditions remain satisfied.",""))))))))))))))))))))))))))))))))))))))</x:f>
      </x:c>
      <x:c r="AE73" s="38" t="str">
        <x:f>IF(A73="","",IF(Z73="Invalid controlled input","No confidence statement is permitted.",IF(Z73="Incomplete","No confidence statement is permitted until Stage 1 is complete.",IF(Z73="Not eligible","Confidence not assignable: no confidence statement is permitted for "&amp;C73&amp;" because "&amp;AD73&amp;" "&amp;AG73,IF(AA73="High confidence",IF(K73="Inferred","The evidence supports the inference that ","The available evidence strongly supports the assessment that ")&amp;C73&amp;", with High confidence within "&amp;D73&amp;". The principal remaining uncertainty is "&amp;U73,IF(AA73="Moderate confidence",IF(K73="Inferred","The evidence supports the inference that ","The available evidence supports the assessment that ")&amp;C73&amp;", with Moderate confidence within "&amp;D73&amp;". "&amp;U73&amp;" could change its scope or wording.",IF(K73="Inferred","The limited evidence supports the provisional inference that ","Limited evidence weakly supports the bounded assessment that ")&amp;C73&amp;". Treat it as provisional because "&amp;U73))))))</x:f>
      </x:c>
      <x:c r="AF73" s="38" t="str">
        <x:f>IF(A73="","",IF(Z73="Invalid controlled input","Do not preserve or reuse a previous result.",IF(Z73="Incomplete","Do not infer a result from partial inputs.",IF(Z73="Not eligible","Do not use High, Moderate or Low confidence, zero confidence, very low confidence, or wording that presents the claim as established.",IF(AA73="High confidence","Do not say certain, proven, guaranteed, definitely, conclusive, established fact, or assign a numerical probability.",IF(AA73="Moderate confidence","Do not say definitive, conclusive, established fact, or attach a percentage band.","Do not say shows, confirms, demonstrates as established, or use Low confidence to rescue an unsupported claim."))))))</x:f>
      </x:c>
      <x:c r="AG73" s="38" t="str">
        <x:f>IF(A73="","",IF(AC73="A95-TECH-INVALID-ENUM","Correct the exact invalid value and resubmit.",IF(AC73="A95-INCOMPLETE","Complete every active Stage 1 field.",IF(AC73="A95-UPSTREAM-REFUSE","Resolve or replace the refused claim through What Counts as Reliable Evidence in Competitor Analysis?.",IF(AC73="A95-UPSTREAM-REVIEW","Complete the review in What Counts as Reliable Evidence in Competitor Analysis? before confidence assessment.",IF(AC73="A95-SC-NMC-UNRESOLVED","Resolve the claim status upstream before assigning confidence.",IF(AC73="A95-UPSTREAM-UNRESOLVED","Resolve the claim status upstream before assigning confidence.",IF(AC73="A95-DIRECT-FIT","Narrow or replace the claim and rerun What Counts as Reliable Evidence in Competitor Analysis?.",IF(AC73="A95-DIRECT-FIT-PARTIAL","Submit the separately narrowed proposition approved through What Counts as Reliable Evidence in Competitor Analysis? as the new Exact claim with Direct claim fit set to Yes.",IF(AC73="A95-MISSING-OR-UNCHECKED","Recover or document the required evidence and complete the review in What Counts as Reliable Evidence in Competitor Analysis? before assigning confidence.",IF(AC73="A95-CONTRADICTION","Resolve or preserve the contradiction through How to Handle Contradictory Competitor Evidence before assigning confidence.",IF(AC73="A95-SC-NMC-CONTRADICTION","Resolve or preserve the contradiction through How to Handle Contradictory Competitor Evidence before assigning confidence.",IF(AC73="A95-NOT-ASSIGNABLE-ASSUMPTION","Resolve the material assumption or narrow the claim.",IF(AC73="A95-NOT-ASSIGNABLE-CONTEXT","Establish the relevant context before assigning confidence.",IF(AC73="A95-NOT-ASSIGNABLE-STALE-CURRENT","Update or historically bind the evidence through When Competitor Evidence Becomes Too Old to Use.",IF(AC73="A95-SC-NMC-STALE","Run a fresh assessment with current evidence.",IF(AC73="A95-SC-ASSUMPTION-CONFLICT","Choose a bounded assumption category or remove the detail.",IF(AC73="A95-SC-INDEPENDENCE-UNPROVEN","Trace origins or correct the support category.",IF(AC73="A95-SC-LIMIT-MISSING","Add the exact limitation or correct the upstream outcome.",IF(AC73="A95-SC-NMC-CLAIM-CHANGED","Run a fresh assessment.",IF(AC73="A95-SC-NMC-USE-CHANGED","Run a fresh assessment for the new use.",IF(AC73="A95-SC-UNCLASSIFIED","Return to method governance; do not invent a result.",IF(AC73="A95-LOW-ASSUMPTION","Keep the assumption explicit and seek evidence that could remove it.",IF(AC73="A95-LOW-HISTORICAL","Use only historically bounded wording and seek current evidence.",IF(AC73="A95-LOW-NOT-ESTABLISHED","Trace provenance or collect genuinely independent evidence.",IF(AC73="A95-LOW-SENSITIVE","Collect the evidence most likely to change the result.",IF(AC73="A95-LOW-SINGLE-ORIGIN","Seek genuinely independent corroboration.",IF(AC73="A95-LOW-WEAK-LINES","Strengthen direct support before consequential use.",IF(AC73="A95-MODERATE-HISTORICAL","Do not generalize it to the current decision without fresh evidence.",IF(AC73="A95-MODERATE-LIMITED","Reopen if the named limitation no longer holds.",IF(AC73="A95-MODERATE-NMC","Reopen if the exact claim, use, evidence or context changes.",IF(AC73="A95-MODERATE-ONE-LINE","A second genuinely independent line could change scope or wording.",IF(AC73="A95-MODERATE-SENSITIVE","Name the likely change trigger and keep the statement bounded.",IF(AC73="A95-MODERATE-SHARED-ORIGINS","Seek genuinely independent origins.",IF(AC73="A95-MODERATE-WEAK-LINES","Strengthen the direct evidence and preserve the limitation.",IF(AC73="A95-HIGH-DIRECT-INDEPENDENT","Reopen on the named evidence, context, assumption or decision-use trigger.",IF(AC73="A95-HIGH-INFERENCE-RETAINED","Retain the inference marker and reopen on the named trigger.",IF(AC73="A95-HIGH-NMC","Reopen on the named evidence, context, assumption or decision-use trigger.",""))))))))))))))))))))))))))))))))))))))</x:f>
      </x:c>
      <x:c r="AH73" s="38" t="str">
        <x:f>IF(A73="","",IF(Z73&lt;&gt;"Eligible","",IF(AND(V73="Consequential / high-impact",W73="Hard to reverse"),"CONF-OVERLAY-CONSEQUENCE + CONF-OVERLAY-HARD-TO-REVERSE",IF(AND(AA73="Low confidence",W73="Hard to reverse"),"CONF-OVERLAY-HARD-TO-REVERSE",IF(V73="Consequential / high-impact","CONF-OVERLAY-CONSEQUENCE",IF(W73="Hard to reverse","CONF-OVERLAY-HARD-TO-REVERSE",IF(OR(V73="Material / decision-changing",W73="Costly to reverse"),"CONF-OVERLAY-CONSEQUENCE","")))))))</x:f>
      </x:c>
      <x:c r="AI73" s="38" t="str">
        <x:f>IF(A73="","",IF(Z73&lt;&gt;"Eligible","",IF(AND(V73="Consequential / high-impact",W73="Hard to reverse"),IF(AA73="Low confidence","Independent review and formal approval required; default to deferral, evidence collection or a reversible test.","Independent accountable review and formal approval required before a consequential, hard-to-reverse action."),IF(AND(AA73="Low confidence",W73="Hard to reverse"),"Independent review and formal approval required; default to deferral, evidence collection or a reversible test.",IF(V73="Consequential / high-impact","Independent accountable review and formal approval required.",IF(W73="Hard to reverse","Independent review required before a hard-to-reverse action.",IF(OR(V73="Material / decision-changing",W73="Costly to reverse"),"Accountable reviewer required before material use.","Owner review; reopen on the named trigger.")))))))</x:f>
      </x:c>
      <x:c r="AJ73" s="38" t="str">
        <x:f>IF(A73="","",IF(Z73&lt;&gt;"Eligible","",IF(AND(V73="Consequential / high-impact",W73="Hard to reverse"),IF(AA73="Low confidence","Do not make an irreversible commitment from this Low-confidence assessment.","Prefer a reversible step and proceed only within the recorded scope after independent review; confidence itself is unchanged."),IF(AND(AA73="Low confidence",W73="Hard to reverse"),"Do not make an irreversible commitment from this Low-confidence assessment.",IF(V73="Consequential / high-impact","Proceed only within the recorded scope after independent review; confidence itself is unchanged.",IF(W73="Hard to reverse","Prefer a reversible step until review is complete.",IF(OR(V73="Material / decision-changing",W73="Costly to reverse"),"Use only after accountable review and within the stated boundary.","Proceed within the stated scope and preserve the reopen condition.")))))))</x:f>
      </x:c>
      <x:c r="AK73" s="37"/>
      <x:c r="AL73" s="37"/>
      <x:c r="AM73" s="37"/>
      <x:c r="AN73" s="37"/>
      <x:c r="AO73" s="42"/>
      <x:c r="AP73" s="38" t="str">
        <x:f>IF(A73="","",IF(Z73&lt;&gt;"Eligible","Not active",IF(OR(AND(AN73&lt;&gt;"",NOT(OR(EXACT(AN73,"Yes"),EXACT(AN73,"No")))),AND(AO73&lt;&gt;"",NOT(ISNUMBER(AO73)))),"H00",IF(OR(AK73="",AM73="",AN73=""),"H01",IF(AND(OR(V73="Material / decision-changing",V73="Consequential / high-impact",W73="Costly to reverse",W73="Hard to reverse"),AL73=""),"H02",IF(AND(OR(V73="Consequential / high-impact",W73="Hard to reverse"),AK73&lt;&gt;"",AL73&lt;&gt;"",EXACT(AK73,AL73)),"H03",IF(AND(AN73="Yes",AO73=""),"H04",IF(AND(AN73="No",AO73&lt;&gt;""),"H05","H06"))))))))</x:f>
      </x:c>
      <x:c r="AQ73" s="38" t="str">
        <x:f>IF(A73="","",IF(AP73="Not active","Not active",IF(OR(AP73="H00",AP73="H01",AP73="H04"),"Incomplete",IF(OR(AP73="H02",AP73="H03",AP73="H05"),"Draft","Complete"))))</x:f>
      </x:c>
      <x:c r="AR73" s="38" t="str">
        <x:f>IF(A73="","",IF(AP73="H00","CONF-HANDOFF-INVALID",IF(AP73="H01","CONF-HANDOFF-INCOMPLETE",IF(AP73="H02","CONF-HANDOFF-REVIEWER",IF(AP73="H03","CONF-HANDOFF-INDEPENDENCE",IF(AP73="H04","CONF-HANDOFF-DATE",IF(AP73="H05","CONF-HANDOFF-DATE-NOT-MATERIAL","")))))))</x:f>
      </x:c>
      <x:c r="AS73" s="38" t="str">
        <x:f>IF(A73="","",IF(AP73="H06","Permitted","Prohibited"))</x:f>
      </x:c>
      <x:c r="AT73" s="38" t="str">
        <x:f>IF(A73="","",IF(OR(AB73="P73",AB73="P74",AB73="P76",AB73="P77"),"What Counts as Reliable Evidence in Competitor Analysis?",IF(AB73="P75","Observed, Inferred and Unresolved Evidence",IF(AB73="P78","How to Handle Contradictory Competitor Evidence",IF(AB73="P79","When Competitor Evidence Becomes Too Old to Use","")))))</x:f>
      </x:c>
      <x:c r="AU73" s="38" t="str">
        <x:f>IF(A73="","","SERPIFAI Confidence Statement Method v1.0.1")</x:f>
      </x:c>
      <x:c r="AV73" s="38" t="str">
        <x:f>IF(A73="","","Qualitative evidence-and-uncertainty protocol; not probability, calibrated accuracy, scoring, assurance or a guarantee.")</x:f>
      </x:c>
    </x:row>
    <x:row r="74">
      <x:c r="A74" s="37"/>
      <x:c r="B74" s="37"/>
      <x:c r="C74" s="37"/>
      <x:c r="D74" s="37"/>
      <x:c r="E74" s="42"/>
      <x:c r="F74" s="37"/>
      <x:c r="G74" s="37"/>
      <x:c r="H74" s="37"/>
      <x:c r="I74" s="37"/>
      <x:c r="J74" s="37"/>
      <x:c r="K74" s="37"/>
      <x:c r="L74" s="37"/>
      <x:c r="M74" s="37"/>
      <x:c r="N74" s="37"/>
      <x:c r="O74" s="37"/>
      <x:c r="P74" s="37"/>
      <x:c r="Q74" s="37"/>
      <x:c r="R74" s="37"/>
      <x:c r="S74" s="37"/>
      <x:c r="T74" s="37"/>
      <x:c r="U74" s="37"/>
      <x:c r="V74" s="37"/>
      <x:c r="W74" s="37"/>
      <x:c r="X74" s="38" t="str">
        <x:f>IF(A74="","",IF(NOT(AND(OR(EXACT(F74,"Use"),EXACT(F74,"Use with limits"),EXACT(F74,"Review required"),EXACT(F74,"Refuse claim"),EXACT(F74,"No material change")),OR(EXACT(J74,"Fit"),EXACT(J74,"Limited / weak"),EXACT(J74,"Stale"),EXACT(J74,"Contradictory"),EXACT(J74,"Missing")),OR(EXACT(K74,"Supported"),EXACT(K74,"Inferred"),EXACT(K74,"Unresolved")),OR(EXACT(L74,"Yes"),EXACT(L74,"Partial"),EXACT(L74,"No"),EXACT(L74,"Unknown")),OR(EXACT(M74,"None found"),EXACT(M74,"Apparent contradiction resolved"),EXACT(M74,"Material contradiction unresolved"),EXACT(M74,"Not checked")),OR(EXACT(N74,"None"),EXACT(N74,"Recoverable missing evidence"),EXACT(N74,"Material evidence unavailable"),EXACT(N74,"Unknown")),OR(EXACT(O74,"Multiple independent lines"),EXACT(O74,"One independent line"),EXACT(O74,"Single-origin only"),EXACT(O74,"Not established")),OR(EXACT(Q74,"None"),EXACT(Q74,"Limited and visible"),EXACT(Q74,"Material but bounded"),EXACT(Q74,"Material and unresolved")),OR(EXACT(S74,"Fit for current decision"),EXACT(S74,"Historical but deliberately bounded"),EXACT(S74,"Stale for current decision"),EXACT(S74,"Context not established")),OR(EXACT(T74,"Unlikely to change assessment"),EXACT(T74,"Could change scope or wording"),EXACT(T74,"Likely to change assessment")),OR(EXACT(V74,"Routine / descriptive"),EXACT(V74,"Material / decision-changing"),EXACT(V74,"Consequential / high-impact")),OR(EXACT(W74,"Easy to reverse"),EXACT(W74,"Costly to reverse"),EXACT(W74,"Hard to reverse")),IF(F74="No material change",OR(EXACT(H74,"Unchanged exact claim"),EXACT(H74,"Changed exact claim")),TRUE),IF(F74="No material change",OR(EXACT(I74,"Unchanged decision use"),EXACT(I74,"Changed decision use")),TRUE),IF(OR(O74="Multiple independent lines",O74="One independent line"),OR(EXACT(P74,"Established independent origins"),EXACT(P74,"Shared or dependent origins"),EXACT(P74,"Not established")),TRUE))),"Invalid","Valid"))</x:f>
      </x:c>
      <x:c r="Y74" s="38" t="str">
        <x:f>IF(A74="","",IF(X74="Invalid","Not evaluated after P00",IF(OR(C74="",D74="",F74="",IF(F74="No material change",OR(H74="",I74=""),FALSE),J74="",K74="",L74="",M74="",N74="",O74="",IF(OR(O74="Multiple independent lines",O74="One independent line"),P74="",FALSE),Q74="",IF(Q74&lt;&gt;"None",R74="",FALSE),S74="",T74="",U74="",V74="",W74=""),"Incomplete","Complete")))</x:f>
      </x:c>
      <x:c r="Z74" s="38" t="str">
        <x:f>IF(A74="","",IF(AB74="P00","Invalid controlled input",IF(AB74="P01","Incomplete",IF(OR(AB74="P02",AB74="P03",AB74="P04",AB74="P05",AB74="P06",AB74="P07",AB74="P08",AB74="P09"),"Not eligible","Eligible"))))</x:f>
      </x:c>
      <x:c r="AA74" s="38" t="str">
        <x:f>IF(A74="","",IF(AB74="P00","No confidence assigned",IF(AB74="P01","No confidence result",IF(OR(AB74="P02",AB74="P03",AB74="P04",AB74="P05",AB74="P06",AB74="P07",AB74="P08",AB74="P09"),"Confidence not assignable",IF(AB74="P10","Low confidence",IF(AB74="P11","Moderate confidence","High confidence"))))))</x:f>
      </x:c>
      <x:c r="AB74" s="38" t="str">
        <x:f>IF(A74="","",IF(X74="Invalid","P00",IF(Y74="Incomplete","P01",IF(F74="Refuse claim","P02",IF(F74="Review required","P03",IF(K74="Unresolved","P04",IF(OR(L74="No",L74="Unknown",L74="Partial"),"P05",IF(OR(J74="Missing",N74&lt;&gt;"None",M74="Not checked"),"P06",IF(OR(J74="Contradictory",M74="Material contradiction unresolved"),"P07",IF(OR(J74="Stale",S74="Stale for current decision",S74="Context not established",Q74="Material and unresolved"),"P08",IF(OR(AND(F74="Use with limits",G74=""),AND(F74="No material change",H74="Changed exact claim"),AND(F74="No material change",I74="Changed decision use"),AND(OR(O74="Multiple independent lines",O74="One independent line"),P74="Not established"),AND(Q74="None",R74&lt;&gt;"")),"P09",IF(OR(Q74="Material but bounded",AND(S74="Historical but deliberately bounded",J74="Limited / weak"),O74="Not established",AND(J74="Limited / weak",O74="Multiple independent lines",P74="Established independent origins",T74="Likely to change assessment"),AND(O74="Single-origin only",NOT(AND(F74="Use",J74="Fit",OR(K74="Supported",K74="Inferred"),L74="Yes",OR(M74="None found",M74="Apparent contradiction resolved"),N74="None",O74="Single-origin only",OR(Q74="None",Q74="Limited and visible"),S74="Fit for current decision",T74="Unlikely to change assessment"))),T74="Likely to change assessment"),"P10",IF(OR(AND(F74="No material change",NOT(AND(OR(F74="Use",F74="No material change"),IF(F74="No material change",AND(H74="Unchanged exact claim",I74="Unchanged decision use"),TRUE),J74="Fit",OR(K74="Supported",K74="Inferred"),L74="Yes",OR(M74="None found",M74="Apparent contradiction resolved"),N74="None",O74="Multiple independent lines",P74="Established independent origins",OR(Q74="None",Q74="Limited and visible"),S74="Fit for current decision",T74="Unlikely to change assessment"))),F74="Use with limits",S74="Historical but deliberately bounded",P74="Shared or dependent origins",O74="One independent line",AND(F74="Use",J74="Fit",OR(K74="Supported",K74="Inferred"),L74="Yes",OR(M74="None found",M74="Apparent contradiction resolved"),N74="None",O74="Single-origin only",OR(Q74="None",Q74="Limited and visible"),S74="Fit for current decision",T74="Unlikely to change assessment"),AND(J74="Limited / weak",O74="Multiple independent lines",P74="Established independent origins",OR(T74="Unlikely to change assessment",T74="Could change scope or wording")),T74="Could change scope or wording"),"P11",IF(AND(OR(F74="Use",F74="No material change"),IF(F74="No material change",AND(H74="Unchanged exact claim",I74="Unchanged decision use"),TRUE),J74="Fit",OR(K74="Supported",K74="Inferred"),L74="Yes",OR(M74="None found",M74="Apparent contradiction resolved"),N74="None",O74="Multiple independent lines",P74="Established independent origins",OR(Q74="None",Q74="Limited and visible"),S74="Fit for current decision",T74="Unlikely to change assessment"),"P12","P09"))))))))))))))</x:f>
      </x:c>
      <x:c r="AC74" s="38" t="str">
        <x:f>IF(A74="","",IF(AB74="P00","CONF-TECH-INVALID-ENUM",IF(AB74="P01","CONF-INCOMPLETE",IF(AB74="P02","CONF-UPSTREAM-REFUSE",IF(AB74="P03","CONF-UPSTREAM-REVIEW",IF(AB74="P04",IF(F74="No material change","CONF-SC-NMC-UNRESOLVED","CONF-UPSTREAM-UNRESOLVED"),IF(AB74="P05",IF(L74="Partial","CONF-DIRECT-FIT-PARTIAL","CONF-DIRECT-FIT"),IF(AB74="P06","CONF-MISSING-OR-UNCHECKED",IF(AB74="P07",IF(F74="No material change","CONF-SC-NMC-CONTRADICTION","CONF-CONTRADICTION"),IF(AB74="P08",IF(Q74="Material and unresolved","CONF-NOT-ASSIGNABLE-ASSUMPTION",IF(AND(F74="No material change",OR(J74="Stale",S74="Stale for current decision")),"CONF-SC-NMC-STALE",IF(S74="Context not established","CONF-NOT-ASSIGNABLE-CONTEXT","CONF-NOT-ASSIGNABLE-STALE-CURRENT"))),IF(AB74="P09",IF(AND(F74="Use with limits",G74=""),"CONF-SC-LIMIT-MISSING",IF(AND(F74="No material change",H74="Changed exact claim"),"CONF-SC-NMC-CLAIM-CHANGED",IF(AND(F74="No material change",I74="Changed decision use"),"CONF-SC-NMC-USE-CHANGED",IF(AND(OR(O74="Multiple independent lines",O74="One independent line"),P74="Not established"),"CONF-SC-INDEPENDENCE-UNPROVEN",IF(AND(Q74="None",R74&lt;&gt;""),"CONF-SC-ASSUMPTION-CONFLICT","CONF-SC-UNCLASSIFIED"))))),IF(AB74="P10",IF(Q74="Material but bounded","CONF-LOW-ASSUMPTION",IF(AND(S74="Historical but deliberately bounded",J74="Limited / weak"),"CONF-LOW-HISTORICAL",IF(O74="Not established","CONF-LOW-NOT-ESTABLISHED",IF(AND(J74="Limited / weak",O74="Multiple independent lines",P74="Established independent origins",T74="Likely to change assessment"),"CONF-LOW-WEAK-LINES",IF(AND(O74="Single-origin only",NOT(AND(F74="Use",J74="Fit",OR(K74="Supported",K74="Inferred"),L74="Yes",OR(M74="None found",M74="Apparent contradiction resolved"),N74="None",O74="Single-origin only",OR(Q74="None",Q74="Limited and visible"),S74="Fit for current decision",T74="Unlikely to change assessment"))),"CONF-LOW-SINGLE-ORIGIN","CONF-LOW-SENSITIVE"))))),IF(AB74="P11",IF(F74="No material change","CONF-MODERATE-NMC",IF(F74="Use with limits","CONF-MODERATE-LIMITED",IF(S74="Historical but deliberately bounded","CONF-MODERATE-HISTORICAL",IF(P74="Shared or dependent origins","CONF-MODERATE-SHARED-ORIGINS",IF(OR(O74="One independent line",AND(F74="Use",J74="Fit",OR(K74="Supported",K74="Inferred"),L74="Yes",OR(M74="None found",M74="Apparent contradiction resolved"),N74="None",O74="Single-origin only",OR(Q74="None",Q74="Limited and visible"),S74="Fit for current decision",T74="Unlikely to change assessment")),"CONF-MODERATE-ONE-LINE",IF(AND(J74="Limited / weak",O74="Multiple independent lines",P74="Established independent origins",OR(T74="Unlikely to change assessment",T74="Could change scope or wording")),"CONF-MODERATE-WEAK-LINES","CONF-MODERATE-SENSITIVE")))))),IF(AB74="P12",IF(F74="No material change","CONF-HIGH-NMC",IF(K74="Inferred","CONF-HIGH-INFERENCE-RETAINED","CONF-HIGH-DIRECT-INDEPENDENT")),""))))))))))))))</x:f>
      </x:c>
      <x:c r="AD74" s="38" t="str">
        <x:f>IF(A74="","",IF(AC74="A96-TECH-INVALID-ENUM","One or more active Stage 1 controlled values are invalid.",IF(AC74="A96-INCOMPLETE","The active Stage 1 assessment is incomplete.",IF(AC74="A96-UPSTREAM-REFUSE","What Counts as Reliable Evidence in Competitor Analysis? returned Refuse claim.",IF(AC74="A96-UPSTREAM-REVIEW","What Counts as Reliable Evidence in Competitor Analysis? returned Review required.",IF(AC74="A96-SC-NMC-UNRESOLVED","The no-material-change claim remains unresolved.",IF(AC74="A96-UPSTREAM-UNRESOLVED","The claim remains unresolved.",IF(AC74="A96-DIRECT-FIT","The evidence does not directly fit the exact submitted claim.",IF(AC74="A96-DIRECT-FIT-PARTIAL","The submitted claim only partially fits the evidence.",IF(AC74="A96-MISSING-OR-UNCHECKED","Required evidence is missing, unavailable, unknown, or contradiction checking is incomplete.",IF(AC74="A96-CONTRADICTION","A material contradiction remains unresolved.",IF(AC74="A96-SC-NMC-CONTRADICTION","The no-material-change submission contains an unresolved material contradiction.",IF(AC74="A96-NOT-ASSIGNABLE-ASSUMPTION","A material assumption remains unresolved.",IF(AC74="A96-NOT-ASSIGNABLE-CONTEXT","The relevant context is not established.",IF(AC74="A96-NOT-ASSIGNABLE-STALE-CURRENT","The evidence or context is stale for the current decision.",IF(AC74="A96-SC-NMC-STALE","The no-material-change assessment is stale for the current decision.",IF(AC74="A96-SC-ASSUMPTION-CONFLICT","The assumption category and detail conflict.",IF(AC74="A96-SC-INDEPENDENCE-UNPROVEN","Independent origins are not established.",IF(AC74="A96-SC-LIMIT-MISSING","Use with limits requires a named limitation.",IF(AC74="A96-SC-NMC-CLAIM-CHANGED","The exact claim changed, so prior confidence cannot be carried forward.",IF(AC74="A96-SC-NMC-USE-CHANGED","The decision use changed.",IF(AC74="A96-SC-UNCLASSIFIED","The valid input combination has no authorized classification.",IF(AC74="A96-LOW-ASSUMPTION","A bounded material assumption makes the eligible assessment fragile.",IF(AC74="A96-LOW-HISTORICAL","Historical, weak support makes the assessment fragile.",IF(AC74="A96-LOW-NOT-ESTABLISHED","Support exists but independent support is not established.",IF(AC74="A96-LOW-SENSITIVE","Plausible new evidence is likely to change the assessment.",IF(AC74="A96-LOW-SINGLE-ORIGIN","The eligible assessment depends on one origin and fails the stable single-origin conjunction.",IF(AC74="A96-LOW-WEAK-LINES","Multiple independent lines remain weak and the result is likely to change.",IF(AC74="A96-MODERATE-HISTORICAL","The evidence supports a deliberately historical, bounded assessment.",IF(AC74="A96-MODERATE-LIMITED","The assessment is eligible only within the named limitation.",IF(AC74="A96-MODERATE-NMC","The unchanged assessment remains eligible but retains meaningful uncertainty.",IF(AC74="A96-MODERATE-ONE-LINE","The assessment rests on one effective line of support.",IF(AC74="A96-MODERATE-SENSITIVE","Meaningful new evidence could change the scope or wording.",IF(AC74="A96-MODERATE-SHARED-ORIGINS","The lines share or depend on common origins, reducing independent corroboration.",IF(AC74="A96-MODERATE-WEAK-LINES","Established independent origins support the assessment, but the evidence remains limited or weak.",IF(AC74="A96-HIGH-DIRECT-INDEPENDENT","Direct, coherent support with established independent origins and limited visible assumptions supports the bounded assessment.",IF(AC74="A96-HIGH-INFERENCE-RETAINED","Direct, coherent support with established independent origins supports the bounded inference; it remains explicitly an inference.",IF(AC74="A96-HIGH-NMC","The exact claim and decision use are unchanged and the strong-support conditions remain satisfied.",""))))))))))))))))))))))))))))))))))))))</x:f>
      </x:c>
      <x:c r="AE74" s="38" t="str">
        <x:f>IF(A74="","",IF(Z74="Invalid controlled input","No confidence statement is permitted.",IF(Z74="Incomplete","No confidence statement is permitted until Stage 1 is complete.",IF(Z74="Not eligible","Confidence not assignable: no confidence statement is permitted for "&amp;C74&amp;" because "&amp;AD74&amp;" "&amp;AG74,IF(AA74="High confidence",IF(K74="Inferred","The evidence supports the inference that ","The available evidence strongly supports the assessment that ")&amp;C74&amp;", with High confidence within "&amp;D74&amp;". The principal remaining uncertainty is "&amp;U74,IF(AA74="Moderate confidence",IF(K74="Inferred","The evidence supports the inference that ","The available evidence supports the assessment that ")&amp;C74&amp;", with Moderate confidence within "&amp;D74&amp;". "&amp;U74&amp;" could change its scope or wording.",IF(K74="Inferred","The limited evidence supports the provisional inference that ","Limited evidence weakly supports the bounded assessment that ")&amp;C74&amp;". Treat it as provisional because "&amp;U74))))))</x:f>
      </x:c>
      <x:c r="AF74" s="38" t="str">
        <x:f>IF(A74="","",IF(Z74="Invalid controlled input","Do not preserve or reuse a previous result.",IF(Z74="Incomplete","Do not infer a result from partial inputs.",IF(Z74="Not eligible","Do not use High, Moderate or Low confidence, zero confidence, very low confidence, or wording that presents the claim as established.",IF(AA74="High confidence","Do not say certain, proven, guaranteed, definitely, conclusive, established fact, or assign a numerical probability.",IF(AA74="Moderate confidence","Do not say definitive, conclusive, established fact, or attach a percentage band.","Do not say shows, confirms, demonstrates as established, or use Low confidence to rescue an unsupported claim."))))))</x:f>
      </x:c>
      <x:c r="AG74" s="38" t="str">
        <x:f>IF(A74="","",IF(AC74="A96-TECH-INVALID-ENUM","Correct the exact invalid value and resubmit.",IF(AC74="A96-INCOMPLETE","Complete every active Stage 1 field.",IF(AC74="A96-UPSTREAM-REFUSE","Resolve or replace the refused claim through What Counts as Reliable Evidence in Competitor Analysis?.",IF(AC74="A96-UPSTREAM-REVIEW","Complete the review in What Counts as Reliable Evidence in Competitor Analysis? before confidence assessment.",IF(AC74="A96-SC-NMC-UNRESOLVED","Resolve the claim status upstream before assigning confidence.",IF(AC74="A96-UPSTREAM-UNRESOLVED","Resolve the claim status upstream before assigning confidence.",IF(AC74="A96-DIRECT-FIT","Narrow or replace the claim and rerun What Counts as Reliable Evidence in Competitor Analysis?.",IF(AC74="A96-DIRECT-FIT-PARTIAL","Submit the separately narrowed proposition approved through What Counts as Reliable Evidence in Competitor Analysis? as the new Exact claim with Direct claim fit set to Yes.",IF(AC74="A96-MISSING-OR-UNCHECKED","Recover or document the required evidence and complete the review in What Counts as Reliable Evidence in Competitor Analysis? before assigning confidence.",IF(AC74="A96-CONTRADICTION","Resolve or preserve the contradiction through How to Handle Contradictory Competitor Evidence before assigning confidence.",IF(AC74="A96-SC-NMC-CONTRADICTION","Resolve or preserve the contradiction through How to Handle Contradictory Competitor Evidence before assigning confidence.",IF(AC74="A96-NOT-ASSIGNABLE-ASSUMPTION","Resolve the material assumption or narrow the claim.",IF(AC74="A96-NOT-ASSIGNABLE-CONTEXT","Establish the relevant context before assigning confidence.",IF(AC74="A96-NOT-ASSIGNABLE-STALE-CURRENT","Update or historically bind the evidence through When Competitor Evidence Becomes Too Old to Use.",IF(AC74="A96-SC-NMC-STALE","Run a fresh assessment with current evidence.",IF(AC74="A96-SC-ASSUMPTION-CONFLICT","Choose a bounded assumption category or remove the detail.",IF(AC74="A96-SC-INDEPENDENCE-UNPROVEN","Trace origins or correct the support category.",IF(AC74="A96-SC-LIMIT-MISSING","Add the exact limitation or correct the upstream outcome.",IF(AC74="A96-SC-NMC-CLAIM-CHANGED","Run a fresh assessment.",IF(AC74="A96-SC-NMC-USE-CHANGED","Run a fresh assessment for the new use.",IF(AC74="A96-SC-UNCLASSIFIED","Return to method governance; do not invent a result.",IF(AC74="A96-LOW-ASSUMPTION","Keep the assumption explicit and seek evidence that could remove it.",IF(AC74="A96-LOW-HISTORICAL","Use only historically bounded wording and seek current evidence.",IF(AC74="A96-LOW-NOT-ESTABLISHED","Trace provenance or collect genuinely independent evidence.",IF(AC74="A96-LOW-SENSITIVE","Collect the evidence most likely to change the result.",IF(AC74="A96-LOW-SINGLE-ORIGIN","Seek genuinely independent corroboration.",IF(AC74="A96-LOW-WEAK-LINES","Strengthen direct support before consequential use.",IF(AC74="A96-MODERATE-HISTORICAL","Do not generalize it to the current decision without fresh evidence.",IF(AC74="A96-MODERATE-LIMITED","Reopen if the named limitation no longer holds.",IF(AC74="A96-MODERATE-NMC","Reopen if the exact claim, use, evidence or context changes.",IF(AC74="A96-MODERATE-ONE-LINE","A second genuinely independent line could change scope or wording.",IF(AC74="A96-MODERATE-SENSITIVE","Name the likely change trigger and keep the statement bounded.",IF(AC74="A96-MODERATE-SHARED-ORIGINS","Seek genuinely independent origins.",IF(AC74="A96-MODERATE-WEAK-LINES","Strengthen the direct evidence and preserve the limitation.",IF(AC74="A96-HIGH-DIRECT-INDEPENDENT","Reopen on the named evidence, context, assumption or decision-use trigger.",IF(AC74="A96-HIGH-INFERENCE-RETAINED","Retain the inference marker and reopen on the named trigger.",IF(AC74="A96-HIGH-NMC","Reopen on the named evidence, context, assumption or decision-use trigger.",""))))))))))))))))))))))))))))))))))))))</x:f>
      </x:c>
      <x:c r="AH74" s="38" t="str">
        <x:f>IF(A74="","",IF(Z74&lt;&gt;"Eligible","",IF(AND(V74="Consequential / high-impact",W74="Hard to reverse"),"CONF-OVERLAY-CONSEQUENCE + CONF-OVERLAY-HARD-TO-REVERSE",IF(AND(AA74="Low confidence",W74="Hard to reverse"),"CONF-OVERLAY-HARD-TO-REVERSE",IF(V74="Consequential / high-impact","CONF-OVERLAY-CONSEQUENCE",IF(W74="Hard to reverse","CONF-OVERLAY-HARD-TO-REVERSE",IF(OR(V74="Material / decision-changing",W74="Costly to reverse"),"CONF-OVERLAY-CONSEQUENCE","")))))))</x:f>
      </x:c>
      <x:c r="AI74" s="38" t="str">
        <x:f>IF(A74="","",IF(Z74&lt;&gt;"Eligible","",IF(AND(V74="Consequential / high-impact",W74="Hard to reverse"),IF(AA74="Low confidence","Independent review and formal approval required; default to deferral, evidence collection or a reversible test.","Independent accountable review and formal approval required before a consequential, hard-to-reverse action."),IF(AND(AA74="Low confidence",W74="Hard to reverse"),"Independent review and formal approval required; default to deferral, evidence collection or a reversible test.",IF(V74="Consequential / high-impact","Independent accountable review and formal approval required.",IF(W74="Hard to reverse","Independent review required before a hard-to-reverse action.",IF(OR(V74="Material / decision-changing",W74="Costly to reverse"),"Accountable reviewer required before material use.","Owner review; reopen on the named trigger.")))))))</x:f>
      </x:c>
      <x:c r="AJ74" s="38" t="str">
        <x:f>IF(A74="","",IF(Z74&lt;&gt;"Eligible","",IF(AND(V74="Consequential / high-impact",W74="Hard to reverse"),IF(AA74="Low confidence","Do not make an irreversible commitment from this Low-confidence assessment.","Prefer a reversible step and proceed only within the recorded scope after independent review; confidence itself is unchanged."),IF(AND(AA74="Low confidence",W74="Hard to reverse"),"Do not make an irreversible commitment from this Low-confidence assessment.",IF(V74="Consequential / high-impact","Proceed only within the recorded scope after independent review; confidence itself is unchanged.",IF(W74="Hard to reverse","Prefer a reversible step until review is complete.",IF(OR(V74="Material / decision-changing",W74="Costly to reverse"),"Use only after accountable review and within the stated boundary.","Proceed within the stated scope and preserve the reopen condition.")))))))</x:f>
      </x:c>
      <x:c r="AK74" s="37"/>
      <x:c r="AL74" s="37"/>
      <x:c r="AM74" s="37"/>
      <x:c r="AN74" s="37"/>
      <x:c r="AO74" s="42"/>
      <x:c r="AP74" s="38" t="str">
        <x:f>IF(A74="","",IF(Z74&lt;&gt;"Eligible","Not active",IF(OR(AND(AN74&lt;&gt;"",NOT(OR(EXACT(AN74,"Yes"),EXACT(AN74,"No")))),AND(AO74&lt;&gt;"",NOT(ISNUMBER(AO74)))),"H00",IF(OR(AK74="",AM74="",AN74=""),"H01",IF(AND(OR(V74="Material / decision-changing",V74="Consequential / high-impact",W74="Costly to reverse",W74="Hard to reverse"),AL74=""),"H02",IF(AND(OR(V74="Consequential / high-impact",W74="Hard to reverse"),AK74&lt;&gt;"",AL74&lt;&gt;"",EXACT(AK74,AL74)),"H03",IF(AND(AN74="Yes",AO74=""),"H04",IF(AND(AN74="No",AO74&lt;&gt;""),"H05","H06"))))))))</x:f>
      </x:c>
      <x:c r="AQ74" s="38" t="str">
        <x:f>IF(A74="","",IF(AP74="Not active","Not active",IF(OR(AP74="H00",AP74="H01",AP74="H04"),"Incomplete",IF(OR(AP74="H02",AP74="H03",AP74="H05"),"Draft","Complete"))))</x:f>
      </x:c>
      <x:c r="AR74" s="38" t="str">
        <x:f>IF(A74="","",IF(AP74="H00","CONF-HANDOFF-INVALID",IF(AP74="H01","CONF-HANDOFF-INCOMPLETE",IF(AP74="H02","CONF-HANDOFF-REVIEWER",IF(AP74="H03","CONF-HANDOFF-INDEPENDENCE",IF(AP74="H04","CONF-HANDOFF-DATE",IF(AP74="H05","CONF-HANDOFF-DATE-NOT-MATERIAL","")))))))</x:f>
      </x:c>
      <x:c r="AS74" s="38" t="str">
        <x:f>IF(A74="","",IF(AP74="H06","Permitted","Prohibited"))</x:f>
      </x:c>
      <x:c r="AT74" s="38" t="str">
        <x:f>IF(A74="","",IF(OR(AB74="P74",AB74="P75",AB74="P77",AB74="P78"),"What Counts as Reliable Evidence in Competitor Analysis?",IF(AB74="P76","Observed, Inferred and Unresolved Evidence",IF(AB74="P79","How to Handle Contradictory Competitor Evidence",IF(AB74="P80","When Competitor Evidence Becomes Too Old to Use","")))))</x:f>
      </x:c>
      <x:c r="AU74" s="38" t="str">
        <x:f>IF(A74="","","SERPIFAI Confidence Statement Method v1.0.1")</x:f>
      </x:c>
      <x:c r="AV74" s="38" t="str">
        <x:f>IF(A74="","","Qualitative evidence-and-uncertainty protocol; not probability, calibrated accuracy, scoring, assurance or a guarantee.")</x:f>
      </x:c>
    </x:row>
    <x:row r="75">
      <x:c r="A75" s="37"/>
      <x:c r="B75" s="37"/>
      <x:c r="C75" s="37"/>
      <x:c r="D75" s="37"/>
      <x:c r="E75" s="42"/>
      <x:c r="F75" s="37"/>
      <x:c r="G75" s="37"/>
      <x:c r="H75" s="37"/>
      <x:c r="I75" s="37"/>
      <x:c r="J75" s="37"/>
      <x:c r="K75" s="37"/>
      <x:c r="L75" s="37"/>
      <x:c r="M75" s="37"/>
      <x:c r="N75" s="37"/>
      <x:c r="O75" s="37"/>
      <x:c r="P75" s="37"/>
      <x:c r="Q75" s="37"/>
      <x:c r="R75" s="37"/>
      <x:c r="S75" s="37"/>
      <x:c r="T75" s="37"/>
      <x:c r="U75" s="37"/>
      <x:c r="V75" s="37"/>
      <x:c r="W75" s="37"/>
      <x:c r="X75" s="38" t="str">
        <x:f>IF(A75="","",IF(NOT(AND(OR(EXACT(F75,"Use"),EXACT(F75,"Use with limits"),EXACT(F75,"Review required"),EXACT(F75,"Refuse claim"),EXACT(F75,"No material change")),OR(EXACT(J75,"Fit"),EXACT(J75,"Limited / weak"),EXACT(J75,"Stale"),EXACT(J75,"Contradictory"),EXACT(J75,"Missing")),OR(EXACT(K75,"Supported"),EXACT(K75,"Inferred"),EXACT(K75,"Unresolved")),OR(EXACT(L75,"Yes"),EXACT(L75,"Partial"),EXACT(L75,"No"),EXACT(L75,"Unknown")),OR(EXACT(M75,"None found"),EXACT(M75,"Apparent contradiction resolved"),EXACT(M75,"Material contradiction unresolved"),EXACT(M75,"Not checked")),OR(EXACT(N75,"None"),EXACT(N75,"Recoverable missing evidence"),EXACT(N75,"Material evidence unavailable"),EXACT(N75,"Unknown")),OR(EXACT(O75,"Multiple independent lines"),EXACT(O75,"One independent line"),EXACT(O75,"Single-origin only"),EXACT(O75,"Not established")),OR(EXACT(Q75,"None"),EXACT(Q75,"Limited and visible"),EXACT(Q75,"Material but bounded"),EXACT(Q75,"Material and unresolved")),OR(EXACT(S75,"Fit for current decision"),EXACT(S75,"Historical but deliberately bounded"),EXACT(S75,"Stale for current decision"),EXACT(S75,"Context not established")),OR(EXACT(T75,"Unlikely to change assessment"),EXACT(T75,"Could change scope or wording"),EXACT(T75,"Likely to change assessment")),OR(EXACT(V75,"Routine / descriptive"),EXACT(V75,"Material / decision-changing"),EXACT(V75,"Consequential / high-impact")),OR(EXACT(W75,"Easy to reverse"),EXACT(W75,"Costly to reverse"),EXACT(W75,"Hard to reverse")),IF(F75="No material change",OR(EXACT(H75,"Unchanged exact claim"),EXACT(H75,"Changed exact claim")),TRUE),IF(F75="No material change",OR(EXACT(I75,"Unchanged decision use"),EXACT(I75,"Changed decision use")),TRUE),IF(OR(O75="Multiple independent lines",O75="One independent line"),OR(EXACT(P75,"Established independent origins"),EXACT(P75,"Shared or dependent origins"),EXACT(P75,"Not established")),TRUE))),"Invalid","Valid"))</x:f>
      </x:c>
      <x:c r="Y75" s="38" t="str">
        <x:f>IF(A75="","",IF(X75="Invalid","Not evaluated after P00",IF(OR(C75="",D75="",F75="",IF(F75="No material change",OR(H75="",I75=""),FALSE),J75="",K75="",L75="",M75="",N75="",O75="",IF(OR(O75="Multiple independent lines",O75="One independent line"),P75="",FALSE),Q75="",IF(Q75&lt;&gt;"None",R75="",FALSE),S75="",T75="",U75="",V75="",W75=""),"Incomplete","Complete")))</x:f>
      </x:c>
      <x:c r="Z75" s="38" t="str">
        <x:f>IF(A75="","",IF(AB75="P00","Invalid controlled input",IF(AB75="P01","Incomplete",IF(OR(AB75="P02",AB75="P03",AB75="P04",AB75="P05",AB75="P06",AB75="P07",AB75="P08",AB75="P09"),"Not eligible","Eligible"))))</x:f>
      </x:c>
      <x:c r="AA75" s="38" t="str">
        <x:f>IF(A75="","",IF(AB75="P00","No confidence assigned",IF(AB75="P01","No confidence result",IF(OR(AB75="P02",AB75="P03",AB75="P04",AB75="P05",AB75="P06",AB75="P07",AB75="P08",AB75="P09"),"Confidence not assignable",IF(AB75="P10","Low confidence",IF(AB75="P11","Moderate confidence","High confidence"))))))</x:f>
      </x:c>
      <x:c r="AB75" s="38" t="str">
        <x:f>IF(A75="","",IF(X75="Invalid","P00",IF(Y75="Incomplete","P01",IF(F75="Refuse claim","P02",IF(F75="Review required","P03",IF(K75="Unresolved","P04",IF(OR(L75="No",L75="Unknown",L75="Partial"),"P05",IF(OR(J75="Missing",N75&lt;&gt;"None",M75="Not checked"),"P06",IF(OR(J75="Contradictory",M75="Material contradiction unresolved"),"P07",IF(OR(J75="Stale",S75="Stale for current decision",S75="Context not established",Q75="Material and unresolved"),"P08",IF(OR(AND(F75="Use with limits",G75=""),AND(F75="No material change",H75="Changed exact claim"),AND(F75="No material change",I75="Changed decision use"),AND(OR(O75="Multiple independent lines",O75="One independent line"),P75="Not established"),AND(Q75="None",R75&lt;&gt;"")),"P09",IF(OR(Q75="Material but bounded",AND(S75="Historical but deliberately bounded",J75="Limited / weak"),O75="Not established",AND(J75="Limited / weak",O75="Multiple independent lines",P75="Established independent origins",T75="Likely to change assessment"),AND(O75="Single-origin only",NOT(AND(F75="Use",J75="Fit",OR(K75="Supported",K75="Inferred"),L75="Yes",OR(M75="None found",M75="Apparent contradiction resolved"),N75="None",O75="Single-origin only",OR(Q75="None",Q75="Limited and visible"),S75="Fit for current decision",T75="Unlikely to change assessment"))),T75="Likely to change assessment"),"P10",IF(OR(AND(F75="No material change",NOT(AND(OR(F75="Use",F75="No material change"),IF(F75="No material change",AND(H75="Unchanged exact claim",I75="Unchanged decision use"),TRUE),J75="Fit",OR(K75="Supported",K75="Inferred"),L75="Yes",OR(M75="None found",M75="Apparent contradiction resolved"),N75="None",O75="Multiple independent lines",P75="Established independent origins",OR(Q75="None",Q75="Limited and visible"),S75="Fit for current decision",T75="Unlikely to change assessment"))),F75="Use with limits",S75="Historical but deliberately bounded",P75="Shared or dependent origins",O75="One independent line",AND(F75="Use",J75="Fit",OR(K75="Supported",K75="Inferred"),L75="Yes",OR(M75="None found",M75="Apparent contradiction resolved"),N75="None",O75="Single-origin only",OR(Q75="None",Q75="Limited and visible"),S75="Fit for current decision",T75="Unlikely to change assessment"),AND(J75="Limited / weak",O75="Multiple independent lines",P75="Established independent origins",OR(T75="Unlikely to change assessment",T75="Could change scope or wording")),T75="Could change scope or wording"),"P11",IF(AND(OR(F75="Use",F75="No material change"),IF(F75="No material change",AND(H75="Unchanged exact claim",I75="Unchanged decision use"),TRUE),J75="Fit",OR(K75="Supported",K75="Inferred"),L75="Yes",OR(M75="None found",M75="Apparent contradiction resolved"),N75="None",O75="Multiple independent lines",P75="Established independent origins",OR(Q75="None",Q75="Limited and visible"),S75="Fit for current decision",T75="Unlikely to change assessment"),"P12","P09"))))))))))))))</x:f>
      </x:c>
      <x:c r="AC75" s="38" t="str">
        <x:f>IF(A75="","",IF(AB75="P00","CONF-TECH-INVALID-ENUM",IF(AB75="P01","CONF-INCOMPLETE",IF(AB75="P02","CONF-UPSTREAM-REFUSE",IF(AB75="P03","CONF-UPSTREAM-REVIEW",IF(AB75="P04",IF(F75="No material change","CONF-SC-NMC-UNRESOLVED","CONF-UPSTREAM-UNRESOLVED"),IF(AB75="P05",IF(L75="Partial","CONF-DIRECT-FIT-PARTIAL","CONF-DIRECT-FIT"),IF(AB75="P06","CONF-MISSING-OR-UNCHECKED",IF(AB75="P07",IF(F75="No material change","CONF-SC-NMC-CONTRADICTION","CONF-CONTRADICTION"),IF(AB75="P08",IF(Q75="Material and unresolved","CONF-NOT-ASSIGNABLE-ASSUMPTION",IF(AND(F75="No material change",OR(J75="Stale",S75="Stale for current decision")),"CONF-SC-NMC-STALE",IF(S75="Context not established","CONF-NOT-ASSIGNABLE-CONTEXT","CONF-NOT-ASSIGNABLE-STALE-CURRENT"))),IF(AB75="P09",IF(AND(F75="Use with limits",G75=""),"CONF-SC-LIMIT-MISSING",IF(AND(F75="No material change",H75="Changed exact claim"),"CONF-SC-NMC-CLAIM-CHANGED",IF(AND(F75="No material change",I75="Changed decision use"),"CONF-SC-NMC-USE-CHANGED",IF(AND(OR(O75="Multiple independent lines",O75="One independent line"),P75="Not established"),"CONF-SC-INDEPENDENCE-UNPROVEN",IF(AND(Q75="None",R75&lt;&gt;""),"CONF-SC-ASSUMPTION-CONFLICT","CONF-SC-UNCLASSIFIED"))))),IF(AB75="P10",IF(Q75="Material but bounded","CONF-LOW-ASSUMPTION",IF(AND(S75="Historical but deliberately bounded",J75="Limited / weak"),"CONF-LOW-HISTORICAL",IF(O75="Not established","CONF-LOW-NOT-ESTABLISHED",IF(AND(J75="Limited / weak",O75="Multiple independent lines",P75="Established independent origins",T75="Likely to change assessment"),"CONF-LOW-WEAK-LINES",IF(AND(O75="Single-origin only",NOT(AND(F75="Use",J75="Fit",OR(K75="Supported",K75="Inferred"),L75="Yes",OR(M75="None found",M75="Apparent contradiction resolved"),N75="None",O75="Single-origin only",OR(Q75="None",Q75="Limited and visible"),S75="Fit for current decision",T75="Unlikely to change assessment"))),"CONF-LOW-SINGLE-ORIGIN","CONF-LOW-SENSITIVE"))))),IF(AB75="P11",IF(F75="No material change","CONF-MODERATE-NMC",IF(F75="Use with limits","CONF-MODERATE-LIMITED",IF(S75="Historical but deliberately bounded","CONF-MODERATE-HISTORICAL",IF(P75="Shared or dependent origins","CONF-MODERATE-SHARED-ORIGINS",IF(OR(O75="One independent line",AND(F75="Use",J75="Fit",OR(K75="Supported",K75="Inferred"),L75="Yes",OR(M75="None found",M75="Apparent contradiction resolved"),N75="None",O75="Single-origin only",OR(Q75="None",Q75="Limited and visible"),S75="Fit for current decision",T75="Unlikely to change assessment")),"CONF-MODERATE-ONE-LINE",IF(AND(J75="Limited / weak",O75="Multiple independent lines",P75="Established independent origins",OR(T75="Unlikely to change assessment",T75="Could change scope or wording")),"CONF-MODERATE-WEAK-LINES","CONF-MODERATE-SENSITIVE")))))),IF(AB75="P12",IF(F75="No material change","CONF-HIGH-NMC",IF(K75="Inferred","CONF-HIGH-INFERENCE-RETAINED","CONF-HIGH-DIRECT-INDEPENDENT")),""))))))))))))))</x:f>
      </x:c>
      <x:c r="AD75" s="38" t="str">
        <x:f>IF(A75="","",IF(AC75="A97-TECH-INVALID-ENUM","One or more active Stage 1 controlled values are invalid.",IF(AC75="A97-INCOMPLETE","The active Stage 1 assessment is incomplete.",IF(AC75="A97-UPSTREAM-REFUSE","What Counts as Reliable Evidence in Competitor Analysis? returned Refuse claim.",IF(AC75="A97-UPSTREAM-REVIEW","What Counts as Reliable Evidence in Competitor Analysis? returned Review required.",IF(AC75="A97-SC-NMC-UNRESOLVED","The no-material-change claim remains unresolved.",IF(AC75="A97-UPSTREAM-UNRESOLVED","The claim remains unresolved.",IF(AC75="A97-DIRECT-FIT","The evidence does not directly fit the exact submitted claim.",IF(AC75="A97-DIRECT-FIT-PARTIAL","The submitted claim only partially fits the evidence.",IF(AC75="A97-MISSING-OR-UNCHECKED","Required evidence is missing, unavailable, unknown, or contradiction checking is incomplete.",IF(AC75="A97-CONTRADICTION","A material contradiction remains unresolved.",IF(AC75="A97-SC-NMC-CONTRADICTION","The no-material-change submission contains an unresolved material contradiction.",IF(AC75="A97-NOT-ASSIGNABLE-ASSUMPTION","A material assumption remains unresolved.",IF(AC75="A97-NOT-ASSIGNABLE-CONTEXT","The relevant context is not established.",IF(AC75="A97-NOT-ASSIGNABLE-STALE-CURRENT","The evidence or context is stale for the current decision.",IF(AC75="A97-SC-NMC-STALE","The no-material-change assessment is stale for the current decision.",IF(AC75="A97-SC-ASSUMPTION-CONFLICT","The assumption category and detail conflict.",IF(AC75="A97-SC-INDEPENDENCE-UNPROVEN","Independent origins are not established.",IF(AC75="A97-SC-LIMIT-MISSING","Use with limits requires a named limitation.",IF(AC75="A97-SC-NMC-CLAIM-CHANGED","The exact claim changed, so prior confidence cannot be carried forward.",IF(AC75="A97-SC-NMC-USE-CHANGED","The decision use changed.",IF(AC75="A97-SC-UNCLASSIFIED","The valid input combination has no authorized classification.",IF(AC75="A97-LOW-ASSUMPTION","A bounded material assumption makes the eligible assessment fragile.",IF(AC75="A97-LOW-HISTORICAL","Historical, weak support makes the assessment fragile.",IF(AC75="A97-LOW-NOT-ESTABLISHED","Support exists but independent support is not established.",IF(AC75="A97-LOW-SENSITIVE","Plausible new evidence is likely to change the assessment.",IF(AC75="A97-LOW-SINGLE-ORIGIN","The eligible assessment depends on one origin and fails the stable single-origin conjunction.",IF(AC75="A97-LOW-WEAK-LINES","Multiple independent lines remain weak and the result is likely to change.",IF(AC75="A97-MODERATE-HISTORICAL","The evidence supports a deliberately historical, bounded assessment.",IF(AC75="A97-MODERATE-LIMITED","The assessment is eligible only within the named limitation.",IF(AC75="A97-MODERATE-NMC","The unchanged assessment remains eligible but retains meaningful uncertainty.",IF(AC75="A97-MODERATE-ONE-LINE","The assessment rests on one effective line of support.",IF(AC75="A97-MODERATE-SENSITIVE","Meaningful new evidence could change the scope or wording.",IF(AC75="A97-MODERATE-SHARED-ORIGINS","The lines share or depend on common origins, reducing independent corroboration.",IF(AC75="A97-MODERATE-WEAK-LINES","Established independent origins support the assessment, but the evidence remains limited or weak.",IF(AC75="A97-HIGH-DIRECT-INDEPENDENT","Direct, coherent support with established independent origins and limited visible assumptions supports the bounded assessment.",IF(AC75="A97-HIGH-INFERENCE-RETAINED","Direct, coherent support with established independent origins supports the bounded inference; it remains explicitly an inference.",IF(AC75="A97-HIGH-NMC","The exact claim and decision use are unchanged and the strong-support conditions remain satisfied.",""))))))))))))))))))))))))))))))))))))))</x:f>
      </x:c>
      <x:c r="AE75" s="38" t="str">
        <x:f>IF(A75="","",IF(Z75="Invalid controlled input","No confidence statement is permitted.",IF(Z75="Incomplete","No confidence statement is permitted until Stage 1 is complete.",IF(Z75="Not eligible","Confidence not assignable: no confidence statement is permitted for "&amp;C75&amp;" because "&amp;AD75&amp;" "&amp;AG75,IF(AA75="High confidence",IF(K75="Inferred","The evidence supports the inference that ","The available evidence strongly supports the assessment that ")&amp;C75&amp;", with High confidence within "&amp;D75&amp;". The principal remaining uncertainty is "&amp;U75,IF(AA75="Moderate confidence",IF(K75="Inferred","The evidence supports the inference that ","The available evidence supports the assessment that ")&amp;C75&amp;", with Moderate confidence within "&amp;D75&amp;". "&amp;U75&amp;" could change its scope or wording.",IF(K75="Inferred","The limited evidence supports the provisional inference that ","Limited evidence weakly supports the bounded assessment that ")&amp;C75&amp;". Treat it as provisional because "&amp;U75))))))</x:f>
      </x:c>
      <x:c r="AF75" s="38" t="str">
        <x:f>IF(A75="","",IF(Z75="Invalid controlled input","Do not preserve or reuse a previous result.",IF(Z75="Incomplete","Do not infer a result from partial inputs.",IF(Z75="Not eligible","Do not use High, Moderate or Low confidence, zero confidence, very low confidence, or wording that presents the claim as established.",IF(AA75="High confidence","Do not say certain, proven, guaranteed, definitely, conclusive, established fact, or assign a numerical probability.",IF(AA75="Moderate confidence","Do not say definitive, conclusive, established fact, or attach a percentage band.","Do not say shows, confirms, demonstrates as established, or use Low confidence to rescue an unsupported claim."))))))</x:f>
      </x:c>
      <x:c r="AG75" s="38" t="str">
        <x:f>IF(A75="","",IF(AC75="A97-TECH-INVALID-ENUM","Correct the exact invalid value and resubmit.",IF(AC75="A97-INCOMPLETE","Complete every active Stage 1 field.",IF(AC75="A97-UPSTREAM-REFUSE","Resolve or replace the refused claim through What Counts as Reliable Evidence in Competitor Analysis?.",IF(AC75="A97-UPSTREAM-REVIEW","Complete the review in What Counts as Reliable Evidence in Competitor Analysis? before confidence assessment.",IF(AC75="A97-SC-NMC-UNRESOLVED","Resolve the claim status upstream before assigning confidence.",IF(AC75="A97-UPSTREAM-UNRESOLVED","Resolve the claim status upstream before assigning confidence.",IF(AC75="A97-DIRECT-FIT","Narrow or replace the claim and rerun What Counts as Reliable Evidence in Competitor Analysis?.",IF(AC75="A97-DIRECT-FIT-PARTIAL","Submit the separately narrowed proposition approved through What Counts as Reliable Evidence in Competitor Analysis? as the new Exact claim with Direct claim fit set to Yes.",IF(AC75="A97-MISSING-OR-UNCHECKED","Recover or document the required evidence and complete the review in What Counts as Reliable Evidence in Competitor Analysis? before assigning confidence.",IF(AC75="A97-CONTRADICTION","Resolve or preserve the contradiction through How to Handle Contradictory Competitor Evidence before assigning confidence.",IF(AC75="A97-SC-NMC-CONTRADICTION","Resolve or preserve the contradiction through How to Handle Contradictory Competitor Evidence before assigning confidence.",IF(AC75="A97-NOT-ASSIGNABLE-ASSUMPTION","Resolve the material assumption or narrow the claim.",IF(AC75="A97-NOT-ASSIGNABLE-CONTEXT","Establish the relevant context before assigning confidence.",IF(AC75="A97-NOT-ASSIGNABLE-STALE-CURRENT","Update or historically bind the evidence through When Competitor Evidence Becomes Too Old to Use.",IF(AC75="A97-SC-NMC-STALE","Run a fresh assessment with current evidence.",IF(AC75="A97-SC-ASSUMPTION-CONFLICT","Choose a bounded assumption category or remove the detail.",IF(AC75="A97-SC-INDEPENDENCE-UNPROVEN","Trace origins or correct the support category.",IF(AC75="A97-SC-LIMIT-MISSING","Add the exact limitation or correct the upstream outcome.",IF(AC75="A97-SC-NMC-CLAIM-CHANGED","Run a fresh assessment.",IF(AC75="A97-SC-NMC-USE-CHANGED","Run a fresh assessment for the new use.",IF(AC75="A97-SC-UNCLASSIFIED","Return to method governance; do not invent a result.",IF(AC75="A97-LOW-ASSUMPTION","Keep the assumption explicit and seek evidence that could remove it.",IF(AC75="A97-LOW-HISTORICAL","Use only historically bounded wording and seek current evidence.",IF(AC75="A97-LOW-NOT-ESTABLISHED","Trace provenance or collect genuinely independent evidence.",IF(AC75="A97-LOW-SENSITIVE","Collect the evidence most likely to change the result.",IF(AC75="A97-LOW-SINGLE-ORIGIN","Seek genuinely independent corroboration.",IF(AC75="A97-LOW-WEAK-LINES","Strengthen direct support before consequential use.",IF(AC75="A97-MODERATE-HISTORICAL","Do not generalize it to the current decision without fresh evidence.",IF(AC75="A97-MODERATE-LIMITED","Reopen if the named limitation no longer holds.",IF(AC75="A97-MODERATE-NMC","Reopen if the exact claim, use, evidence or context changes.",IF(AC75="A97-MODERATE-ONE-LINE","A second genuinely independent line could change scope or wording.",IF(AC75="A97-MODERATE-SENSITIVE","Name the likely change trigger and keep the statement bounded.",IF(AC75="A97-MODERATE-SHARED-ORIGINS","Seek genuinely independent origins.",IF(AC75="A97-MODERATE-WEAK-LINES","Strengthen the direct evidence and preserve the limitation.",IF(AC75="A97-HIGH-DIRECT-INDEPENDENT","Reopen on the named evidence, context, assumption or decision-use trigger.",IF(AC75="A97-HIGH-INFERENCE-RETAINED","Retain the inference marker and reopen on the named trigger.",IF(AC75="A97-HIGH-NMC","Reopen on the named evidence, context, assumption or decision-use trigger.",""))))))))))))))))))))))))))))))))))))))</x:f>
      </x:c>
      <x:c r="AH75" s="38" t="str">
        <x:f>IF(A75="","",IF(Z75&lt;&gt;"Eligible","",IF(AND(V75="Consequential / high-impact",W75="Hard to reverse"),"CONF-OVERLAY-CONSEQUENCE + CONF-OVERLAY-HARD-TO-REVERSE",IF(AND(AA75="Low confidence",W75="Hard to reverse"),"CONF-OVERLAY-HARD-TO-REVERSE",IF(V75="Consequential / high-impact","CONF-OVERLAY-CONSEQUENCE",IF(W75="Hard to reverse","CONF-OVERLAY-HARD-TO-REVERSE",IF(OR(V75="Material / decision-changing",W75="Costly to reverse"),"CONF-OVERLAY-CONSEQUENCE","")))))))</x:f>
      </x:c>
      <x:c r="AI75" s="38" t="str">
        <x:f>IF(A75="","",IF(Z75&lt;&gt;"Eligible","",IF(AND(V75="Consequential / high-impact",W75="Hard to reverse"),IF(AA75="Low confidence","Independent review and formal approval required; default to deferral, evidence collection or a reversible test.","Independent accountable review and formal approval required before a consequential, hard-to-reverse action."),IF(AND(AA75="Low confidence",W75="Hard to reverse"),"Independent review and formal approval required; default to deferral, evidence collection or a reversible test.",IF(V75="Consequential / high-impact","Independent accountable review and formal approval required.",IF(W75="Hard to reverse","Independent review required before a hard-to-reverse action.",IF(OR(V75="Material / decision-changing",W75="Costly to reverse"),"Accountable reviewer required before material use.","Owner review; reopen on the named trigger.")))))))</x:f>
      </x:c>
      <x:c r="AJ75" s="38" t="str">
        <x:f>IF(A75="","",IF(Z75&lt;&gt;"Eligible","",IF(AND(V75="Consequential / high-impact",W75="Hard to reverse"),IF(AA75="Low confidence","Do not make an irreversible commitment from this Low-confidence assessment.","Prefer a reversible step and proceed only within the recorded scope after independent review; confidence itself is unchanged."),IF(AND(AA75="Low confidence",W75="Hard to reverse"),"Do not make an irreversible commitment from this Low-confidence assessment.",IF(V75="Consequential / high-impact","Proceed only within the recorded scope after independent review; confidence itself is unchanged.",IF(W75="Hard to reverse","Prefer a reversible step until review is complete.",IF(OR(V75="Material / decision-changing",W75="Costly to reverse"),"Use only after accountable review and within the stated boundary.","Proceed within the stated scope and preserve the reopen condition.")))))))</x:f>
      </x:c>
      <x:c r="AK75" s="37"/>
      <x:c r="AL75" s="37"/>
      <x:c r="AM75" s="37"/>
      <x:c r="AN75" s="37"/>
      <x:c r="AO75" s="42"/>
      <x:c r="AP75" s="38" t="str">
        <x:f>IF(A75="","",IF(Z75&lt;&gt;"Eligible","Not active",IF(OR(AND(AN75&lt;&gt;"",NOT(OR(EXACT(AN75,"Yes"),EXACT(AN75,"No")))),AND(AO75&lt;&gt;"",NOT(ISNUMBER(AO75)))),"H00",IF(OR(AK75="",AM75="",AN75=""),"H01",IF(AND(OR(V75="Material / decision-changing",V75="Consequential / high-impact",W75="Costly to reverse",W75="Hard to reverse"),AL75=""),"H02",IF(AND(OR(V75="Consequential / high-impact",W75="Hard to reverse"),AK75&lt;&gt;"",AL75&lt;&gt;"",EXACT(AK75,AL75)),"H03",IF(AND(AN75="Yes",AO75=""),"H04",IF(AND(AN75="No",AO75&lt;&gt;""),"H05","H06"))))))))</x:f>
      </x:c>
      <x:c r="AQ75" s="38" t="str">
        <x:f>IF(A75="","",IF(AP75="Not active","Not active",IF(OR(AP75="H00",AP75="H01",AP75="H04"),"Incomplete",IF(OR(AP75="H02",AP75="H03",AP75="H05"),"Draft","Complete"))))</x:f>
      </x:c>
      <x:c r="AR75" s="38" t="str">
        <x:f>IF(A75="","",IF(AP75="H00","CONF-HANDOFF-INVALID",IF(AP75="H01","CONF-HANDOFF-INCOMPLETE",IF(AP75="H02","CONF-HANDOFF-REVIEWER",IF(AP75="H03","CONF-HANDOFF-INDEPENDENCE",IF(AP75="H04","CONF-HANDOFF-DATE",IF(AP75="H05","CONF-HANDOFF-DATE-NOT-MATERIAL","")))))))</x:f>
      </x:c>
      <x:c r="AS75" s="38" t="str">
        <x:f>IF(A75="","",IF(AP75="H06","Permitted","Prohibited"))</x:f>
      </x:c>
      <x:c r="AT75" s="38" t="str">
        <x:f>IF(A75="","",IF(OR(AB75="P75",AB75="P76",AB75="P78",AB75="P79"),"What Counts as Reliable Evidence in Competitor Analysis?",IF(AB75="P77","Observed, Inferred and Unresolved Evidence",IF(AB75="P80","How to Handle Contradictory Competitor Evidence",IF(AB75="P81","When Competitor Evidence Becomes Too Old to Use","")))))</x:f>
      </x:c>
      <x:c r="AU75" s="38" t="str">
        <x:f>IF(A75="","","SERPIFAI Confidence Statement Method v1.0.1")</x:f>
      </x:c>
      <x:c r="AV75" s="38" t="str">
        <x:f>IF(A75="","","Qualitative evidence-and-uncertainty protocol; not probability, calibrated accuracy, scoring, assurance or a guarantee.")</x:f>
      </x:c>
    </x:row>
    <x:row r="76">
      <x:c r="A76" s="37"/>
      <x:c r="B76" s="37"/>
      <x:c r="C76" s="37"/>
      <x:c r="D76" s="37"/>
      <x:c r="E76" s="42"/>
      <x:c r="F76" s="37"/>
      <x:c r="G76" s="37"/>
      <x:c r="H76" s="37"/>
      <x:c r="I76" s="37"/>
      <x:c r="J76" s="37"/>
      <x:c r="K76" s="37"/>
      <x:c r="L76" s="37"/>
      <x:c r="M76" s="37"/>
      <x:c r="N76" s="37"/>
      <x:c r="O76" s="37"/>
      <x:c r="P76" s="37"/>
      <x:c r="Q76" s="37"/>
      <x:c r="R76" s="37"/>
      <x:c r="S76" s="37"/>
      <x:c r="T76" s="37"/>
      <x:c r="U76" s="37"/>
      <x:c r="V76" s="37"/>
      <x:c r="W76" s="37"/>
      <x:c r="X76" s="38" t="str">
        <x:f>IF(A76="","",IF(NOT(AND(OR(EXACT(F76,"Use"),EXACT(F76,"Use with limits"),EXACT(F76,"Review required"),EXACT(F76,"Refuse claim"),EXACT(F76,"No material change")),OR(EXACT(J76,"Fit"),EXACT(J76,"Limited / weak"),EXACT(J76,"Stale"),EXACT(J76,"Contradictory"),EXACT(J76,"Missing")),OR(EXACT(K76,"Supported"),EXACT(K76,"Inferred"),EXACT(K76,"Unresolved")),OR(EXACT(L76,"Yes"),EXACT(L76,"Partial"),EXACT(L76,"No"),EXACT(L76,"Unknown")),OR(EXACT(M76,"None found"),EXACT(M76,"Apparent contradiction resolved"),EXACT(M76,"Material contradiction unresolved"),EXACT(M76,"Not checked")),OR(EXACT(N76,"None"),EXACT(N76,"Recoverable missing evidence"),EXACT(N76,"Material evidence unavailable"),EXACT(N76,"Unknown")),OR(EXACT(O76,"Multiple independent lines"),EXACT(O76,"One independent line"),EXACT(O76,"Single-origin only"),EXACT(O76,"Not established")),OR(EXACT(Q76,"None"),EXACT(Q76,"Limited and visible"),EXACT(Q76,"Material but bounded"),EXACT(Q76,"Material and unresolved")),OR(EXACT(S76,"Fit for current decision"),EXACT(S76,"Historical but deliberately bounded"),EXACT(S76,"Stale for current decision"),EXACT(S76,"Context not established")),OR(EXACT(T76,"Unlikely to change assessment"),EXACT(T76,"Could change scope or wording"),EXACT(T76,"Likely to change assessment")),OR(EXACT(V76,"Routine / descriptive"),EXACT(V76,"Material / decision-changing"),EXACT(V76,"Consequential / high-impact")),OR(EXACT(W76,"Easy to reverse"),EXACT(W76,"Costly to reverse"),EXACT(W76,"Hard to reverse")),IF(F76="No material change",OR(EXACT(H76,"Unchanged exact claim"),EXACT(H76,"Changed exact claim")),TRUE),IF(F76="No material change",OR(EXACT(I76,"Unchanged decision use"),EXACT(I76,"Changed decision use")),TRUE),IF(OR(O76="Multiple independent lines",O76="One independent line"),OR(EXACT(P76,"Established independent origins"),EXACT(P76,"Shared or dependent origins"),EXACT(P76,"Not established")),TRUE))),"Invalid","Valid"))</x:f>
      </x:c>
      <x:c r="Y76" s="38" t="str">
        <x:f>IF(A76="","",IF(X76="Invalid","Not evaluated after P00",IF(OR(C76="",D76="",F76="",IF(F76="No material change",OR(H76="",I76=""),FALSE),J76="",K76="",L76="",M76="",N76="",O76="",IF(OR(O76="Multiple independent lines",O76="One independent line"),P76="",FALSE),Q76="",IF(Q76&lt;&gt;"None",R76="",FALSE),S76="",T76="",U76="",V76="",W76=""),"Incomplete","Complete")))</x:f>
      </x:c>
      <x:c r="Z76" s="38" t="str">
        <x:f>IF(A76="","",IF(AB76="P00","Invalid controlled input",IF(AB76="P01","Incomplete",IF(OR(AB76="P02",AB76="P03",AB76="P04",AB76="P05",AB76="P06",AB76="P07",AB76="P08",AB76="P09"),"Not eligible","Eligible"))))</x:f>
      </x:c>
      <x:c r="AA76" s="38" t="str">
        <x:f>IF(A76="","",IF(AB76="P00","No confidence assigned",IF(AB76="P01","No confidence result",IF(OR(AB76="P02",AB76="P03",AB76="P04",AB76="P05",AB76="P06",AB76="P07",AB76="P08",AB76="P09"),"Confidence not assignable",IF(AB76="P10","Low confidence",IF(AB76="P11","Moderate confidence","High confidence"))))))</x:f>
      </x:c>
      <x:c r="AB76" s="38" t="str">
        <x:f>IF(A76="","",IF(X76="Invalid","P00",IF(Y76="Incomplete","P01",IF(F76="Refuse claim","P02",IF(F76="Review required","P03",IF(K76="Unresolved","P04",IF(OR(L76="No",L76="Unknown",L76="Partial"),"P05",IF(OR(J76="Missing",N76&lt;&gt;"None",M76="Not checked"),"P06",IF(OR(J76="Contradictory",M76="Material contradiction unresolved"),"P07",IF(OR(J76="Stale",S76="Stale for current decision",S76="Context not established",Q76="Material and unresolved"),"P08",IF(OR(AND(F76="Use with limits",G76=""),AND(F76="No material change",H76="Changed exact claim"),AND(F76="No material change",I76="Changed decision use"),AND(OR(O76="Multiple independent lines",O76="One independent line"),P76="Not established"),AND(Q76="None",R76&lt;&gt;"")),"P09",IF(OR(Q76="Material but bounded",AND(S76="Historical but deliberately bounded",J76="Limited / weak"),O76="Not established",AND(J76="Limited / weak",O76="Multiple independent lines",P76="Established independent origins",T76="Likely to change assessment"),AND(O76="Single-origin only",NOT(AND(F76="Use",J76="Fit",OR(K76="Supported",K76="Inferred"),L76="Yes",OR(M76="None found",M76="Apparent contradiction resolved"),N76="None",O76="Single-origin only",OR(Q76="None",Q76="Limited and visible"),S76="Fit for current decision",T76="Unlikely to change assessment"))),T76="Likely to change assessment"),"P10",IF(OR(AND(F76="No material change",NOT(AND(OR(F76="Use",F76="No material change"),IF(F76="No material change",AND(H76="Unchanged exact claim",I76="Unchanged decision use"),TRUE),J76="Fit",OR(K76="Supported",K76="Inferred"),L76="Yes",OR(M76="None found",M76="Apparent contradiction resolved"),N76="None",O76="Multiple independent lines",P76="Established independent origins",OR(Q76="None",Q76="Limited and visible"),S76="Fit for current decision",T76="Unlikely to change assessment"))),F76="Use with limits",S76="Historical but deliberately bounded",P76="Shared or dependent origins",O76="One independent line",AND(F76="Use",J76="Fit",OR(K76="Supported",K76="Inferred"),L76="Yes",OR(M76="None found",M76="Apparent contradiction resolved"),N76="None",O76="Single-origin only",OR(Q76="None",Q76="Limited and visible"),S76="Fit for current decision",T76="Unlikely to change assessment"),AND(J76="Limited / weak",O76="Multiple independent lines",P76="Established independent origins",OR(T76="Unlikely to change assessment",T76="Could change scope or wording")),T76="Could change scope or wording"),"P11",IF(AND(OR(F76="Use",F76="No material change"),IF(F76="No material change",AND(H76="Unchanged exact claim",I76="Unchanged decision use"),TRUE),J76="Fit",OR(K76="Supported",K76="Inferred"),L76="Yes",OR(M76="None found",M76="Apparent contradiction resolved"),N76="None",O76="Multiple independent lines",P76="Established independent origins",OR(Q76="None",Q76="Limited and visible"),S76="Fit for current decision",T76="Unlikely to change assessment"),"P12","P09"))))))))))))))</x:f>
      </x:c>
      <x:c r="AC76" s="38" t="str">
        <x:f>IF(A76="","",IF(AB76="P00","CONF-TECH-INVALID-ENUM",IF(AB76="P01","CONF-INCOMPLETE",IF(AB76="P02","CONF-UPSTREAM-REFUSE",IF(AB76="P03","CONF-UPSTREAM-REVIEW",IF(AB76="P04",IF(F76="No material change","CONF-SC-NMC-UNRESOLVED","CONF-UPSTREAM-UNRESOLVED"),IF(AB76="P05",IF(L76="Partial","CONF-DIRECT-FIT-PARTIAL","CONF-DIRECT-FIT"),IF(AB76="P06","CONF-MISSING-OR-UNCHECKED",IF(AB76="P07",IF(F76="No material change","CONF-SC-NMC-CONTRADICTION","CONF-CONTRADICTION"),IF(AB76="P08",IF(Q76="Material and unresolved","CONF-NOT-ASSIGNABLE-ASSUMPTION",IF(AND(F76="No material change",OR(J76="Stale",S76="Stale for current decision")),"CONF-SC-NMC-STALE",IF(S76="Context not established","CONF-NOT-ASSIGNABLE-CONTEXT","CONF-NOT-ASSIGNABLE-STALE-CURRENT"))),IF(AB76="P09",IF(AND(F76="Use with limits",G76=""),"CONF-SC-LIMIT-MISSING",IF(AND(F76="No material change",H76="Changed exact claim"),"CONF-SC-NMC-CLAIM-CHANGED",IF(AND(F76="No material change",I76="Changed decision use"),"CONF-SC-NMC-USE-CHANGED",IF(AND(OR(O76="Multiple independent lines",O76="One independent line"),P76="Not established"),"CONF-SC-INDEPENDENCE-UNPROVEN",IF(AND(Q76="None",R76&lt;&gt;""),"CONF-SC-ASSUMPTION-CONFLICT","CONF-SC-UNCLASSIFIED"))))),IF(AB76="P10",IF(Q76="Material but bounded","CONF-LOW-ASSUMPTION",IF(AND(S76="Historical but deliberately bounded",J76="Limited / weak"),"CONF-LOW-HISTORICAL",IF(O76="Not established","CONF-LOW-NOT-ESTABLISHED",IF(AND(J76="Limited / weak",O76="Multiple independent lines",P76="Established independent origins",T76="Likely to change assessment"),"CONF-LOW-WEAK-LINES",IF(AND(O76="Single-origin only",NOT(AND(F76="Use",J76="Fit",OR(K76="Supported",K76="Inferred"),L76="Yes",OR(M76="None found",M76="Apparent contradiction resolved"),N76="None",O76="Single-origin only",OR(Q76="None",Q76="Limited and visible"),S76="Fit for current decision",T76="Unlikely to change assessment"))),"CONF-LOW-SINGLE-ORIGIN","CONF-LOW-SENSITIVE"))))),IF(AB76="P11",IF(F76="No material change","CONF-MODERATE-NMC",IF(F76="Use with limits","CONF-MODERATE-LIMITED",IF(S76="Historical but deliberately bounded","CONF-MODERATE-HISTORICAL",IF(P76="Shared or dependent origins","CONF-MODERATE-SHARED-ORIGINS",IF(OR(O76="One independent line",AND(F76="Use",J76="Fit",OR(K76="Supported",K76="Inferred"),L76="Yes",OR(M76="None found",M76="Apparent contradiction resolved"),N76="None",O76="Single-origin only",OR(Q76="None",Q76="Limited and visible"),S76="Fit for current decision",T76="Unlikely to change assessment")),"CONF-MODERATE-ONE-LINE",IF(AND(J76="Limited / weak",O76="Multiple independent lines",P76="Established independent origins",OR(T76="Unlikely to change assessment",T76="Could change scope or wording")),"CONF-MODERATE-WEAK-LINES","CONF-MODERATE-SENSITIVE")))))),IF(AB76="P12",IF(F76="No material change","CONF-HIGH-NMC",IF(K76="Inferred","CONF-HIGH-INFERENCE-RETAINED","CONF-HIGH-DIRECT-INDEPENDENT")),""))))))))))))))</x:f>
      </x:c>
      <x:c r="AD76" s="38" t="str">
        <x:f>IF(A76="","",IF(AC76="A98-TECH-INVALID-ENUM","One or more active Stage 1 controlled values are invalid.",IF(AC76="A98-INCOMPLETE","The active Stage 1 assessment is incomplete.",IF(AC76="A98-UPSTREAM-REFUSE","What Counts as Reliable Evidence in Competitor Analysis? returned Refuse claim.",IF(AC76="A98-UPSTREAM-REVIEW","What Counts as Reliable Evidence in Competitor Analysis? returned Review required.",IF(AC76="A98-SC-NMC-UNRESOLVED","The no-material-change claim remains unresolved.",IF(AC76="A98-UPSTREAM-UNRESOLVED","The claim remains unresolved.",IF(AC76="A98-DIRECT-FIT","The evidence does not directly fit the exact submitted claim.",IF(AC76="A98-DIRECT-FIT-PARTIAL","The submitted claim only partially fits the evidence.",IF(AC76="A98-MISSING-OR-UNCHECKED","Required evidence is missing, unavailable, unknown, or contradiction checking is incomplete.",IF(AC76="A98-CONTRADICTION","A material contradiction remains unresolved.",IF(AC76="A98-SC-NMC-CONTRADICTION","The no-material-change submission contains an unresolved material contradiction.",IF(AC76="A98-NOT-ASSIGNABLE-ASSUMPTION","A material assumption remains unresolved.",IF(AC76="A98-NOT-ASSIGNABLE-CONTEXT","The relevant context is not established.",IF(AC76="A98-NOT-ASSIGNABLE-STALE-CURRENT","The evidence or context is stale for the current decision.",IF(AC76="A98-SC-NMC-STALE","The no-material-change assessment is stale for the current decision.",IF(AC76="A98-SC-ASSUMPTION-CONFLICT","The assumption category and detail conflict.",IF(AC76="A98-SC-INDEPENDENCE-UNPROVEN","Independent origins are not established.",IF(AC76="A98-SC-LIMIT-MISSING","Use with limits requires a named limitation.",IF(AC76="A98-SC-NMC-CLAIM-CHANGED","The exact claim changed, so prior confidence cannot be carried forward.",IF(AC76="A98-SC-NMC-USE-CHANGED","The decision use changed.",IF(AC76="A98-SC-UNCLASSIFIED","The valid input combination has no authorized classification.",IF(AC76="A98-LOW-ASSUMPTION","A bounded material assumption makes the eligible assessment fragile.",IF(AC76="A98-LOW-HISTORICAL","Historical, weak support makes the assessment fragile.",IF(AC76="A98-LOW-NOT-ESTABLISHED","Support exists but independent support is not established.",IF(AC76="A98-LOW-SENSITIVE","Plausible new evidence is likely to change the assessment.",IF(AC76="A98-LOW-SINGLE-ORIGIN","The eligible assessment depends on one origin and fails the stable single-origin conjunction.",IF(AC76="A98-LOW-WEAK-LINES","Multiple independent lines remain weak and the result is likely to change.",IF(AC76="A98-MODERATE-HISTORICAL","The evidence supports a deliberately historical, bounded assessment.",IF(AC76="A98-MODERATE-LIMITED","The assessment is eligible only within the named limitation.",IF(AC76="A98-MODERATE-NMC","The unchanged assessment remains eligible but retains meaningful uncertainty.",IF(AC76="A98-MODERATE-ONE-LINE","The assessment rests on one effective line of support.",IF(AC76="A98-MODERATE-SENSITIVE","Meaningful new evidence could change the scope or wording.",IF(AC76="A98-MODERATE-SHARED-ORIGINS","The lines share or depend on common origins, reducing independent corroboration.",IF(AC76="A98-MODERATE-WEAK-LINES","Established independent origins support the assessment, but the evidence remains limited or weak.",IF(AC76="A98-HIGH-DIRECT-INDEPENDENT","Direct, coherent support with established independent origins and limited visible assumptions supports the bounded assessment.",IF(AC76="A98-HIGH-INFERENCE-RETAINED","Direct, coherent support with established independent origins supports the bounded inference; it remains explicitly an inference.",IF(AC76="A98-HIGH-NMC","The exact claim and decision use are unchanged and the strong-support conditions remain satisfied.",""))))))))))))))))))))))))))))))))))))))</x:f>
      </x:c>
      <x:c r="AE76" s="38" t="str">
        <x:f>IF(A76="","",IF(Z76="Invalid controlled input","No confidence statement is permitted.",IF(Z76="Incomplete","No confidence statement is permitted until Stage 1 is complete.",IF(Z76="Not eligible","Confidence not assignable: no confidence statement is permitted for "&amp;C76&amp;" because "&amp;AD76&amp;" "&amp;AG76,IF(AA76="High confidence",IF(K76="Inferred","The evidence supports the inference that ","The available evidence strongly supports the assessment that ")&amp;C76&amp;", with High confidence within "&amp;D76&amp;". The principal remaining uncertainty is "&amp;U76,IF(AA76="Moderate confidence",IF(K76="Inferred","The evidence supports the inference that ","The available evidence supports the assessment that ")&amp;C76&amp;", with Moderate confidence within "&amp;D76&amp;". "&amp;U76&amp;" could change its scope or wording.",IF(K76="Inferred","The limited evidence supports the provisional inference that ","Limited evidence weakly supports the bounded assessment that ")&amp;C76&amp;". Treat it as provisional because "&amp;U76))))))</x:f>
      </x:c>
      <x:c r="AF76" s="38" t="str">
        <x:f>IF(A76="","",IF(Z76="Invalid controlled input","Do not preserve or reuse a previous result.",IF(Z76="Incomplete","Do not infer a result from partial inputs.",IF(Z76="Not eligible","Do not use High, Moderate or Low confidence, zero confidence, very low confidence, or wording that presents the claim as established.",IF(AA76="High confidence","Do not say certain, proven, guaranteed, definitely, conclusive, established fact, or assign a numerical probability.",IF(AA76="Moderate confidence","Do not say definitive, conclusive, established fact, or attach a percentage band.","Do not say shows, confirms, demonstrates as established, or use Low confidence to rescue an unsupported claim."))))))</x:f>
      </x:c>
      <x:c r="AG76" s="38" t="str">
        <x:f>IF(A76="","",IF(AC76="A98-TECH-INVALID-ENUM","Correct the exact invalid value and resubmit.",IF(AC76="A98-INCOMPLETE","Complete every active Stage 1 field.",IF(AC76="A98-UPSTREAM-REFUSE","Resolve or replace the refused claim through What Counts as Reliable Evidence in Competitor Analysis?.",IF(AC76="A98-UPSTREAM-REVIEW","Complete the review in What Counts as Reliable Evidence in Competitor Analysis? before confidence assessment.",IF(AC76="A98-SC-NMC-UNRESOLVED","Resolve the claim status upstream before assigning confidence.",IF(AC76="A98-UPSTREAM-UNRESOLVED","Resolve the claim status upstream before assigning confidence.",IF(AC76="A98-DIRECT-FIT","Narrow or replace the claim and rerun What Counts as Reliable Evidence in Competitor Analysis?.",IF(AC76="A98-DIRECT-FIT-PARTIAL","Submit the separately narrowed proposition approved through What Counts as Reliable Evidence in Competitor Analysis? as the new Exact claim with Direct claim fit set to Yes.",IF(AC76="A98-MISSING-OR-UNCHECKED","Recover or document the required evidence and complete the review in What Counts as Reliable Evidence in Competitor Analysis? before assigning confidence.",IF(AC76="A98-CONTRADICTION","Resolve or preserve the contradiction through How to Handle Contradictory Competitor Evidence before assigning confidence.",IF(AC76="A98-SC-NMC-CONTRADICTION","Resolve or preserve the contradiction through How to Handle Contradictory Competitor Evidence before assigning confidence.",IF(AC76="A98-NOT-ASSIGNABLE-ASSUMPTION","Resolve the material assumption or narrow the claim.",IF(AC76="A98-NOT-ASSIGNABLE-CONTEXT","Establish the relevant context before assigning confidence.",IF(AC76="A98-NOT-ASSIGNABLE-STALE-CURRENT","Update or historically bind the evidence through When Competitor Evidence Becomes Too Old to Use.",IF(AC76="A98-SC-NMC-STALE","Run a fresh assessment with current evidence.",IF(AC76="A98-SC-ASSUMPTION-CONFLICT","Choose a bounded assumption category or remove the detail.",IF(AC76="A98-SC-INDEPENDENCE-UNPROVEN","Trace origins or correct the support category.",IF(AC76="A98-SC-LIMIT-MISSING","Add the exact limitation or correct the upstream outcome.",IF(AC76="A98-SC-NMC-CLAIM-CHANGED","Run a fresh assessment.",IF(AC76="A98-SC-NMC-USE-CHANGED","Run a fresh assessment for the new use.",IF(AC76="A98-SC-UNCLASSIFIED","Return to method governance; do not invent a result.",IF(AC76="A98-LOW-ASSUMPTION","Keep the assumption explicit and seek evidence that could remove it.",IF(AC76="A98-LOW-HISTORICAL","Use only historically bounded wording and seek current evidence.",IF(AC76="A98-LOW-NOT-ESTABLISHED","Trace provenance or collect genuinely independent evidence.",IF(AC76="A98-LOW-SENSITIVE","Collect the evidence most likely to change the result.",IF(AC76="A98-LOW-SINGLE-ORIGIN","Seek genuinely independent corroboration.",IF(AC76="A98-LOW-WEAK-LINES","Strengthen direct support before consequential use.",IF(AC76="A98-MODERATE-HISTORICAL","Do not generalize it to the current decision without fresh evidence.",IF(AC76="A98-MODERATE-LIMITED","Reopen if the named limitation no longer holds.",IF(AC76="A98-MODERATE-NMC","Reopen if the exact claim, use, evidence or context changes.",IF(AC76="A98-MODERATE-ONE-LINE","A second genuinely independent line could change scope or wording.",IF(AC76="A98-MODERATE-SENSITIVE","Name the likely change trigger and keep the statement bounded.",IF(AC76="A98-MODERATE-SHARED-ORIGINS","Seek genuinely independent origins.",IF(AC76="A98-MODERATE-WEAK-LINES","Strengthen the direct evidence and preserve the limitation.",IF(AC76="A98-HIGH-DIRECT-INDEPENDENT","Reopen on the named evidence, context, assumption or decision-use trigger.",IF(AC76="A98-HIGH-INFERENCE-RETAINED","Retain the inference marker and reopen on the named trigger.",IF(AC76="A98-HIGH-NMC","Reopen on the named evidence, context, assumption or decision-use trigger.",""))))))))))))))))))))))))))))))))))))))</x:f>
      </x:c>
      <x:c r="AH76" s="38" t="str">
        <x:f>IF(A76="","",IF(Z76&lt;&gt;"Eligible","",IF(AND(V76="Consequential / high-impact",W76="Hard to reverse"),"CONF-OVERLAY-CONSEQUENCE + CONF-OVERLAY-HARD-TO-REVERSE",IF(AND(AA76="Low confidence",W76="Hard to reverse"),"CONF-OVERLAY-HARD-TO-REVERSE",IF(V76="Consequential / high-impact","CONF-OVERLAY-CONSEQUENCE",IF(W76="Hard to reverse","CONF-OVERLAY-HARD-TO-REVERSE",IF(OR(V76="Material / decision-changing",W76="Costly to reverse"),"CONF-OVERLAY-CONSEQUENCE","")))))))</x:f>
      </x:c>
      <x:c r="AI76" s="38" t="str">
        <x:f>IF(A76="","",IF(Z76&lt;&gt;"Eligible","",IF(AND(V76="Consequential / high-impact",W76="Hard to reverse"),IF(AA76="Low confidence","Independent review and formal approval required; default to deferral, evidence collection or a reversible test.","Independent accountable review and formal approval required before a consequential, hard-to-reverse action."),IF(AND(AA76="Low confidence",W76="Hard to reverse"),"Independent review and formal approval required; default to deferral, evidence collection or a reversible test.",IF(V76="Consequential / high-impact","Independent accountable review and formal approval required.",IF(W76="Hard to reverse","Independent review required before a hard-to-reverse action.",IF(OR(V76="Material / decision-changing",W76="Costly to reverse"),"Accountable reviewer required before material use.","Owner review; reopen on the named trigger.")))))))</x:f>
      </x:c>
      <x:c r="AJ76" s="38" t="str">
        <x:f>IF(A76="","",IF(Z76&lt;&gt;"Eligible","",IF(AND(V76="Consequential / high-impact",W76="Hard to reverse"),IF(AA76="Low confidence","Do not make an irreversible commitment from this Low-confidence assessment.","Prefer a reversible step and proceed only within the recorded scope after independent review; confidence itself is unchanged."),IF(AND(AA76="Low confidence",W76="Hard to reverse"),"Do not make an irreversible commitment from this Low-confidence assessment.",IF(V76="Consequential / high-impact","Proceed only within the recorded scope after independent review; confidence itself is unchanged.",IF(W76="Hard to reverse","Prefer a reversible step until review is complete.",IF(OR(V76="Material / decision-changing",W76="Costly to reverse"),"Use only after accountable review and within the stated boundary.","Proceed within the stated scope and preserve the reopen condition.")))))))</x:f>
      </x:c>
      <x:c r="AK76" s="37"/>
      <x:c r="AL76" s="37"/>
      <x:c r="AM76" s="37"/>
      <x:c r="AN76" s="37"/>
      <x:c r="AO76" s="42"/>
      <x:c r="AP76" s="38" t="str">
        <x:f>IF(A76="","",IF(Z76&lt;&gt;"Eligible","Not active",IF(OR(AND(AN76&lt;&gt;"",NOT(OR(EXACT(AN76,"Yes"),EXACT(AN76,"No")))),AND(AO76&lt;&gt;"",NOT(ISNUMBER(AO76)))),"H00",IF(OR(AK76="",AM76="",AN76=""),"H01",IF(AND(OR(V76="Material / decision-changing",V76="Consequential / high-impact",W76="Costly to reverse",W76="Hard to reverse"),AL76=""),"H02",IF(AND(OR(V76="Consequential / high-impact",W76="Hard to reverse"),AK76&lt;&gt;"",AL76&lt;&gt;"",EXACT(AK76,AL76)),"H03",IF(AND(AN76="Yes",AO76=""),"H04",IF(AND(AN76="No",AO76&lt;&gt;""),"H05","H06"))))))))</x:f>
      </x:c>
      <x:c r="AQ76" s="38" t="str">
        <x:f>IF(A76="","",IF(AP76="Not active","Not active",IF(OR(AP76="H00",AP76="H01",AP76="H04"),"Incomplete",IF(OR(AP76="H02",AP76="H03",AP76="H05"),"Draft","Complete"))))</x:f>
      </x:c>
      <x:c r="AR76" s="38" t="str">
        <x:f>IF(A76="","",IF(AP76="H00","CONF-HANDOFF-INVALID",IF(AP76="H01","CONF-HANDOFF-INCOMPLETE",IF(AP76="H02","CONF-HANDOFF-REVIEWER",IF(AP76="H03","CONF-HANDOFF-INDEPENDENCE",IF(AP76="H04","CONF-HANDOFF-DATE",IF(AP76="H05","CONF-HANDOFF-DATE-NOT-MATERIAL","")))))))</x:f>
      </x:c>
      <x:c r="AS76" s="38" t="str">
        <x:f>IF(A76="","",IF(AP76="H06","Permitted","Prohibited"))</x:f>
      </x:c>
      <x:c r="AT76" s="38" t="str">
        <x:f>IF(A76="","",IF(OR(AB76="P76",AB76="P77",AB76="P79",AB76="P80"),"What Counts as Reliable Evidence in Competitor Analysis?",IF(AB76="P78","Observed, Inferred and Unresolved Evidence",IF(AB76="P81","How to Handle Contradictory Competitor Evidence",IF(AB76="P82","When Competitor Evidence Becomes Too Old to Use","")))))</x:f>
      </x:c>
      <x:c r="AU76" s="38" t="str">
        <x:f>IF(A76="","","SERPIFAI Confidence Statement Method v1.0.1")</x:f>
      </x:c>
      <x:c r="AV76" s="38" t="str">
        <x:f>IF(A76="","","Qualitative evidence-and-uncertainty protocol; not probability, calibrated accuracy, scoring, assurance or a guarantee.")</x:f>
      </x:c>
    </x:row>
    <x:row r="77">
      <x:c r="A77" s="37"/>
      <x:c r="B77" s="37"/>
      <x:c r="C77" s="37"/>
      <x:c r="D77" s="37"/>
      <x:c r="E77" s="42"/>
      <x:c r="F77" s="37"/>
      <x:c r="G77" s="37"/>
      <x:c r="H77" s="37"/>
      <x:c r="I77" s="37"/>
      <x:c r="J77" s="37"/>
      <x:c r="K77" s="37"/>
      <x:c r="L77" s="37"/>
      <x:c r="M77" s="37"/>
      <x:c r="N77" s="37"/>
      <x:c r="O77" s="37"/>
      <x:c r="P77" s="37"/>
      <x:c r="Q77" s="37"/>
      <x:c r="R77" s="37"/>
      <x:c r="S77" s="37"/>
      <x:c r="T77" s="37"/>
      <x:c r="U77" s="37"/>
      <x:c r="V77" s="37"/>
      <x:c r="W77" s="37"/>
      <x:c r="X77" s="38" t="str">
        <x:f>IF(A77="","",IF(NOT(AND(OR(EXACT(F77,"Use"),EXACT(F77,"Use with limits"),EXACT(F77,"Review required"),EXACT(F77,"Refuse claim"),EXACT(F77,"No material change")),OR(EXACT(J77,"Fit"),EXACT(J77,"Limited / weak"),EXACT(J77,"Stale"),EXACT(J77,"Contradictory"),EXACT(J77,"Missing")),OR(EXACT(K77,"Supported"),EXACT(K77,"Inferred"),EXACT(K77,"Unresolved")),OR(EXACT(L77,"Yes"),EXACT(L77,"Partial"),EXACT(L77,"No"),EXACT(L77,"Unknown")),OR(EXACT(M77,"None found"),EXACT(M77,"Apparent contradiction resolved"),EXACT(M77,"Material contradiction unresolved"),EXACT(M77,"Not checked")),OR(EXACT(N77,"None"),EXACT(N77,"Recoverable missing evidence"),EXACT(N77,"Material evidence unavailable"),EXACT(N77,"Unknown")),OR(EXACT(O77,"Multiple independent lines"),EXACT(O77,"One independent line"),EXACT(O77,"Single-origin only"),EXACT(O77,"Not established")),OR(EXACT(Q77,"None"),EXACT(Q77,"Limited and visible"),EXACT(Q77,"Material but bounded"),EXACT(Q77,"Material and unresolved")),OR(EXACT(S77,"Fit for current decision"),EXACT(S77,"Historical but deliberately bounded"),EXACT(S77,"Stale for current decision"),EXACT(S77,"Context not established")),OR(EXACT(T77,"Unlikely to change assessment"),EXACT(T77,"Could change scope or wording"),EXACT(T77,"Likely to change assessment")),OR(EXACT(V77,"Routine / descriptive"),EXACT(V77,"Material / decision-changing"),EXACT(V77,"Consequential / high-impact")),OR(EXACT(W77,"Easy to reverse"),EXACT(W77,"Costly to reverse"),EXACT(W77,"Hard to reverse")),IF(F77="No material change",OR(EXACT(H77,"Unchanged exact claim"),EXACT(H77,"Changed exact claim")),TRUE),IF(F77="No material change",OR(EXACT(I77,"Unchanged decision use"),EXACT(I77,"Changed decision use")),TRUE),IF(OR(O77="Multiple independent lines",O77="One independent line"),OR(EXACT(P77,"Established independent origins"),EXACT(P77,"Shared or dependent origins"),EXACT(P77,"Not established")),TRUE))),"Invalid","Valid"))</x:f>
      </x:c>
      <x:c r="Y77" s="38" t="str">
        <x:f>IF(A77="","",IF(X77="Invalid","Not evaluated after P00",IF(OR(C77="",D77="",F77="",IF(F77="No material change",OR(H77="",I77=""),FALSE),J77="",K77="",L77="",M77="",N77="",O77="",IF(OR(O77="Multiple independent lines",O77="One independent line"),P77="",FALSE),Q77="",IF(Q77&lt;&gt;"None",R77="",FALSE),S77="",T77="",U77="",V77="",W77=""),"Incomplete","Complete")))</x:f>
      </x:c>
      <x:c r="Z77" s="38" t="str">
        <x:f>IF(A77="","",IF(AB77="P00","Invalid controlled input",IF(AB77="P01","Incomplete",IF(OR(AB77="P02",AB77="P03",AB77="P04",AB77="P05",AB77="P06",AB77="P07",AB77="P08",AB77="P09"),"Not eligible","Eligible"))))</x:f>
      </x:c>
      <x:c r="AA77" s="38" t="str">
        <x:f>IF(A77="","",IF(AB77="P00","No confidence assigned",IF(AB77="P01","No confidence result",IF(OR(AB77="P02",AB77="P03",AB77="P04",AB77="P05",AB77="P06",AB77="P07",AB77="P08",AB77="P09"),"Confidence not assignable",IF(AB77="P10","Low confidence",IF(AB77="P11","Moderate confidence","High confidence"))))))</x:f>
      </x:c>
      <x:c r="AB77" s="38" t="str">
        <x:f>IF(A77="","",IF(X77="Invalid","P00",IF(Y77="Incomplete","P01",IF(F77="Refuse claim","P02",IF(F77="Review required","P03",IF(K77="Unresolved","P04",IF(OR(L77="No",L77="Unknown",L77="Partial"),"P05",IF(OR(J77="Missing",N77&lt;&gt;"None",M77="Not checked"),"P06",IF(OR(J77="Contradictory",M77="Material contradiction unresolved"),"P07",IF(OR(J77="Stale",S77="Stale for current decision",S77="Context not established",Q77="Material and unresolved"),"P08",IF(OR(AND(F77="Use with limits",G77=""),AND(F77="No material change",H77="Changed exact claim"),AND(F77="No material change",I77="Changed decision use"),AND(OR(O77="Multiple independent lines",O77="One independent line"),P77="Not established"),AND(Q77="None",R77&lt;&gt;"")),"P09",IF(OR(Q77="Material but bounded",AND(S77="Historical but deliberately bounded",J77="Limited / weak"),O77="Not established",AND(J77="Limited / weak",O77="Multiple independent lines",P77="Established independent origins",T77="Likely to change assessment"),AND(O77="Single-origin only",NOT(AND(F77="Use",J77="Fit",OR(K77="Supported",K77="Inferred"),L77="Yes",OR(M77="None found",M77="Apparent contradiction resolved"),N77="None",O77="Single-origin only",OR(Q77="None",Q77="Limited and visible"),S77="Fit for current decision",T77="Unlikely to change assessment"))),T77="Likely to change assessment"),"P10",IF(OR(AND(F77="No material change",NOT(AND(OR(F77="Use",F77="No material change"),IF(F77="No material change",AND(H77="Unchanged exact claim",I77="Unchanged decision use"),TRUE),J77="Fit",OR(K77="Supported",K77="Inferred"),L77="Yes",OR(M77="None found",M77="Apparent contradiction resolved"),N77="None",O77="Multiple independent lines",P77="Established independent origins",OR(Q77="None",Q77="Limited and visible"),S77="Fit for current decision",T77="Unlikely to change assessment"))),F77="Use with limits",S77="Historical but deliberately bounded",P77="Shared or dependent origins",O77="One independent line",AND(F77="Use",J77="Fit",OR(K77="Supported",K77="Inferred"),L77="Yes",OR(M77="None found",M77="Apparent contradiction resolved"),N77="None",O77="Single-origin only",OR(Q77="None",Q77="Limited and visible"),S77="Fit for current decision",T77="Unlikely to change assessment"),AND(J77="Limited / weak",O77="Multiple independent lines",P77="Established independent origins",OR(T77="Unlikely to change assessment",T77="Could change scope or wording")),T77="Could change scope or wording"),"P11",IF(AND(OR(F77="Use",F77="No material change"),IF(F77="No material change",AND(H77="Unchanged exact claim",I77="Unchanged decision use"),TRUE),J77="Fit",OR(K77="Supported",K77="Inferred"),L77="Yes",OR(M77="None found",M77="Apparent contradiction resolved"),N77="None",O77="Multiple independent lines",P77="Established independent origins",OR(Q77="None",Q77="Limited and visible"),S77="Fit for current decision",T77="Unlikely to change assessment"),"P12","P09"))))))))))))))</x:f>
      </x:c>
      <x:c r="AC77" s="38" t="str">
        <x:f>IF(A77="","",IF(AB77="P00","CONF-TECH-INVALID-ENUM",IF(AB77="P01","CONF-INCOMPLETE",IF(AB77="P02","CONF-UPSTREAM-REFUSE",IF(AB77="P03","CONF-UPSTREAM-REVIEW",IF(AB77="P04",IF(F77="No material change","CONF-SC-NMC-UNRESOLVED","CONF-UPSTREAM-UNRESOLVED"),IF(AB77="P05",IF(L77="Partial","CONF-DIRECT-FIT-PARTIAL","CONF-DIRECT-FIT"),IF(AB77="P06","CONF-MISSING-OR-UNCHECKED",IF(AB77="P07",IF(F77="No material change","CONF-SC-NMC-CONTRADICTION","CONF-CONTRADICTION"),IF(AB77="P08",IF(Q77="Material and unresolved","CONF-NOT-ASSIGNABLE-ASSUMPTION",IF(AND(F77="No material change",OR(J77="Stale",S77="Stale for current decision")),"CONF-SC-NMC-STALE",IF(S77="Context not established","CONF-NOT-ASSIGNABLE-CONTEXT","CONF-NOT-ASSIGNABLE-STALE-CURRENT"))),IF(AB77="P09",IF(AND(F77="Use with limits",G77=""),"CONF-SC-LIMIT-MISSING",IF(AND(F77="No material change",H77="Changed exact claim"),"CONF-SC-NMC-CLAIM-CHANGED",IF(AND(F77="No material change",I77="Changed decision use"),"CONF-SC-NMC-USE-CHANGED",IF(AND(OR(O77="Multiple independent lines",O77="One independent line"),P77="Not established"),"CONF-SC-INDEPENDENCE-UNPROVEN",IF(AND(Q77="None",R77&lt;&gt;""),"CONF-SC-ASSUMPTION-CONFLICT","CONF-SC-UNCLASSIFIED"))))),IF(AB77="P10",IF(Q77="Material but bounded","CONF-LOW-ASSUMPTION",IF(AND(S77="Historical but deliberately bounded",J77="Limited / weak"),"CONF-LOW-HISTORICAL",IF(O77="Not established","CONF-LOW-NOT-ESTABLISHED",IF(AND(J77="Limited / weak",O77="Multiple independent lines",P77="Established independent origins",T77="Likely to change assessment"),"CONF-LOW-WEAK-LINES",IF(AND(O77="Single-origin only",NOT(AND(F77="Use",J77="Fit",OR(K77="Supported",K77="Inferred"),L77="Yes",OR(M77="None found",M77="Apparent contradiction resolved"),N77="None",O77="Single-origin only",OR(Q77="None",Q77="Limited and visible"),S77="Fit for current decision",T77="Unlikely to change assessment"))),"CONF-LOW-SINGLE-ORIGIN","CONF-LOW-SENSITIVE"))))),IF(AB77="P11",IF(F77="No material change","CONF-MODERATE-NMC",IF(F77="Use with limits","CONF-MODERATE-LIMITED",IF(S77="Historical but deliberately bounded","CONF-MODERATE-HISTORICAL",IF(P77="Shared or dependent origins","CONF-MODERATE-SHARED-ORIGINS",IF(OR(O77="One independent line",AND(F77="Use",J77="Fit",OR(K77="Supported",K77="Inferred"),L77="Yes",OR(M77="None found",M77="Apparent contradiction resolved"),N77="None",O77="Single-origin only",OR(Q77="None",Q77="Limited and visible"),S77="Fit for current decision",T77="Unlikely to change assessment")),"CONF-MODERATE-ONE-LINE",IF(AND(J77="Limited / weak",O77="Multiple independent lines",P77="Established independent origins",OR(T77="Unlikely to change assessment",T77="Could change scope or wording")),"CONF-MODERATE-WEAK-LINES","CONF-MODERATE-SENSITIVE")))))),IF(AB77="P12",IF(F77="No material change","CONF-HIGH-NMC",IF(K77="Inferred","CONF-HIGH-INFERENCE-RETAINED","CONF-HIGH-DIRECT-INDEPENDENT")),""))))))))))))))</x:f>
      </x:c>
      <x:c r="AD77" s="38" t="str">
        <x:f>IF(A77="","",IF(AC77="A99-TECH-INVALID-ENUM","One or more active Stage 1 controlled values are invalid.",IF(AC77="A99-INCOMPLETE","The active Stage 1 assessment is incomplete.",IF(AC77="A99-UPSTREAM-REFUSE","What Counts as Reliable Evidence in Competitor Analysis? returned Refuse claim.",IF(AC77="A99-UPSTREAM-REVIEW","What Counts as Reliable Evidence in Competitor Analysis? returned Review required.",IF(AC77="A99-SC-NMC-UNRESOLVED","The no-material-change claim remains unresolved.",IF(AC77="A99-UPSTREAM-UNRESOLVED","The claim remains unresolved.",IF(AC77="A99-DIRECT-FIT","The evidence does not directly fit the exact submitted claim.",IF(AC77="A99-DIRECT-FIT-PARTIAL","The submitted claim only partially fits the evidence.",IF(AC77="A99-MISSING-OR-UNCHECKED","Required evidence is missing, unavailable, unknown, or contradiction checking is incomplete.",IF(AC77="A99-CONTRADICTION","A material contradiction remains unresolved.",IF(AC77="A99-SC-NMC-CONTRADICTION","The no-material-change submission contains an unresolved material contradiction.",IF(AC77="A99-NOT-ASSIGNABLE-ASSUMPTION","A material assumption remains unresolved.",IF(AC77="A99-NOT-ASSIGNABLE-CONTEXT","The relevant context is not established.",IF(AC77="A99-NOT-ASSIGNABLE-STALE-CURRENT","The evidence or context is stale for the current decision.",IF(AC77="A99-SC-NMC-STALE","The no-material-change assessment is stale for the current decision.",IF(AC77="A99-SC-ASSUMPTION-CONFLICT","The assumption category and detail conflict.",IF(AC77="A99-SC-INDEPENDENCE-UNPROVEN","Independent origins are not established.",IF(AC77="A99-SC-LIMIT-MISSING","Use with limits requires a named limitation.",IF(AC77="A99-SC-NMC-CLAIM-CHANGED","The exact claim changed, so prior confidence cannot be carried forward.",IF(AC77="A99-SC-NMC-USE-CHANGED","The decision use changed.",IF(AC77="A99-SC-UNCLASSIFIED","The valid input combination has no authorized classification.",IF(AC77="A99-LOW-ASSUMPTION","A bounded material assumption makes the eligible assessment fragile.",IF(AC77="A99-LOW-HISTORICAL","Historical, weak support makes the assessment fragile.",IF(AC77="A99-LOW-NOT-ESTABLISHED","Support exists but independent support is not established.",IF(AC77="A99-LOW-SENSITIVE","Plausible new evidence is likely to change the assessment.",IF(AC77="A99-LOW-SINGLE-ORIGIN","The eligible assessment depends on one origin and fails the stable single-origin conjunction.",IF(AC77="A99-LOW-WEAK-LINES","Multiple independent lines remain weak and the result is likely to change.",IF(AC77="A99-MODERATE-HISTORICAL","The evidence supports a deliberately historical, bounded assessment.",IF(AC77="A99-MODERATE-LIMITED","The assessment is eligible only within the named limitation.",IF(AC77="A99-MODERATE-NMC","The unchanged assessment remains eligible but retains meaningful uncertainty.",IF(AC77="A99-MODERATE-ONE-LINE","The assessment rests on one effective line of support.",IF(AC77="A99-MODERATE-SENSITIVE","Meaningful new evidence could change the scope or wording.",IF(AC77="A99-MODERATE-SHARED-ORIGINS","The lines share or depend on common origins, reducing independent corroboration.",IF(AC77="A99-MODERATE-WEAK-LINES","Established independent origins support the assessment, but the evidence remains limited or weak.",IF(AC77="A99-HIGH-DIRECT-INDEPENDENT","Direct, coherent support with established independent origins and limited visible assumptions supports the bounded assessment.",IF(AC77="A99-HIGH-INFERENCE-RETAINED","Direct, coherent support with established independent origins supports the bounded inference; it remains explicitly an inference.",IF(AC77="A99-HIGH-NMC","The exact claim and decision use are unchanged and the strong-support conditions remain satisfied.",""))))))))))))))))))))))))))))))))))))))</x:f>
      </x:c>
      <x:c r="AE77" s="38" t="str">
        <x:f>IF(A77="","",IF(Z77="Invalid controlled input","No confidence statement is permitted.",IF(Z77="Incomplete","No confidence statement is permitted until Stage 1 is complete.",IF(Z77="Not eligible","Confidence not assignable: no confidence statement is permitted for "&amp;C77&amp;" because "&amp;AD77&amp;" "&amp;AG77,IF(AA77="High confidence",IF(K77="Inferred","The evidence supports the inference that ","The available evidence strongly supports the assessment that ")&amp;C77&amp;", with High confidence within "&amp;D77&amp;". The principal remaining uncertainty is "&amp;U77,IF(AA77="Moderate confidence",IF(K77="Inferred","The evidence supports the inference that ","The available evidence supports the assessment that ")&amp;C77&amp;", with Moderate confidence within "&amp;D77&amp;". "&amp;U77&amp;" could change its scope or wording.",IF(K77="Inferred","The limited evidence supports the provisional inference that ","Limited evidence weakly supports the bounded assessment that ")&amp;C77&amp;". Treat it as provisional because "&amp;U77))))))</x:f>
      </x:c>
      <x:c r="AF77" s="38" t="str">
        <x:f>IF(A77="","",IF(Z77="Invalid controlled input","Do not preserve or reuse a previous result.",IF(Z77="Incomplete","Do not infer a result from partial inputs.",IF(Z77="Not eligible","Do not use High, Moderate or Low confidence, zero confidence, very low confidence, or wording that presents the claim as established.",IF(AA77="High confidence","Do not say certain, proven, guaranteed, definitely, conclusive, established fact, or assign a numerical probability.",IF(AA77="Moderate confidence","Do not say definitive, conclusive, established fact, or attach a percentage band.","Do not say shows, confirms, demonstrates as established, or use Low confidence to rescue an unsupported claim."))))))</x:f>
      </x:c>
      <x:c r="AG77" s="38" t="str">
        <x:f>IF(A77="","",IF(AC77="A99-TECH-INVALID-ENUM","Correct the exact invalid value and resubmit.",IF(AC77="A99-INCOMPLETE","Complete every active Stage 1 field.",IF(AC77="A99-UPSTREAM-REFUSE","Resolve or replace the refused claim through What Counts as Reliable Evidence in Competitor Analysis?.",IF(AC77="A99-UPSTREAM-REVIEW","Complete the review in What Counts as Reliable Evidence in Competitor Analysis? before confidence assessment.",IF(AC77="A99-SC-NMC-UNRESOLVED","Resolve the claim status upstream before assigning confidence.",IF(AC77="A99-UPSTREAM-UNRESOLVED","Resolve the claim status upstream before assigning confidence.",IF(AC77="A99-DIRECT-FIT","Narrow or replace the claim and rerun What Counts as Reliable Evidence in Competitor Analysis?.",IF(AC77="A99-DIRECT-FIT-PARTIAL","Submit the separately narrowed proposition approved through What Counts as Reliable Evidence in Competitor Analysis? as the new Exact claim with Direct claim fit set to Yes.",IF(AC77="A99-MISSING-OR-UNCHECKED","Recover or document the required evidence and complete the review in What Counts as Reliable Evidence in Competitor Analysis? before assigning confidence.",IF(AC77="A99-CONTRADICTION","Resolve or preserve the contradiction through How to Handle Contradictory Competitor Evidence before assigning confidence.",IF(AC77="A99-SC-NMC-CONTRADICTION","Resolve or preserve the contradiction through How to Handle Contradictory Competitor Evidence before assigning confidence.",IF(AC77="A99-NOT-ASSIGNABLE-ASSUMPTION","Resolve the material assumption or narrow the claim.",IF(AC77="A99-NOT-ASSIGNABLE-CONTEXT","Establish the relevant context before assigning confidence.",IF(AC77="A99-NOT-ASSIGNABLE-STALE-CURRENT","Update or historically bind the evidence through When Competitor Evidence Becomes Too Old to Use.",IF(AC77="A99-SC-NMC-STALE","Run a fresh assessment with current evidence.",IF(AC77="A99-SC-ASSUMPTION-CONFLICT","Choose a bounded assumption category or remove the detail.",IF(AC77="A99-SC-INDEPENDENCE-UNPROVEN","Trace origins or correct the support category.",IF(AC77="A99-SC-LIMIT-MISSING","Add the exact limitation or correct the upstream outcome.",IF(AC77="A99-SC-NMC-CLAIM-CHANGED","Run a fresh assessment.",IF(AC77="A99-SC-NMC-USE-CHANGED","Run a fresh assessment for the new use.",IF(AC77="A99-SC-UNCLASSIFIED","Return to method governance; do not invent a result.",IF(AC77="A99-LOW-ASSUMPTION","Keep the assumption explicit and seek evidence that could remove it.",IF(AC77="A99-LOW-HISTORICAL","Use only historically bounded wording and seek current evidence.",IF(AC77="A99-LOW-NOT-ESTABLISHED","Trace provenance or collect genuinely independent evidence.",IF(AC77="A99-LOW-SENSITIVE","Collect the evidence most likely to change the result.",IF(AC77="A99-LOW-SINGLE-ORIGIN","Seek genuinely independent corroboration.",IF(AC77="A99-LOW-WEAK-LINES","Strengthen direct support before consequential use.",IF(AC77="A99-MODERATE-HISTORICAL","Do not generalize it to the current decision without fresh evidence.",IF(AC77="A99-MODERATE-LIMITED","Reopen if the named limitation no longer holds.",IF(AC77="A99-MODERATE-NMC","Reopen if the exact claim, use, evidence or context changes.",IF(AC77="A99-MODERATE-ONE-LINE","A second genuinely independent line could change scope or wording.",IF(AC77="A99-MODERATE-SENSITIVE","Name the likely change trigger and keep the statement bounded.",IF(AC77="A99-MODERATE-SHARED-ORIGINS","Seek genuinely independent origins.",IF(AC77="A99-MODERATE-WEAK-LINES","Strengthen the direct evidence and preserve the limitation.",IF(AC77="A99-HIGH-DIRECT-INDEPENDENT","Reopen on the named evidence, context, assumption or decision-use trigger.",IF(AC77="A99-HIGH-INFERENCE-RETAINED","Retain the inference marker and reopen on the named trigger.",IF(AC77="A99-HIGH-NMC","Reopen on the named evidence, context, assumption or decision-use trigger.",""))))))))))))))))))))))))))))))))))))))</x:f>
      </x:c>
      <x:c r="AH77" s="38" t="str">
        <x:f>IF(A77="","",IF(Z77&lt;&gt;"Eligible","",IF(AND(V77="Consequential / high-impact",W77="Hard to reverse"),"CONF-OVERLAY-CONSEQUENCE + CONF-OVERLAY-HARD-TO-REVERSE",IF(AND(AA77="Low confidence",W77="Hard to reverse"),"CONF-OVERLAY-HARD-TO-REVERSE",IF(V77="Consequential / high-impact","CONF-OVERLAY-CONSEQUENCE",IF(W77="Hard to reverse","CONF-OVERLAY-HARD-TO-REVERSE",IF(OR(V77="Material / decision-changing",W77="Costly to reverse"),"CONF-OVERLAY-CONSEQUENCE","")))))))</x:f>
      </x:c>
      <x:c r="AI77" s="38" t="str">
        <x:f>IF(A77="","",IF(Z77&lt;&gt;"Eligible","",IF(AND(V77="Consequential / high-impact",W77="Hard to reverse"),IF(AA77="Low confidence","Independent review and formal approval required; default to deferral, evidence collection or a reversible test.","Independent accountable review and formal approval required before a consequential, hard-to-reverse action."),IF(AND(AA77="Low confidence",W77="Hard to reverse"),"Independent review and formal approval required; default to deferral, evidence collection or a reversible test.",IF(V77="Consequential / high-impact","Independent accountable review and formal approval required.",IF(W77="Hard to reverse","Independent review required before a hard-to-reverse action.",IF(OR(V77="Material / decision-changing",W77="Costly to reverse"),"Accountable reviewer required before material use.","Owner review; reopen on the named trigger.")))))))</x:f>
      </x:c>
      <x:c r="AJ77" s="38" t="str">
        <x:f>IF(A77="","",IF(Z77&lt;&gt;"Eligible","",IF(AND(V77="Consequential / high-impact",W77="Hard to reverse"),IF(AA77="Low confidence","Do not make an irreversible commitment from this Low-confidence assessment.","Prefer a reversible step and proceed only within the recorded scope after independent review; confidence itself is unchanged."),IF(AND(AA77="Low confidence",W77="Hard to reverse"),"Do not make an irreversible commitment from this Low-confidence assessment.",IF(V77="Consequential / high-impact","Proceed only within the recorded scope after independent review; confidence itself is unchanged.",IF(W77="Hard to reverse","Prefer a reversible step until review is complete.",IF(OR(V77="Material / decision-changing",W77="Costly to reverse"),"Use only after accountable review and within the stated boundary.","Proceed within the stated scope and preserve the reopen condition.")))))))</x:f>
      </x:c>
      <x:c r="AK77" s="37"/>
      <x:c r="AL77" s="37"/>
      <x:c r="AM77" s="37"/>
      <x:c r="AN77" s="37"/>
      <x:c r="AO77" s="42"/>
      <x:c r="AP77" s="38" t="str">
        <x:f>IF(A77="","",IF(Z77&lt;&gt;"Eligible","Not active",IF(OR(AND(AN77&lt;&gt;"",NOT(OR(EXACT(AN77,"Yes"),EXACT(AN77,"No")))),AND(AO77&lt;&gt;"",NOT(ISNUMBER(AO77)))),"H00",IF(OR(AK77="",AM77="",AN77=""),"H01",IF(AND(OR(V77="Material / decision-changing",V77="Consequential / high-impact",W77="Costly to reverse",W77="Hard to reverse"),AL77=""),"H02",IF(AND(OR(V77="Consequential / high-impact",W77="Hard to reverse"),AK77&lt;&gt;"",AL77&lt;&gt;"",EXACT(AK77,AL77)),"H03",IF(AND(AN77="Yes",AO77=""),"H04",IF(AND(AN77="No",AO77&lt;&gt;""),"H05","H06"))))))))</x:f>
      </x:c>
      <x:c r="AQ77" s="38" t="str">
        <x:f>IF(A77="","",IF(AP77="Not active","Not active",IF(OR(AP77="H00",AP77="H01",AP77="H04"),"Incomplete",IF(OR(AP77="H02",AP77="H03",AP77="H05"),"Draft","Complete"))))</x:f>
      </x:c>
      <x:c r="AR77" s="38" t="str">
        <x:f>IF(A77="","",IF(AP77="H00","CONF-HANDOFF-INVALID",IF(AP77="H01","CONF-HANDOFF-INCOMPLETE",IF(AP77="H02","CONF-HANDOFF-REVIEWER",IF(AP77="H03","CONF-HANDOFF-INDEPENDENCE",IF(AP77="H04","CONF-HANDOFF-DATE",IF(AP77="H05","CONF-HANDOFF-DATE-NOT-MATERIAL","")))))))</x:f>
      </x:c>
      <x:c r="AS77" s="38" t="str">
        <x:f>IF(A77="","",IF(AP77="H06","Permitted","Prohibited"))</x:f>
      </x:c>
      <x:c r="AT77" s="38" t="str">
        <x:f>IF(A77="","",IF(OR(AB77="P77",AB77="P78",AB77="P80",AB77="P81"),"What Counts as Reliable Evidence in Competitor Analysis?",IF(AB77="P79","Observed, Inferred and Unresolved Evidence",IF(AB77="P82","How to Handle Contradictory Competitor Evidence",IF(AB77="P83","When Competitor Evidence Becomes Too Old to Use","")))))</x:f>
      </x:c>
      <x:c r="AU77" s="38" t="str">
        <x:f>IF(A77="","","SERPIFAI Confidence Statement Method v1.0.1")</x:f>
      </x:c>
      <x:c r="AV77" s="38" t="str">
        <x:f>IF(A77="","","Qualitative evidence-and-uncertainty protocol; not probability, calibrated accuracy, scoring, assurance or a guarantee.")</x:f>
      </x:c>
    </x:row>
    <x:row r="78">
      <x:c r="A78" s="37"/>
      <x:c r="B78" s="37"/>
      <x:c r="C78" s="37"/>
      <x:c r="D78" s="37"/>
      <x:c r="E78" s="42"/>
      <x:c r="F78" s="37"/>
      <x:c r="G78" s="37"/>
      <x:c r="H78" s="37"/>
      <x:c r="I78" s="37"/>
      <x:c r="J78" s="37"/>
      <x:c r="K78" s="37"/>
      <x:c r="L78" s="37"/>
      <x:c r="M78" s="37"/>
      <x:c r="N78" s="37"/>
      <x:c r="O78" s="37"/>
      <x:c r="P78" s="37"/>
      <x:c r="Q78" s="37"/>
      <x:c r="R78" s="37"/>
      <x:c r="S78" s="37"/>
      <x:c r="T78" s="37"/>
      <x:c r="U78" s="37"/>
      <x:c r="V78" s="37"/>
      <x:c r="W78" s="37"/>
      <x:c r="X78" s="38" t="str">
        <x:f>IF(A78="","",IF(NOT(AND(OR(EXACT(F78,"Use"),EXACT(F78,"Use with limits"),EXACT(F78,"Review required"),EXACT(F78,"Refuse claim"),EXACT(F78,"No material change")),OR(EXACT(J78,"Fit"),EXACT(J78,"Limited / weak"),EXACT(J78,"Stale"),EXACT(J78,"Contradictory"),EXACT(J78,"Missing")),OR(EXACT(K78,"Supported"),EXACT(K78,"Inferred"),EXACT(K78,"Unresolved")),OR(EXACT(L78,"Yes"),EXACT(L78,"Partial"),EXACT(L78,"No"),EXACT(L78,"Unknown")),OR(EXACT(M78,"None found"),EXACT(M78,"Apparent contradiction resolved"),EXACT(M78,"Material contradiction unresolved"),EXACT(M78,"Not checked")),OR(EXACT(N78,"None"),EXACT(N78,"Recoverable missing evidence"),EXACT(N78,"Material evidence unavailable"),EXACT(N78,"Unknown")),OR(EXACT(O78,"Multiple independent lines"),EXACT(O78,"One independent line"),EXACT(O78,"Single-origin only"),EXACT(O78,"Not established")),OR(EXACT(Q78,"None"),EXACT(Q78,"Limited and visible"),EXACT(Q78,"Material but bounded"),EXACT(Q78,"Material and unresolved")),OR(EXACT(S78,"Fit for current decision"),EXACT(S78,"Historical but deliberately bounded"),EXACT(S78,"Stale for current decision"),EXACT(S78,"Context not established")),OR(EXACT(T78,"Unlikely to change assessment"),EXACT(T78,"Could change scope or wording"),EXACT(T78,"Likely to change assessment")),OR(EXACT(V78,"Routine / descriptive"),EXACT(V78,"Material / decision-changing"),EXACT(V78,"Consequential / high-impact")),OR(EXACT(W78,"Easy to reverse"),EXACT(W78,"Costly to reverse"),EXACT(W78,"Hard to reverse")),IF(F78="No material change",OR(EXACT(H78,"Unchanged exact claim"),EXACT(H78,"Changed exact claim")),TRUE),IF(F78="No material change",OR(EXACT(I78,"Unchanged decision use"),EXACT(I78,"Changed decision use")),TRUE),IF(OR(O78="Multiple independent lines",O78="One independent line"),OR(EXACT(P78,"Established independent origins"),EXACT(P78,"Shared or dependent origins"),EXACT(P78,"Not established")),TRUE))),"Invalid","Valid"))</x:f>
      </x:c>
      <x:c r="Y78" s="38" t="str">
        <x:f>IF(A78="","",IF(X78="Invalid","Not evaluated after P00",IF(OR(C78="",D78="",F78="",IF(F78="No material change",OR(H78="",I78=""),FALSE),J78="",K78="",L78="",M78="",N78="",O78="",IF(OR(O78="Multiple independent lines",O78="One independent line"),P78="",FALSE),Q78="",IF(Q78&lt;&gt;"None",R78="",FALSE),S78="",T78="",U78="",V78="",W78=""),"Incomplete","Complete")))</x:f>
      </x:c>
      <x:c r="Z78" s="38" t="str">
        <x:f>IF(A78="","",IF(AB78="P00","Invalid controlled input",IF(AB78="P01","Incomplete",IF(OR(AB78="P02",AB78="P03",AB78="P04",AB78="P05",AB78="P06",AB78="P07",AB78="P08",AB78="P09"),"Not eligible","Eligible"))))</x:f>
      </x:c>
      <x:c r="AA78" s="38" t="str">
        <x:f>IF(A78="","",IF(AB78="P00","No confidence assigned",IF(AB78="P01","No confidence result",IF(OR(AB78="P02",AB78="P03",AB78="P04",AB78="P05",AB78="P06",AB78="P07",AB78="P08",AB78="P09"),"Confidence not assignable",IF(AB78="P10","Low confidence",IF(AB78="P11","Moderate confidence","High confidence"))))))</x:f>
      </x:c>
      <x:c r="AB78" s="38" t="str">
        <x:f>IF(A78="","",IF(X78="Invalid","P00",IF(Y78="Incomplete","P01",IF(F78="Refuse claim","P02",IF(F78="Review required","P03",IF(K78="Unresolved","P04",IF(OR(L78="No",L78="Unknown",L78="Partial"),"P05",IF(OR(J78="Missing",N78&lt;&gt;"None",M78="Not checked"),"P06",IF(OR(J78="Contradictory",M78="Material contradiction unresolved"),"P07",IF(OR(J78="Stale",S78="Stale for current decision",S78="Context not established",Q78="Material and unresolved"),"P08",IF(OR(AND(F78="Use with limits",G78=""),AND(F78="No material change",H78="Changed exact claim"),AND(F78="No material change",I78="Changed decision use"),AND(OR(O78="Multiple independent lines",O78="One independent line"),P78="Not established"),AND(Q78="None",R78&lt;&gt;"")),"P09",IF(OR(Q78="Material but bounded",AND(S78="Historical but deliberately bounded",J78="Limited / weak"),O78="Not established",AND(J78="Limited / weak",O78="Multiple independent lines",P78="Established independent origins",T78="Likely to change assessment"),AND(O78="Single-origin only",NOT(AND(F78="Use",J78="Fit",OR(K78="Supported",K78="Inferred"),L78="Yes",OR(M78="None found",M78="Apparent contradiction resolved"),N78="None",O78="Single-origin only",OR(Q78="None",Q78="Limited and visible"),S78="Fit for current decision",T78="Unlikely to change assessment"))),T78="Likely to change assessment"),"P10",IF(OR(AND(F78="No material change",NOT(AND(OR(F78="Use",F78="No material change"),IF(F78="No material change",AND(H78="Unchanged exact claim",I78="Unchanged decision use"),TRUE),J78="Fit",OR(K78="Supported",K78="Inferred"),L78="Yes",OR(M78="None found",M78="Apparent contradiction resolved"),N78="None",O78="Multiple independent lines",P78="Established independent origins",OR(Q78="None",Q78="Limited and visible"),S78="Fit for current decision",T78="Unlikely to change assessment"))),F78="Use with limits",S78="Historical but deliberately bounded",P78="Shared or dependent origins",O78="One independent line",AND(F78="Use",J78="Fit",OR(K78="Supported",K78="Inferred"),L78="Yes",OR(M78="None found",M78="Apparent contradiction resolved"),N78="None",O78="Single-origin only",OR(Q78="None",Q78="Limited and visible"),S78="Fit for current decision",T78="Unlikely to change assessment"),AND(J78="Limited / weak",O78="Multiple independent lines",P78="Established independent origins",OR(T78="Unlikely to change assessment",T78="Could change scope or wording")),T78="Could change scope or wording"),"P11",IF(AND(OR(F78="Use",F78="No material change"),IF(F78="No material change",AND(H78="Unchanged exact claim",I78="Unchanged decision use"),TRUE),J78="Fit",OR(K78="Supported",K78="Inferred"),L78="Yes",OR(M78="None found",M78="Apparent contradiction resolved"),N78="None",O78="Multiple independent lines",P78="Established independent origins",OR(Q78="None",Q78="Limited and visible"),S78="Fit for current decision",T78="Unlikely to change assessment"),"P12","P09"))))))))))))))</x:f>
      </x:c>
      <x:c r="AC78" s="38" t="str">
        <x:f>IF(A78="","",IF(AB78="P00","CONF-TECH-INVALID-ENUM",IF(AB78="P01","CONF-INCOMPLETE",IF(AB78="P02","CONF-UPSTREAM-REFUSE",IF(AB78="P03","CONF-UPSTREAM-REVIEW",IF(AB78="P04",IF(F78="No material change","CONF-SC-NMC-UNRESOLVED","CONF-UPSTREAM-UNRESOLVED"),IF(AB78="P05",IF(L78="Partial","CONF-DIRECT-FIT-PARTIAL","CONF-DIRECT-FIT"),IF(AB78="P06","CONF-MISSING-OR-UNCHECKED",IF(AB78="P07",IF(F78="No material change","CONF-SC-NMC-CONTRADICTION","CONF-CONTRADICTION"),IF(AB78="P08",IF(Q78="Material and unresolved","CONF-NOT-ASSIGNABLE-ASSUMPTION",IF(AND(F78="No material change",OR(J78="Stale",S78="Stale for current decision")),"CONF-SC-NMC-STALE",IF(S78="Context not established","CONF-NOT-ASSIGNABLE-CONTEXT","CONF-NOT-ASSIGNABLE-STALE-CURRENT"))),IF(AB78="P09",IF(AND(F78="Use with limits",G78=""),"CONF-SC-LIMIT-MISSING",IF(AND(F78="No material change",H78="Changed exact claim"),"CONF-SC-NMC-CLAIM-CHANGED",IF(AND(F78="No material change",I78="Changed decision use"),"CONF-SC-NMC-USE-CHANGED",IF(AND(OR(O78="Multiple independent lines",O78="One independent line"),P78="Not established"),"CONF-SC-INDEPENDENCE-UNPROVEN",IF(AND(Q78="None",R78&lt;&gt;""),"CONF-SC-ASSUMPTION-CONFLICT","CONF-SC-UNCLASSIFIED"))))),IF(AB78="P10",IF(Q78="Material but bounded","CONF-LOW-ASSUMPTION",IF(AND(S78="Historical but deliberately bounded",J78="Limited / weak"),"CONF-LOW-HISTORICAL",IF(O78="Not established","CONF-LOW-NOT-ESTABLISHED",IF(AND(J78="Limited / weak",O78="Multiple independent lines",P78="Established independent origins",T78="Likely to change assessment"),"CONF-LOW-WEAK-LINES",IF(AND(O78="Single-origin only",NOT(AND(F78="Use",J78="Fit",OR(K78="Supported",K78="Inferred"),L78="Yes",OR(M78="None found",M78="Apparent contradiction resolved"),N78="None",O78="Single-origin only",OR(Q78="None",Q78="Limited and visible"),S78="Fit for current decision",T78="Unlikely to change assessment"))),"CONF-LOW-SINGLE-ORIGIN","CONF-LOW-SENSITIVE"))))),IF(AB78="P11",IF(F78="No material change","CONF-MODERATE-NMC",IF(F78="Use with limits","CONF-MODERATE-LIMITED",IF(S78="Historical but deliberately bounded","CONF-MODERATE-HISTORICAL",IF(P78="Shared or dependent origins","CONF-MODERATE-SHARED-ORIGINS",IF(OR(O78="One independent line",AND(F78="Use",J78="Fit",OR(K78="Supported",K78="Inferred"),L78="Yes",OR(M78="None found",M78="Apparent contradiction resolved"),N78="None",O78="Single-origin only",OR(Q78="None",Q78="Limited and visible"),S78="Fit for current decision",T78="Unlikely to change assessment")),"CONF-MODERATE-ONE-LINE",IF(AND(J78="Limited / weak",O78="Multiple independent lines",P78="Established independent origins",OR(T78="Unlikely to change assessment",T78="Could change scope or wording")),"CONF-MODERATE-WEAK-LINES","CONF-MODERATE-SENSITIVE")))))),IF(AB78="P12",IF(F78="No material change","CONF-HIGH-NMC",IF(K78="Inferred","CONF-HIGH-INFERENCE-RETAINED","CONF-HIGH-DIRECT-INDEPENDENT")),""))))))))))))))</x:f>
      </x:c>
      <x:c r="AD78" s="38" t="str">
        <x:f>IF(A78="","",IF(AC78="A100-TECH-INVALID-ENUM","One or more active Stage 1 controlled values are invalid.",IF(AC78="A100-INCOMPLETE","The active Stage 1 assessment is incomplete.",IF(AC78="A100-UPSTREAM-REFUSE","What Counts as Reliable Evidence in Competitor Analysis? returned Refuse claim.",IF(AC78="A100-UPSTREAM-REVIEW","What Counts as Reliable Evidence in Competitor Analysis? returned Review required.",IF(AC78="A100-SC-NMC-UNRESOLVED","The no-material-change claim remains unresolved.",IF(AC78="A100-UPSTREAM-UNRESOLVED","The claim remains unresolved.",IF(AC78="A100-DIRECT-FIT","The evidence does not directly fit the exact submitted claim.",IF(AC78="A100-DIRECT-FIT-PARTIAL","The submitted claim only partially fits the evidence.",IF(AC78="A100-MISSING-OR-UNCHECKED","Required evidence is missing, unavailable, unknown, or contradiction checking is incomplete.",IF(AC78="A100-CONTRADICTION","A material contradiction remains unresolved.",IF(AC78="A100-SC-NMC-CONTRADICTION","The no-material-change submission contains an unresolved material contradiction.",IF(AC78="A100-NOT-ASSIGNABLE-ASSUMPTION","A material assumption remains unresolved.",IF(AC78="A100-NOT-ASSIGNABLE-CONTEXT","The relevant context is not established.",IF(AC78="A100-NOT-ASSIGNABLE-STALE-CURRENT","The evidence or context is stale for the current decision.",IF(AC78="A100-SC-NMC-STALE","The no-material-change assessment is stale for the current decision.",IF(AC78="A100-SC-ASSUMPTION-CONFLICT","The assumption category and detail conflict.",IF(AC78="A100-SC-INDEPENDENCE-UNPROVEN","Independent origins are not established.",IF(AC78="A100-SC-LIMIT-MISSING","Use with limits requires a named limitation.",IF(AC78="A100-SC-NMC-CLAIM-CHANGED","The exact claim changed, so prior confidence cannot be carried forward.",IF(AC78="A100-SC-NMC-USE-CHANGED","The decision use changed.",IF(AC78="A100-SC-UNCLASSIFIED","The valid input combination has no authorized classification.",IF(AC78="A100-LOW-ASSUMPTION","A bounded material assumption makes the eligible assessment fragile.",IF(AC78="A100-LOW-HISTORICAL","Historical, weak support makes the assessment fragile.",IF(AC78="A100-LOW-NOT-ESTABLISHED","Support exists but independent support is not established.",IF(AC78="A100-LOW-SENSITIVE","Plausible new evidence is likely to change the assessment.",IF(AC78="A100-LOW-SINGLE-ORIGIN","The eligible assessment depends on one origin and fails the stable single-origin conjunction.",IF(AC78="A100-LOW-WEAK-LINES","Multiple independent lines remain weak and the result is likely to change.",IF(AC78="A100-MODERATE-HISTORICAL","The evidence supports a deliberately historical, bounded assessment.",IF(AC78="A100-MODERATE-LIMITED","The assessment is eligible only within the named limitation.",IF(AC78="A100-MODERATE-NMC","The unchanged assessment remains eligible but retains meaningful uncertainty.",IF(AC78="A100-MODERATE-ONE-LINE","The assessment rests on one effective line of support.",IF(AC78="A100-MODERATE-SENSITIVE","Meaningful new evidence could change the scope or wording.",IF(AC78="A100-MODERATE-SHARED-ORIGINS","The lines share or depend on common origins, reducing independent corroboration.",IF(AC78="A100-MODERATE-WEAK-LINES","Established independent origins support the assessment, but the evidence remains limited or weak.",IF(AC78="A100-HIGH-DIRECT-INDEPENDENT","Direct, coherent support with established independent origins and limited visible assumptions supports the bounded assessment.",IF(AC78="A100-HIGH-INFERENCE-RETAINED","Direct, coherent support with established independent origins supports the bounded inference; it remains explicitly an inference.",IF(AC78="A100-HIGH-NMC","The exact claim and decision use are unchanged and the strong-support conditions remain satisfied.",""))))))))))))))))))))))))))))))))))))))</x:f>
      </x:c>
      <x:c r="AE78" s="38" t="str">
        <x:f>IF(A78="","",IF(Z78="Invalid controlled input","No confidence statement is permitted.",IF(Z78="Incomplete","No confidence statement is permitted until Stage 1 is complete.",IF(Z78="Not eligible","Confidence not assignable: no confidence statement is permitted for "&amp;C78&amp;" because "&amp;AD78&amp;" "&amp;AG78,IF(AA78="High confidence",IF(K78="Inferred","The evidence supports the inference that ","The available evidence strongly supports the assessment that ")&amp;C78&amp;", with High confidence within "&amp;D78&amp;". The principal remaining uncertainty is "&amp;U78,IF(AA78="Moderate confidence",IF(K78="Inferred","The evidence supports the inference that ","The available evidence supports the assessment that ")&amp;C78&amp;", with Moderate confidence within "&amp;D78&amp;". "&amp;U78&amp;" could change its scope or wording.",IF(K78="Inferred","The limited evidence supports the provisional inference that ","Limited evidence weakly supports the bounded assessment that ")&amp;C78&amp;". Treat it as provisional because "&amp;U78))))))</x:f>
      </x:c>
      <x:c r="AF78" s="38" t="str">
        <x:f>IF(A78="","",IF(Z78="Invalid controlled input","Do not preserve or reuse a previous result.",IF(Z78="Incomplete","Do not infer a result from partial inputs.",IF(Z78="Not eligible","Do not use High, Moderate or Low confidence, zero confidence, very low confidence, or wording that presents the claim as established.",IF(AA78="High confidence","Do not say certain, proven, guaranteed, definitely, conclusive, established fact, or assign a numerical probability.",IF(AA78="Moderate confidence","Do not say definitive, conclusive, established fact, or attach a percentage band.","Do not say shows, confirms, demonstrates as established, or use Low confidence to rescue an unsupported claim."))))))</x:f>
      </x:c>
      <x:c r="AG78" s="38" t="str">
        <x:f>IF(A78="","",IF(AC78="A100-TECH-INVALID-ENUM","Correct the exact invalid value and resubmit.",IF(AC78="A100-INCOMPLETE","Complete every active Stage 1 field.",IF(AC78="A100-UPSTREAM-REFUSE","Resolve or replace the refused claim through What Counts as Reliable Evidence in Competitor Analysis?.",IF(AC78="A100-UPSTREAM-REVIEW","Complete the review in What Counts as Reliable Evidence in Competitor Analysis? before confidence assessment.",IF(AC78="A100-SC-NMC-UNRESOLVED","Resolve the claim status upstream before assigning confidence.",IF(AC78="A100-UPSTREAM-UNRESOLVED","Resolve the claim status upstream before assigning confidence.",IF(AC78="A100-DIRECT-FIT","Narrow or replace the claim and rerun What Counts as Reliable Evidence in Competitor Analysis?.",IF(AC78="A100-DIRECT-FIT-PARTIAL","Submit the separately narrowed proposition approved through What Counts as Reliable Evidence in Competitor Analysis? as the new Exact claim with Direct claim fit set to Yes.",IF(AC78="A100-MISSING-OR-UNCHECKED","Recover or document the required evidence and complete the review in What Counts as Reliable Evidence in Competitor Analysis? before assigning confidence.",IF(AC78="A100-CONTRADICTION","Resolve or preserve the contradiction through How to Handle Contradictory Competitor Evidence before assigning confidence.",IF(AC78="A100-SC-NMC-CONTRADICTION","Resolve or preserve the contradiction through How to Handle Contradictory Competitor Evidence before assigning confidence.",IF(AC78="A100-NOT-ASSIGNABLE-ASSUMPTION","Resolve the material assumption or narrow the claim.",IF(AC78="A100-NOT-ASSIGNABLE-CONTEXT","Establish the relevant context before assigning confidence.",IF(AC78="A100-NOT-ASSIGNABLE-STALE-CURRENT","Update or historically bind the evidence through When Competitor Evidence Becomes Too Old to Use.",IF(AC78="A100-SC-NMC-STALE","Run a fresh assessment with current evidence.",IF(AC78="A100-SC-ASSUMPTION-CONFLICT","Choose a bounded assumption category or remove the detail.",IF(AC78="A100-SC-INDEPENDENCE-UNPROVEN","Trace origins or correct the support category.",IF(AC78="A100-SC-LIMIT-MISSING","Add the exact limitation or correct the upstream outcome.",IF(AC78="A100-SC-NMC-CLAIM-CHANGED","Run a fresh assessment.",IF(AC78="A100-SC-NMC-USE-CHANGED","Run a fresh assessment for the new use.",IF(AC78="A100-SC-UNCLASSIFIED","Return to method governance; do not invent a result.",IF(AC78="A100-LOW-ASSUMPTION","Keep the assumption explicit and seek evidence that could remove it.",IF(AC78="A100-LOW-HISTORICAL","Use only historically bounded wording and seek current evidence.",IF(AC78="A100-LOW-NOT-ESTABLISHED","Trace provenance or collect genuinely independent evidence.",IF(AC78="A100-LOW-SENSITIVE","Collect the evidence most likely to change the result.",IF(AC78="A100-LOW-SINGLE-ORIGIN","Seek genuinely independent corroboration.",IF(AC78="A100-LOW-WEAK-LINES","Strengthen direct support before consequential use.",IF(AC78="A100-MODERATE-HISTORICAL","Do not generalize it to the current decision without fresh evidence.",IF(AC78="A100-MODERATE-LIMITED","Reopen if the named limitation no longer holds.",IF(AC78="A100-MODERATE-NMC","Reopen if the exact claim, use, evidence or context changes.",IF(AC78="A100-MODERATE-ONE-LINE","A second genuinely independent line could change scope or wording.",IF(AC78="A100-MODERATE-SENSITIVE","Name the likely change trigger and keep the statement bounded.",IF(AC78="A100-MODERATE-SHARED-ORIGINS","Seek genuinely independent origins.",IF(AC78="A100-MODERATE-WEAK-LINES","Strengthen the direct evidence and preserve the limitation.",IF(AC78="A100-HIGH-DIRECT-INDEPENDENT","Reopen on the named evidence, context, assumption or decision-use trigger.",IF(AC78="A100-HIGH-INFERENCE-RETAINED","Retain the inference marker and reopen on the named trigger.",IF(AC78="A100-HIGH-NMC","Reopen on the named evidence, context, assumption or decision-use trigger.",""))))))))))))))))))))))))))))))))))))))</x:f>
      </x:c>
      <x:c r="AH78" s="38" t="str">
        <x:f>IF(A78="","",IF(Z78&lt;&gt;"Eligible","",IF(AND(V78="Consequential / high-impact",W78="Hard to reverse"),"CONF-OVERLAY-CONSEQUENCE + CONF-OVERLAY-HARD-TO-REVERSE",IF(AND(AA78="Low confidence",W78="Hard to reverse"),"CONF-OVERLAY-HARD-TO-REVERSE",IF(V78="Consequential / high-impact","CONF-OVERLAY-CONSEQUENCE",IF(W78="Hard to reverse","CONF-OVERLAY-HARD-TO-REVERSE",IF(OR(V78="Material / decision-changing",W78="Costly to reverse"),"CONF-OVERLAY-CONSEQUENCE","")))))))</x:f>
      </x:c>
      <x:c r="AI78" s="38" t="str">
        <x:f>IF(A78="","",IF(Z78&lt;&gt;"Eligible","",IF(AND(V78="Consequential / high-impact",W78="Hard to reverse"),IF(AA78="Low confidence","Independent review and formal approval required; default to deferral, evidence collection or a reversible test.","Independent accountable review and formal approval required before a consequential, hard-to-reverse action."),IF(AND(AA78="Low confidence",W78="Hard to reverse"),"Independent review and formal approval required; default to deferral, evidence collection or a reversible test.",IF(V78="Consequential / high-impact","Independent accountable review and formal approval required.",IF(W78="Hard to reverse","Independent review required before a hard-to-reverse action.",IF(OR(V78="Material / decision-changing",W78="Costly to reverse"),"Accountable reviewer required before material use.","Owner review; reopen on the named trigger.")))))))</x:f>
      </x:c>
      <x:c r="AJ78" s="38" t="str">
        <x:f>IF(A78="","",IF(Z78&lt;&gt;"Eligible","",IF(AND(V78="Consequential / high-impact",W78="Hard to reverse"),IF(AA78="Low confidence","Do not make an irreversible commitment from this Low-confidence assessment.","Prefer a reversible step and proceed only within the recorded scope after independent review; confidence itself is unchanged."),IF(AND(AA78="Low confidence",W78="Hard to reverse"),"Do not make an irreversible commitment from this Low-confidence assessment.",IF(V78="Consequential / high-impact","Proceed only within the recorded scope after independent review; confidence itself is unchanged.",IF(W78="Hard to reverse","Prefer a reversible step until review is complete.",IF(OR(V78="Material / decision-changing",W78="Costly to reverse"),"Use only after accountable review and within the stated boundary.","Proceed within the stated scope and preserve the reopen condition.")))))))</x:f>
      </x:c>
      <x:c r="AK78" s="37"/>
      <x:c r="AL78" s="37"/>
      <x:c r="AM78" s="37"/>
      <x:c r="AN78" s="37"/>
      <x:c r="AO78" s="42"/>
      <x:c r="AP78" s="38" t="str">
        <x:f>IF(A78="","",IF(Z78&lt;&gt;"Eligible","Not active",IF(OR(AND(AN78&lt;&gt;"",NOT(OR(EXACT(AN78,"Yes"),EXACT(AN78,"No")))),AND(AO78&lt;&gt;"",NOT(ISNUMBER(AO78)))),"H00",IF(OR(AK78="",AM78="",AN78=""),"H01",IF(AND(OR(V78="Material / decision-changing",V78="Consequential / high-impact",W78="Costly to reverse",W78="Hard to reverse"),AL78=""),"H02",IF(AND(OR(V78="Consequential / high-impact",W78="Hard to reverse"),AK78&lt;&gt;"",AL78&lt;&gt;"",EXACT(AK78,AL78)),"H03",IF(AND(AN78="Yes",AO78=""),"H04",IF(AND(AN78="No",AO78&lt;&gt;""),"H05","H06"))))))))</x:f>
      </x:c>
      <x:c r="AQ78" s="38" t="str">
        <x:f>IF(A78="","",IF(AP78="Not active","Not active",IF(OR(AP78="H00",AP78="H01",AP78="H04"),"Incomplete",IF(OR(AP78="H02",AP78="H03",AP78="H05"),"Draft","Complete"))))</x:f>
      </x:c>
      <x:c r="AR78" s="38" t="str">
        <x:f>IF(A78="","",IF(AP78="H00","CONF-HANDOFF-INVALID",IF(AP78="H01","CONF-HANDOFF-INCOMPLETE",IF(AP78="H02","CONF-HANDOFF-REVIEWER",IF(AP78="H03","CONF-HANDOFF-INDEPENDENCE",IF(AP78="H04","CONF-HANDOFF-DATE",IF(AP78="H05","CONF-HANDOFF-DATE-NOT-MATERIAL","")))))))</x:f>
      </x:c>
      <x:c r="AS78" s="38" t="str">
        <x:f>IF(A78="","",IF(AP78="H06","Permitted","Prohibited"))</x:f>
      </x:c>
      <x:c r="AT78" s="38" t="str">
        <x:f>IF(A78="","",IF(OR(AB78="P78",AB78="P79",AB78="P81",AB78="P82"),"What Counts as Reliable Evidence in Competitor Analysis?",IF(AB78="P80","Observed, Inferred and Unresolved Evidence",IF(AB78="P83","How to Handle Contradictory Competitor Evidence",IF(AB78="P84","When Competitor Evidence Becomes Too Old to Use","")))))</x:f>
      </x:c>
      <x:c r="AU78" s="38" t="str">
        <x:f>IF(A78="","","SERPIFAI Confidence Statement Method v1.0.1")</x:f>
      </x:c>
      <x:c r="AV78" s="38" t="str">
        <x:f>IF(A78="","","Qualitative evidence-and-uncertainty protocol; not probability, calibrated accuracy, scoring, assurance or a guarantee.")</x:f>
      </x:c>
    </x:row>
    <x:row r="79">
      <x:c r="A79" s="37"/>
      <x:c r="B79" s="37"/>
      <x:c r="C79" s="37"/>
      <x:c r="D79" s="37"/>
      <x:c r="E79" s="42"/>
      <x:c r="F79" s="37"/>
      <x:c r="G79" s="37"/>
      <x:c r="H79" s="37"/>
      <x:c r="I79" s="37"/>
      <x:c r="J79" s="37"/>
      <x:c r="K79" s="37"/>
      <x:c r="L79" s="37"/>
      <x:c r="M79" s="37"/>
      <x:c r="N79" s="37"/>
      <x:c r="O79" s="37"/>
      <x:c r="P79" s="37"/>
      <x:c r="Q79" s="37"/>
      <x:c r="R79" s="37"/>
      <x:c r="S79" s="37"/>
      <x:c r="T79" s="37"/>
      <x:c r="U79" s="37"/>
      <x:c r="V79" s="37"/>
      <x:c r="W79" s="37"/>
      <x:c r="X79" s="38" t="str">
        <x:f>IF(A79="","",IF(NOT(AND(OR(EXACT(F79,"Use"),EXACT(F79,"Use with limits"),EXACT(F79,"Review required"),EXACT(F79,"Refuse claim"),EXACT(F79,"No material change")),OR(EXACT(J79,"Fit"),EXACT(J79,"Limited / weak"),EXACT(J79,"Stale"),EXACT(J79,"Contradictory"),EXACT(J79,"Missing")),OR(EXACT(K79,"Supported"),EXACT(K79,"Inferred"),EXACT(K79,"Unresolved")),OR(EXACT(L79,"Yes"),EXACT(L79,"Partial"),EXACT(L79,"No"),EXACT(L79,"Unknown")),OR(EXACT(M79,"None found"),EXACT(M79,"Apparent contradiction resolved"),EXACT(M79,"Material contradiction unresolved"),EXACT(M79,"Not checked")),OR(EXACT(N79,"None"),EXACT(N79,"Recoverable missing evidence"),EXACT(N79,"Material evidence unavailable"),EXACT(N79,"Unknown")),OR(EXACT(O79,"Multiple independent lines"),EXACT(O79,"One independent line"),EXACT(O79,"Single-origin only"),EXACT(O79,"Not established")),OR(EXACT(Q79,"None"),EXACT(Q79,"Limited and visible"),EXACT(Q79,"Material but bounded"),EXACT(Q79,"Material and unresolved")),OR(EXACT(S79,"Fit for current decision"),EXACT(S79,"Historical but deliberately bounded"),EXACT(S79,"Stale for current decision"),EXACT(S79,"Context not established")),OR(EXACT(T79,"Unlikely to change assessment"),EXACT(T79,"Could change scope or wording"),EXACT(T79,"Likely to change assessment")),OR(EXACT(V79,"Routine / descriptive"),EXACT(V79,"Material / decision-changing"),EXACT(V79,"Consequential / high-impact")),OR(EXACT(W79,"Easy to reverse"),EXACT(W79,"Costly to reverse"),EXACT(W79,"Hard to reverse")),IF(F79="No material change",OR(EXACT(H79,"Unchanged exact claim"),EXACT(H79,"Changed exact claim")),TRUE),IF(F79="No material change",OR(EXACT(I79,"Unchanged decision use"),EXACT(I79,"Changed decision use")),TRUE),IF(OR(O79="Multiple independent lines",O79="One independent line"),OR(EXACT(P79,"Established independent origins"),EXACT(P79,"Shared or dependent origins"),EXACT(P79,"Not established")),TRUE))),"Invalid","Valid"))</x:f>
      </x:c>
      <x:c r="Y79" s="38" t="str">
        <x:f>IF(A79="","",IF(X79="Invalid","Not evaluated after P00",IF(OR(C79="",D79="",F79="",IF(F79="No material change",OR(H79="",I79=""),FALSE),J79="",K79="",L79="",M79="",N79="",O79="",IF(OR(O79="Multiple independent lines",O79="One independent line"),P79="",FALSE),Q79="",IF(Q79&lt;&gt;"None",R79="",FALSE),S79="",T79="",U79="",V79="",W79=""),"Incomplete","Complete")))</x:f>
      </x:c>
      <x:c r="Z79" s="38" t="str">
        <x:f>IF(A79="","",IF(AB79="P00","Invalid controlled input",IF(AB79="P01","Incomplete",IF(OR(AB79="P02",AB79="P03",AB79="P04",AB79="P05",AB79="P06",AB79="P07",AB79="P08",AB79="P09"),"Not eligible","Eligible"))))</x:f>
      </x:c>
      <x:c r="AA79" s="38" t="str">
        <x:f>IF(A79="","",IF(AB79="P00","No confidence assigned",IF(AB79="P01","No confidence result",IF(OR(AB79="P02",AB79="P03",AB79="P04",AB79="P05",AB79="P06",AB79="P07",AB79="P08",AB79="P09"),"Confidence not assignable",IF(AB79="P10","Low confidence",IF(AB79="P11","Moderate confidence","High confidence"))))))</x:f>
      </x:c>
      <x:c r="AB79" s="38" t="str">
        <x:f>IF(A79="","",IF(X79="Invalid","P00",IF(Y79="Incomplete","P01",IF(F79="Refuse claim","P02",IF(F79="Review required","P03",IF(K79="Unresolved","P04",IF(OR(L79="No",L79="Unknown",L79="Partial"),"P05",IF(OR(J79="Missing",N79&lt;&gt;"None",M79="Not checked"),"P06",IF(OR(J79="Contradictory",M79="Material contradiction unresolved"),"P07",IF(OR(J79="Stale",S79="Stale for current decision",S79="Context not established",Q79="Material and unresolved"),"P08",IF(OR(AND(F79="Use with limits",G79=""),AND(F79="No material change",H79="Changed exact claim"),AND(F79="No material change",I79="Changed decision use"),AND(OR(O79="Multiple independent lines",O79="One independent line"),P79="Not established"),AND(Q79="None",R79&lt;&gt;"")),"P09",IF(OR(Q79="Material but bounded",AND(S79="Historical but deliberately bounded",J79="Limited / weak"),O79="Not established",AND(J79="Limited / weak",O79="Multiple independent lines",P79="Established independent origins",T79="Likely to change assessment"),AND(O79="Single-origin only",NOT(AND(F79="Use",J79="Fit",OR(K79="Supported",K79="Inferred"),L79="Yes",OR(M79="None found",M79="Apparent contradiction resolved"),N79="None",O79="Single-origin only",OR(Q79="None",Q79="Limited and visible"),S79="Fit for current decision",T79="Unlikely to change assessment"))),T79="Likely to change assessment"),"P10",IF(OR(AND(F79="No material change",NOT(AND(OR(F79="Use",F79="No material change"),IF(F79="No material change",AND(H79="Unchanged exact claim",I79="Unchanged decision use"),TRUE),J79="Fit",OR(K79="Supported",K79="Inferred"),L79="Yes",OR(M79="None found",M79="Apparent contradiction resolved"),N79="None",O79="Multiple independent lines",P79="Established independent origins",OR(Q79="None",Q79="Limited and visible"),S79="Fit for current decision",T79="Unlikely to change assessment"))),F79="Use with limits",S79="Historical but deliberately bounded",P79="Shared or dependent origins",O79="One independent line",AND(F79="Use",J79="Fit",OR(K79="Supported",K79="Inferred"),L79="Yes",OR(M79="None found",M79="Apparent contradiction resolved"),N79="None",O79="Single-origin only",OR(Q79="None",Q79="Limited and visible"),S79="Fit for current decision",T79="Unlikely to change assessment"),AND(J79="Limited / weak",O79="Multiple independent lines",P79="Established independent origins",OR(T79="Unlikely to change assessment",T79="Could change scope or wording")),T79="Could change scope or wording"),"P11",IF(AND(OR(F79="Use",F79="No material change"),IF(F79="No material change",AND(H79="Unchanged exact claim",I79="Unchanged decision use"),TRUE),J79="Fit",OR(K79="Supported",K79="Inferred"),L79="Yes",OR(M79="None found",M79="Apparent contradiction resolved"),N79="None",O79="Multiple independent lines",P79="Established independent origins",OR(Q79="None",Q79="Limited and visible"),S79="Fit for current decision",T79="Unlikely to change assessment"),"P12","P09"))))))))))))))</x:f>
      </x:c>
      <x:c r="AC79" s="38" t="str">
        <x:f>IF(A79="","",IF(AB79="P00","CONF-TECH-INVALID-ENUM",IF(AB79="P01","CONF-INCOMPLETE",IF(AB79="P02","CONF-UPSTREAM-REFUSE",IF(AB79="P03","CONF-UPSTREAM-REVIEW",IF(AB79="P04",IF(F79="No material change","CONF-SC-NMC-UNRESOLVED","CONF-UPSTREAM-UNRESOLVED"),IF(AB79="P05",IF(L79="Partial","CONF-DIRECT-FIT-PARTIAL","CONF-DIRECT-FIT"),IF(AB79="P06","CONF-MISSING-OR-UNCHECKED",IF(AB79="P07",IF(F79="No material change","CONF-SC-NMC-CONTRADICTION","CONF-CONTRADICTION"),IF(AB79="P08",IF(Q79="Material and unresolved","CONF-NOT-ASSIGNABLE-ASSUMPTION",IF(AND(F79="No material change",OR(J79="Stale",S79="Stale for current decision")),"CONF-SC-NMC-STALE",IF(S79="Context not established","CONF-NOT-ASSIGNABLE-CONTEXT","CONF-NOT-ASSIGNABLE-STALE-CURRENT"))),IF(AB79="P09",IF(AND(F79="Use with limits",G79=""),"CONF-SC-LIMIT-MISSING",IF(AND(F79="No material change",H79="Changed exact claim"),"CONF-SC-NMC-CLAIM-CHANGED",IF(AND(F79="No material change",I79="Changed decision use"),"CONF-SC-NMC-USE-CHANGED",IF(AND(OR(O79="Multiple independent lines",O79="One independent line"),P79="Not established"),"CONF-SC-INDEPENDENCE-UNPROVEN",IF(AND(Q79="None",R79&lt;&gt;""),"CONF-SC-ASSUMPTION-CONFLICT","CONF-SC-UNCLASSIFIED"))))),IF(AB79="P10",IF(Q79="Material but bounded","CONF-LOW-ASSUMPTION",IF(AND(S79="Historical but deliberately bounded",J79="Limited / weak"),"CONF-LOW-HISTORICAL",IF(O79="Not established","CONF-LOW-NOT-ESTABLISHED",IF(AND(J79="Limited / weak",O79="Multiple independent lines",P79="Established independent origins",T79="Likely to change assessment"),"CONF-LOW-WEAK-LINES",IF(AND(O79="Single-origin only",NOT(AND(F79="Use",J79="Fit",OR(K79="Supported",K79="Inferred"),L79="Yes",OR(M79="None found",M79="Apparent contradiction resolved"),N79="None",O79="Single-origin only",OR(Q79="None",Q79="Limited and visible"),S79="Fit for current decision",T79="Unlikely to change assessment"))),"CONF-LOW-SINGLE-ORIGIN","CONF-LOW-SENSITIVE"))))),IF(AB79="P11",IF(F79="No material change","CONF-MODERATE-NMC",IF(F79="Use with limits","CONF-MODERATE-LIMITED",IF(S79="Historical but deliberately bounded","CONF-MODERATE-HISTORICAL",IF(P79="Shared or dependent origins","CONF-MODERATE-SHARED-ORIGINS",IF(OR(O79="One independent line",AND(F79="Use",J79="Fit",OR(K79="Supported",K79="Inferred"),L79="Yes",OR(M79="None found",M79="Apparent contradiction resolved"),N79="None",O79="Single-origin only",OR(Q79="None",Q79="Limited and visible"),S79="Fit for current decision",T79="Unlikely to change assessment")),"CONF-MODERATE-ONE-LINE",IF(AND(J79="Limited / weak",O79="Multiple independent lines",P79="Established independent origins",OR(T79="Unlikely to change assessment",T79="Could change scope or wording")),"CONF-MODERATE-WEAK-LINES","CONF-MODERATE-SENSITIVE")))))),IF(AB79="P12",IF(F79="No material change","CONF-HIGH-NMC",IF(K79="Inferred","CONF-HIGH-INFERENCE-RETAINED","CONF-HIGH-DIRECT-INDEPENDENT")),""))))))))))))))</x:f>
      </x:c>
      <x:c r="AD79" s="38" t="str">
        <x:f>IF(A79="","",IF(AC79="A101-TECH-INVALID-ENUM","One or more active Stage 1 controlled values are invalid.",IF(AC79="A101-INCOMPLETE","The active Stage 1 assessment is incomplete.",IF(AC79="A101-UPSTREAM-REFUSE","What Counts as Reliable Evidence in Competitor Analysis? returned Refuse claim.",IF(AC79="A101-UPSTREAM-REVIEW","What Counts as Reliable Evidence in Competitor Analysis? returned Review required.",IF(AC79="A101-SC-NMC-UNRESOLVED","The no-material-change claim remains unresolved.",IF(AC79="A101-UPSTREAM-UNRESOLVED","The claim remains unresolved.",IF(AC79="A101-DIRECT-FIT","The evidence does not directly fit the exact submitted claim.",IF(AC79="A101-DIRECT-FIT-PARTIAL","The submitted claim only partially fits the evidence.",IF(AC79="A101-MISSING-OR-UNCHECKED","Required evidence is missing, unavailable, unknown, or contradiction checking is incomplete.",IF(AC79="A101-CONTRADICTION","A material contradiction remains unresolved.",IF(AC79="A101-SC-NMC-CONTRADICTION","The no-material-change submission contains an unresolved material contradiction.",IF(AC79="A101-NOT-ASSIGNABLE-ASSUMPTION","A material assumption remains unresolved.",IF(AC79="A101-NOT-ASSIGNABLE-CONTEXT","The relevant context is not established.",IF(AC79="A101-NOT-ASSIGNABLE-STALE-CURRENT","The evidence or context is stale for the current decision.",IF(AC79="A101-SC-NMC-STALE","The no-material-change assessment is stale for the current decision.",IF(AC79="A101-SC-ASSUMPTION-CONFLICT","The assumption category and detail conflict.",IF(AC79="A101-SC-INDEPENDENCE-UNPROVEN","Independent origins are not established.",IF(AC79="A101-SC-LIMIT-MISSING","Use with limits requires a named limitation.",IF(AC79="A101-SC-NMC-CLAIM-CHANGED","The exact claim changed, so prior confidence cannot be carried forward.",IF(AC79="A101-SC-NMC-USE-CHANGED","The decision use changed.",IF(AC79="A101-SC-UNCLASSIFIED","The valid input combination has no authorized classification.",IF(AC79="A101-LOW-ASSUMPTION","A bounded material assumption makes the eligible assessment fragile.",IF(AC79="A101-LOW-HISTORICAL","Historical, weak support makes the assessment fragile.",IF(AC79="A101-LOW-NOT-ESTABLISHED","Support exists but independent support is not established.",IF(AC79="A101-LOW-SENSITIVE","Plausible new evidence is likely to change the assessment.",IF(AC79="A101-LOW-SINGLE-ORIGIN","The eligible assessment depends on one origin and fails the stable single-origin conjunction.",IF(AC79="A101-LOW-WEAK-LINES","Multiple independent lines remain weak and the result is likely to change.",IF(AC79="A101-MODERATE-HISTORICAL","The evidence supports a deliberately historical, bounded assessment.",IF(AC79="A101-MODERATE-LIMITED","The assessment is eligible only within the named limitation.",IF(AC79="A101-MODERATE-NMC","The unchanged assessment remains eligible but retains meaningful uncertainty.",IF(AC79="A101-MODERATE-ONE-LINE","The assessment rests on one effective line of support.",IF(AC79="A101-MODERATE-SENSITIVE","Meaningful new evidence could change the scope or wording.",IF(AC79="A101-MODERATE-SHARED-ORIGINS","The lines share or depend on common origins, reducing independent corroboration.",IF(AC79="A101-MODERATE-WEAK-LINES","Established independent origins support the assessment, but the evidence remains limited or weak.",IF(AC79="A101-HIGH-DIRECT-INDEPENDENT","Direct, coherent support with established independent origins and limited visible assumptions supports the bounded assessment.",IF(AC79="A101-HIGH-INFERENCE-RETAINED","Direct, coherent support with established independent origins supports the bounded inference; it remains explicitly an inference.",IF(AC79="A101-HIGH-NMC","The exact claim and decision use are unchanged and the strong-support conditions remain satisfied.",""))))))))))))))))))))))))))))))))))))))</x:f>
      </x:c>
      <x:c r="AE79" s="38" t="str">
        <x:f>IF(A79="","",IF(Z79="Invalid controlled input","No confidence statement is permitted.",IF(Z79="Incomplete","No confidence statement is permitted until Stage 1 is complete.",IF(Z79="Not eligible","Confidence not assignable: no confidence statement is permitted for "&amp;C79&amp;" because "&amp;AD79&amp;" "&amp;AG79,IF(AA79="High confidence",IF(K79="Inferred","The evidence supports the inference that ","The available evidence strongly supports the assessment that ")&amp;C79&amp;", with High confidence within "&amp;D79&amp;". The principal remaining uncertainty is "&amp;U79,IF(AA79="Moderate confidence",IF(K79="Inferred","The evidence supports the inference that ","The available evidence supports the assessment that ")&amp;C79&amp;", with Moderate confidence within "&amp;D79&amp;". "&amp;U79&amp;" could change its scope or wording.",IF(K79="Inferred","The limited evidence supports the provisional inference that ","Limited evidence weakly supports the bounded assessment that ")&amp;C79&amp;". Treat it as provisional because "&amp;U79))))))</x:f>
      </x:c>
      <x:c r="AF79" s="38" t="str">
        <x:f>IF(A79="","",IF(Z79="Invalid controlled input","Do not preserve or reuse a previous result.",IF(Z79="Incomplete","Do not infer a result from partial inputs.",IF(Z79="Not eligible","Do not use High, Moderate or Low confidence, zero confidence, very low confidence, or wording that presents the claim as established.",IF(AA79="High confidence","Do not say certain, proven, guaranteed, definitely, conclusive, established fact, or assign a numerical probability.",IF(AA79="Moderate confidence","Do not say definitive, conclusive, established fact, or attach a percentage band.","Do not say shows, confirms, demonstrates as established, or use Low confidence to rescue an unsupported claim."))))))</x:f>
      </x:c>
      <x:c r="AG79" s="38" t="str">
        <x:f>IF(A79="","",IF(AC79="A101-TECH-INVALID-ENUM","Correct the exact invalid value and resubmit.",IF(AC79="A101-INCOMPLETE","Complete every active Stage 1 field.",IF(AC79="A101-UPSTREAM-REFUSE","Resolve or replace the refused claim through What Counts as Reliable Evidence in Competitor Analysis?.",IF(AC79="A101-UPSTREAM-REVIEW","Complete the review in What Counts as Reliable Evidence in Competitor Analysis? before confidence assessment.",IF(AC79="A101-SC-NMC-UNRESOLVED","Resolve the claim status upstream before assigning confidence.",IF(AC79="A101-UPSTREAM-UNRESOLVED","Resolve the claim status upstream before assigning confidence.",IF(AC79="A101-DIRECT-FIT","Narrow or replace the claim and rerun What Counts as Reliable Evidence in Competitor Analysis?.",IF(AC79="A101-DIRECT-FIT-PARTIAL","Submit the separately narrowed proposition approved through What Counts as Reliable Evidence in Competitor Analysis? as the new Exact claim with Direct claim fit set to Yes.",IF(AC79="A101-MISSING-OR-UNCHECKED","Recover or document the required evidence and complete the review in What Counts as Reliable Evidence in Competitor Analysis? before assigning confidence.",IF(AC79="A101-CONTRADICTION","Resolve or preserve the contradiction through How to Handle Contradictory Competitor Evidence before assigning confidence.",IF(AC79="A101-SC-NMC-CONTRADICTION","Resolve or preserve the contradiction through How to Handle Contradictory Competitor Evidence before assigning confidence.",IF(AC79="A101-NOT-ASSIGNABLE-ASSUMPTION","Resolve the material assumption or narrow the claim.",IF(AC79="A101-NOT-ASSIGNABLE-CONTEXT","Establish the relevant context before assigning confidence.",IF(AC79="A101-NOT-ASSIGNABLE-STALE-CURRENT","Update or historically bind the evidence through When Competitor Evidence Becomes Too Old to Use.",IF(AC79="A101-SC-NMC-STALE","Run a fresh assessment with current evidence.",IF(AC79="A101-SC-ASSUMPTION-CONFLICT","Choose a bounded assumption category or remove the detail.",IF(AC79="A101-SC-INDEPENDENCE-UNPROVEN","Trace origins or correct the support category.",IF(AC79="A101-SC-LIMIT-MISSING","Add the exact limitation or correct the upstream outcome.",IF(AC79="A101-SC-NMC-CLAIM-CHANGED","Run a fresh assessment.",IF(AC79="A101-SC-NMC-USE-CHANGED","Run a fresh assessment for the new use.",IF(AC79="A101-SC-UNCLASSIFIED","Return to method governance; do not invent a result.",IF(AC79="A101-LOW-ASSUMPTION","Keep the assumption explicit and seek evidence that could remove it.",IF(AC79="A101-LOW-HISTORICAL","Use only historically bounded wording and seek current evidence.",IF(AC79="A101-LOW-NOT-ESTABLISHED","Trace provenance or collect genuinely independent evidence.",IF(AC79="A101-LOW-SENSITIVE","Collect the evidence most likely to change the result.",IF(AC79="A101-LOW-SINGLE-ORIGIN","Seek genuinely independent corroboration.",IF(AC79="A101-LOW-WEAK-LINES","Strengthen direct support before consequential use.",IF(AC79="A101-MODERATE-HISTORICAL","Do not generalize it to the current decision without fresh evidence.",IF(AC79="A101-MODERATE-LIMITED","Reopen if the named limitation no longer holds.",IF(AC79="A101-MODERATE-NMC","Reopen if the exact claim, use, evidence or context changes.",IF(AC79="A101-MODERATE-ONE-LINE","A second genuinely independent line could change scope or wording.",IF(AC79="A101-MODERATE-SENSITIVE","Name the likely change trigger and keep the statement bounded.",IF(AC79="A101-MODERATE-SHARED-ORIGINS","Seek genuinely independent origins.",IF(AC79="A101-MODERATE-WEAK-LINES","Strengthen the direct evidence and preserve the limitation.",IF(AC79="A101-HIGH-DIRECT-INDEPENDENT","Reopen on the named evidence, context, assumption or decision-use trigger.",IF(AC79="A101-HIGH-INFERENCE-RETAINED","Retain the inference marker and reopen on the named trigger.",IF(AC79="A101-HIGH-NMC","Reopen on the named evidence, context, assumption or decision-use trigger.",""))))))))))))))))))))))))))))))))))))))</x:f>
      </x:c>
      <x:c r="AH79" s="38" t="str">
        <x:f>IF(A79="","",IF(Z79&lt;&gt;"Eligible","",IF(AND(V79="Consequential / high-impact",W79="Hard to reverse"),"CONF-OVERLAY-CONSEQUENCE + CONF-OVERLAY-HARD-TO-REVERSE",IF(AND(AA79="Low confidence",W79="Hard to reverse"),"CONF-OVERLAY-HARD-TO-REVERSE",IF(V79="Consequential / high-impact","CONF-OVERLAY-CONSEQUENCE",IF(W79="Hard to reverse","CONF-OVERLAY-HARD-TO-REVERSE",IF(OR(V79="Material / decision-changing",W79="Costly to reverse"),"CONF-OVERLAY-CONSEQUENCE","")))))))</x:f>
      </x:c>
      <x:c r="AI79" s="38" t="str">
        <x:f>IF(A79="","",IF(Z79&lt;&gt;"Eligible","",IF(AND(V79="Consequential / high-impact",W79="Hard to reverse"),IF(AA79="Low confidence","Independent review and formal approval required; default to deferral, evidence collection or a reversible test.","Independent accountable review and formal approval required before a consequential, hard-to-reverse action."),IF(AND(AA79="Low confidence",W79="Hard to reverse"),"Independent review and formal approval required; default to deferral, evidence collection or a reversible test.",IF(V79="Consequential / high-impact","Independent accountable review and formal approval required.",IF(W79="Hard to reverse","Independent review required before a hard-to-reverse action.",IF(OR(V79="Material / decision-changing",W79="Costly to reverse"),"Accountable reviewer required before material use.","Owner review; reopen on the named trigger.")))))))</x:f>
      </x:c>
      <x:c r="AJ79" s="38" t="str">
        <x:f>IF(A79="","",IF(Z79&lt;&gt;"Eligible","",IF(AND(V79="Consequential / high-impact",W79="Hard to reverse"),IF(AA79="Low confidence","Do not make an irreversible commitment from this Low-confidence assessment.","Prefer a reversible step and proceed only within the recorded scope after independent review; confidence itself is unchanged."),IF(AND(AA79="Low confidence",W79="Hard to reverse"),"Do not make an irreversible commitment from this Low-confidence assessment.",IF(V79="Consequential / high-impact","Proceed only within the recorded scope after independent review; confidence itself is unchanged.",IF(W79="Hard to reverse","Prefer a reversible step until review is complete.",IF(OR(V79="Material / decision-changing",W79="Costly to reverse"),"Use only after accountable review and within the stated boundary.","Proceed within the stated scope and preserve the reopen condition.")))))))</x:f>
      </x:c>
      <x:c r="AK79" s="37"/>
      <x:c r="AL79" s="37"/>
      <x:c r="AM79" s="37"/>
      <x:c r="AN79" s="37"/>
      <x:c r="AO79" s="42"/>
      <x:c r="AP79" s="38" t="str">
        <x:f>IF(A79="","",IF(Z79&lt;&gt;"Eligible","Not active",IF(OR(AND(AN79&lt;&gt;"",NOT(OR(EXACT(AN79,"Yes"),EXACT(AN79,"No")))),AND(AO79&lt;&gt;"",NOT(ISNUMBER(AO79)))),"H00",IF(OR(AK79="",AM79="",AN79=""),"H01",IF(AND(OR(V79="Material / decision-changing",V79="Consequential / high-impact",W79="Costly to reverse",W79="Hard to reverse"),AL79=""),"H02",IF(AND(OR(V79="Consequential / high-impact",W79="Hard to reverse"),AK79&lt;&gt;"",AL79&lt;&gt;"",EXACT(AK79,AL79)),"H03",IF(AND(AN79="Yes",AO79=""),"H04",IF(AND(AN79="No",AO79&lt;&gt;""),"H05","H06"))))))))</x:f>
      </x:c>
      <x:c r="AQ79" s="38" t="str">
        <x:f>IF(A79="","",IF(AP79="Not active","Not active",IF(OR(AP79="H00",AP79="H01",AP79="H04"),"Incomplete",IF(OR(AP79="H02",AP79="H03",AP79="H05"),"Draft","Complete"))))</x:f>
      </x:c>
      <x:c r="AR79" s="38" t="str">
        <x:f>IF(A79="","",IF(AP79="H00","CONF-HANDOFF-INVALID",IF(AP79="H01","CONF-HANDOFF-INCOMPLETE",IF(AP79="H02","CONF-HANDOFF-REVIEWER",IF(AP79="H03","CONF-HANDOFF-INDEPENDENCE",IF(AP79="H04","CONF-HANDOFF-DATE",IF(AP79="H05","CONF-HANDOFF-DATE-NOT-MATERIAL","")))))))</x:f>
      </x:c>
      <x:c r="AS79" s="38" t="str">
        <x:f>IF(A79="","",IF(AP79="H06","Permitted","Prohibited"))</x:f>
      </x:c>
      <x:c r="AT79" s="38" t="str">
        <x:f>IF(A79="","",IF(OR(AB79="P79",AB79="P80",AB79="P82",AB79="P83"),"What Counts as Reliable Evidence in Competitor Analysis?",IF(AB79="P81","Observed, Inferred and Unresolved Evidence",IF(AB79="P84","How to Handle Contradictory Competitor Evidence",IF(AB79="P85","When Competitor Evidence Becomes Too Old to Use","")))))</x:f>
      </x:c>
      <x:c r="AU79" s="38" t="str">
        <x:f>IF(A79="","","SERPIFAI Confidence Statement Method v1.0.1")</x:f>
      </x:c>
      <x:c r="AV79" s="38" t="str">
        <x:f>IF(A79="","","Qualitative evidence-and-uncertainty protocol; not probability, calibrated accuracy, scoring, assurance or a guarantee.")</x:f>
      </x:c>
    </x:row>
    <x:row r="80">
      <x:c r="A80" s="37"/>
      <x:c r="B80" s="37"/>
      <x:c r="C80" s="37"/>
      <x:c r="D80" s="37"/>
      <x:c r="E80" s="42"/>
      <x:c r="F80" s="37"/>
      <x:c r="G80" s="37"/>
      <x:c r="H80" s="37"/>
      <x:c r="I80" s="37"/>
      <x:c r="J80" s="37"/>
      <x:c r="K80" s="37"/>
      <x:c r="L80" s="37"/>
      <x:c r="M80" s="37"/>
      <x:c r="N80" s="37"/>
      <x:c r="O80" s="37"/>
      <x:c r="P80" s="37"/>
      <x:c r="Q80" s="37"/>
      <x:c r="R80" s="37"/>
      <x:c r="S80" s="37"/>
      <x:c r="T80" s="37"/>
      <x:c r="U80" s="37"/>
      <x:c r="V80" s="37"/>
      <x:c r="W80" s="37"/>
      <x:c r="X80" s="38" t="str">
        <x:f>IF(A80="","",IF(NOT(AND(OR(EXACT(F80,"Use"),EXACT(F80,"Use with limits"),EXACT(F80,"Review required"),EXACT(F80,"Refuse claim"),EXACT(F80,"No material change")),OR(EXACT(J80,"Fit"),EXACT(J80,"Limited / weak"),EXACT(J80,"Stale"),EXACT(J80,"Contradictory"),EXACT(J80,"Missing")),OR(EXACT(K80,"Supported"),EXACT(K80,"Inferred"),EXACT(K80,"Unresolved")),OR(EXACT(L80,"Yes"),EXACT(L80,"Partial"),EXACT(L80,"No"),EXACT(L80,"Unknown")),OR(EXACT(M80,"None found"),EXACT(M80,"Apparent contradiction resolved"),EXACT(M80,"Material contradiction unresolved"),EXACT(M80,"Not checked")),OR(EXACT(N80,"None"),EXACT(N80,"Recoverable missing evidence"),EXACT(N80,"Material evidence unavailable"),EXACT(N80,"Unknown")),OR(EXACT(O80,"Multiple independent lines"),EXACT(O80,"One independent line"),EXACT(O80,"Single-origin only"),EXACT(O80,"Not established")),OR(EXACT(Q80,"None"),EXACT(Q80,"Limited and visible"),EXACT(Q80,"Material but bounded"),EXACT(Q80,"Material and unresolved")),OR(EXACT(S80,"Fit for current decision"),EXACT(S80,"Historical but deliberately bounded"),EXACT(S80,"Stale for current decision"),EXACT(S80,"Context not established")),OR(EXACT(T80,"Unlikely to change assessment"),EXACT(T80,"Could change scope or wording"),EXACT(T80,"Likely to change assessment")),OR(EXACT(V80,"Routine / descriptive"),EXACT(V80,"Material / decision-changing"),EXACT(V80,"Consequential / high-impact")),OR(EXACT(W80,"Easy to reverse"),EXACT(W80,"Costly to reverse"),EXACT(W80,"Hard to reverse")),IF(F80="No material change",OR(EXACT(H80,"Unchanged exact claim"),EXACT(H80,"Changed exact claim")),TRUE),IF(F80="No material change",OR(EXACT(I80,"Unchanged decision use"),EXACT(I80,"Changed decision use")),TRUE),IF(OR(O80="Multiple independent lines",O80="One independent line"),OR(EXACT(P80,"Established independent origins"),EXACT(P80,"Shared or dependent origins"),EXACT(P80,"Not established")),TRUE))),"Invalid","Valid"))</x:f>
      </x:c>
      <x:c r="Y80" s="38" t="str">
        <x:f>IF(A80="","",IF(X80="Invalid","Not evaluated after P00",IF(OR(C80="",D80="",F80="",IF(F80="No material change",OR(H80="",I80=""),FALSE),J80="",K80="",L80="",M80="",N80="",O80="",IF(OR(O80="Multiple independent lines",O80="One independent line"),P80="",FALSE),Q80="",IF(Q80&lt;&gt;"None",R80="",FALSE),S80="",T80="",U80="",V80="",W80=""),"Incomplete","Complete")))</x:f>
      </x:c>
      <x:c r="Z80" s="38" t="str">
        <x:f>IF(A80="","",IF(AB80="P00","Invalid controlled input",IF(AB80="P01","Incomplete",IF(OR(AB80="P02",AB80="P03",AB80="P04",AB80="P05",AB80="P06",AB80="P07",AB80="P08",AB80="P09"),"Not eligible","Eligible"))))</x:f>
      </x:c>
      <x:c r="AA80" s="38" t="str">
        <x:f>IF(A80="","",IF(AB80="P00","No confidence assigned",IF(AB80="P01","No confidence result",IF(OR(AB80="P02",AB80="P03",AB80="P04",AB80="P05",AB80="P06",AB80="P07",AB80="P08",AB80="P09"),"Confidence not assignable",IF(AB80="P10","Low confidence",IF(AB80="P11","Moderate confidence","High confidence"))))))</x:f>
      </x:c>
      <x:c r="AB80" s="38" t="str">
        <x:f>IF(A80="","",IF(X80="Invalid","P00",IF(Y80="Incomplete","P01",IF(F80="Refuse claim","P02",IF(F80="Review required","P03",IF(K80="Unresolved","P04",IF(OR(L80="No",L80="Unknown",L80="Partial"),"P05",IF(OR(J80="Missing",N80&lt;&gt;"None",M80="Not checked"),"P06",IF(OR(J80="Contradictory",M80="Material contradiction unresolved"),"P07",IF(OR(J80="Stale",S80="Stale for current decision",S80="Context not established",Q80="Material and unresolved"),"P08",IF(OR(AND(F80="Use with limits",G80=""),AND(F80="No material change",H80="Changed exact claim"),AND(F80="No material change",I80="Changed decision use"),AND(OR(O80="Multiple independent lines",O80="One independent line"),P80="Not established"),AND(Q80="None",R80&lt;&gt;"")),"P09",IF(OR(Q80="Material but bounded",AND(S80="Historical but deliberately bounded",J80="Limited / weak"),O80="Not established",AND(J80="Limited / weak",O80="Multiple independent lines",P80="Established independent origins",T80="Likely to change assessment"),AND(O80="Single-origin only",NOT(AND(F80="Use",J80="Fit",OR(K80="Supported",K80="Inferred"),L80="Yes",OR(M80="None found",M80="Apparent contradiction resolved"),N80="None",O80="Single-origin only",OR(Q80="None",Q80="Limited and visible"),S80="Fit for current decision",T80="Unlikely to change assessment"))),T80="Likely to change assessment"),"P10",IF(OR(AND(F80="No material change",NOT(AND(OR(F80="Use",F80="No material change"),IF(F80="No material change",AND(H80="Unchanged exact claim",I80="Unchanged decision use"),TRUE),J80="Fit",OR(K80="Supported",K80="Inferred"),L80="Yes",OR(M80="None found",M80="Apparent contradiction resolved"),N80="None",O80="Multiple independent lines",P80="Established independent origins",OR(Q80="None",Q80="Limited and visible"),S80="Fit for current decision",T80="Unlikely to change assessment"))),F80="Use with limits",S80="Historical but deliberately bounded",P80="Shared or dependent origins",O80="One independent line",AND(F80="Use",J80="Fit",OR(K80="Supported",K80="Inferred"),L80="Yes",OR(M80="None found",M80="Apparent contradiction resolved"),N80="None",O80="Single-origin only",OR(Q80="None",Q80="Limited and visible"),S80="Fit for current decision",T80="Unlikely to change assessment"),AND(J80="Limited / weak",O80="Multiple independent lines",P80="Established independent origins",OR(T80="Unlikely to change assessment",T80="Could change scope or wording")),T80="Could change scope or wording"),"P11",IF(AND(OR(F80="Use",F80="No material change"),IF(F80="No material change",AND(H80="Unchanged exact claim",I80="Unchanged decision use"),TRUE),J80="Fit",OR(K80="Supported",K80="Inferred"),L80="Yes",OR(M80="None found",M80="Apparent contradiction resolved"),N80="None",O80="Multiple independent lines",P80="Established independent origins",OR(Q80="None",Q80="Limited and visible"),S80="Fit for current decision",T80="Unlikely to change assessment"),"P12","P09"))))))))))))))</x:f>
      </x:c>
      <x:c r="AC80" s="38" t="str">
        <x:f>IF(A80="","",IF(AB80="P00","CONF-TECH-INVALID-ENUM",IF(AB80="P01","CONF-INCOMPLETE",IF(AB80="P02","CONF-UPSTREAM-REFUSE",IF(AB80="P03","CONF-UPSTREAM-REVIEW",IF(AB80="P04",IF(F80="No material change","CONF-SC-NMC-UNRESOLVED","CONF-UPSTREAM-UNRESOLVED"),IF(AB80="P05",IF(L80="Partial","CONF-DIRECT-FIT-PARTIAL","CONF-DIRECT-FIT"),IF(AB80="P06","CONF-MISSING-OR-UNCHECKED",IF(AB80="P07",IF(F80="No material change","CONF-SC-NMC-CONTRADICTION","CONF-CONTRADICTION"),IF(AB80="P08",IF(Q80="Material and unresolved","CONF-NOT-ASSIGNABLE-ASSUMPTION",IF(AND(F80="No material change",OR(J80="Stale",S80="Stale for current decision")),"CONF-SC-NMC-STALE",IF(S80="Context not established","CONF-NOT-ASSIGNABLE-CONTEXT","CONF-NOT-ASSIGNABLE-STALE-CURRENT"))),IF(AB80="P09",IF(AND(F80="Use with limits",G80=""),"CONF-SC-LIMIT-MISSING",IF(AND(F80="No material change",H80="Changed exact claim"),"CONF-SC-NMC-CLAIM-CHANGED",IF(AND(F80="No material change",I80="Changed decision use"),"CONF-SC-NMC-USE-CHANGED",IF(AND(OR(O80="Multiple independent lines",O80="One independent line"),P80="Not established"),"CONF-SC-INDEPENDENCE-UNPROVEN",IF(AND(Q80="None",R80&lt;&gt;""),"CONF-SC-ASSUMPTION-CONFLICT","CONF-SC-UNCLASSIFIED"))))),IF(AB80="P10",IF(Q80="Material but bounded","CONF-LOW-ASSUMPTION",IF(AND(S80="Historical but deliberately bounded",J80="Limited / weak"),"CONF-LOW-HISTORICAL",IF(O80="Not established","CONF-LOW-NOT-ESTABLISHED",IF(AND(J80="Limited / weak",O80="Multiple independent lines",P80="Established independent origins",T80="Likely to change assessment"),"CONF-LOW-WEAK-LINES",IF(AND(O80="Single-origin only",NOT(AND(F80="Use",J80="Fit",OR(K80="Supported",K80="Inferred"),L80="Yes",OR(M80="None found",M80="Apparent contradiction resolved"),N80="None",O80="Single-origin only",OR(Q80="None",Q80="Limited and visible"),S80="Fit for current decision",T80="Unlikely to change assessment"))),"CONF-LOW-SINGLE-ORIGIN","CONF-LOW-SENSITIVE"))))),IF(AB80="P11",IF(F80="No material change","CONF-MODERATE-NMC",IF(F80="Use with limits","CONF-MODERATE-LIMITED",IF(S80="Historical but deliberately bounded","CONF-MODERATE-HISTORICAL",IF(P80="Shared or dependent origins","CONF-MODERATE-SHARED-ORIGINS",IF(OR(O80="One independent line",AND(F80="Use",J80="Fit",OR(K80="Supported",K80="Inferred"),L80="Yes",OR(M80="None found",M80="Apparent contradiction resolved"),N80="None",O80="Single-origin only",OR(Q80="None",Q80="Limited and visible"),S80="Fit for current decision",T80="Unlikely to change assessment")),"CONF-MODERATE-ONE-LINE",IF(AND(J80="Limited / weak",O80="Multiple independent lines",P80="Established independent origins",OR(T80="Unlikely to change assessment",T80="Could change scope or wording")),"CONF-MODERATE-WEAK-LINES","CONF-MODERATE-SENSITIVE")))))),IF(AB80="P12",IF(F80="No material change","CONF-HIGH-NMC",IF(K80="Inferred","CONF-HIGH-INFERENCE-RETAINED","CONF-HIGH-DIRECT-INDEPENDENT")),""))))))))))))))</x:f>
      </x:c>
      <x:c r="AD80" s="38" t="str">
        <x:f>IF(A80="","",IF(AC80="A102-TECH-INVALID-ENUM","One or more active Stage 1 controlled values are invalid.",IF(AC80="A102-INCOMPLETE","The active Stage 1 assessment is incomplete.",IF(AC80="A102-UPSTREAM-REFUSE","What Counts as Reliable Evidence in Competitor Analysis? returned Refuse claim.",IF(AC80="A102-UPSTREAM-REVIEW","What Counts as Reliable Evidence in Competitor Analysis? returned Review required.",IF(AC80="A102-SC-NMC-UNRESOLVED","The no-material-change claim remains unresolved.",IF(AC80="A102-UPSTREAM-UNRESOLVED","The claim remains unresolved.",IF(AC80="A102-DIRECT-FIT","The evidence does not directly fit the exact submitted claim.",IF(AC80="A102-DIRECT-FIT-PARTIAL","The submitted claim only partially fits the evidence.",IF(AC80="A102-MISSING-OR-UNCHECKED","Required evidence is missing, unavailable, unknown, or contradiction checking is incomplete.",IF(AC80="A102-CONTRADICTION","A material contradiction remains unresolved.",IF(AC80="A102-SC-NMC-CONTRADICTION","The no-material-change submission contains an unresolved material contradiction.",IF(AC80="A102-NOT-ASSIGNABLE-ASSUMPTION","A material assumption remains unresolved.",IF(AC80="A102-NOT-ASSIGNABLE-CONTEXT","The relevant context is not established.",IF(AC80="A102-NOT-ASSIGNABLE-STALE-CURRENT","The evidence or context is stale for the current decision.",IF(AC80="A102-SC-NMC-STALE","The no-material-change assessment is stale for the current decision.",IF(AC80="A102-SC-ASSUMPTION-CONFLICT","The assumption category and detail conflict.",IF(AC80="A102-SC-INDEPENDENCE-UNPROVEN","Independent origins are not established.",IF(AC80="A102-SC-LIMIT-MISSING","Use with limits requires a named limitation.",IF(AC80="A102-SC-NMC-CLAIM-CHANGED","The exact claim changed, so prior confidence cannot be carried forward.",IF(AC80="A102-SC-NMC-USE-CHANGED","The decision use changed.",IF(AC80="A102-SC-UNCLASSIFIED","The valid input combination has no authorized classification.",IF(AC80="A102-LOW-ASSUMPTION","A bounded material assumption makes the eligible assessment fragile.",IF(AC80="A102-LOW-HISTORICAL","Historical, weak support makes the assessment fragile.",IF(AC80="A102-LOW-NOT-ESTABLISHED","Support exists but independent support is not established.",IF(AC80="A102-LOW-SENSITIVE","Plausible new evidence is likely to change the assessment.",IF(AC80="A102-LOW-SINGLE-ORIGIN","The eligible assessment depends on one origin and fails the stable single-origin conjunction.",IF(AC80="A102-LOW-WEAK-LINES","Multiple independent lines remain weak and the result is likely to change.",IF(AC80="A102-MODERATE-HISTORICAL","The evidence supports a deliberately historical, bounded assessment.",IF(AC80="A102-MODERATE-LIMITED","The assessment is eligible only within the named limitation.",IF(AC80="A102-MODERATE-NMC","The unchanged assessment remains eligible but retains meaningful uncertainty.",IF(AC80="A102-MODERATE-ONE-LINE","The assessment rests on one effective line of support.",IF(AC80="A102-MODERATE-SENSITIVE","Meaningful new evidence could change the scope or wording.",IF(AC80="A102-MODERATE-SHARED-ORIGINS","The lines share or depend on common origins, reducing independent corroboration.",IF(AC80="A102-MODERATE-WEAK-LINES","Established independent origins support the assessment, but the evidence remains limited or weak.",IF(AC80="A102-HIGH-DIRECT-INDEPENDENT","Direct, coherent support with established independent origins and limited visible assumptions supports the bounded assessment.",IF(AC80="A102-HIGH-INFERENCE-RETAINED","Direct, coherent support with established independent origins supports the bounded inference; it remains explicitly an inference.",IF(AC80="A102-HIGH-NMC","The exact claim and decision use are unchanged and the strong-support conditions remain satisfied.",""))))))))))))))))))))))))))))))))))))))</x:f>
      </x:c>
      <x:c r="AE80" s="38" t="str">
        <x:f>IF(A80="","",IF(Z80="Invalid controlled input","No confidence statement is permitted.",IF(Z80="Incomplete","No confidence statement is permitted until Stage 1 is complete.",IF(Z80="Not eligible","Confidence not assignable: no confidence statement is permitted for "&amp;C80&amp;" because "&amp;AD80&amp;" "&amp;AG80,IF(AA80="High confidence",IF(K80="Inferred","The evidence supports the inference that ","The available evidence strongly supports the assessment that ")&amp;C80&amp;", with High confidence within "&amp;D80&amp;". The principal remaining uncertainty is "&amp;U80,IF(AA80="Moderate confidence",IF(K80="Inferred","The evidence supports the inference that ","The available evidence supports the assessment that ")&amp;C80&amp;", with Moderate confidence within "&amp;D80&amp;". "&amp;U80&amp;" could change its scope or wording.",IF(K80="Inferred","The limited evidence supports the provisional inference that ","Limited evidence weakly supports the bounded assessment that ")&amp;C80&amp;". Treat it as provisional because "&amp;U80))))))</x:f>
      </x:c>
      <x:c r="AF80" s="38" t="str">
        <x:f>IF(A80="","",IF(Z80="Invalid controlled input","Do not preserve or reuse a previous result.",IF(Z80="Incomplete","Do not infer a result from partial inputs.",IF(Z80="Not eligible","Do not use High, Moderate or Low confidence, zero confidence, very low confidence, or wording that presents the claim as established.",IF(AA80="High confidence","Do not say certain, proven, guaranteed, definitely, conclusive, established fact, or assign a numerical probability.",IF(AA80="Moderate confidence","Do not say definitive, conclusive, established fact, or attach a percentage band.","Do not say shows, confirms, demonstrates as established, or use Low confidence to rescue an unsupported claim."))))))</x:f>
      </x:c>
      <x:c r="AG80" s="38" t="str">
        <x:f>IF(A80="","",IF(AC80="A102-TECH-INVALID-ENUM","Correct the exact invalid value and resubmit.",IF(AC80="A102-INCOMPLETE","Complete every active Stage 1 field.",IF(AC80="A102-UPSTREAM-REFUSE","Resolve or replace the refused claim through What Counts as Reliable Evidence in Competitor Analysis?.",IF(AC80="A102-UPSTREAM-REVIEW","Complete the review in What Counts as Reliable Evidence in Competitor Analysis? before confidence assessment.",IF(AC80="A102-SC-NMC-UNRESOLVED","Resolve the claim status upstream before assigning confidence.",IF(AC80="A102-UPSTREAM-UNRESOLVED","Resolve the claim status upstream before assigning confidence.",IF(AC80="A102-DIRECT-FIT","Narrow or replace the claim and rerun What Counts as Reliable Evidence in Competitor Analysis?.",IF(AC80="A102-DIRECT-FIT-PARTIAL","Submit the separately narrowed proposition approved through What Counts as Reliable Evidence in Competitor Analysis? as the new Exact claim with Direct claim fit set to Yes.",IF(AC80="A102-MISSING-OR-UNCHECKED","Recover or document the required evidence and complete the review in What Counts as Reliable Evidence in Competitor Analysis? before assigning confidence.",IF(AC80="A102-CONTRADICTION","Resolve or preserve the contradiction through How to Handle Contradictory Competitor Evidence before assigning confidence.",IF(AC80="A102-SC-NMC-CONTRADICTION","Resolve or preserve the contradiction through How to Handle Contradictory Competitor Evidence before assigning confidence.",IF(AC80="A102-NOT-ASSIGNABLE-ASSUMPTION","Resolve the material assumption or narrow the claim.",IF(AC80="A102-NOT-ASSIGNABLE-CONTEXT","Establish the relevant context before assigning confidence.",IF(AC80="A102-NOT-ASSIGNABLE-STALE-CURRENT","Update or historically bind the evidence through When Competitor Evidence Becomes Too Old to Use.",IF(AC80="A102-SC-NMC-STALE","Run a fresh assessment with current evidence.",IF(AC80="A102-SC-ASSUMPTION-CONFLICT","Choose a bounded assumption category or remove the detail.",IF(AC80="A102-SC-INDEPENDENCE-UNPROVEN","Trace origins or correct the support category.",IF(AC80="A102-SC-LIMIT-MISSING","Add the exact limitation or correct the upstream outcome.",IF(AC80="A102-SC-NMC-CLAIM-CHANGED","Run a fresh assessment.",IF(AC80="A102-SC-NMC-USE-CHANGED","Run a fresh assessment for the new use.",IF(AC80="A102-SC-UNCLASSIFIED","Return to method governance; do not invent a result.",IF(AC80="A102-LOW-ASSUMPTION","Keep the assumption explicit and seek evidence that could remove it.",IF(AC80="A102-LOW-HISTORICAL","Use only historically bounded wording and seek current evidence.",IF(AC80="A102-LOW-NOT-ESTABLISHED","Trace provenance or collect genuinely independent evidence.",IF(AC80="A102-LOW-SENSITIVE","Collect the evidence most likely to change the result.",IF(AC80="A102-LOW-SINGLE-ORIGIN","Seek genuinely independent corroboration.",IF(AC80="A102-LOW-WEAK-LINES","Strengthen direct support before consequential use.",IF(AC80="A102-MODERATE-HISTORICAL","Do not generalize it to the current decision without fresh evidence.",IF(AC80="A102-MODERATE-LIMITED","Reopen if the named limitation no longer holds.",IF(AC80="A102-MODERATE-NMC","Reopen if the exact claim, use, evidence or context changes.",IF(AC80="A102-MODERATE-ONE-LINE","A second genuinely independent line could change scope or wording.",IF(AC80="A102-MODERATE-SENSITIVE","Name the likely change trigger and keep the statement bounded.",IF(AC80="A102-MODERATE-SHARED-ORIGINS","Seek genuinely independent origins.",IF(AC80="A102-MODERATE-WEAK-LINES","Strengthen the direct evidence and preserve the limitation.",IF(AC80="A102-HIGH-DIRECT-INDEPENDENT","Reopen on the named evidence, context, assumption or decision-use trigger.",IF(AC80="A102-HIGH-INFERENCE-RETAINED","Retain the inference marker and reopen on the named trigger.",IF(AC80="A102-HIGH-NMC","Reopen on the named evidence, context, assumption or decision-use trigger.",""))))))))))))))))))))))))))))))))))))))</x:f>
      </x:c>
      <x:c r="AH80" s="38" t="str">
        <x:f>IF(A80="","",IF(Z80&lt;&gt;"Eligible","",IF(AND(V80="Consequential / high-impact",W80="Hard to reverse"),"CONF-OVERLAY-CONSEQUENCE + CONF-OVERLAY-HARD-TO-REVERSE",IF(AND(AA80="Low confidence",W80="Hard to reverse"),"CONF-OVERLAY-HARD-TO-REVERSE",IF(V80="Consequential / high-impact","CONF-OVERLAY-CONSEQUENCE",IF(W80="Hard to reverse","CONF-OVERLAY-HARD-TO-REVERSE",IF(OR(V80="Material / decision-changing",W80="Costly to reverse"),"CONF-OVERLAY-CONSEQUENCE","")))))))</x:f>
      </x:c>
      <x:c r="AI80" s="38" t="str">
        <x:f>IF(A80="","",IF(Z80&lt;&gt;"Eligible","",IF(AND(V80="Consequential / high-impact",W80="Hard to reverse"),IF(AA80="Low confidence","Independent review and formal approval required; default to deferral, evidence collection or a reversible test.","Independent accountable review and formal approval required before a consequential, hard-to-reverse action."),IF(AND(AA80="Low confidence",W80="Hard to reverse"),"Independent review and formal approval required; default to deferral, evidence collection or a reversible test.",IF(V80="Consequential / high-impact","Independent accountable review and formal approval required.",IF(W80="Hard to reverse","Independent review required before a hard-to-reverse action.",IF(OR(V80="Material / decision-changing",W80="Costly to reverse"),"Accountable reviewer required before material use.","Owner review; reopen on the named trigger.")))))))</x:f>
      </x:c>
      <x:c r="AJ80" s="38" t="str">
        <x:f>IF(A80="","",IF(Z80&lt;&gt;"Eligible","",IF(AND(V80="Consequential / high-impact",W80="Hard to reverse"),IF(AA80="Low confidence","Do not make an irreversible commitment from this Low-confidence assessment.","Prefer a reversible step and proceed only within the recorded scope after independent review; confidence itself is unchanged."),IF(AND(AA80="Low confidence",W80="Hard to reverse"),"Do not make an irreversible commitment from this Low-confidence assessment.",IF(V80="Consequential / high-impact","Proceed only within the recorded scope after independent review; confidence itself is unchanged.",IF(W80="Hard to reverse","Prefer a reversible step until review is complete.",IF(OR(V80="Material / decision-changing",W80="Costly to reverse"),"Use only after accountable review and within the stated boundary.","Proceed within the stated scope and preserve the reopen condition.")))))))</x:f>
      </x:c>
      <x:c r="AK80" s="37"/>
      <x:c r="AL80" s="37"/>
      <x:c r="AM80" s="37"/>
      <x:c r="AN80" s="37"/>
      <x:c r="AO80" s="42"/>
      <x:c r="AP80" s="38" t="str">
        <x:f>IF(A80="","",IF(Z80&lt;&gt;"Eligible","Not active",IF(OR(AND(AN80&lt;&gt;"",NOT(OR(EXACT(AN80,"Yes"),EXACT(AN80,"No")))),AND(AO80&lt;&gt;"",NOT(ISNUMBER(AO80)))),"H00",IF(OR(AK80="",AM80="",AN80=""),"H01",IF(AND(OR(V80="Material / decision-changing",V80="Consequential / high-impact",W80="Costly to reverse",W80="Hard to reverse"),AL80=""),"H02",IF(AND(OR(V80="Consequential / high-impact",W80="Hard to reverse"),AK80&lt;&gt;"",AL80&lt;&gt;"",EXACT(AK80,AL80)),"H03",IF(AND(AN80="Yes",AO80=""),"H04",IF(AND(AN80="No",AO80&lt;&gt;""),"H05","H06"))))))))</x:f>
      </x:c>
      <x:c r="AQ80" s="38" t="str">
        <x:f>IF(A80="","",IF(AP80="Not active","Not active",IF(OR(AP80="H00",AP80="H01",AP80="H04"),"Incomplete",IF(OR(AP80="H02",AP80="H03",AP80="H05"),"Draft","Complete"))))</x:f>
      </x:c>
      <x:c r="AR80" s="38" t="str">
        <x:f>IF(A80="","",IF(AP80="H00","CONF-HANDOFF-INVALID",IF(AP80="H01","CONF-HANDOFF-INCOMPLETE",IF(AP80="H02","CONF-HANDOFF-REVIEWER",IF(AP80="H03","CONF-HANDOFF-INDEPENDENCE",IF(AP80="H04","CONF-HANDOFF-DATE",IF(AP80="H05","CONF-HANDOFF-DATE-NOT-MATERIAL","")))))))</x:f>
      </x:c>
      <x:c r="AS80" s="38" t="str">
        <x:f>IF(A80="","",IF(AP80="H06","Permitted","Prohibited"))</x:f>
      </x:c>
      <x:c r="AT80" s="38" t="str">
        <x:f>IF(A80="","",IF(OR(AB80="P80",AB80="P81",AB80="P83",AB80="P84"),"What Counts as Reliable Evidence in Competitor Analysis?",IF(AB80="P82","Observed, Inferred and Unresolved Evidence",IF(AB80="P85","How to Handle Contradictory Competitor Evidence",IF(AB80="P86","When Competitor Evidence Becomes Too Old to Use","")))))</x:f>
      </x:c>
      <x:c r="AU80" s="38" t="str">
        <x:f>IF(A80="","","SERPIFAI Confidence Statement Method v1.0.1")</x:f>
      </x:c>
      <x:c r="AV80" s="38" t="str">
        <x:f>IF(A80="","","Qualitative evidence-and-uncertainty protocol; not probability, calibrated accuracy, scoring, assurance or a guarantee.")</x:f>
      </x:c>
    </x:row>
    <x:row r="81">
      <x:c r="A81" s="37"/>
      <x:c r="B81" s="37"/>
      <x:c r="C81" s="37"/>
      <x:c r="D81" s="37"/>
      <x:c r="E81" s="42"/>
      <x:c r="F81" s="37"/>
      <x:c r="G81" s="37"/>
      <x:c r="H81" s="37"/>
      <x:c r="I81" s="37"/>
      <x:c r="J81" s="37"/>
      <x:c r="K81" s="37"/>
      <x:c r="L81" s="37"/>
      <x:c r="M81" s="37"/>
      <x:c r="N81" s="37"/>
      <x:c r="O81" s="37"/>
      <x:c r="P81" s="37"/>
      <x:c r="Q81" s="37"/>
      <x:c r="R81" s="37"/>
      <x:c r="S81" s="37"/>
      <x:c r="T81" s="37"/>
      <x:c r="U81" s="37"/>
      <x:c r="V81" s="37"/>
      <x:c r="W81" s="37"/>
      <x:c r="X81" s="38" t="str">
        <x:f>IF(A81="","",IF(NOT(AND(OR(EXACT(F81,"Use"),EXACT(F81,"Use with limits"),EXACT(F81,"Review required"),EXACT(F81,"Refuse claim"),EXACT(F81,"No material change")),OR(EXACT(J81,"Fit"),EXACT(J81,"Limited / weak"),EXACT(J81,"Stale"),EXACT(J81,"Contradictory"),EXACT(J81,"Missing")),OR(EXACT(K81,"Supported"),EXACT(K81,"Inferred"),EXACT(K81,"Unresolved")),OR(EXACT(L81,"Yes"),EXACT(L81,"Partial"),EXACT(L81,"No"),EXACT(L81,"Unknown")),OR(EXACT(M81,"None found"),EXACT(M81,"Apparent contradiction resolved"),EXACT(M81,"Material contradiction unresolved"),EXACT(M81,"Not checked")),OR(EXACT(N81,"None"),EXACT(N81,"Recoverable missing evidence"),EXACT(N81,"Material evidence unavailable"),EXACT(N81,"Unknown")),OR(EXACT(O81,"Multiple independent lines"),EXACT(O81,"One independent line"),EXACT(O81,"Single-origin only"),EXACT(O81,"Not established")),OR(EXACT(Q81,"None"),EXACT(Q81,"Limited and visible"),EXACT(Q81,"Material but bounded"),EXACT(Q81,"Material and unresolved")),OR(EXACT(S81,"Fit for current decision"),EXACT(S81,"Historical but deliberately bounded"),EXACT(S81,"Stale for current decision"),EXACT(S81,"Context not established")),OR(EXACT(T81,"Unlikely to change assessment"),EXACT(T81,"Could change scope or wording"),EXACT(T81,"Likely to change assessment")),OR(EXACT(V81,"Routine / descriptive"),EXACT(V81,"Material / decision-changing"),EXACT(V81,"Consequential / high-impact")),OR(EXACT(W81,"Easy to reverse"),EXACT(W81,"Costly to reverse"),EXACT(W81,"Hard to reverse")),IF(F81="No material change",OR(EXACT(H81,"Unchanged exact claim"),EXACT(H81,"Changed exact claim")),TRUE),IF(F81="No material change",OR(EXACT(I81,"Unchanged decision use"),EXACT(I81,"Changed decision use")),TRUE),IF(OR(O81="Multiple independent lines",O81="One independent line"),OR(EXACT(P81,"Established independent origins"),EXACT(P81,"Shared or dependent origins"),EXACT(P81,"Not established")),TRUE))),"Invalid","Valid"))</x:f>
      </x:c>
      <x:c r="Y81" s="38" t="str">
        <x:f>IF(A81="","",IF(X81="Invalid","Not evaluated after P00",IF(OR(C81="",D81="",F81="",IF(F81="No material change",OR(H81="",I81=""),FALSE),J81="",K81="",L81="",M81="",N81="",O81="",IF(OR(O81="Multiple independent lines",O81="One independent line"),P81="",FALSE),Q81="",IF(Q81&lt;&gt;"None",R81="",FALSE),S81="",T81="",U81="",V81="",W81=""),"Incomplete","Complete")))</x:f>
      </x:c>
      <x:c r="Z81" s="38" t="str">
        <x:f>IF(A81="","",IF(AB81="P00","Invalid controlled input",IF(AB81="P01","Incomplete",IF(OR(AB81="P02",AB81="P03",AB81="P04",AB81="P05",AB81="P06",AB81="P07",AB81="P08",AB81="P09"),"Not eligible","Eligible"))))</x:f>
      </x:c>
      <x:c r="AA81" s="38" t="str">
        <x:f>IF(A81="","",IF(AB81="P00","No confidence assigned",IF(AB81="P01","No confidence result",IF(OR(AB81="P02",AB81="P03",AB81="P04",AB81="P05",AB81="P06",AB81="P07",AB81="P08",AB81="P09"),"Confidence not assignable",IF(AB81="P10","Low confidence",IF(AB81="P11","Moderate confidence","High confidence"))))))</x:f>
      </x:c>
      <x:c r="AB81" s="38" t="str">
        <x:f>IF(A81="","",IF(X81="Invalid","P00",IF(Y81="Incomplete","P01",IF(F81="Refuse claim","P02",IF(F81="Review required","P03",IF(K81="Unresolved","P04",IF(OR(L81="No",L81="Unknown",L81="Partial"),"P05",IF(OR(J81="Missing",N81&lt;&gt;"None",M81="Not checked"),"P06",IF(OR(J81="Contradictory",M81="Material contradiction unresolved"),"P07",IF(OR(J81="Stale",S81="Stale for current decision",S81="Context not established",Q81="Material and unresolved"),"P08",IF(OR(AND(F81="Use with limits",G81=""),AND(F81="No material change",H81="Changed exact claim"),AND(F81="No material change",I81="Changed decision use"),AND(OR(O81="Multiple independent lines",O81="One independent line"),P81="Not established"),AND(Q81="None",R81&lt;&gt;"")),"P09",IF(OR(Q81="Material but bounded",AND(S81="Historical but deliberately bounded",J81="Limited / weak"),O81="Not established",AND(J81="Limited / weak",O81="Multiple independent lines",P81="Established independent origins",T81="Likely to change assessment"),AND(O81="Single-origin only",NOT(AND(F81="Use",J81="Fit",OR(K81="Supported",K81="Inferred"),L81="Yes",OR(M81="None found",M81="Apparent contradiction resolved"),N81="None",O81="Single-origin only",OR(Q81="None",Q81="Limited and visible"),S81="Fit for current decision",T81="Unlikely to change assessment"))),T81="Likely to change assessment"),"P10",IF(OR(AND(F81="No material change",NOT(AND(OR(F81="Use",F81="No material change"),IF(F81="No material change",AND(H81="Unchanged exact claim",I81="Unchanged decision use"),TRUE),J81="Fit",OR(K81="Supported",K81="Inferred"),L81="Yes",OR(M81="None found",M81="Apparent contradiction resolved"),N81="None",O81="Multiple independent lines",P81="Established independent origins",OR(Q81="None",Q81="Limited and visible"),S81="Fit for current decision",T81="Unlikely to change assessment"))),F81="Use with limits",S81="Historical but deliberately bounded",P81="Shared or dependent origins",O81="One independent line",AND(F81="Use",J81="Fit",OR(K81="Supported",K81="Inferred"),L81="Yes",OR(M81="None found",M81="Apparent contradiction resolved"),N81="None",O81="Single-origin only",OR(Q81="None",Q81="Limited and visible"),S81="Fit for current decision",T81="Unlikely to change assessment"),AND(J81="Limited / weak",O81="Multiple independent lines",P81="Established independent origins",OR(T81="Unlikely to change assessment",T81="Could change scope or wording")),T81="Could change scope or wording"),"P11",IF(AND(OR(F81="Use",F81="No material change"),IF(F81="No material change",AND(H81="Unchanged exact claim",I81="Unchanged decision use"),TRUE),J81="Fit",OR(K81="Supported",K81="Inferred"),L81="Yes",OR(M81="None found",M81="Apparent contradiction resolved"),N81="None",O81="Multiple independent lines",P81="Established independent origins",OR(Q81="None",Q81="Limited and visible"),S81="Fit for current decision",T81="Unlikely to change assessment"),"P12","P09"))))))))))))))</x:f>
      </x:c>
      <x:c r="AC81" s="38" t="str">
        <x:f>IF(A81="","",IF(AB81="P00","CONF-TECH-INVALID-ENUM",IF(AB81="P01","CONF-INCOMPLETE",IF(AB81="P02","CONF-UPSTREAM-REFUSE",IF(AB81="P03","CONF-UPSTREAM-REVIEW",IF(AB81="P04",IF(F81="No material change","CONF-SC-NMC-UNRESOLVED","CONF-UPSTREAM-UNRESOLVED"),IF(AB81="P05",IF(L81="Partial","CONF-DIRECT-FIT-PARTIAL","CONF-DIRECT-FIT"),IF(AB81="P06","CONF-MISSING-OR-UNCHECKED",IF(AB81="P07",IF(F81="No material change","CONF-SC-NMC-CONTRADICTION","CONF-CONTRADICTION"),IF(AB81="P08",IF(Q81="Material and unresolved","CONF-NOT-ASSIGNABLE-ASSUMPTION",IF(AND(F81="No material change",OR(J81="Stale",S81="Stale for current decision")),"CONF-SC-NMC-STALE",IF(S81="Context not established","CONF-NOT-ASSIGNABLE-CONTEXT","CONF-NOT-ASSIGNABLE-STALE-CURRENT"))),IF(AB81="P09",IF(AND(F81="Use with limits",G81=""),"CONF-SC-LIMIT-MISSING",IF(AND(F81="No material change",H81="Changed exact claim"),"CONF-SC-NMC-CLAIM-CHANGED",IF(AND(F81="No material change",I81="Changed decision use"),"CONF-SC-NMC-USE-CHANGED",IF(AND(OR(O81="Multiple independent lines",O81="One independent line"),P81="Not established"),"CONF-SC-INDEPENDENCE-UNPROVEN",IF(AND(Q81="None",R81&lt;&gt;""),"CONF-SC-ASSUMPTION-CONFLICT","CONF-SC-UNCLASSIFIED"))))),IF(AB81="P10",IF(Q81="Material but bounded","CONF-LOW-ASSUMPTION",IF(AND(S81="Historical but deliberately bounded",J81="Limited / weak"),"CONF-LOW-HISTORICAL",IF(O81="Not established","CONF-LOW-NOT-ESTABLISHED",IF(AND(J81="Limited / weak",O81="Multiple independent lines",P81="Established independent origins",T81="Likely to change assessment"),"CONF-LOW-WEAK-LINES",IF(AND(O81="Single-origin only",NOT(AND(F81="Use",J81="Fit",OR(K81="Supported",K81="Inferred"),L81="Yes",OR(M81="None found",M81="Apparent contradiction resolved"),N81="None",O81="Single-origin only",OR(Q81="None",Q81="Limited and visible"),S81="Fit for current decision",T81="Unlikely to change assessment"))),"CONF-LOW-SINGLE-ORIGIN","CONF-LOW-SENSITIVE"))))),IF(AB81="P11",IF(F81="No material change","CONF-MODERATE-NMC",IF(F81="Use with limits","CONF-MODERATE-LIMITED",IF(S81="Historical but deliberately bounded","CONF-MODERATE-HISTORICAL",IF(P81="Shared or dependent origins","CONF-MODERATE-SHARED-ORIGINS",IF(OR(O81="One independent line",AND(F81="Use",J81="Fit",OR(K81="Supported",K81="Inferred"),L81="Yes",OR(M81="None found",M81="Apparent contradiction resolved"),N81="None",O81="Single-origin only",OR(Q81="None",Q81="Limited and visible"),S81="Fit for current decision",T81="Unlikely to change assessment")),"CONF-MODERATE-ONE-LINE",IF(AND(J81="Limited / weak",O81="Multiple independent lines",P81="Established independent origins",OR(T81="Unlikely to change assessment",T81="Could change scope or wording")),"CONF-MODERATE-WEAK-LINES","CONF-MODERATE-SENSITIVE")))))),IF(AB81="P12",IF(F81="No material change","CONF-HIGH-NMC",IF(K81="Inferred","CONF-HIGH-INFERENCE-RETAINED","CONF-HIGH-DIRECT-INDEPENDENT")),""))))))))))))))</x:f>
      </x:c>
      <x:c r="AD81" s="38" t="str">
        <x:f>IF(A81="","",IF(AC81="A103-TECH-INVALID-ENUM","One or more active Stage 1 controlled values are invalid.",IF(AC81="A103-INCOMPLETE","The active Stage 1 assessment is incomplete.",IF(AC81="A103-UPSTREAM-REFUSE","What Counts as Reliable Evidence in Competitor Analysis? returned Refuse claim.",IF(AC81="A103-UPSTREAM-REVIEW","What Counts as Reliable Evidence in Competitor Analysis? returned Review required.",IF(AC81="A103-SC-NMC-UNRESOLVED","The no-material-change claim remains unresolved.",IF(AC81="A103-UPSTREAM-UNRESOLVED","The claim remains unresolved.",IF(AC81="A103-DIRECT-FIT","The evidence does not directly fit the exact submitted claim.",IF(AC81="A103-DIRECT-FIT-PARTIAL","The submitted claim only partially fits the evidence.",IF(AC81="A103-MISSING-OR-UNCHECKED","Required evidence is missing, unavailable, unknown, or contradiction checking is incomplete.",IF(AC81="A103-CONTRADICTION","A material contradiction remains unresolved.",IF(AC81="A103-SC-NMC-CONTRADICTION","The no-material-change submission contains an unresolved material contradiction.",IF(AC81="A103-NOT-ASSIGNABLE-ASSUMPTION","A material assumption remains unresolved.",IF(AC81="A103-NOT-ASSIGNABLE-CONTEXT","The relevant context is not established.",IF(AC81="A103-NOT-ASSIGNABLE-STALE-CURRENT","The evidence or context is stale for the current decision.",IF(AC81="A103-SC-NMC-STALE","The no-material-change assessment is stale for the current decision.",IF(AC81="A103-SC-ASSUMPTION-CONFLICT","The assumption category and detail conflict.",IF(AC81="A103-SC-INDEPENDENCE-UNPROVEN","Independent origins are not established.",IF(AC81="A103-SC-LIMIT-MISSING","Use with limits requires a named limitation.",IF(AC81="A103-SC-NMC-CLAIM-CHANGED","The exact claim changed, so prior confidence cannot be carried forward.",IF(AC81="A103-SC-NMC-USE-CHANGED","The decision use changed.",IF(AC81="A103-SC-UNCLASSIFIED","The valid input combination has no authorized classification.",IF(AC81="A103-LOW-ASSUMPTION","A bounded material assumption makes the eligible assessment fragile.",IF(AC81="A103-LOW-HISTORICAL","Historical, weak support makes the assessment fragile.",IF(AC81="A103-LOW-NOT-ESTABLISHED","Support exists but independent support is not established.",IF(AC81="A103-LOW-SENSITIVE","Plausible new evidence is likely to change the assessment.",IF(AC81="A103-LOW-SINGLE-ORIGIN","The eligible assessment depends on one origin and fails the stable single-origin conjunction.",IF(AC81="A103-LOW-WEAK-LINES","Multiple independent lines remain weak and the result is likely to change.",IF(AC81="A103-MODERATE-HISTORICAL","The evidence supports a deliberately historical, bounded assessment.",IF(AC81="A103-MODERATE-LIMITED","The assessment is eligible only within the named limitation.",IF(AC81="A103-MODERATE-NMC","The unchanged assessment remains eligible but retains meaningful uncertainty.",IF(AC81="A103-MODERATE-ONE-LINE","The assessment rests on one effective line of support.",IF(AC81="A103-MODERATE-SENSITIVE","Meaningful new evidence could change the scope or wording.",IF(AC81="A103-MODERATE-SHARED-ORIGINS","The lines share or depend on common origins, reducing independent corroboration.",IF(AC81="A103-MODERATE-WEAK-LINES","Established independent origins support the assessment, but the evidence remains limited or weak.",IF(AC81="A103-HIGH-DIRECT-INDEPENDENT","Direct, coherent support with established independent origins and limited visible assumptions supports the bounded assessment.",IF(AC81="A103-HIGH-INFERENCE-RETAINED","Direct, coherent support with established independent origins supports the bounded inference; it remains explicitly an inference.",IF(AC81="A103-HIGH-NMC","The exact claim and decision use are unchanged and the strong-support conditions remain satisfied.",""))))))))))))))))))))))))))))))))))))))</x:f>
      </x:c>
      <x:c r="AE81" s="38" t="str">
        <x:f>IF(A81="","",IF(Z81="Invalid controlled input","No confidence statement is permitted.",IF(Z81="Incomplete","No confidence statement is permitted until Stage 1 is complete.",IF(Z81="Not eligible","Confidence not assignable: no confidence statement is permitted for "&amp;C81&amp;" because "&amp;AD81&amp;" "&amp;AG81,IF(AA81="High confidence",IF(K81="Inferred","The evidence supports the inference that ","The available evidence strongly supports the assessment that ")&amp;C81&amp;", with High confidence within "&amp;D81&amp;". The principal remaining uncertainty is "&amp;U81,IF(AA81="Moderate confidence",IF(K81="Inferred","The evidence supports the inference that ","The available evidence supports the assessment that ")&amp;C81&amp;", with Moderate confidence within "&amp;D81&amp;". "&amp;U81&amp;" could change its scope or wording.",IF(K81="Inferred","The limited evidence supports the provisional inference that ","Limited evidence weakly supports the bounded assessment that ")&amp;C81&amp;". Treat it as provisional because "&amp;U81))))))</x:f>
      </x:c>
      <x:c r="AF81" s="38" t="str">
        <x:f>IF(A81="","",IF(Z81="Invalid controlled input","Do not preserve or reuse a previous result.",IF(Z81="Incomplete","Do not infer a result from partial inputs.",IF(Z81="Not eligible","Do not use High, Moderate or Low confidence, zero confidence, very low confidence, or wording that presents the claim as established.",IF(AA81="High confidence","Do not say certain, proven, guaranteed, definitely, conclusive, established fact, or assign a numerical probability.",IF(AA81="Moderate confidence","Do not say definitive, conclusive, established fact, or attach a percentage band.","Do not say shows, confirms, demonstrates as established, or use Low confidence to rescue an unsupported claim."))))))</x:f>
      </x:c>
      <x:c r="AG81" s="38" t="str">
        <x:f>IF(A81="","",IF(AC81="A103-TECH-INVALID-ENUM","Correct the exact invalid value and resubmit.",IF(AC81="A103-INCOMPLETE","Complete every active Stage 1 field.",IF(AC81="A103-UPSTREAM-REFUSE","Resolve or replace the refused claim through What Counts as Reliable Evidence in Competitor Analysis?.",IF(AC81="A103-UPSTREAM-REVIEW","Complete the review in What Counts as Reliable Evidence in Competitor Analysis? before confidence assessment.",IF(AC81="A103-SC-NMC-UNRESOLVED","Resolve the claim status upstream before assigning confidence.",IF(AC81="A103-UPSTREAM-UNRESOLVED","Resolve the claim status upstream before assigning confidence.",IF(AC81="A103-DIRECT-FIT","Narrow or replace the claim and rerun What Counts as Reliable Evidence in Competitor Analysis?.",IF(AC81="A103-DIRECT-FIT-PARTIAL","Submit the separately narrowed proposition approved through What Counts as Reliable Evidence in Competitor Analysis? as the new Exact claim with Direct claim fit set to Yes.",IF(AC81="A103-MISSING-OR-UNCHECKED","Recover or document the required evidence and complete the review in What Counts as Reliable Evidence in Competitor Analysis? before assigning confidence.",IF(AC81="A103-CONTRADICTION","Resolve or preserve the contradiction through How to Handle Contradictory Competitor Evidence before assigning confidence.",IF(AC81="A103-SC-NMC-CONTRADICTION","Resolve or preserve the contradiction through How to Handle Contradictory Competitor Evidence before assigning confidence.",IF(AC81="A103-NOT-ASSIGNABLE-ASSUMPTION","Resolve the material assumption or narrow the claim.",IF(AC81="A103-NOT-ASSIGNABLE-CONTEXT","Establish the relevant context before assigning confidence.",IF(AC81="A103-NOT-ASSIGNABLE-STALE-CURRENT","Update or historically bind the evidence through When Competitor Evidence Becomes Too Old to Use.",IF(AC81="A103-SC-NMC-STALE","Run a fresh assessment with current evidence.",IF(AC81="A103-SC-ASSUMPTION-CONFLICT","Choose a bounded assumption category or remove the detail.",IF(AC81="A103-SC-INDEPENDENCE-UNPROVEN","Trace origins or correct the support category.",IF(AC81="A103-SC-LIMIT-MISSING","Add the exact limitation or correct the upstream outcome.",IF(AC81="A103-SC-NMC-CLAIM-CHANGED","Run a fresh assessment.",IF(AC81="A103-SC-NMC-USE-CHANGED","Run a fresh assessment for the new use.",IF(AC81="A103-SC-UNCLASSIFIED","Return to method governance; do not invent a result.",IF(AC81="A103-LOW-ASSUMPTION","Keep the assumption explicit and seek evidence that could remove it.",IF(AC81="A103-LOW-HISTORICAL","Use only historically bounded wording and seek current evidence.",IF(AC81="A103-LOW-NOT-ESTABLISHED","Trace provenance or collect genuinely independent evidence.",IF(AC81="A103-LOW-SENSITIVE","Collect the evidence most likely to change the result.",IF(AC81="A103-LOW-SINGLE-ORIGIN","Seek genuinely independent corroboration.",IF(AC81="A103-LOW-WEAK-LINES","Strengthen direct support before consequential use.",IF(AC81="A103-MODERATE-HISTORICAL","Do not generalize it to the current decision without fresh evidence.",IF(AC81="A103-MODERATE-LIMITED","Reopen if the named limitation no longer holds.",IF(AC81="A103-MODERATE-NMC","Reopen if the exact claim, use, evidence or context changes.",IF(AC81="A103-MODERATE-ONE-LINE","A second genuinely independent line could change scope or wording.",IF(AC81="A103-MODERATE-SENSITIVE","Name the likely change trigger and keep the statement bounded.",IF(AC81="A103-MODERATE-SHARED-ORIGINS","Seek genuinely independent origins.",IF(AC81="A103-MODERATE-WEAK-LINES","Strengthen the direct evidence and preserve the limitation.",IF(AC81="A103-HIGH-DIRECT-INDEPENDENT","Reopen on the named evidence, context, assumption or decision-use trigger.",IF(AC81="A103-HIGH-INFERENCE-RETAINED","Retain the inference marker and reopen on the named trigger.",IF(AC81="A103-HIGH-NMC","Reopen on the named evidence, context, assumption or decision-use trigger.",""))))))))))))))))))))))))))))))))))))))</x:f>
      </x:c>
      <x:c r="AH81" s="38" t="str">
        <x:f>IF(A81="","",IF(Z81&lt;&gt;"Eligible","",IF(AND(V81="Consequential / high-impact",W81="Hard to reverse"),"CONF-OVERLAY-CONSEQUENCE + CONF-OVERLAY-HARD-TO-REVERSE",IF(AND(AA81="Low confidence",W81="Hard to reverse"),"CONF-OVERLAY-HARD-TO-REVERSE",IF(V81="Consequential / high-impact","CONF-OVERLAY-CONSEQUENCE",IF(W81="Hard to reverse","CONF-OVERLAY-HARD-TO-REVERSE",IF(OR(V81="Material / decision-changing",W81="Costly to reverse"),"CONF-OVERLAY-CONSEQUENCE","")))))))</x:f>
      </x:c>
      <x:c r="AI81" s="38" t="str">
        <x:f>IF(A81="","",IF(Z81&lt;&gt;"Eligible","",IF(AND(V81="Consequential / high-impact",W81="Hard to reverse"),IF(AA81="Low confidence","Independent review and formal approval required; default to deferral, evidence collection or a reversible test.","Independent accountable review and formal approval required before a consequential, hard-to-reverse action."),IF(AND(AA81="Low confidence",W81="Hard to reverse"),"Independent review and formal approval required; default to deferral, evidence collection or a reversible test.",IF(V81="Consequential / high-impact","Independent accountable review and formal approval required.",IF(W81="Hard to reverse","Independent review required before a hard-to-reverse action.",IF(OR(V81="Material / decision-changing",W81="Costly to reverse"),"Accountable reviewer required before material use.","Owner review; reopen on the named trigger.")))))))</x:f>
      </x:c>
      <x:c r="AJ81" s="38" t="str">
        <x:f>IF(A81="","",IF(Z81&lt;&gt;"Eligible","",IF(AND(V81="Consequential / high-impact",W81="Hard to reverse"),IF(AA81="Low confidence","Do not make an irreversible commitment from this Low-confidence assessment.","Prefer a reversible step and proceed only within the recorded scope after independent review; confidence itself is unchanged."),IF(AND(AA81="Low confidence",W81="Hard to reverse"),"Do not make an irreversible commitment from this Low-confidence assessment.",IF(V81="Consequential / high-impact","Proceed only within the recorded scope after independent review; confidence itself is unchanged.",IF(W81="Hard to reverse","Prefer a reversible step until review is complete.",IF(OR(V81="Material / decision-changing",W81="Costly to reverse"),"Use only after accountable review and within the stated boundary.","Proceed within the stated scope and preserve the reopen condition.")))))))</x:f>
      </x:c>
      <x:c r="AK81" s="37"/>
      <x:c r="AL81" s="37"/>
      <x:c r="AM81" s="37"/>
      <x:c r="AN81" s="37"/>
      <x:c r="AO81" s="42"/>
      <x:c r="AP81" s="38" t="str">
        <x:f>IF(A81="","",IF(Z81&lt;&gt;"Eligible","Not active",IF(OR(AND(AN81&lt;&gt;"",NOT(OR(EXACT(AN81,"Yes"),EXACT(AN81,"No")))),AND(AO81&lt;&gt;"",NOT(ISNUMBER(AO81)))),"H00",IF(OR(AK81="",AM81="",AN81=""),"H01",IF(AND(OR(V81="Material / decision-changing",V81="Consequential / high-impact",W81="Costly to reverse",W81="Hard to reverse"),AL81=""),"H02",IF(AND(OR(V81="Consequential / high-impact",W81="Hard to reverse"),AK81&lt;&gt;"",AL81&lt;&gt;"",EXACT(AK81,AL81)),"H03",IF(AND(AN81="Yes",AO81=""),"H04",IF(AND(AN81="No",AO81&lt;&gt;""),"H05","H06"))))))))</x:f>
      </x:c>
      <x:c r="AQ81" s="38" t="str">
        <x:f>IF(A81="","",IF(AP81="Not active","Not active",IF(OR(AP81="H00",AP81="H01",AP81="H04"),"Incomplete",IF(OR(AP81="H02",AP81="H03",AP81="H05"),"Draft","Complete"))))</x:f>
      </x:c>
      <x:c r="AR81" s="38" t="str">
        <x:f>IF(A81="","",IF(AP81="H00","CONF-HANDOFF-INVALID",IF(AP81="H01","CONF-HANDOFF-INCOMPLETE",IF(AP81="H02","CONF-HANDOFF-REVIEWER",IF(AP81="H03","CONF-HANDOFF-INDEPENDENCE",IF(AP81="H04","CONF-HANDOFF-DATE",IF(AP81="H05","CONF-HANDOFF-DATE-NOT-MATERIAL","")))))))</x:f>
      </x:c>
      <x:c r="AS81" s="38" t="str">
        <x:f>IF(A81="","",IF(AP81="H06","Permitted","Prohibited"))</x:f>
      </x:c>
      <x:c r="AT81" s="38" t="str">
        <x:f>IF(A81="","",IF(OR(AB81="P81",AB81="P82",AB81="P84",AB81="P85"),"What Counts as Reliable Evidence in Competitor Analysis?",IF(AB81="P83","Observed, Inferred and Unresolved Evidence",IF(AB81="P86","How to Handle Contradictory Competitor Evidence",IF(AB81="P87","When Competitor Evidence Becomes Too Old to Use","")))))</x:f>
      </x:c>
      <x:c r="AU81" s="38" t="str">
        <x:f>IF(A81="","","SERPIFAI Confidence Statement Method v1.0.1")</x:f>
      </x:c>
      <x:c r="AV81" s="38" t="str">
        <x:f>IF(A81="","","Qualitative evidence-and-uncertainty protocol; not probability, calibrated accuracy, scoring, assurance or a guarantee.")</x:f>
      </x:c>
    </x:row>
    <x:row r="82">
      <x:c r="A82" s="37"/>
      <x:c r="B82" s="37"/>
      <x:c r="C82" s="37"/>
      <x:c r="D82" s="37"/>
      <x:c r="E82" s="42"/>
      <x:c r="F82" s="37"/>
      <x:c r="G82" s="37"/>
      <x:c r="H82" s="37"/>
      <x:c r="I82" s="37"/>
      <x:c r="J82" s="37"/>
      <x:c r="K82" s="37"/>
      <x:c r="L82" s="37"/>
      <x:c r="M82" s="37"/>
      <x:c r="N82" s="37"/>
      <x:c r="O82" s="37"/>
      <x:c r="P82" s="37"/>
      <x:c r="Q82" s="37"/>
      <x:c r="R82" s="37"/>
      <x:c r="S82" s="37"/>
      <x:c r="T82" s="37"/>
      <x:c r="U82" s="37"/>
      <x:c r="V82" s="37"/>
      <x:c r="W82" s="37"/>
      <x:c r="X82" s="38" t="str">
        <x:f>IF(A82="","",IF(NOT(AND(OR(EXACT(F82,"Use"),EXACT(F82,"Use with limits"),EXACT(F82,"Review required"),EXACT(F82,"Refuse claim"),EXACT(F82,"No material change")),OR(EXACT(J82,"Fit"),EXACT(J82,"Limited / weak"),EXACT(J82,"Stale"),EXACT(J82,"Contradictory"),EXACT(J82,"Missing")),OR(EXACT(K82,"Supported"),EXACT(K82,"Inferred"),EXACT(K82,"Unresolved")),OR(EXACT(L82,"Yes"),EXACT(L82,"Partial"),EXACT(L82,"No"),EXACT(L82,"Unknown")),OR(EXACT(M82,"None found"),EXACT(M82,"Apparent contradiction resolved"),EXACT(M82,"Material contradiction unresolved"),EXACT(M82,"Not checked")),OR(EXACT(N82,"None"),EXACT(N82,"Recoverable missing evidence"),EXACT(N82,"Material evidence unavailable"),EXACT(N82,"Unknown")),OR(EXACT(O82,"Multiple independent lines"),EXACT(O82,"One independent line"),EXACT(O82,"Single-origin only"),EXACT(O82,"Not established")),OR(EXACT(Q82,"None"),EXACT(Q82,"Limited and visible"),EXACT(Q82,"Material but bounded"),EXACT(Q82,"Material and unresolved")),OR(EXACT(S82,"Fit for current decision"),EXACT(S82,"Historical but deliberately bounded"),EXACT(S82,"Stale for current decision"),EXACT(S82,"Context not established")),OR(EXACT(T82,"Unlikely to change assessment"),EXACT(T82,"Could change scope or wording"),EXACT(T82,"Likely to change assessment")),OR(EXACT(V82,"Routine / descriptive"),EXACT(V82,"Material / decision-changing"),EXACT(V82,"Consequential / high-impact")),OR(EXACT(W82,"Easy to reverse"),EXACT(W82,"Costly to reverse"),EXACT(W82,"Hard to reverse")),IF(F82="No material change",OR(EXACT(H82,"Unchanged exact claim"),EXACT(H82,"Changed exact claim")),TRUE),IF(F82="No material change",OR(EXACT(I82,"Unchanged decision use"),EXACT(I82,"Changed decision use")),TRUE),IF(OR(O82="Multiple independent lines",O82="One independent line"),OR(EXACT(P82,"Established independent origins"),EXACT(P82,"Shared or dependent origins"),EXACT(P82,"Not established")),TRUE))),"Invalid","Valid"))</x:f>
      </x:c>
      <x:c r="Y82" s="38" t="str">
        <x:f>IF(A82="","",IF(X82="Invalid","Not evaluated after P00",IF(OR(C82="",D82="",F82="",IF(F82="No material change",OR(H82="",I82=""),FALSE),J82="",K82="",L82="",M82="",N82="",O82="",IF(OR(O82="Multiple independent lines",O82="One independent line"),P82="",FALSE),Q82="",IF(Q82&lt;&gt;"None",R82="",FALSE),S82="",T82="",U82="",V82="",W82=""),"Incomplete","Complete")))</x:f>
      </x:c>
      <x:c r="Z82" s="38" t="str">
        <x:f>IF(A82="","",IF(AB82="P00","Invalid controlled input",IF(AB82="P01","Incomplete",IF(OR(AB82="P02",AB82="P03",AB82="P04",AB82="P05",AB82="P06",AB82="P07",AB82="P08",AB82="P09"),"Not eligible","Eligible"))))</x:f>
      </x:c>
      <x:c r="AA82" s="38" t="str">
        <x:f>IF(A82="","",IF(AB82="P00","No confidence assigned",IF(AB82="P01","No confidence result",IF(OR(AB82="P02",AB82="P03",AB82="P04",AB82="P05",AB82="P06",AB82="P07",AB82="P08",AB82="P09"),"Confidence not assignable",IF(AB82="P10","Low confidence",IF(AB82="P11","Moderate confidence","High confidence"))))))</x:f>
      </x:c>
      <x:c r="AB82" s="38" t="str">
        <x:f>IF(A82="","",IF(X82="Invalid","P00",IF(Y82="Incomplete","P01",IF(F82="Refuse claim","P02",IF(F82="Review required","P03",IF(K82="Unresolved","P04",IF(OR(L82="No",L82="Unknown",L82="Partial"),"P05",IF(OR(J82="Missing",N82&lt;&gt;"None",M82="Not checked"),"P06",IF(OR(J82="Contradictory",M82="Material contradiction unresolved"),"P07",IF(OR(J82="Stale",S82="Stale for current decision",S82="Context not established",Q82="Material and unresolved"),"P08",IF(OR(AND(F82="Use with limits",G82=""),AND(F82="No material change",H82="Changed exact claim"),AND(F82="No material change",I82="Changed decision use"),AND(OR(O82="Multiple independent lines",O82="One independent line"),P82="Not established"),AND(Q82="None",R82&lt;&gt;"")),"P09",IF(OR(Q82="Material but bounded",AND(S82="Historical but deliberately bounded",J82="Limited / weak"),O82="Not established",AND(J82="Limited / weak",O82="Multiple independent lines",P82="Established independent origins",T82="Likely to change assessment"),AND(O82="Single-origin only",NOT(AND(F82="Use",J82="Fit",OR(K82="Supported",K82="Inferred"),L82="Yes",OR(M82="None found",M82="Apparent contradiction resolved"),N82="None",O82="Single-origin only",OR(Q82="None",Q82="Limited and visible"),S82="Fit for current decision",T82="Unlikely to change assessment"))),T82="Likely to change assessment"),"P10",IF(OR(AND(F82="No material change",NOT(AND(OR(F82="Use",F82="No material change"),IF(F82="No material change",AND(H82="Unchanged exact claim",I82="Unchanged decision use"),TRUE),J82="Fit",OR(K82="Supported",K82="Inferred"),L82="Yes",OR(M82="None found",M82="Apparent contradiction resolved"),N82="None",O82="Multiple independent lines",P82="Established independent origins",OR(Q82="None",Q82="Limited and visible"),S82="Fit for current decision",T82="Unlikely to change assessment"))),F82="Use with limits",S82="Historical but deliberately bounded",P82="Shared or dependent origins",O82="One independent line",AND(F82="Use",J82="Fit",OR(K82="Supported",K82="Inferred"),L82="Yes",OR(M82="None found",M82="Apparent contradiction resolved"),N82="None",O82="Single-origin only",OR(Q82="None",Q82="Limited and visible"),S82="Fit for current decision",T82="Unlikely to change assessment"),AND(J82="Limited / weak",O82="Multiple independent lines",P82="Established independent origins",OR(T82="Unlikely to change assessment",T82="Could change scope or wording")),T82="Could change scope or wording"),"P11",IF(AND(OR(F82="Use",F82="No material change"),IF(F82="No material change",AND(H82="Unchanged exact claim",I82="Unchanged decision use"),TRUE),J82="Fit",OR(K82="Supported",K82="Inferred"),L82="Yes",OR(M82="None found",M82="Apparent contradiction resolved"),N82="None",O82="Multiple independent lines",P82="Established independent origins",OR(Q82="None",Q82="Limited and visible"),S82="Fit for current decision",T82="Unlikely to change assessment"),"P12","P09"))))))))))))))</x:f>
      </x:c>
      <x:c r="AC82" s="38" t="str">
        <x:f>IF(A82="","",IF(AB82="P00","CONF-TECH-INVALID-ENUM",IF(AB82="P01","CONF-INCOMPLETE",IF(AB82="P02","CONF-UPSTREAM-REFUSE",IF(AB82="P03","CONF-UPSTREAM-REVIEW",IF(AB82="P04",IF(F82="No material change","CONF-SC-NMC-UNRESOLVED","CONF-UPSTREAM-UNRESOLVED"),IF(AB82="P05",IF(L82="Partial","CONF-DIRECT-FIT-PARTIAL","CONF-DIRECT-FIT"),IF(AB82="P06","CONF-MISSING-OR-UNCHECKED",IF(AB82="P07",IF(F82="No material change","CONF-SC-NMC-CONTRADICTION","CONF-CONTRADICTION"),IF(AB82="P08",IF(Q82="Material and unresolved","CONF-NOT-ASSIGNABLE-ASSUMPTION",IF(AND(F82="No material change",OR(J82="Stale",S82="Stale for current decision")),"CONF-SC-NMC-STALE",IF(S82="Context not established","CONF-NOT-ASSIGNABLE-CONTEXT","CONF-NOT-ASSIGNABLE-STALE-CURRENT"))),IF(AB82="P09",IF(AND(F82="Use with limits",G82=""),"CONF-SC-LIMIT-MISSING",IF(AND(F82="No material change",H82="Changed exact claim"),"CONF-SC-NMC-CLAIM-CHANGED",IF(AND(F82="No material change",I82="Changed decision use"),"CONF-SC-NMC-USE-CHANGED",IF(AND(OR(O82="Multiple independent lines",O82="One independent line"),P82="Not established"),"CONF-SC-INDEPENDENCE-UNPROVEN",IF(AND(Q82="None",R82&lt;&gt;""),"CONF-SC-ASSUMPTION-CONFLICT","CONF-SC-UNCLASSIFIED"))))),IF(AB82="P10",IF(Q82="Material but bounded","CONF-LOW-ASSUMPTION",IF(AND(S82="Historical but deliberately bounded",J82="Limited / weak"),"CONF-LOW-HISTORICAL",IF(O82="Not established","CONF-LOW-NOT-ESTABLISHED",IF(AND(J82="Limited / weak",O82="Multiple independent lines",P82="Established independent origins",T82="Likely to change assessment"),"CONF-LOW-WEAK-LINES",IF(AND(O82="Single-origin only",NOT(AND(F82="Use",J82="Fit",OR(K82="Supported",K82="Inferred"),L82="Yes",OR(M82="None found",M82="Apparent contradiction resolved"),N82="None",O82="Single-origin only",OR(Q82="None",Q82="Limited and visible"),S82="Fit for current decision",T82="Unlikely to change assessment"))),"CONF-LOW-SINGLE-ORIGIN","CONF-LOW-SENSITIVE"))))),IF(AB82="P11",IF(F82="No material change","CONF-MODERATE-NMC",IF(F82="Use with limits","CONF-MODERATE-LIMITED",IF(S82="Historical but deliberately bounded","CONF-MODERATE-HISTORICAL",IF(P82="Shared or dependent origins","CONF-MODERATE-SHARED-ORIGINS",IF(OR(O82="One independent line",AND(F82="Use",J82="Fit",OR(K82="Supported",K82="Inferred"),L82="Yes",OR(M82="None found",M82="Apparent contradiction resolved"),N82="None",O82="Single-origin only",OR(Q82="None",Q82="Limited and visible"),S82="Fit for current decision",T82="Unlikely to change assessment")),"CONF-MODERATE-ONE-LINE",IF(AND(J82="Limited / weak",O82="Multiple independent lines",P82="Established independent origins",OR(T82="Unlikely to change assessment",T82="Could change scope or wording")),"CONF-MODERATE-WEAK-LINES","CONF-MODERATE-SENSITIVE")))))),IF(AB82="P12",IF(F82="No material change","CONF-HIGH-NMC",IF(K82="Inferred","CONF-HIGH-INFERENCE-RETAINED","CONF-HIGH-DIRECT-INDEPENDENT")),""))))))))))))))</x:f>
      </x:c>
      <x:c r="AD82" s="38" t="str">
        <x:f>IF(A82="","",IF(AC82="A104-TECH-INVALID-ENUM","One or more active Stage 1 controlled values are invalid.",IF(AC82="A104-INCOMPLETE","The active Stage 1 assessment is incomplete.",IF(AC82="A104-UPSTREAM-REFUSE","What Counts as Reliable Evidence in Competitor Analysis? returned Refuse claim.",IF(AC82="A104-UPSTREAM-REVIEW","What Counts as Reliable Evidence in Competitor Analysis? returned Review required.",IF(AC82="A104-SC-NMC-UNRESOLVED","The no-material-change claim remains unresolved.",IF(AC82="A104-UPSTREAM-UNRESOLVED","The claim remains unresolved.",IF(AC82="A104-DIRECT-FIT","The evidence does not directly fit the exact submitted claim.",IF(AC82="A104-DIRECT-FIT-PARTIAL","The submitted claim only partially fits the evidence.",IF(AC82="A104-MISSING-OR-UNCHECKED","Required evidence is missing, unavailable, unknown, or contradiction checking is incomplete.",IF(AC82="A104-CONTRADICTION","A material contradiction remains unresolved.",IF(AC82="A104-SC-NMC-CONTRADICTION","The no-material-change submission contains an unresolved material contradiction.",IF(AC82="A104-NOT-ASSIGNABLE-ASSUMPTION","A material assumption remains unresolved.",IF(AC82="A104-NOT-ASSIGNABLE-CONTEXT","The relevant context is not established.",IF(AC82="A104-NOT-ASSIGNABLE-STALE-CURRENT","The evidence or context is stale for the current decision.",IF(AC82="A104-SC-NMC-STALE","The no-material-change assessment is stale for the current decision.",IF(AC82="A104-SC-ASSUMPTION-CONFLICT","The assumption category and detail conflict.",IF(AC82="A104-SC-INDEPENDENCE-UNPROVEN","Independent origins are not established.",IF(AC82="A104-SC-LIMIT-MISSING","Use with limits requires a named limitation.",IF(AC82="A104-SC-NMC-CLAIM-CHANGED","The exact claim changed, so prior confidence cannot be carried forward.",IF(AC82="A104-SC-NMC-USE-CHANGED","The decision use changed.",IF(AC82="A104-SC-UNCLASSIFIED","The valid input combination has no authorized classification.",IF(AC82="A104-LOW-ASSUMPTION","A bounded material assumption makes the eligible assessment fragile.",IF(AC82="A104-LOW-HISTORICAL","Historical, weak support makes the assessment fragile.",IF(AC82="A104-LOW-NOT-ESTABLISHED","Support exists but independent support is not established.",IF(AC82="A104-LOW-SENSITIVE","Plausible new evidence is likely to change the assessment.",IF(AC82="A104-LOW-SINGLE-ORIGIN","The eligible assessment depends on one origin and fails the stable single-origin conjunction.",IF(AC82="A104-LOW-WEAK-LINES","Multiple independent lines remain weak and the result is likely to change.",IF(AC82="A104-MODERATE-HISTORICAL","The evidence supports a deliberately historical, bounded assessment.",IF(AC82="A104-MODERATE-LIMITED","The assessment is eligible only within the named limitation.",IF(AC82="A104-MODERATE-NMC","The unchanged assessment remains eligible but retains meaningful uncertainty.",IF(AC82="A104-MODERATE-ONE-LINE","The assessment rests on one effective line of support.",IF(AC82="A104-MODERATE-SENSITIVE","Meaningful new evidence could change the scope or wording.",IF(AC82="A104-MODERATE-SHARED-ORIGINS","The lines share or depend on common origins, reducing independent corroboration.",IF(AC82="A104-MODERATE-WEAK-LINES","Established independent origins support the assessment, but the evidence remains limited or weak.",IF(AC82="A104-HIGH-DIRECT-INDEPENDENT","Direct, coherent support with established independent origins and limited visible assumptions supports the bounded assessment.",IF(AC82="A104-HIGH-INFERENCE-RETAINED","Direct, coherent support with established independent origins supports the bounded inference; it remains explicitly an inference.",IF(AC82="A104-HIGH-NMC","The exact claim and decision use are unchanged and the strong-support conditions remain satisfied.",""))))))))))))))))))))))))))))))))))))))</x:f>
      </x:c>
      <x:c r="AE82" s="38" t="str">
        <x:f>IF(A82="","",IF(Z82="Invalid controlled input","No confidence statement is permitted.",IF(Z82="Incomplete","No confidence statement is permitted until Stage 1 is complete.",IF(Z82="Not eligible","Confidence not assignable: no confidence statement is permitted for "&amp;C82&amp;" because "&amp;AD82&amp;" "&amp;AG82,IF(AA82="High confidence",IF(K82="Inferred","The evidence supports the inference that ","The available evidence strongly supports the assessment that ")&amp;C82&amp;", with High confidence within "&amp;D82&amp;". The principal remaining uncertainty is "&amp;U82,IF(AA82="Moderate confidence",IF(K82="Inferred","The evidence supports the inference that ","The available evidence supports the assessment that ")&amp;C82&amp;", with Moderate confidence within "&amp;D82&amp;". "&amp;U82&amp;" could change its scope or wording.",IF(K82="Inferred","The limited evidence supports the provisional inference that ","Limited evidence weakly supports the bounded assessment that ")&amp;C82&amp;". Treat it as provisional because "&amp;U82))))))</x:f>
      </x:c>
      <x:c r="AF82" s="38" t="str">
        <x:f>IF(A82="","",IF(Z82="Invalid controlled input","Do not preserve or reuse a previous result.",IF(Z82="Incomplete","Do not infer a result from partial inputs.",IF(Z82="Not eligible","Do not use High, Moderate or Low confidence, zero confidence, very low confidence, or wording that presents the claim as established.",IF(AA82="High confidence","Do not say certain, proven, guaranteed, definitely, conclusive, established fact, or assign a numerical probability.",IF(AA82="Moderate confidence","Do not say definitive, conclusive, established fact, or attach a percentage band.","Do not say shows, confirms, demonstrates as established, or use Low confidence to rescue an unsupported claim."))))))</x:f>
      </x:c>
      <x:c r="AG82" s="38" t="str">
        <x:f>IF(A82="","",IF(AC82="A104-TECH-INVALID-ENUM","Correct the exact invalid value and resubmit.",IF(AC82="A104-INCOMPLETE","Complete every active Stage 1 field.",IF(AC82="A104-UPSTREAM-REFUSE","Resolve or replace the refused claim through What Counts as Reliable Evidence in Competitor Analysis?.",IF(AC82="A104-UPSTREAM-REVIEW","Complete the review in What Counts as Reliable Evidence in Competitor Analysis? before confidence assessment.",IF(AC82="A104-SC-NMC-UNRESOLVED","Resolve the claim status upstream before assigning confidence.",IF(AC82="A104-UPSTREAM-UNRESOLVED","Resolve the claim status upstream before assigning confidence.",IF(AC82="A104-DIRECT-FIT","Narrow or replace the claim and rerun What Counts as Reliable Evidence in Competitor Analysis?.",IF(AC82="A104-DIRECT-FIT-PARTIAL","Submit the separately narrowed proposition approved through What Counts as Reliable Evidence in Competitor Analysis? as the new Exact claim with Direct claim fit set to Yes.",IF(AC82="A104-MISSING-OR-UNCHECKED","Recover or document the required evidence and complete the review in What Counts as Reliable Evidence in Competitor Analysis? before assigning confidence.",IF(AC82="A104-CONTRADICTION","Resolve or preserve the contradiction through How to Handle Contradictory Competitor Evidence before assigning confidence.",IF(AC82="A104-SC-NMC-CONTRADICTION","Resolve or preserve the contradiction through How to Handle Contradictory Competitor Evidence before assigning confidence.",IF(AC82="A104-NOT-ASSIGNABLE-ASSUMPTION","Resolve the material assumption or narrow the claim.",IF(AC82="A104-NOT-ASSIGNABLE-CONTEXT","Establish the relevant context before assigning confidence.",IF(AC82="A104-NOT-ASSIGNABLE-STALE-CURRENT","Update or historically bind the evidence through When Competitor Evidence Becomes Too Old to Use.",IF(AC82="A104-SC-NMC-STALE","Run a fresh assessment with current evidence.",IF(AC82="A104-SC-ASSUMPTION-CONFLICT","Choose a bounded assumption category or remove the detail.",IF(AC82="A104-SC-INDEPENDENCE-UNPROVEN","Trace origins or correct the support category.",IF(AC82="A104-SC-LIMIT-MISSING","Add the exact limitation or correct the upstream outcome.",IF(AC82="A104-SC-NMC-CLAIM-CHANGED","Run a fresh assessment.",IF(AC82="A104-SC-NMC-USE-CHANGED","Run a fresh assessment for the new use.",IF(AC82="A104-SC-UNCLASSIFIED","Return to method governance; do not invent a result.",IF(AC82="A104-LOW-ASSUMPTION","Keep the assumption explicit and seek evidence that could remove it.",IF(AC82="A104-LOW-HISTORICAL","Use only historically bounded wording and seek current evidence.",IF(AC82="A104-LOW-NOT-ESTABLISHED","Trace provenance or collect genuinely independent evidence.",IF(AC82="A104-LOW-SENSITIVE","Collect the evidence most likely to change the result.",IF(AC82="A104-LOW-SINGLE-ORIGIN","Seek genuinely independent corroboration.",IF(AC82="A104-LOW-WEAK-LINES","Strengthen direct support before consequential use.",IF(AC82="A104-MODERATE-HISTORICAL","Do not generalize it to the current decision without fresh evidence.",IF(AC82="A104-MODERATE-LIMITED","Reopen if the named limitation no longer holds.",IF(AC82="A104-MODERATE-NMC","Reopen if the exact claim, use, evidence or context changes.",IF(AC82="A104-MODERATE-ONE-LINE","A second genuinely independent line could change scope or wording.",IF(AC82="A104-MODERATE-SENSITIVE","Name the likely change trigger and keep the statement bounded.",IF(AC82="A104-MODERATE-SHARED-ORIGINS","Seek genuinely independent origins.",IF(AC82="A104-MODERATE-WEAK-LINES","Strengthen the direct evidence and preserve the limitation.",IF(AC82="A104-HIGH-DIRECT-INDEPENDENT","Reopen on the named evidence, context, assumption or decision-use trigger.",IF(AC82="A104-HIGH-INFERENCE-RETAINED","Retain the inference marker and reopen on the named trigger.",IF(AC82="A104-HIGH-NMC","Reopen on the named evidence, context, assumption or decision-use trigger.",""))))))))))))))))))))))))))))))))))))))</x:f>
      </x:c>
      <x:c r="AH82" s="38" t="str">
        <x:f>IF(A82="","",IF(Z82&lt;&gt;"Eligible","",IF(AND(V82="Consequential / high-impact",W82="Hard to reverse"),"CONF-OVERLAY-CONSEQUENCE + CONF-OVERLAY-HARD-TO-REVERSE",IF(AND(AA82="Low confidence",W82="Hard to reverse"),"CONF-OVERLAY-HARD-TO-REVERSE",IF(V82="Consequential / high-impact","CONF-OVERLAY-CONSEQUENCE",IF(W82="Hard to reverse","CONF-OVERLAY-HARD-TO-REVERSE",IF(OR(V82="Material / decision-changing",W82="Costly to reverse"),"CONF-OVERLAY-CONSEQUENCE","")))))))</x:f>
      </x:c>
      <x:c r="AI82" s="38" t="str">
        <x:f>IF(A82="","",IF(Z82&lt;&gt;"Eligible","",IF(AND(V82="Consequential / high-impact",W82="Hard to reverse"),IF(AA82="Low confidence","Independent review and formal approval required; default to deferral, evidence collection or a reversible test.","Independent accountable review and formal approval required before a consequential, hard-to-reverse action."),IF(AND(AA82="Low confidence",W82="Hard to reverse"),"Independent review and formal approval required; default to deferral, evidence collection or a reversible test.",IF(V82="Consequential / high-impact","Independent accountable review and formal approval required.",IF(W82="Hard to reverse","Independent review required before a hard-to-reverse action.",IF(OR(V82="Material / decision-changing",W82="Costly to reverse"),"Accountable reviewer required before material use.","Owner review; reopen on the named trigger.")))))))</x:f>
      </x:c>
      <x:c r="AJ82" s="38" t="str">
        <x:f>IF(A82="","",IF(Z82&lt;&gt;"Eligible","",IF(AND(V82="Consequential / high-impact",W82="Hard to reverse"),IF(AA82="Low confidence","Do not make an irreversible commitment from this Low-confidence assessment.","Prefer a reversible step and proceed only within the recorded scope after independent review; confidence itself is unchanged."),IF(AND(AA82="Low confidence",W82="Hard to reverse"),"Do not make an irreversible commitment from this Low-confidence assessment.",IF(V82="Consequential / high-impact","Proceed only within the recorded scope after independent review; confidence itself is unchanged.",IF(W82="Hard to reverse","Prefer a reversible step until review is complete.",IF(OR(V82="Material / decision-changing",W82="Costly to reverse"),"Use only after accountable review and within the stated boundary.","Proceed within the stated scope and preserve the reopen condition.")))))))</x:f>
      </x:c>
      <x:c r="AK82" s="37"/>
      <x:c r="AL82" s="37"/>
      <x:c r="AM82" s="37"/>
      <x:c r="AN82" s="37"/>
      <x:c r="AO82" s="42"/>
      <x:c r="AP82" s="38" t="str">
        <x:f>IF(A82="","",IF(Z82&lt;&gt;"Eligible","Not active",IF(OR(AND(AN82&lt;&gt;"",NOT(OR(EXACT(AN82,"Yes"),EXACT(AN82,"No")))),AND(AO82&lt;&gt;"",NOT(ISNUMBER(AO82)))),"H00",IF(OR(AK82="",AM82="",AN82=""),"H01",IF(AND(OR(V82="Material / decision-changing",V82="Consequential / high-impact",W82="Costly to reverse",W82="Hard to reverse"),AL82=""),"H02",IF(AND(OR(V82="Consequential / high-impact",W82="Hard to reverse"),AK82&lt;&gt;"",AL82&lt;&gt;"",EXACT(AK82,AL82)),"H03",IF(AND(AN82="Yes",AO82=""),"H04",IF(AND(AN82="No",AO82&lt;&gt;""),"H05","H06"))))))))</x:f>
      </x:c>
      <x:c r="AQ82" s="38" t="str">
        <x:f>IF(A82="","",IF(AP82="Not active","Not active",IF(OR(AP82="H00",AP82="H01",AP82="H04"),"Incomplete",IF(OR(AP82="H02",AP82="H03",AP82="H05"),"Draft","Complete"))))</x:f>
      </x:c>
      <x:c r="AR82" s="38" t="str">
        <x:f>IF(A82="","",IF(AP82="H00","CONF-HANDOFF-INVALID",IF(AP82="H01","CONF-HANDOFF-INCOMPLETE",IF(AP82="H02","CONF-HANDOFF-REVIEWER",IF(AP82="H03","CONF-HANDOFF-INDEPENDENCE",IF(AP82="H04","CONF-HANDOFF-DATE",IF(AP82="H05","CONF-HANDOFF-DATE-NOT-MATERIAL","")))))))</x:f>
      </x:c>
      <x:c r="AS82" s="38" t="str">
        <x:f>IF(A82="","",IF(AP82="H06","Permitted","Prohibited"))</x:f>
      </x:c>
      <x:c r="AT82" s="38" t="str">
        <x:f>IF(A82="","",IF(OR(AB82="P82",AB82="P83",AB82="P85",AB82="P86"),"What Counts as Reliable Evidence in Competitor Analysis?",IF(AB82="P84","Observed, Inferred and Unresolved Evidence",IF(AB82="P87","How to Handle Contradictory Competitor Evidence",IF(AB82="P88","When Competitor Evidence Becomes Too Old to Use","")))))</x:f>
      </x:c>
      <x:c r="AU82" s="38" t="str">
        <x:f>IF(A82="","","SERPIFAI Confidence Statement Method v1.0.1")</x:f>
      </x:c>
      <x:c r="AV82" s="38" t="str">
        <x:f>IF(A82="","","Qualitative evidence-and-uncertainty protocol; not probability, calibrated accuracy, scoring, assurance or a guarantee.")</x:f>
      </x:c>
    </x:row>
    <x:row r="83">
      <x:c r="A83" s="37"/>
      <x:c r="B83" s="37"/>
      <x:c r="C83" s="37"/>
      <x:c r="D83" s="37"/>
      <x:c r="E83" s="42"/>
      <x:c r="F83" s="37"/>
      <x:c r="G83" s="37"/>
      <x:c r="H83" s="37"/>
      <x:c r="I83" s="37"/>
      <x:c r="J83" s="37"/>
      <x:c r="K83" s="37"/>
      <x:c r="L83" s="37"/>
      <x:c r="M83" s="37"/>
      <x:c r="N83" s="37"/>
      <x:c r="O83" s="37"/>
      <x:c r="P83" s="37"/>
      <x:c r="Q83" s="37"/>
      <x:c r="R83" s="37"/>
      <x:c r="S83" s="37"/>
      <x:c r="T83" s="37"/>
      <x:c r="U83" s="37"/>
      <x:c r="V83" s="37"/>
      <x:c r="W83" s="37"/>
      <x:c r="X83" s="38" t="str">
        <x:f>IF(A83="","",IF(NOT(AND(OR(EXACT(F83,"Use"),EXACT(F83,"Use with limits"),EXACT(F83,"Review required"),EXACT(F83,"Refuse claim"),EXACT(F83,"No material change")),OR(EXACT(J83,"Fit"),EXACT(J83,"Limited / weak"),EXACT(J83,"Stale"),EXACT(J83,"Contradictory"),EXACT(J83,"Missing")),OR(EXACT(K83,"Supported"),EXACT(K83,"Inferred"),EXACT(K83,"Unresolved")),OR(EXACT(L83,"Yes"),EXACT(L83,"Partial"),EXACT(L83,"No"),EXACT(L83,"Unknown")),OR(EXACT(M83,"None found"),EXACT(M83,"Apparent contradiction resolved"),EXACT(M83,"Material contradiction unresolved"),EXACT(M83,"Not checked")),OR(EXACT(N83,"None"),EXACT(N83,"Recoverable missing evidence"),EXACT(N83,"Material evidence unavailable"),EXACT(N83,"Unknown")),OR(EXACT(O83,"Multiple independent lines"),EXACT(O83,"One independent line"),EXACT(O83,"Single-origin only"),EXACT(O83,"Not established")),OR(EXACT(Q83,"None"),EXACT(Q83,"Limited and visible"),EXACT(Q83,"Material but bounded"),EXACT(Q83,"Material and unresolved")),OR(EXACT(S83,"Fit for current decision"),EXACT(S83,"Historical but deliberately bounded"),EXACT(S83,"Stale for current decision"),EXACT(S83,"Context not established")),OR(EXACT(T83,"Unlikely to change assessment"),EXACT(T83,"Could change scope or wording"),EXACT(T83,"Likely to change assessment")),OR(EXACT(V83,"Routine / descriptive"),EXACT(V83,"Material / decision-changing"),EXACT(V83,"Consequential / high-impact")),OR(EXACT(W83,"Easy to reverse"),EXACT(W83,"Costly to reverse"),EXACT(W83,"Hard to reverse")),IF(F83="No material change",OR(EXACT(H83,"Unchanged exact claim"),EXACT(H83,"Changed exact claim")),TRUE),IF(F83="No material change",OR(EXACT(I83,"Unchanged decision use"),EXACT(I83,"Changed decision use")),TRUE),IF(OR(O83="Multiple independent lines",O83="One independent line"),OR(EXACT(P83,"Established independent origins"),EXACT(P83,"Shared or dependent origins"),EXACT(P83,"Not established")),TRUE))),"Invalid","Valid"))</x:f>
      </x:c>
      <x:c r="Y83" s="38" t="str">
        <x:f>IF(A83="","",IF(X83="Invalid","Not evaluated after P00",IF(OR(C83="",D83="",F83="",IF(F83="No material change",OR(H83="",I83=""),FALSE),J83="",K83="",L83="",M83="",N83="",O83="",IF(OR(O83="Multiple independent lines",O83="One independent line"),P83="",FALSE),Q83="",IF(Q83&lt;&gt;"None",R83="",FALSE),S83="",T83="",U83="",V83="",W83=""),"Incomplete","Complete")))</x:f>
      </x:c>
      <x:c r="Z83" s="38" t="str">
        <x:f>IF(A83="","",IF(AB83="P00","Invalid controlled input",IF(AB83="P01","Incomplete",IF(OR(AB83="P02",AB83="P03",AB83="P04",AB83="P05",AB83="P06",AB83="P07",AB83="P08",AB83="P09"),"Not eligible","Eligible"))))</x:f>
      </x:c>
      <x:c r="AA83" s="38" t="str">
        <x:f>IF(A83="","",IF(AB83="P00","No confidence assigned",IF(AB83="P01","No confidence result",IF(OR(AB83="P02",AB83="P03",AB83="P04",AB83="P05",AB83="P06",AB83="P07",AB83="P08",AB83="P09"),"Confidence not assignable",IF(AB83="P10","Low confidence",IF(AB83="P11","Moderate confidence","High confidence"))))))</x:f>
      </x:c>
      <x:c r="AB83" s="38" t="str">
        <x:f>IF(A83="","",IF(X83="Invalid","P00",IF(Y83="Incomplete","P01",IF(F83="Refuse claim","P02",IF(F83="Review required","P03",IF(K83="Unresolved","P04",IF(OR(L83="No",L83="Unknown",L83="Partial"),"P05",IF(OR(J83="Missing",N83&lt;&gt;"None",M83="Not checked"),"P06",IF(OR(J83="Contradictory",M83="Material contradiction unresolved"),"P07",IF(OR(J83="Stale",S83="Stale for current decision",S83="Context not established",Q83="Material and unresolved"),"P08",IF(OR(AND(F83="Use with limits",G83=""),AND(F83="No material change",H83="Changed exact claim"),AND(F83="No material change",I83="Changed decision use"),AND(OR(O83="Multiple independent lines",O83="One independent line"),P83="Not established"),AND(Q83="None",R83&lt;&gt;"")),"P09",IF(OR(Q83="Material but bounded",AND(S83="Historical but deliberately bounded",J83="Limited / weak"),O83="Not established",AND(J83="Limited / weak",O83="Multiple independent lines",P83="Established independent origins",T83="Likely to change assessment"),AND(O83="Single-origin only",NOT(AND(F83="Use",J83="Fit",OR(K83="Supported",K83="Inferred"),L83="Yes",OR(M83="None found",M83="Apparent contradiction resolved"),N83="None",O83="Single-origin only",OR(Q83="None",Q83="Limited and visible"),S83="Fit for current decision",T83="Unlikely to change assessment"))),T83="Likely to change assessment"),"P10",IF(OR(AND(F83="No material change",NOT(AND(OR(F83="Use",F83="No material change"),IF(F83="No material change",AND(H83="Unchanged exact claim",I83="Unchanged decision use"),TRUE),J83="Fit",OR(K83="Supported",K83="Inferred"),L83="Yes",OR(M83="None found",M83="Apparent contradiction resolved"),N83="None",O83="Multiple independent lines",P83="Established independent origins",OR(Q83="None",Q83="Limited and visible"),S83="Fit for current decision",T83="Unlikely to change assessment"))),F83="Use with limits",S83="Historical but deliberately bounded",P83="Shared or dependent origins",O83="One independent line",AND(F83="Use",J83="Fit",OR(K83="Supported",K83="Inferred"),L83="Yes",OR(M83="None found",M83="Apparent contradiction resolved"),N83="None",O83="Single-origin only",OR(Q83="None",Q83="Limited and visible"),S83="Fit for current decision",T83="Unlikely to change assessment"),AND(J83="Limited / weak",O83="Multiple independent lines",P83="Established independent origins",OR(T83="Unlikely to change assessment",T83="Could change scope or wording")),T83="Could change scope or wording"),"P11",IF(AND(OR(F83="Use",F83="No material change"),IF(F83="No material change",AND(H83="Unchanged exact claim",I83="Unchanged decision use"),TRUE),J83="Fit",OR(K83="Supported",K83="Inferred"),L83="Yes",OR(M83="None found",M83="Apparent contradiction resolved"),N83="None",O83="Multiple independent lines",P83="Established independent origins",OR(Q83="None",Q83="Limited and visible"),S83="Fit for current decision",T83="Unlikely to change assessment"),"P12","P09"))))))))))))))</x:f>
      </x:c>
      <x:c r="AC83" s="38" t="str">
        <x:f>IF(A83="","",IF(AB83="P00","CONF-TECH-INVALID-ENUM",IF(AB83="P01","CONF-INCOMPLETE",IF(AB83="P02","CONF-UPSTREAM-REFUSE",IF(AB83="P03","CONF-UPSTREAM-REVIEW",IF(AB83="P04",IF(F83="No material change","CONF-SC-NMC-UNRESOLVED","CONF-UPSTREAM-UNRESOLVED"),IF(AB83="P05",IF(L83="Partial","CONF-DIRECT-FIT-PARTIAL","CONF-DIRECT-FIT"),IF(AB83="P06","CONF-MISSING-OR-UNCHECKED",IF(AB83="P07",IF(F83="No material change","CONF-SC-NMC-CONTRADICTION","CONF-CONTRADICTION"),IF(AB83="P08",IF(Q83="Material and unresolved","CONF-NOT-ASSIGNABLE-ASSUMPTION",IF(AND(F83="No material change",OR(J83="Stale",S83="Stale for current decision")),"CONF-SC-NMC-STALE",IF(S83="Context not established","CONF-NOT-ASSIGNABLE-CONTEXT","CONF-NOT-ASSIGNABLE-STALE-CURRENT"))),IF(AB83="P09",IF(AND(F83="Use with limits",G83=""),"CONF-SC-LIMIT-MISSING",IF(AND(F83="No material change",H83="Changed exact claim"),"CONF-SC-NMC-CLAIM-CHANGED",IF(AND(F83="No material change",I83="Changed decision use"),"CONF-SC-NMC-USE-CHANGED",IF(AND(OR(O83="Multiple independent lines",O83="One independent line"),P83="Not established"),"CONF-SC-INDEPENDENCE-UNPROVEN",IF(AND(Q83="None",R83&lt;&gt;""),"CONF-SC-ASSUMPTION-CONFLICT","CONF-SC-UNCLASSIFIED"))))),IF(AB83="P10",IF(Q83="Material but bounded","CONF-LOW-ASSUMPTION",IF(AND(S83="Historical but deliberately bounded",J83="Limited / weak"),"CONF-LOW-HISTORICAL",IF(O83="Not established","CONF-LOW-NOT-ESTABLISHED",IF(AND(J83="Limited / weak",O83="Multiple independent lines",P83="Established independent origins",T83="Likely to change assessment"),"CONF-LOW-WEAK-LINES",IF(AND(O83="Single-origin only",NOT(AND(F83="Use",J83="Fit",OR(K83="Supported",K83="Inferred"),L83="Yes",OR(M83="None found",M83="Apparent contradiction resolved"),N83="None",O83="Single-origin only",OR(Q83="None",Q83="Limited and visible"),S83="Fit for current decision",T83="Unlikely to change assessment"))),"CONF-LOW-SINGLE-ORIGIN","CONF-LOW-SENSITIVE"))))),IF(AB83="P11",IF(F83="No material change","CONF-MODERATE-NMC",IF(F83="Use with limits","CONF-MODERATE-LIMITED",IF(S83="Historical but deliberately bounded","CONF-MODERATE-HISTORICAL",IF(P83="Shared or dependent origins","CONF-MODERATE-SHARED-ORIGINS",IF(OR(O83="One independent line",AND(F83="Use",J83="Fit",OR(K83="Supported",K83="Inferred"),L83="Yes",OR(M83="None found",M83="Apparent contradiction resolved"),N83="None",O83="Single-origin only",OR(Q83="None",Q83="Limited and visible"),S83="Fit for current decision",T83="Unlikely to change assessment")),"CONF-MODERATE-ONE-LINE",IF(AND(J83="Limited / weak",O83="Multiple independent lines",P83="Established independent origins",OR(T83="Unlikely to change assessment",T83="Could change scope or wording")),"CONF-MODERATE-WEAK-LINES","CONF-MODERATE-SENSITIVE")))))),IF(AB83="P12",IF(F83="No material change","CONF-HIGH-NMC",IF(K83="Inferred","CONF-HIGH-INFERENCE-RETAINED","CONF-HIGH-DIRECT-INDEPENDENT")),""))))))))))))))</x:f>
      </x:c>
      <x:c r="AD83" s="38" t="str">
        <x:f>IF(A83="","",IF(AC83="A105-TECH-INVALID-ENUM","One or more active Stage 1 controlled values are invalid.",IF(AC83="A105-INCOMPLETE","The active Stage 1 assessment is incomplete.",IF(AC83="A105-UPSTREAM-REFUSE","What Counts as Reliable Evidence in Competitor Analysis? returned Refuse claim.",IF(AC83="A105-UPSTREAM-REVIEW","What Counts as Reliable Evidence in Competitor Analysis? returned Review required.",IF(AC83="A105-SC-NMC-UNRESOLVED","The no-material-change claim remains unresolved.",IF(AC83="A105-UPSTREAM-UNRESOLVED","The claim remains unresolved.",IF(AC83="A105-DIRECT-FIT","The evidence does not directly fit the exact submitted claim.",IF(AC83="A105-DIRECT-FIT-PARTIAL","The submitted claim only partially fits the evidence.",IF(AC83="A105-MISSING-OR-UNCHECKED","Required evidence is missing, unavailable, unknown, or contradiction checking is incomplete.",IF(AC83="A105-CONTRADICTION","A material contradiction remains unresolved.",IF(AC83="A105-SC-NMC-CONTRADICTION","The no-material-change submission contains an unresolved material contradiction.",IF(AC83="A105-NOT-ASSIGNABLE-ASSUMPTION","A material assumption remains unresolved.",IF(AC83="A105-NOT-ASSIGNABLE-CONTEXT","The relevant context is not established.",IF(AC83="A105-NOT-ASSIGNABLE-STALE-CURRENT","The evidence or context is stale for the current decision.",IF(AC83="A105-SC-NMC-STALE","The no-material-change assessment is stale for the current decision.",IF(AC83="A105-SC-ASSUMPTION-CONFLICT","The assumption category and detail conflict.",IF(AC83="A105-SC-INDEPENDENCE-UNPROVEN","Independent origins are not established.",IF(AC83="A105-SC-LIMIT-MISSING","Use with limits requires a named limitation.",IF(AC83="A105-SC-NMC-CLAIM-CHANGED","The exact claim changed, so prior confidence cannot be carried forward.",IF(AC83="A105-SC-NMC-USE-CHANGED","The decision use changed.",IF(AC83="A105-SC-UNCLASSIFIED","The valid input combination has no authorized classification.",IF(AC83="A105-LOW-ASSUMPTION","A bounded material assumption makes the eligible assessment fragile.",IF(AC83="A105-LOW-HISTORICAL","Historical, weak support makes the assessment fragile.",IF(AC83="A105-LOW-NOT-ESTABLISHED","Support exists but independent support is not established.",IF(AC83="A105-LOW-SENSITIVE","Plausible new evidence is likely to change the assessment.",IF(AC83="A105-LOW-SINGLE-ORIGIN","The eligible assessment depends on one origin and fails the stable single-origin conjunction.",IF(AC83="A105-LOW-WEAK-LINES","Multiple independent lines remain weak and the result is likely to change.",IF(AC83="A105-MODERATE-HISTORICAL","The evidence supports a deliberately historical, bounded assessment.",IF(AC83="A105-MODERATE-LIMITED","The assessment is eligible only within the named limitation.",IF(AC83="A105-MODERATE-NMC","The unchanged assessment remains eligible but retains meaningful uncertainty.",IF(AC83="A105-MODERATE-ONE-LINE","The assessment rests on one effective line of support.",IF(AC83="A105-MODERATE-SENSITIVE","Meaningful new evidence could change the scope or wording.",IF(AC83="A105-MODERATE-SHARED-ORIGINS","The lines share or depend on common origins, reducing independent corroboration.",IF(AC83="A105-MODERATE-WEAK-LINES","Established independent origins support the assessment, but the evidence remains limited or weak.",IF(AC83="A105-HIGH-DIRECT-INDEPENDENT","Direct, coherent support with established independent origins and limited visible assumptions supports the bounded assessment.",IF(AC83="A105-HIGH-INFERENCE-RETAINED","Direct, coherent support with established independent origins supports the bounded inference; it remains explicitly an inference.",IF(AC83="A105-HIGH-NMC","The exact claim and decision use are unchanged and the strong-support conditions remain satisfied.",""))))))))))))))))))))))))))))))))))))))</x:f>
      </x:c>
      <x:c r="AE83" s="38" t="str">
        <x:f>IF(A83="","",IF(Z83="Invalid controlled input","No confidence statement is permitted.",IF(Z83="Incomplete","No confidence statement is permitted until Stage 1 is complete.",IF(Z83="Not eligible","Confidence not assignable: no confidence statement is permitted for "&amp;C83&amp;" because "&amp;AD83&amp;" "&amp;AG83,IF(AA83="High confidence",IF(K83="Inferred","The evidence supports the inference that ","The available evidence strongly supports the assessment that ")&amp;C83&amp;", with High confidence within "&amp;D83&amp;". The principal remaining uncertainty is "&amp;U83,IF(AA83="Moderate confidence",IF(K83="Inferred","The evidence supports the inference that ","The available evidence supports the assessment that ")&amp;C83&amp;", with Moderate confidence within "&amp;D83&amp;". "&amp;U83&amp;" could change its scope or wording.",IF(K83="Inferred","The limited evidence supports the provisional inference that ","Limited evidence weakly supports the bounded assessment that ")&amp;C83&amp;". Treat it as provisional because "&amp;U83))))))</x:f>
      </x:c>
      <x:c r="AF83" s="38" t="str">
        <x:f>IF(A83="","",IF(Z83="Invalid controlled input","Do not preserve or reuse a previous result.",IF(Z83="Incomplete","Do not infer a result from partial inputs.",IF(Z83="Not eligible","Do not use High, Moderate or Low confidence, zero confidence, very low confidence, or wording that presents the claim as established.",IF(AA83="High confidence","Do not say certain, proven, guaranteed, definitely, conclusive, established fact, or assign a numerical probability.",IF(AA83="Moderate confidence","Do not say definitive, conclusive, established fact, or attach a percentage band.","Do not say shows, confirms, demonstrates as established, or use Low confidence to rescue an unsupported claim."))))))</x:f>
      </x:c>
      <x:c r="AG83" s="38" t="str">
        <x:f>IF(A83="","",IF(AC83="A105-TECH-INVALID-ENUM","Correct the exact invalid value and resubmit.",IF(AC83="A105-INCOMPLETE","Complete every active Stage 1 field.",IF(AC83="A105-UPSTREAM-REFUSE","Resolve or replace the refused claim through What Counts as Reliable Evidence in Competitor Analysis?.",IF(AC83="A105-UPSTREAM-REVIEW","Complete the review in What Counts as Reliable Evidence in Competitor Analysis? before confidence assessment.",IF(AC83="A105-SC-NMC-UNRESOLVED","Resolve the claim status upstream before assigning confidence.",IF(AC83="A105-UPSTREAM-UNRESOLVED","Resolve the claim status upstream before assigning confidence.",IF(AC83="A105-DIRECT-FIT","Narrow or replace the claim and rerun What Counts as Reliable Evidence in Competitor Analysis?.",IF(AC83="A105-DIRECT-FIT-PARTIAL","Submit the separately narrowed proposition approved through What Counts as Reliable Evidence in Competitor Analysis? as the new Exact claim with Direct claim fit set to Yes.",IF(AC83="A105-MISSING-OR-UNCHECKED","Recover or document the required evidence and complete the review in What Counts as Reliable Evidence in Competitor Analysis? before assigning confidence.",IF(AC83="A105-CONTRADICTION","Resolve or preserve the contradiction through How to Handle Contradictory Competitor Evidence before assigning confidence.",IF(AC83="A105-SC-NMC-CONTRADICTION","Resolve or preserve the contradiction through How to Handle Contradictory Competitor Evidence before assigning confidence.",IF(AC83="A105-NOT-ASSIGNABLE-ASSUMPTION","Resolve the material assumption or narrow the claim.",IF(AC83="A105-NOT-ASSIGNABLE-CONTEXT","Establish the relevant context before assigning confidence.",IF(AC83="A105-NOT-ASSIGNABLE-STALE-CURRENT","Update or historically bind the evidence through When Competitor Evidence Becomes Too Old to Use.",IF(AC83="A105-SC-NMC-STALE","Run a fresh assessment with current evidence.",IF(AC83="A105-SC-ASSUMPTION-CONFLICT","Choose a bounded assumption category or remove the detail.",IF(AC83="A105-SC-INDEPENDENCE-UNPROVEN","Trace origins or correct the support category.",IF(AC83="A105-SC-LIMIT-MISSING","Add the exact limitation or correct the upstream outcome.",IF(AC83="A105-SC-NMC-CLAIM-CHANGED","Run a fresh assessment.",IF(AC83="A105-SC-NMC-USE-CHANGED","Run a fresh assessment for the new use.",IF(AC83="A105-SC-UNCLASSIFIED","Return to method governance; do not invent a result.",IF(AC83="A105-LOW-ASSUMPTION","Keep the assumption explicit and seek evidence that could remove it.",IF(AC83="A105-LOW-HISTORICAL","Use only historically bounded wording and seek current evidence.",IF(AC83="A105-LOW-NOT-ESTABLISHED","Trace provenance or collect genuinely independent evidence.",IF(AC83="A105-LOW-SENSITIVE","Collect the evidence most likely to change the result.",IF(AC83="A105-LOW-SINGLE-ORIGIN","Seek genuinely independent corroboration.",IF(AC83="A105-LOW-WEAK-LINES","Strengthen direct support before consequential use.",IF(AC83="A105-MODERATE-HISTORICAL","Do not generalize it to the current decision without fresh evidence.",IF(AC83="A105-MODERATE-LIMITED","Reopen if the named limitation no longer holds.",IF(AC83="A105-MODERATE-NMC","Reopen if the exact claim, use, evidence or context changes.",IF(AC83="A105-MODERATE-ONE-LINE","A second genuinely independent line could change scope or wording.",IF(AC83="A105-MODERATE-SENSITIVE","Name the likely change trigger and keep the statement bounded.",IF(AC83="A105-MODERATE-SHARED-ORIGINS","Seek genuinely independent origins.",IF(AC83="A105-MODERATE-WEAK-LINES","Strengthen the direct evidence and preserve the limitation.",IF(AC83="A105-HIGH-DIRECT-INDEPENDENT","Reopen on the named evidence, context, assumption or decision-use trigger.",IF(AC83="A105-HIGH-INFERENCE-RETAINED","Retain the inference marker and reopen on the named trigger.",IF(AC83="A105-HIGH-NMC","Reopen on the named evidence, context, assumption or decision-use trigger.",""))))))))))))))))))))))))))))))))))))))</x:f>
      </x:c>
      <x:c r="AH83" s="38" t="str">
        <x:f>IF(A83="","",IF(Z83&lt;&gt;"Eligible","",IF(AND(V83="Consequential / high-impact",W83="Hard to reverse"),"CONF-OVERLAY-CONSEQUENCE + CONF-OVERLAY-HARD-TO-REVERSE",IF(AND(AA83="Low confidence",W83="Hard to reverse"),"CONF-OVERLAY-HARD-TO-REVERSE",IF(V83="Consequential / high-impact","CONF-OVERLAY-CONSEQUENCE",IF(W83="Hard to reverse","CONF-OVERLAY-HARD-TO-REVERSE",IF(OR(V83="Material / decision-changing",W83="Costly to reverse"),"CONF-OVERLAY-CONSEQUENCE","")))))))</x:f>
      </x:c>
      <x:c r="AI83" s="38" t="str">
        <x:f>IF(A83="","",IF(Z83&lt;&gt;"Eligible","",IF(AND(V83="Consequential / high-impact",W83="Hard to reverse"),IF(AA83="Low confidence","Independent review and formal approval required; default to deferral, evidence collection or a reversible test.","Independent accountable review and formal approval required before a consequential, hard-to-reverse action."),IF(AND(AA83="Low confidence",W83="Hard to reverse"),"Independent review and formal approval required; default to deferral, evidence collection or a reversible test.",IF(V83="Consequential / high-impact","Independent accountable review and formal approval required.",IF(W83="Hard to reverse","Independent review required before a hard-to-reverse action.",IF(OR(V83="Material / decision-changing",W83="Costly to reverse"),"Accountable reviewer required before material use.","Owner review; reopen on the named trigger.")))))))</x:f>
      </x:c>
      <x:c r="AJ83" s="38" t="str">
        <x:f>IF(A83="","",IF(Z83&lt;&gt;"Eligible","",IF(AND(V83="Consequential / high-impact",W83="Hard to reverse"),IF(AA83="Low confidence","Do not make an irreversible commitment from this Low-confidence assessment.","Prefer a reversible step and proceed only within the recorded scope after independent review; confidence itself is unchanged."),IF(AND(AA83="Low confidence",W83="Hard to reverse"),"Do not make an irreversible commitment from this Low-confidence assessment.",IF(V83="Consequential / high-impact","Proceed only within the recorded scope after independent review; confidence itself is unchanged.",IF(W83="Hard to reverse","Prefer a reversible step until review is complete.",IF(OR(V83="Material / decision-changing",W83="Costly to reverse"),"Use only after accountable review and within the stated boundary.","Proceed within the stated scope and preserve the reopen condition.")))))))</x:f>
      </x:c>
      <x:c r="AK83" s="37"/>
      <x:c r="AL83" s="37"/>
      <x:c r="AM83" s="37"/>
      <x:c r="AN83" s="37"/>
      <x:c r="AO83" s="42"/>
      <x:c r="AP83" s="38" t="str">
        <x:f>IF(A83="","",IF(Z83&lt;&gt;"Eligible","Not active",IF(OR(AND(AN83&lt;&gt;"",NOT(OR(EXACT(AN83,"Yes"),EXACT(AN83,"No")))),AND(AO83&lt;&gt;"",NOT(ISNUMBER(AO83)))),"H00",IF(OR(AK83="",AM83="",AN83=""),"H01",IF(AND(OR(V83="Material / decision-changing",V83="Consequential / high-impact",W83="Costly to reverse",W83="Hard to reverse"),AL83=""),"H02",IF(AND(OR(V83="Consequential / high-impact",W83="Hard to reverse"),AK83&lt;&gt;"",AL83&lt;&gt;"",EXACT(AK83,AL83)),"H03",IF(AND(AN83="Yes",AO83=""),"H04",IF(AND(AN83="No",AO83&lt;&gt;""),"H05","H06"))))))))</x:f>
      </x:c>
      <x:c r="AQ83" s="38" t="str">
        <x:f>IF(A83="","",IF(AP83="Not active","Not active",IF(OR(AP83="H00",AP83="H01",AP83="H04"),"Incomplete",IF(OR(AP83="H02",AP83="H03",AP83="H05"),"Draft","Complete"))))</x:f>
      </x:c>
      <x:c r="AR83" s="38" t="str">
        <x:f>IF(A83="","",IF(AP83="H00","CONF-HANDOFF-INVALID",IF(AP83="H01","CONF-HANDOFF-INCOMPLETE",IF(AP83="H02","CONF-HANDOFF-REVIEWER",IF(AP83="H03","CONF-HANDOFF-INDEPENDENCE",IF(AP83="H04","CONF-HANDOFF-DATE",IF(AP83="H05","CONF-HANDOFF-DATE-NOT-MATERIAL","")))))))</x:f>
      </x:c>
      <x:c r="AS83" s="38" t="str">
        <x:f>IF(A83="","",IF(AP83="H06","Permitted","Prohibited"))</x:f>
      </x:c>
      <x:c r="AT83" s="38" t="str">
        <x:f>IF(A83="","",IF(OR(AB83="P83",AB83="P84",AB83="P86",AB83="P87"),"What Counts as Reliable Evidence in Competitor Analysis?",IF(AB83="P85","Observed, Inferred and Unresolved Evidence",IF(AB83="P88","How to Handle Contradictory Competitor Evidence",IF(AB83="P89","When Competitor Evidence Becomes Too Old to Use","")))))</x:f>
      </x:c>
      <x:c r="AU83" s="38" t="str">
        <x:f>IF(A83="","","SERPIFAI Confidence Statement Method v1.0.1")</x:f>
      </x:c>
      <x:c r="AV83" s="38" t="str">
        <x:f>IF(A83="","","Qualitative evidence-and-uncertainty protocol; not probability, calibrated accuracy, scoring, assurance or a guarantee.")</x:f>
      </x:c>
    </x:row>
    <x:row r="84">
      <x:c r="A84" s="37"/>
      <x:c r="B84" s="37"/>
      <x:c r="C84" s="37"/>
      <x:c r="D84" s="37"/>
      <x:c r="E84" s="42"/>
      <x:c r="F84" s="37"/>
      <x:c r="G84" s="37"/>
      <x:c r="H84" s="37"/>
      <x:c r="I84" s="37"/>
      <x:c r="J84" s="37"/>
      <x:c r="K84" s="37"/>
      <x:c r="L84" s="37"/>
      <x:c r="M84" s="37"/>
      <x:c r="N84" s="37"/>
      <x:c r="O84" s="37"/>
      <x:c r="P84" s="37"/>
      <x:c r="Q84" s="37"/>
      <x:c r="R84" s="37"/>
      <x:c r="S84" s="37"/>
      <x:c r="T84" s="37"/>
      <x:c r="U84" s="37"/>
      <x:c r="V84" s="37"/>
      <x:c r="W84" s="37"/>
      <x:c r="X84" s="38" t="str">
        <x:f>IF(A84="","",IF(NOT(AND(OR(EXACT(F84,"Use"),EXACT(F84,"Use with limits"),EXACT(F84,"Review required"),EXACT(F84,"Refuse claim"),EXACT(F84,"No material change")),OR(EXACT(J84,"Fit"),EXACT(J84,"Limited / weak"),EXACT(J84,"Stale"),EXACT(J84,"Contradictory"),EXACT(J84,"Missing")),OR(EXACT(K84,"Supported"),EXACT(K84,"Inferred"),EXACT(K84,"Unresolved")),OR(EXACT(L84,"Yes"),EXACT(L84,"Partial"),EXACT(L84,"No"),EXACT(L84,"Unknown")),OR(EXACT(M84,"None found"),EXACT(M84,"Apparent contradiction resolved"),EXACT(M84,"Material contradiction unresolved"),EXACT(M84,"Not checked")),OR(EXACT(N84,"None"),EXACT(N84,"Recoverable missing evidence"),EXACT(N84,"Material evidence unavailable"),EXACT(N84,"Unknown")),OR(EXACT(O84,"Multiple independent lines"),EXACT(O84,"One independent line"),EXACT(O84,"Single-origin only"),EXACT(O84,"Not established")),OR(EXACT(Q84,"None"),EXACT(Q84,"Limited and visible"),EXACT(Q84,"Material but bounded"),EXACT(Q84,"Material and unresolved")),OR(EXACT(S84,"Fit for current decision"),EXACT(S84,"Historical but deliberately bounded"),EXACT(S84,"Stale for current decision"),EXACT(S84,"Context not established")),OR(EXACT(T84,"Unlikely to change assessment"),EXACT(T84,"Could change scope or wording"),EXACT(T84,"Likely to change assessment")),OR(EXACT(V84,"Routine / descriptive"),EXACT(V84,"Material / decision-changing"),EXACT(V84,"Consequential / high-impact")),OR(EXACT(W84,"Easy to reverse"),EXACT(W84,"Costly to reverse"),EXACT(W84,"Hard to reverse")),IF(F84="No material change",OR(EXACT(H84,"Unchanged exact claim"),EXACT(H84,"Changed exact claim")),TRUE),IF(F84="No material change",OR(EXACT(I84,"Unchanged decision use"),EXACT(I84,"Changed decision use")),TRUE),IF(OR(O84="Multiple independent lines",O84="One independent line"),OR(EXACT(P84,"Established independent origins"),EXACT(P84,"Shared or dependent origins"),EXACT(P84,"Not established")),TRUE))),"Invalid","Valid"))</x:f>
      </x:c>
      <x:c r="Y84" s="38" t="str">
        <x:f>IF(A84="","",IF(X84="Invalid","Not evaluated after P00",IF(OR(C84="",D84="",F84="",IF(F84="No material change",OR(H84="",I84=""),FALSE),J84="",K84="",L84="",M84="",N84="",O84="",IF(OR(O84="Multiple independent lines",O84="One independent line"),P84="",FALSE),Q84="",IF(Q84&lt;&gt;"None",R84="",FALSE),S84="",T84="",U84="",V84="",W84=""),"Incomplete","Complete")))</x:f>
      </x:c>
      <x:c r="Z84" s="38" t="str">
        <x:f>IF(A84="","",IF(AB84="P00","Invalid controlled input",IF(AB84="P01","Incomplete",IF(OR(AB84="P02",AB84="P03",AB84="P04",AB84="P05",AB84="P06",AB84="P07",AB84="P08",AB84="P09"),"Not eligible","Eligible"))))</x:f>
      </x:c>
      <x:c r="AA84" s="38" t="str">
        <x:f>IF(A84="","",IF(AB84="P00","No confidence assigned",IF(AB84="P01","No confidence result",IF(OR(AB84="P02",AB84="P03",AB84="P04",AB84="P05",AB84="P06",AB84="P07",AB84="P08",AB84="P09"),"Confidence not assignable",IF(AB84="P10","Low confidence",IF(AB84="P11","Moderate confidence","High confidence"))))))</x:f>
      </x:c>
      <x:c r="AB84" s="38" t="str">
        <x:f>IF(A84="","",IF(X84="Invalid","P00",IF(Y84="Incomplete","P01",IF(F84="Refuse claim","P02",IF(F84="Review required","P03",IF(K84="Unresolved","P04",IF(OR(L84="No",L84="Unknown",L84="Partial"),"P05",IF(OR(J84="Missing",N84&lt;&gt;"None",M84="Not checked"),"P06",IF(OR(J84="Contradictory",M84="Material contradiction unresolved"),"P07",IF(OR(J84="Stale",S84="Stale for current decision",S84="Context not established",Q84="Material and unresolved"),"P08",IF(OR(AND(F84="Use with limits",G84=""),AND(F84="No material change",H84="Changed exact claim"),AND(F84="No material change",I84="Changed decision use"),AND(OR(O84="Multiple independent lines",O84="One independent line"),P84="Not established"),AND(Q84="None",R84&lt;&gt;"")),"P09",IF(OR(Q84="Material but bounded",AND(S84="Historical but deliberately bounded",J84="Limited / weak"),O84="Not established",AND(J84="Limited / weak",O84="Multiple independent lines",P84="Established independent origins",T84="Likely to change assessment"),AND(O84="Single-origin only",NOT(AND(F84="Use",J84="Fit",OR(K84="Supported",K84="Inferred"),L84="Yes",OR(M84="None found",M84="Apparent contradiction resolved"),N84="None",O84="Single-origin only",OR(Q84="None",Q84="Limited and visible"),S84="Fit for current decision",T84="Unlikely to change assessment"))),T84="Likely to change assessment"),"P10",IF(OR(AND(F84="No material change",NOT(AND(OR(F84="Use",F84="No material change"),IF(F84="No material change",AND(H84="Unchanged exact claim",I84="Unchanged decision use"),TRUE),J84="Fit",OR(K84="Supported",K84="Inferred"),L84="Yes",OR(M84="None found",M84="Apparent contradiction resolved"),N84="None",O84="Multiple independent lines",P84="Established independent origins",OR(Q84="None",Q84="Limited and visible"),S84="Fit for current decision",T84="Unlikely to change assessment"))),F84="Use with limits",S84="Historical but deliberately bounded",P84="Shared or dependent origins",O84="One independent line",AND(F84="Use",J84="Fit",OR(K84="Supported",K84="Inferred"),L84="Yes",OR(M84="None found",M84="Apparent contradiction resolved"),N84="None",O84="Single-origin only",OR(Q84="None",Q84="Limited and visible"),S84="Fit for current decision",T84="Unlikely to change assessment"),AND(J84="Limited / weak",O84="Multiple independent lines",P84="Established independent origins",OR(T84="Unlikely to change assessment",T84="Could change scope or wording")),T84="Could change scope or wording"),"P11",IF(AND(OR(F84="Use",F84="No material change"),IF(F84="No material change",AND(H84="Unchanged exact claim",I84="Unchanged decision use"),TRUE),J84="Fit",OR(K84="Supported",K84="Inferred"),L84="Yes",OR(M84="None found",M84="Apparent contradiction resolved"),N84="None",O84="Multiple independent lines",P84="Established independent origins",OR(Q84="None",Q84="Limited and visible"),S84="Fit for current decision",T84="Unlikely to change assessment"),"P12","P09"))))))))))))))</x:f>
      </x:c>
      <x:c r="AC84" s="38" t="str">
        <x:f>IF(A84="","",IF(AB84="P00","CONF-TECH-INVALID-ENUM",IF(AB84="P01","CONF-INCOMPLETE",IF(AB84="P02","CONF-UPSTREAM-REFUSE",IF(AB84="P03","CONF-UPSTREAM-REVIEW",IF(AB84="P04",IF(F84="No material change","CONF-SC-NMC-UNRESOLVED","CONF-UPSTREAM-UNRESOLVED"),IF(AB84="P05",IF(L84="Partial","CONF-DIRECT-FIT-PARTIAL","CONF-DIRECT-FIT"),IF(AB84="P06","CONF-MISSING-OR-UNCHECKED",IF(AB84="P07",IF(F84="No material change","CONF-SC-NMC-CONTRADICTION","CONF-CONTRADICTION"),IF(AB84="P08",IF(Q84="Material and unresolved","CONF-NOT-ASSIGNABLE-ASSUMPTION",IF(AND(F84="No material change",OR(J84="Stale",S84="Stale for current decision")),"CONF-SC-NMC-STALE",IF(S84="Context not established","CONF-NOT-ASSIGNABLE-CONTEXT","CONF-NOT-ASSIGNABLE-STALE-CURRENT"))),IF(AB84="P09",IF(AND(F84="Use with limits",G84=""),"CONF-SC-LIMIT-MISSING",IF(AND(F84="No material change",H84="Changed exact claim"),"CONF-SC-NMC-CLAIM-CHANGED",IF(AND(F84="No material change",I84="Changed decision use"),"CONF-SC-NMC-USE-CHANGED",IF(AND(OR(O84="Multiple independent lines",O84="One independent line"),P84="Not established"),"CONF-SC-INDEPENDENCE-UNPROVEN",IF(AND(Q84="None",R84&lt;&gt;""),"CONF-SC-ASSUMPTION-CONFLICT","CONF-SC-UNCLASSIFIED"))))),IF(AB84="P10",IF(Q84="Material but bounded","CONF-LOW-ASSUMPTION",IF(AND(S84="Historical but deliberately bounded",J84="Limited / weak"),"CONF-LOW-HISTORICAL",IF(O84="Not established","CONF-LOW-NOT-ESTABLISHED",IF(AND(J84="Limited / weak",O84="Multiple independent lines",P84="Established independent origins",T84="Likely to change assessment"),"CONF-LOW-WEAK-LINES",IF(AND(O84="Single-origin only",NOT(AND(F84="Use",J84="Fit",OR(K84="Supported",K84="Inferred"),L84="Yes",OR(M84="None found",M84="Apparent contradiction resolved"),N84="None",O84="Single-origin only",OR(Q84="None",Q84="Limited and visible"),S84="Fit for current decision",T84="Unlikely to change assessment"))),"CONF-LOW-SINGLE-ORIGIN","CONF-LOW-SENSITIVE"))))),IF(AB84="P11",IF(F84="No material change","CONF-MODERATE-NMC",IF(F84="Use with limits","CONF-MODERATE-LIMITED",IF(S84="Historical but deliberately bounded","CONF-MODERATE-HISTORICAL",IF(P84="Shared or dependent origins","CONF-MODERATE-SHARED-ORIGINS",IF(OR(O84="One independent line",AND(F84="Use",J84="Fit",OR(K84="Supported",K84="Inferred"),L84="Yes",OR(M84="None found",M84="Apparent contradiction resolved"),N84="None",O84="Single-origin only",OR(Q84="None",Q84="Limited and visible"),S84="Fit for current decision",T84="Unlikely to change assessment")),"CONF-MODERATE-ONE-LINE",IF(AND(J84="Limited / weak",O84="Multiple independent lines",P84="Established independent origins",OR(T84="Unlikely to change assessment",T84="Could change scope or wording")),"CONF-MODERATE-WEAK-LINES","CONF-MODERATE-SENSITIVE")))))),IF(AB84="P12",IF(F84="No material change","CONF-HIGH-NMC",IF(K84="Inferred","CONF-HIGH-INFERENCE-RETAINED","CONF-HIGH-DIRECT-INDEPENDENT")),""))))))))))))))</x:f>
      </x:c>
      <x:c r="AD84" s="38" t="str">
        <x:f>IF(A84="","",IF(AC84="A106-TECH-INVALID-ENUM","One or more active Stage 1 controlled values are invalid.",IF(AC84="A106-INCOMPLETE","The active Stage 1 assessment is incomplete.",IF(AC84="A106-UPSTREAM-REFUSE","What Counts as Reliable Evidence in Competitor Analysis? returned Refuse claim.",IF(AC84="A106-UPSTREAM-REVIEW","What Counts as Reliable Evidence in Competitor Analysis? returned Review required.",IF(AC84="A106-SC-NMC-UNRESOLVED","The no-material-change claim remains unresolved.",IF(AC84="A106-UPSTREAM-UNRESOLVED","The claim remains unresolved.",IF(AC84="A106-DIRECT-FIT","The evidence does not directly fit the exact submitted claim.",IF(AC84="A106-DIRECT-FIT-PARTIAL","The submitted claim only partially fits the evidence.",IF(AC84="A106-MISSING-OR-UNCHECKED","Required evidence is missing, unavailable, unknown, or contradiction checking is incomplete.",IF(AC84="A106-CONTRADICTION","A material contradiction remains unresolved.",IF(AC84="A106-SC-NMC-CONTRADICTION","The no-material-change submission contains an unresolved material contradiction.",IF(AC84="A106-NOT-ASSIGNABLE-ASSUMPTION","A material assumption remains unresolved.",IF(AC84="A106-NOT-ASSIGNABLE-CONTEXT","The relevant context is not established.",IF(AC84="A106-NOT-ASSIGNABLE-STALE-CURRENT","The evidence or context is stale for the current decision.",IF(AC84="A106-SC-NMC-STALE","The no-material-change assessment is stale for the current decision.",IF(AC84="A106-SC-ASSUMPTION-CONFLICT","The assumption category and detail conflict.",IF(AC84="A106-SC-INDEPENDENCE-UNPROVEN","Independent origins are not established.",IF(AC84="A106-SC-LIMIT-MISSING","Use with limits requires a named limitation.",IF(AC84="A106-SC-NMC-CLAIM-CHANGED","The exact claim changed, so prior confidence cannot be carried forward.",IF(AC84="A106-SC-NMC-USE-CHANGED","The decision use changed.",IF(AC84="A106-SC-UNCLASSIFIED","The valid input combination has no authorized classification.",IF(AC84="A106-LOW-ASSUMPTION","A bounded material assumption makes the eligible assessment fragile.",IF(AC84="A106-LOW-HISTORICAL","Historical, weak support makes the assessment fragile.",IF(AC84="A106-LOW-NOT-ESTABLISHED","Support exists but independent support is not established.",IF(AC84="A106-LOW-SENSITIVE","Plausible new evidence is likely to change the assessment.",IF(AC84="A106-LOW-SINGLE-ORIGIN","The eligible assessment depends on one origin and fails the stable single-origin conjunction.",IF(AC84="A106-LOW-WEAK-LINES","Multiple independent lines remain weak and the result is likely to change.",IF(AC84="A106-MODERATE-HISTORICAL","The evidence supports a deliberately historical, bounded assessment.",IF(AC84="A106-MODERATE-LIMITED","The assessment is eligible only within the named limitation.",IF(AC84="A106-MODERATE-NMC","The unchanged assessment remains eligible but retains meaningful uncertainty.",IF(AC84="A106-MODERATE-ONE-LINE","The assessment rests on one effective line of support.",IF(AC84="A106-MODERATE-SENSITIVE","Meaningful new evidence could change the scope or wording.",IF(AC84="A106-MODERATE-SHARED-ORIGINS","The lines share or depend on common origins, reducing independent corroboration.",IF(AC84="A106-MODERATE-WEAK-LINES","Established independent origins support the assessment, but the evidence remains limited or weak.",IF(AC84="A106-HIGH-DIRECT-INDEPENDENT","Direct, coherent support with established independent origins and limited visible assumptions supports the bounded assessment.",IF(AC84="A106-HIGH-INFERENCE-RETAINED","Direct, coherent support with established independent origins supports the bounded inference; it remains explicitly an inference.",IF(AC84="A106-HIGH-NMC","The exact claim and decision use are unchanged and the strong-support conditions remain satisfied.",""))))))))))))))))))))))))))))))))))))))</x:f>
      </x:c>
      <x:c r="AE84" s="38" t="str">
        <x:f>IF(A84="","",IF(Z84="Invalid controlled input","No confidence statement is permitted.",IF(Z84="Incomplete","No confidence statement is permitted until Stage 1 is complete.",IF(Z84="Not eligible","Confidence not assignable: no confidence statement is permitted for "&amp;C84&amp;" because "&amp;AD84&amp;" "&amp;AG84,IF(AA84="High confidence",IF(K84="Inferred","The evidence supports the inference that ","The available evidence strongly supports the assessment that ")&amp;C84&amp;", with High confidence within "&amp;D84&amp;". The principal remaining uncertainty is "&amp;U84,IF(AA84="Moderate confidence",IF(K84="Inferred","The evidence supports the inference that ","The available evidence supports the assessment that ")&amp;C84&amp;", with Moderate confidence within "&amp;D84&amp;". "&amp;U84&amp;" could change its scope or wording.",IF(K84="Inferred","The limited evidence supports the provisional inference that ","Limited evidence weakly supports the bounded assessment that ")&amp;C84&amp;". Treat it as provisional because "&amp;U84))))))</x:f>
      </x:c>
      <x:c r="AF84" s="38" t="str">
        <x:f>IF(A84="","",IF(Z84="Invalid controlled input","Do not preserve or reuse a previous result.",IF(Z84="Incomplete","Do not infer a result from partial inputs.",IF(Z84="Not eligible","Do not use High, Moderate or Low confidence, zero confidence, very low confidence, or wording that presents the claim as established.",IF(AA84="High confidence","Do not say certain, proven, guaranteed, definitely, conclusive, established fact, or assign a numerical probability.",IF(AA84="Moderate confidence","Do not say definitive, conclusive, established fact, or attach a percentage band.","Do not say shows, confirms, demonstrates as established, or use Low confidence to rescue an unsupported claim."))))))</x:f>
      </x:c>
      <x:c r="AG84" s="38" t="str">
        <x:f>IF(A84="","",IF(AC84="A106-TECH-INVALID-ENUM","Correct the exact invalid value and resubmit.",IF(AC84="A106-INCOMPLETE","Complete every active Stage 1 field.",IF(AC84="A106-UPSTREAM-REFUSE","Resolve or replace the refused claim through What Counts as Reliable Evidence in Competitor Analysis?.",IF(AC84="A106-UPSTREAM-REVIEW","Complete the review in What Counts as Reliable Evidence in Competitor Analysis? before confidence assessment.",IF(AC84="A106-SC-NMC-UNRESOLVED","Resolve the claim status upstream before assigning confidence.",IF(AC84="A106-UPSTREAM-UNRESOLVED","Resolve the claim status upstream before assigning confidence.",IF(AC84="A106-DIRECT-FIT","Narrow or replace the claim and rerun What Counts as Reliable Evidence in Competitor Analysis?.",IF(AC84="A106-DIRECT-FIT-PARTIAL","Submit the separately narrowed proposition approved through What Counts as Reliable Evidence in Competitor Analysis? as the new Exact claim with Direct claim fit set to Yes.",IF(AC84="A106-MISSING-OR-UNCHECKED","Recover or document the required evidence and complete the review in What Counts as Reliable Evidence in Competitor Analysis? before assigning confidence.",IF(AC84="A106-CONTRADICTION","Resolve or preserve the contradiction through How to Handle Contradictory Competitor Evidence before assigning confidence.",IF(AC84="A106-SC-NMC-CONTRADICTION","Resolve or preserve the contradiction through How to Handle Contradictory Competitor Evidence before assigning confidence.",IF(AC84="A106-NOT-ASSIGNABLE-ASSUMPTION","Resolve the material assumption or narrow the claim.",IF(AC84="A106-NOT-ASSIGNABLE-CONTEXT","Establish the relevant context before assigning confidence.",IF(AC84="A106-NOT-ASSIGNABLE-STALE-CURRENT","Update or historically bind the evidence through When Competitor Evidence Becomes Too Old to Use.",IF(AC84="A106-SC-NMC-STALE","Run a fresh assessment with current evidence.",IF(AC84="A106-SC-ASSUMPTION-CONFLICT","Choose a bounded assumption category or remove the detail.",IF(AC84="A106-SC-INDEPENDENCE-UNPROVEN","Trace origins or correct the support category.",IF(AC84="A106-SC-LIMIT-MISSING","Add the exact limitation or correct the upstream outcome.",IF(AC84="A106-SC-NMC-CLAIM-CHANGED","Run a fresh assessment.",IF(AC84="A106-SC-NMC-USE-CHANGED","Run a fresh assessment for the new use.",IF(AC84="A106-SC-UNCLASSIFIED","Return to method governance; do not invent a result.",IF(AC84="A106-LOW-ASSUMPTION","Keep the assumption explicit and seek evidence that could remove it.",IF(AC84="A106-LOW-HISTORICAL","Use only historically bounded wording and seek current evidence.",IF(AC84="A106-LOW-NOT-ESTABLISHED","Trace provenance or collect genuinely independent evidence.",IF(AC84="A106-LOW-SENSITIVE","Collect the evidence most likely to change the result.",IF(AC84="A106-LOW-SINGLE-ORIGIN","Seek genuinely independent corroboration.",IF(AC84="A106-LOW-WEAK-LINES","Strengthen direct support before consequential use.",IF(AC84="A106-MODERATE-HISTORICAL","Do not generalize it to the current decision without fresh evidence.",IF(AC84="A106-MODERATE-LIMITED","Reopen if the named limitation no longer holds.",IF(AC84="A106-MODERATE-NMC","Reopen if the exact claim, use, evidence or context changes.",IF(AC84="A106-MODERATE-ONE-LINE","A second genuinely independent line could change scope or wording.",IF(AC84="A106-MODERATE-SENSITIVE","Name the likely change trigger and keep the statement bounded.",IF(AC84="A106-MODERATE-SHARED-ORIGINS","Seek genuinely independent origins.",IF(AC84="A106-MODERATE-WEAK-LINES","Strengthen the direct evidence and preserve the limitation.",IF(AC84="A106-HIGH-DIRECT-INDEPENDENT","Reopen on the named evidence, context, assumption or decision-use trigger.",IF(AC84="A106-HIGH-INFERENCE-RETAINED","Retain the inference marker and reopen on the named trigger.",IF(AC84="A106-HIGH-NMC","Reopen on the named evidence, context, assumption or decision-use trigger.",""))))))))))))))))))))))))))))))))))))))</x:f>
      </x:c>
      <x:c r="AH84" s="38" t="str">
        <x:f>IF(A84="","",IF(Z84&lt;&gt;"Eligible","",IF(AND(V84="Consequential / high-impact",W84="Hard to reverse"),"CONF-OVERLAY-CONSEQUENCE + CONF-OVERLAY-HARD-TO-REVERSE",IF(AND(AA84="Low confidence",W84="Hard to reverse"),"CONF-OVERLAY-HARD-TO-REVERSE",IF(V84="Consequential / high-impact","CONF-OVERLAY-CONSEQUENCE",IF(W84="Hard to reverse","CONF-OVERLAY-HARD-TO-REVERSE",IF(OR(V84="Material / decision-changing",W84="Costly to reverse"),"CONF-OVERLAY-CONSEQUENCE","")))))))</x:f>
      </x:c>
      <x:c r="AI84" s="38" t="str">
        <x:f>IF(A84="","",IF(Z84&lt;&gt;"Eligible","",IF(AND(V84="Consequential / high-impact",W84="Hard to reverse"),IF(AA84="Low confidence","Independent review and formal approval required; default to deferral, evidence collection or a reversible test.","Independent accountable review and formal approval required before a consequential, hard-to-reverse action."),IF(AND(AA84="Low confidence",W84="Hard to reverse"),"Independent review and formal approval required; default to deferral, evidence collection or a reversible test.",IF(V84="Consequential / high-impact","Independent accountable review and formal approval required.",IF(W84="Hard to reverse","Independent review required before a hard-to-reverse action.",IF(OR(V84="Material / decision-changing",W84="Costly to reverse"),"Accountable reviewer required before material use.","Owner review; reopen on the named trigger.")))))))</x:f>
      </x:c>
      <x:c r="AJ84" s="38" t="str">
        <x:f>IF(A84="","",IF(Z84&lt;&gt;"Eligible","",IF(AND(V84="Consequential / high-impact",W84="Hard to reverse"),IF(AA84="Low confidence","Do not make an irreversible commitment from this Low-confidence assessment.","Prefer a reversible step and proceed only within the recorded scope after independent review; confidence itself is unchanged."),IF(AND(AA84="Low confidence",W84="Hard to reverse"),"Do not make an irreversible commitment from this Low-confidence assessment.",IF(V84="Consequential / high-impact","Proceed only within the recorded scope after independent review; confidence itself is unchanged.",IF(W84="Hard to reverse","Prefer a reversible step until review is complete.",IF(OR(V84="Material / decision-changing",W84="Costly to reverse"),"Use only after accountable review and within the stated boundary.","Proceed within the stated scope and preserve the reopen condition.")))))))</x:f>
      </x:c>
      <x:c r="AK84" s="37"/>
      <x:c r="AL84" s="37"/>
      <x:c r="AM84" s="37"/>
      <x:c r="AN84" s="37"/>
      <x:c r="AO84" s="42"/>
      <x:c r="AP84" s="38" t="str">
        <x:f>IF(A84="","",IF(Z84&lt;&gt;"Eligible","Not active",IF(OR(AND(AN84&lt;&gt;"",NOT(OR(EXACT(AN84,"Yes"),EXACT(AN84,"No")))),AND(AO84&lt;&gt;"",NOT(ISNUMBER(AO84)))),"H00",IF(OR(AK84="",AM84="",AN84=""),"H01",IF(AND(OR(V84="Material / decision-changing",V84="Consequential / high-impact",W84="Costly to reverse",W84="Hard to reverse"),AL84=""),"H02",IF(AND(OR(V84="Consequential / high-impact",W84="Hard to reverse"),AK84&lt;&gt;"",AL84&lt;&gt;"",EXACT(AK84,AL84)),"H03",IF(AND(AN84="Yes",AO84=""),"H04",IF(AND(AN84="No",AO84&lt;&gt;""),"H05","H06"))))))))</x:f>
      </x:c>
      <x:c r="AQ84" s="38" t="str">
        <x:f>IF(A84="","",IF(AP84="Not active","Not active",IF(OR(AP84="H00",AP84="H01",AP84="H04"),"Incomplete",IF(OR(AP84="H02",AP84="H03",AP84="H05"),"Draft","Complete"))))</x:f>
      </x:c>
      <x:c r="AR84" s="38" t="str">
        <x:f>IF(A84="","",IF(AP84="H00","CONF-HANDOFF-INVALID",IF(AP84="H01","CONF-HANDOFF-INCOMPLETE",IF(AP84="H02","CONF-HANDOFF-REVIEWER",IF(AP84="H03","CONF-HANDOFF-INDEPENDENCE",IF(AP84="H04","CONF-HANDOFF-DATE",IF(AP84="H05","CONF-HANDOFF-DATE-NOT-MATERIAL","")))))))</x:f>
      </x:c>
      <x:c r="AS84" s="38" t="str">
        <x:f>IF(A84="","",IF(AP84="H06","Permitted","Prohibited"))</x:f>
      </x:c>
      <x:c r="AT84" s="38" t="str">
        <x:f>IF(A84="","",IF(OR(AB84="P84",AB84="P85",AB84="P87",AB84="P88"),"What Counts as Reliable Evidence in Competitor Analysis?",IF(AB84="P86","Observed, Inferred and Unresolved Evidence",IF(AB84="P89","How to Handle Contradictory Competitor Evidence",IF(AB84="P90","When Competitor Evidence Becomes Too Old to Use","")))))</x:f>
      </x:c>
      <x:c r="AU84" s="38" t="str">
        <x:f>IF(A84="","","SERPIFAI Confidence Statement Method v1.0.1")</x:f>
      </x:c>
      <x:c r="AV84" s="38" t="str">
        <x:f>IF(A84="","","Qualitative evidence-and-uncertainty protocol; not probability, calibrated accuracy, scoring, assurance or a guarantee.")</x:f>
      </x:c>
    </x:row>
    <x:row r="85">
      <x:c r="A85" s="37"/>
      <x:c r="B85" s="37"/>
      <x:c r="C85" s="37"/>
      <x:c r="D85" s="37"/>
      <x:c r="E85" s="42"/>
      <x:c r="F85" s="37"/>
      <x:c r="G85" s="37"/>
      <x:c r="H85" s="37"/>
      <x:c r="I85" s="37"/>
      <x:c r="J85" s="37"/>
      <x:c r="K85" s="37"/>
      <x:c r="L85" s="37"/>
      <x:c r="M85" s="37"/>
      <x:c r="N85" s="37"/>
      <x:c r="O85" s="37"/>
      <x:c r="P85" s="37"/>
      <x:c r="Q85" s="37"/>
      <x:c r="R85" s="37"/>
      <x:c r="S85" s="37"/>
      <x:c r="T85" s="37"/>
      <x:c r="U85" s="37"/>
      <x:c r="V85" s="37"/>
      <x:c r="W85" s="37"/>
      <x:c r="X85" s="38" t="str">
        <x:f>IF(A85="","",IF(NOT(AND(OR(EXACT(F85,"Use"),EXACT(F85,"Use with limits"),EXACT(F85,"Review required"),EXACT(F85,"Refuse claim"),EXACT(F85,"No material change")),OR(EXACT(J85,"Fit"),EXACT(J85,"Limited / weak"),EXACT(J85,"Stale"),EXACT(J85,"Contradictory"),EXACT(J85,"Missing")),OR(EXACT(K85,"Supported"),EXACT(K85,"Inferred"),EXACT(K85,"Unresolved")),OR(EXACT(L85,"Yes"),EXACT(L85,"Partial"),EXACT(L85,"No"),EXACT(L85,"Unknown")),OR(EXACT(M85,"None found"),EXACT(M85,"Apparent contradiction resolved"),EXACT(M85,"Material contradiction unresolved"),EXACT(M85,"Not checked")),OR(EXACT(N85,"None"),EXACT(N85,"Recoverable missing evidence"),EXACT(N85,"Material evidence unavailable"),EXACT(N85,"Unknown")),OR(EXACT(O85,"Multiple independent lines"),EXACT(O85,"One independent line"),EXACT(O85,"Single-origin only"),EXACT(O85,"Not established")),OR(EXACT(Q85,"None"),EXACT(Q85,"Limited and visible"),EXACT(Q85,"Material but bounded"),EXACT(Q85,"Material and unresolved")),OR(EXACT(S85,"Fit for current decision"),EXACT(S85,"Historical but deliberately bounded"),EXACT(S85,"Stale for current decision"),EXACT(S85,"Context not established")),OR(EXACT(T85,"Unlikely to change assessment"),EXACT(T85,"Could change scope or wording"),EXACT(T85,"Likely to change assessment")),OR(EXACT(V85,"Routine / descriptive"),EXACT(V85,"Material / decision-changing"),EXACT(V85,"Consequential / high-impact")),OR(EXACT(W85,"Easy to reverse"),EXACT(W85,"Costly to reverse"),EXACT(W85,"Hard to reverse")),IF(F85="No material change",OR(EXACT(H85,"Unchanged exact claim"),EXACT(H85,"Changed exact claim")),TRUE),IF(F85="No material change",OR(EXACT(I85,"Unchanged decision use"),EXACT(I85,"Changed decision use")),TRUE),IF(OR(O85="Multiple independent lines",O85="One independent line"),OR(EXACT(P85,"Established independent origins"),EXACT(P85,"Shared or dependent origins"),EXACT(P85,"Not established")),TRUE))),"Invalid","Valid"))</x:f>
      </x:c>
      <x:c r="Y85" s="38" t="str">
        <x:f>IF(A85="","",IF(X85="Invalid","Not evaluated after P00",IF(OR(C85="",D85="",F85="",IF(F85="No material change",OR(H85="",I85=""),FALSE),J85="",K85="",L85="",M85="",N85="",O85="",IF(OR(O85="Multiple independent lines",O85="One independent line"),P85="",FALSE),Q85="",IF(Q85&lt;&gt;"None",R85="",FALSE),S85="",T85="",U85="",V85="",W85=""),"Incomplete","Complete")))</x:f>
      </x:c>
      <x:c r="Z85" s="38" t="str">
        <x:f>IF(A85="","",IF(AB85="P00","Invalid controlled input",IF(AB85="P01","Incomplete",IF(OR(AB85="P02",AB85="P03",AB85="P04",AB85="P05",AB85="P06",AB85="P07",AB85="P08",AB85="P09"),"Not eligible","Eligible"))))</x:f>
      </x:c>
      <x:c r="AA85" s="38" t="str">
        <x:f>IF(A85="","",IF(AB85="P00","No confidence assigned",IF(AB85="P01","No confidence result",IF(OR(AB85="P02",AB85="P03",AB85="P04",AB85="P05",AB85="P06",AB85="P07",AB85="P08",AB85="P09"),"Confidence not assignable",IF(AB85="P10","Low confidence",IF(AB85="P11","Moderate confidence","High confidence"))))))</x:f>
      </x:c>
      <x:c r="AB85" s="38" t="str">
        <x:f>IF(A85="","",IF(X85="Invalid","P00",IF(Y85="Incomplete","P01",IF(F85="Refuse claim","P02",IF(F85="Review required","P03",IF(K85="Unresolved","P04",IF(OR(L85="No",L85="Unknown",L85="Partial"),"P05",IF(OR(J85="Missing",N85&lt;&gt;"None",M85="Not checked"),"P06",IF(OR(J85="Contradictory",M85="Material contradiction unresolved"),"P07",IF(OR(J85="Stale",S85="Stale for current decision",S85="Context not established",Q85="Material and unresolved"),"P08",IF(OR(AND(F85="Use with limits",G85=""),AND(F85="No material change",H85="Changed exact claim"),AND(F85="No material change",I85="Changed decision use"),AND(OR(O85="Multiple independent lines",O85="One independent line"),P85="Not established"),AND(Q85="None",R85&lt;&gt;"")),"P09",IF(OR(Q85="Material but bounded",AND(S85="Historical but deliberately bounded",J85="Limited / weak"),O85="Not established",AND(J85="Limited / weak",O85="Multiple independent lines",P85="Established independent origins",T85="Likely to change assessment"),AND(O85="Single-origin only",NOT(AND(F85="Use",J85="Fit",OR(K85="Supported",K85="Inferred"),L85="Yes",OR(M85="None found",M85="Apparent contradiction resolved"),N85="None",O85="Single-origin only",OR(Q85="None",Q85="Limited and visible"),S85="Fit for current decision",T85="Unlikely to change assessment"))),T85="Likely to change assessment"),"P10",IF(OR(AND(F85="No material change",NOT(AND(OR(F85="Use",F85="No material change"),IF(F85="No material change",AND(H85="Unchanged exact claim",I85="Unchanged decision use"),TRUE),J85="Fit",OR(K85="Supported",K85="Inferred"),L85="Yes",OR(M85="None found",M85="Apparent contradiction resolved"),N85="None",O85="Multiple independent lines",P85="Established independent origins",OR(Q85="None",Q85="Limited and visible"),S85="Fit for current decision",T85="Unlikely to change assessment"))),F85="Use with limits",S85="Historical but deliberately bounded",P85="Shared or dependent origins",O85="One independent line",AND(F85="Use",J85="Fit",OR(K85="Supported",K85="Inferred"),L85="Yes",OR(M85="None found",M85="Apparent contradiction resolved"),N85="None",O85="Single-origin only",OR(Q85="None",Q85="Limited and visible"),S85="Fit for current decision",T85="Unlikely to change assessment"),AND(J85="Limited / weak",O85="Multiple independent lines",P85="Established independent origins",OR(T85="Unlikely to change assessment",T85="Could change scope or wording")),T85="Could change scope or wording"),"P11",IF(AND(OR(F85="Use",F85="No material change"),IF(F85="No material change",AND(H85="Unchanged exact claim",I85="Unchanged decision use"),TRUE),J85="Fit",OR(K85="Supported",K85="Inferred"),L85="Yes",OR(M85="None found",M85="Apparent contradiction resolved"),N85="None",O85="Multiple independent lines",P85="Established independent origins",OR(Q85="None",Q85="Limited and visible"),S85="Fit for current decision",T85="Unlikely to change assessment"),"P12","P09"))))))))))))))</x:f>
      </x:c>
      <x:c r="AC85" s="38" t="str">
        <x:f>IF(A85="","",IF(AB85="P00","CONF-TECH-INVALID-ENUM",IF(AB85="P01","CONF-INCOMPLETE",IF(AB85="P02","CONF-UPSTREAM-REFUSE",IF(AB85="P03","CONF-UPSTREAM-REVIEW",IF(AB85="P04",IF(F85="No material change","CONF-SC-NMC-UNRESOLVED","CONF-UPSTREAM-UNRESOLVED"),IF(AB85="P05",IF(L85="Partial","CONF-DIRECT-FIT-PARTIAL","CONF-DIRECT-FIT"),IF(AB85="P06","CONF-MISSING-OR-UNCHECKED",IF(AB85="P07",IF(F85="No material change","CONF-SC-NMC-CONTRADICTION","CONF-CONTRADICTION"),IF(AB85="P08",IF(Q85="Material and unresolved","CONF-NOT-ASSIGNABLE-ASSUMPTION",IF(AND(F85="No material change",OR(J85="Stale",S85="Stale for current decision")),"CONF-SC-NMC-STALE",IF(S85="Context not established","CONF-NOT-ASSIGNABLE-CONTEXT","CONF-NOT-ASSIGNABLE-STALE-CURRENT"))),IF(AB85="P09",IF(AND(F85="Use with limits",G85=""),"CONF-SC-LIMIT-MISSING",IF(AND(F85="No material change",H85="Changed exact claim"),"CONF-SC-NMC-CLAIM-CHANGED",IF(AND(F85="No material change",I85="Changed decision use"),"CONF-SC-NMC-USE-CHANGED",IF(AND(OR(O85="Multiple independent lines",O85="One independent line"),P85="Not established"),"CONF-SC-INDEPENDENCE-UNPROVEN",IF(AND(Q85="None",R85&lt;&gt;""),"CONF-SC-ASSUMPTION-CONFLICT","CONF-SC-UNCLASSIFIED"))))),IF(AB85="P10",IF(Q85="Material but bounded","CONF-LOW-ASSUMPTION",IF(AND(S85="Historical but deliberately bounded",J85="Limited / weak"),"CONF-LOW-HISTORICAL",IF(O85="Not established","CONF-LOW-NOT-ESTABLISHED",IF(AND(J85="Limited / weak",O85="Multiple independent lines",P85="Established independent origins",T85="Likely to change assessment"),"CONF-LOW-WEAK-LINES",IF(AND(O85="Single-origin only",NOT(AND(F85="Use",J85="Fit",OR(K85="Supported",K85="Inferred"),L85="Yes",OR(M85="None found",M85="Apparent contradiction resolved"),N85="None",O85="Single-origin only",OR(Q85="None",Q85="Limited and visible"),S85="Fit for current decision",T85="Unlikely to change assessment"))),"CONF-LOW-SINGLE-ORIGIN","CONF-LOW-SENSITIVE"))))),IF(AB85="P11",IF(F85="No material change","CONF-MODERATE-NMC",IF(F85="Use with limits","CONF-MODERATE-LIMITED",IF(S85="Historical but deliberately bounded","CONF-MODERATE-HISTORICAL",IF(P85="Shared or dependent origins","CONF-MODERATE-SHARED-ORIGINS",IF(OR(O85="One independent line",AND(F85="Use",J85="Fit",OR(K85="Supported",K85="Inferred"),L85="Yes",OR(M85="None found",M85="Apparent contradiction resolved"),N85="None",O85="Single-origin only",OR(Q85="None",Q85="Limited and visible"),S85="Fit for current decision",T85="Unlikely to change assessment")),"CONF-MODERATE-ONE-LINE",IF(AND(J85="Limited / weak",O85="Multiple independent lines",P85="Established independent origins",OR(T85="Unlikely to change assessment",T85="Could change scope or wording")),"CONF-MODERATE-WEAK-LINES","CONF-MODERATE-SENSITIVE")))))),IF(AB85="P12",IF(F85="No material change","CONF-HIGH-NMC",IF(K85="Inferred","CONF-HIGH-INFERENCE-RETAINED","CONF-HIGH-DIRECT-INDEPENDENT")),""))))))))))))))</x:f>
      </x:c>
      <x:c r="AD85" s="38" t="str">
        <x:f>IF(A85="","",IF(AC85="A107-TECH-INVALID-ENUM","One or more active Stage 1 controlled values are invalid.",IF(AC85="A107-INCOMPLETE","The active Stage 1 assessment is incomplete.",IF(AC85="A107-UPSTREAM-REFUSE","What Counts as Reliable Evidence in Competitor Analysis? returned Refuse claim.",IF(AC85="A107-UPSTREAM-REVIEW","What Counts as Reliable Evidence in Competitor Analysis? returned Review required.",IF(AC85="A107-SC-NMC-UNRESOLVED","The no-material-change claim remains unresolved.",IF(AC85="A107-UPSTREAM-UNRESOLVED","The claim remains unresolved.",IF(AC85="A107-DIRECT-FIT","The evidence does not directly fit the exact submitted claim.",IF(AC85="A107-DIRECT-FIT-PARTIAL","The submitted claim only partially fits the evidence.",IF(AC85="A107-MISSING-OR-UNCHECKED","Required evidence is missing, unavailable, unknown, or contradiction checking is incomplete.",IF(AC85="A107-CONTRADICTION","A material contradiction remains unresolved.",IF(AC85="A107-SC-NMC-CONTRADICTION","The no-material-change submission contains an unresolved material contradiction.",IF(AC85="A107-NOT-ASSIGNABLE-ASSUMPTION","A material assumption remains unresolved.",IF(AC85="A107-NOT-ASSIGNABLE-CONTEXT","The relevant context is not established.",IF(AC85="A107-NOT-ASSIGNABLE-STALE-CURRENT","The evidence or context is stale for the current decision.",IF(AC85="A107-SC-NMC-STALE","The no-material-change assessment is stale for the current decision.",IF(AC85="A107-SC-ASSUMPTION-CONFLICT","The assumption category and detail conflict.",IF(AC85="A107-SC-INDEPENDENCE-UNPROVEN","Independent origins are not established.",IF(AC85="A107-SC-LIMIT-MISSING","Use with limits requires a named limitation.",IF(AC85="A107-SC-NMC-CLAIM-CHANGED","The exact claim changed, so prior confidence cannot be carried forward.",IF(AC85="A107-SC-NMC-USE-CHANGED","The decision use changed.",IF(AC85="A107-SC-UNCLASSIFIED","The valid input combination has no authorized classification.",IF(AC85="A107-LOW-ASSUMPTION","A bounded material assumption makes the eligible assessment fragile.",IF(AC85="A107-LOW-HISTORICAL","Historical, weak support makes the assessment fragile.",IF(AC85="A107-LOW-NOT-ESTABLISHED","Support exists but independent support is not established.",IF(AC85="A107-LOW-SENSITIVE","Plausible new evidence is likely to change the assessment.",IF(AC85="A107-LOW-SINGLE-ORIGIN","The eligible assessment depends on one origin and fails the stable single-origin conjunction.",IF(AC85="A107-LOW-WEAK-LINES","Multiple independent lines remain weak and the result is likely to change.",IF(AC85="A107-MODERATE-HISTORICAL","The evidence supports a deliberately historical, bounded assessment.",IF(AC85="A107-MODERATE-LIMITED","The assessment is eligible only within the named limitation.",IF(AC85="A107-MODERATE-NMC","The unchanged assessment remains eligible but retains meaningful uncertainty.",IF(AC85="A107-MODERATE-ONE-LINE","The assessment rests on one effective line of support.",IF(AC85="A107-MODERATE-SENSITIVE","Meaningful new evidence could change the scope or wording.",IF(AC85="A107-MODERATE-SHARED-ORIGINS","The lines share or depend on common origins, reducing independent corroboration.",IF(AC85="A107-MODERATE-WEAK-LINES","Established independent origins support the assessment, but the evidence remains limited or weak.",IF(AC85="A107-HIGH-DIRECT-INDEPENDENT","Direct, coherent support with established independent origins and limited visible assumptions supports the bounded assessment.",IF(AC85="A107-HIGH-INFERENCE-RETAINED","Direct, coherent support with established independent origins supports the bounded inference; it remains explicitly an inference.",IF(AC85="A107-HIGH-NMC","The exact claim and decision use are unchanged and the strong-support conditions remain satisfied.",""))))))))))))))))))))))))))))))))))))))</x:f>
      </x:c>
      <x:c r="AE85" s="38" t="str">
        <x:f>IF(A85="","",IF(Z85="Invalid controlled input","No confidence statement is permitted.",IF(Z85="Incomplete","No confidence statement is permitted until Stage 1 is complete.",IF(Z85="Not eligible","Confidence not assignable: no confidence statement is permitted for "&amp;C85&amp;" because "&amp;AD85&amp;" "&amp;AG85,IF(AA85="High confidence",IF(K85="Inferred","The evidence supports the inference that ","The available evidence strongly supports the assessment that ")&amp;C85&amp;", with High confidence within "&amp;D85&amp;". The principal remaining uncertainty is "&amp;U85,IF(AA85="Moderate confidence",IF(K85="Inferred","The evidence supports the inference that ","The available evidence supports the assessment that ")&amp;C85&amp;", with Moderate confidence within "&amp;D85&amp;". "&amp;U85&amp;" could change its scope or wording.",IF(K85="Inferred","The limited evidence supports the provisional inference that ","Limited evidence weakly supports the bounded assessment that ")&amp;C85&amp;". Treat it as provisional because "&amp;U85))))))</x:f>
      </x:c>
      <x:c r="AF85" s="38" t="str">
        <x:f>IF(A85="","",IF(Z85="Invalid controlled input","Do not preserve or reuse a previous result.",IF(Z85="Incomplete","Do not infer a result from partial inputs.",IF(Z85="Not eligible","Do not use High, Moderate or Low confidence, zero confidence, very low confidence, or wording that presents the claim as established.",IF(AA85="High confidence","Do not say certain, proven, guaranteed, definitely, conclusive, established fact, or assign a numerical probability.",IF(AA85="Moderate confidence","Do not say definitive, conclusive, established fact, or attach a percentage band.","Do not say shows, confirms, demonstrates as established, or use Low confidence to rescue an unsupported claim."))))))</x:f>
      </x:c>
      <x:c r="AG85" s="38" t="str">
        <x:f>IF(A85="","",IF(AC85="A107-TECH-INVALID-ENUM","Correct the exact invalid value and resubmit.",IF(AC85="A107-INCOMPLETE","Complete every active Stage 1 field.",IF(AC85="A107-UPSTREAM-REFUSE","Resolve or replace the refused claim through What Counts as Reliable Evidence in Competitor Analysis?.",IF(AC85="A107-UPSTREAM-REVIEW","Complete the review in What Counts as Reliable Evidence in Competitor Analysis? before confidence assessment.",IF(AC85="A107-SC-NMC-UNRESOLVED","Resolve the claim status upstream before assigning confidence.",IF(AC85="A107-UPSTREAM-UNRESOLVED","Resolve the claim status upstream before assigning confidence.",IF(AC85="A107-DIRECT-FIT","Narrow or replace the claim and rerun What Counts as Reliable Evidence in Competitor Analysis?.",IF(AC85="A107-DIRECT-FIT-PARTIAL","Submit the separately narrowed proposition approved through What Counts as Reliable Evidence in Competitor Analysis? as the new Exact claim with Direct claim fit set to Yes.",IF(AC85="A107-MISSING-OR-UNCHECKED","Recover or document the required evidence and complete the review in What Counts as Reliable Evidence in Competitor Analysis? before assigning confidence.",IF(AC85="A107-CONTRADICTION","Resolve or preserve the contradiction through How to Handle Contradictory Competitor Evidence before assigning confidence.",IF(AC85="A107-SC-NMC-CONTRADICTION","Resolve or preserve the contradiction through How to Handle Contradictory Competitor Evidence before assigning confidence.",IF(AC85="A107-NOT-ASSIGNABLE-ASSUMPTION","Resolve the material assumption or narrow the claim.",IF(AC85="A107-NOT-ASSIGNABLE-CONTEXT","Establish the relevant context before assigning confidence.",IF(AC85="A107-NOT-ASSIGNABLE-STALE-CURRENT","Update or historically bind the evidence through When Competitor Evidence Becomes Too Old to Use.",IF(AC85="A107-SC-NMC-STALE","Run a fresh assessment with current evidence.",IF(AC85="A107-SC-ASSUMPTION-CONFLICT","Choose a bounded assumption category or remove the detail.",IF(AC85="A107-SC-INDEPENDENCE-UNPROVEN","Trace origins or correct the support category.",IF(AC85="A107-SC-LIMIT-MISSING","Add the exact limitation or correct the upstream outcome.",IF(AC85="A107-SC-NMC-CLAIM-CHANGED","Run a fresh assessment.",IF(AC85="A107-SC-NMC-USE-CHANGED","Run a fresh assessment for the new use.",IF(AC85="A107-SC-UNCLASSIFIED","Return to method governance; do not invent a result.",IF(AC85="A107-LOW-ASSUMPTION","Keep the assumption explicit and seek evidence that could remove it.",IF(AC85="A107-LOW-HISTORICAL","Use only historically bounded wording and seek current evidence.",IF(AC85="A107-LOW-NOT-ESTABLISHED","Trace provenance or collect genuinely independent evidence.",IF(AC85="A107-LOW-SENSITIVE","Collect the evidence most likely to change the result.",IF(AC85="A107-LOW-SINGLE-ORIGIN","Seek genuinely independent corroboration.",IF(AC85="A107-LOW-WEAK-LINES","Strengthen direct support before consequential use.",IF(AC85="A107-MODERATE-HISTORICAL","Do not generalize it to the current decision without fresh evidence.",IF(AC85="A107-MODERATE-LIMITED","Reopen if the named limitation no longer holds.",IF(AC85="A107-MODERATE-NMC","Reopen if the exact claim, use, evidence or context changes.",IF(AC85="A107-MODERATE-ONE-LINE","A second genuinely independent line could change scope or wording.",IF(AC85="A107-MODERATE-SENSITIVE","Name the likely change trigger and keep the statement bounded.",IF(AC85="A107-MODERATE-SHARED-ORIGINS","Seek genuinely independent origins.",IF(AC85="A107-MODERATE-WEAK-LINES","Strengthen the direct evidence and preserve the limitation.",IF(AC85="A107-HIGH-DIRECT-INDEPENDENT","Reopen on the named evidence, context, assumption or decision-use trigger.",IF(AC85="A107-HIGH-INFERENCE-RETAINED","Retain the inference marker and reopen on the named trigger.",IF(AC85="A107-HIGH-NMC","Reopen on the named evidence, context, assumption or decision-use trigger.",""))))))))))))))))))))))))))))))))))))))</x:f>
      </x:c>
      <x:c r="AH85" s="38" t="str">
        <x:f>IF(A85="","",IF(Z85&lt;&gt;"Eligible","",IF(AND(V85="Consequential / high-impact",W85="Hard to reverse"),"CONF-OVERLAY-CONSEQUENCE + CONF-OVERLAY-HARD-TO-REVERSE",IF(AND(AA85="Low confidence",W85="Hard to reverse"),"CONF-OVERLAY-HARD-TO-REVERSE",IF(V85="Consequential / high-impact","CONF-OVERLAY-CONSEQUENCE",IF(W85="Hard to reverse","CONF-OVERLAY-HARD-TO-REVERSE",IF(OR(V85="Material / decision-changing",W85="Costly to reverse"),"CONF-OVERLAY-CONSEQUENCE","")))))))</x:f>
      </x:c>
      <x:c r="AI85" s="38" t="str">
        <x:f>IF(A85="","",IF(Z85&lt;&gt;"Eligible","",IF(AND(V85="Consequential / high-impact",W85="Hard to reverse"),IF(AA85="Low confidence","Independent review and formal approval required; default to deferral, evidence collection or a reversible test.","Independent accountable review and formal approval required before a consequential, hard-to-reverse action."),IF(AND(AA85="Low confidence",W85="Hard to reverse"),"Independent review and formal approval required; default to deferral, evidence collection or a reversible test.",IF(V85="Consequential / high-impact","Independent accountable review and formal approval required.",IF(W85="Hard to reverse","Independent review required before a hard-to-reverse action.",IF(OR(V85="Material / decision-changing",W85="Costly to reverse"),"Accountable reviewer required before material use.","Owner review; reopen on the named trigger.")))))))</x:f>
      </x:c>
      <x:c r="AJ85" s="38" t="str">
        <x:f>IF(A85="","",IF(Z85&lt;&gt;"Eligible","",IF(AND(V85="Consequential / high-impact",W85="Hard to reverse"),IF(AA85="Low confidence","Do not make an irreversible commitment from this Low-confidence assessment.","Prefer a reversible step and proceed only within the recorded scope after independent review; confidence itself is unchanged."),IF(AND(AA85="Low confidence",W85="Hard to reverse"),"Do not make an irreversible commitment from this Low-confidence assessment.",IF(V85="Consequential / high-impact","Proceed only within the recorded scope after independent review; confidence itself is unchanged.",IF(W85="Hard to reverse","Prefer a reversible step until review is complete.",IF(OR(V85="Material / decision-changing",W85="Costly to reverse"),"Use only after accountable review and within the stated boundary.","Proceed within the stated scope and preserve the reopen condition.")))))))</x:f>
      </x:c>
      <x:c r="AK85" s="37"/>
      <x:c r="AL85" s="37"/>
      <x:c r="AM85" s="37"/>
      <x:c r="AN85" s="37"/>
      <x:c r="AO85" s="42"/>
      <x:c r="AP85" s="38" t="str">
        <x:f>IF(A85="","",IF(Z85&lt;&gt;"Eligible","Not active",IF(OR(AND(AN85&lt;&gt;"",NOT(OR(EXACT(AN85,"Yes"),EXACT(AN85,"No")))),AND(AO85&lt;&gt;"",NOT(ISNUMBER(AO85)))),"H00",IF(OR(AK85="",AM85="",AN85=""),"H01",IF(AND(OR(V85="Material / decision-changing",V85="Consequential / high-impact",W85="Costly to reverse",W85="Hard to reverse"),AL85=""),"H02",IF(AND(OR(V85="Consequential / high-impact",W85="Hard to reverse"),AK85&lt;&gt;"",AL85&lt;&gt;"",EXACT(AK85,AL85)),"H03",IF(AND(AN85="Yes",AO85=""),"H04",IF(AND(AN85="No",AO85&lt;&gt;""),"H05","H06"))))))))</x:f>
      </x:c>
      <x:c r="AQ85" s="38" t="str">
        <x:f>IF(A85="","",IF(AP85="Not active","Not active",IF(OR(AP85="H00",AP85="H01",AP85="H04"),"Incomplete",IF(OR(AP85="H02",AP85="H03",AP85="H05"),"Draft","Complete"))))</x:f>
      </x:c>
      <x:c r="AR85" s="38" t="str">
        <x:f>IF(A85="","",IF(AP85="H00","CONF-HANDOFF-INVALID",IF(AP85="H01","CONF-HANDOFF-INCOMPLETE",IF(AP85="H02","CONF-HANDOFF-REVIEWER",IF(AP85="H03","CONF-HANDOFF-INDEPENDENCE",IF(AP85="H04","CONF-HANDOFF-DATE",IF(AP85="H05","CONF-HANDOFF-DATE-NOT-MATERIAL","")))))))</x:f>
      </x:c>
      <x:c r="AS85" s="38" t="str">
        <x:f>IF(A85="","",IF(AP85="H06","Permitted","Prohibited"))</x:f>
      </x:c>
      <x:c r="AT85" s="38" t="str">
        <x:f>IF(A85="","",IF(OR(AB85="P85",AB85="P86",AB85="P88",AB85="P89"),"What Counts as Reliable Evidence in Competitor Analysis?",IF(AB85="P87","Observed, Inferred and Unresolved Evidence",IF(AB85="P90","How to Handle Contradictory Competitor Evidence",IF(AB85="P91","When Competitor Evidence Becomes Too Old to Use","")))))</x:f>
      </x:c>
      <x:c r="AU85" s="38" t="str">
        <x:f>IF(A85="","","SERPIFAI Confidence Statement Method v1.0.1")</x:f>
      </x:c>
      <x:c r="AV85" s="38" t="str">
        <x:f>IF(A85="","","Qualitative evidence-and-uncertainty protocol; not probability, calibrated accuracy, scoring, assurance or a guarantee.")</x:f>
      </x:c>
    </x:row>
    <x:row r="86">
      <x:c r="A86" s="37"/>
      <x:c r="B86" s="37"/>
      <x:c r="C86" s="37"/>
      <x:c r="D86" s="37"/>
      <x:c r="E86" s="42"/>
      <x:c r="F86" s="37"/>
      <x:c r="G86" s="37"/>
      <x:c r="H86" s="37"/>
      <x:c r="I86" s="37"/>
      <x:c r="J86" s="37"/>
      <x:c r="K86" s="37"/>
      <x:c r="L86" s="37"/>
      <x:c r="M86" s="37"/>
      <x:c r="N86" s="37"/>
      <x:c r="O86" s="37"/>
      <x:c r="P86" s="37"/>
      <x:c r="Q86" s="37"/>
      <x:c r="R86" s="37"/>
      <x:c r="S86" s="37"/>
      <x:c r="T86" s="37"/>
      <x:c r="U86" s="37"/>
      <x:c r="V86" s="37"/>
      <x:c r="W86" s="37"/>
      <x:c r="X86" s="38" t="str">
        <x:f>IF(A86="","",IF(NOT(AND(OR(EXACT(F86,"Use"),EXACT(F86,"Use with limits"),EXACT(F86,"Review required"),EXACT(F86,"Refuse claim"),EXACT(F86,"No material change")),OR(EXACT(J86,"Fit"),EXACT(J86,"Limited / weak"),EXACT(J86,"Stale"),EXACT(J86,"Contradictory"),EXACT(J86,"Missing")),OR(EXACT(K86,"Supported"),EXACT(K86,"Inferred"),EXACT(K86,"Unresolved")),OR(EXACT(L86,"Yes"),EXACT(L86,"Partial"),EXACT(L86,"No"),EXACT(L86,"Unknown")),OR(EXACT(M86,"None found"),EXACT(M86,"Apparent contradiction resolved"),EXACT(M86,"Material contradiction unresolved"),EXACT(M86,"Not checked")),OR(EXACT(N86,"None"),EXACT(N86,"Recoverable missing evidence"),EXACT(N86,"Material evidence unavailable"),EXACT(N86,"Unknown")),OR(EXACT(O86,"Multiple independent lines"),EXACT(O86,"One independent line"),EXACT(O86,"Single-origin only"),EXACT(O86,"Not established")),OR(EXACT(Q86,"None"),EXACT(Q86,"Limited and visible"),EXACT(Q86,"Material but bounded"),EXACT(Q86,"Material and unresolved")),OR(EXACT(S86,"Fit for current decision"),EXACT(S86,"Historical but deliberately bounded"),EXACT(S86,"Stale for current decision"),EXACT(S86,"Context not established")),OR(EXACT(T86,"Unlikely to change assessment"),EXACT(T86,"Could change scope or wording"),EXACT(T86,"Likely to change assessment")),OR(EXACT(V86,"Routine / descriptive"),EXACT(V86,"Material / decision-changing"),EXACT(V86,"Consequential / high-impact")),OR(EXACT(W86,"Easy to reverse"),EXACT(W86,"Costly to reverse"),EXACT(W86,"Hard to reverse")),IF(F86="No material change",OR(EXACT(H86,"Unchanged exact claim"),EXACT(H86,"Changed exact claim")),TRUE),IF(F86="No material change",OR(EXACT(I86,"Unchanged decision use"),EXACT(I86,"Changed decision use")),TRUE),IF(OR(O86="Multiple independent lines",O86="One independent line"),OR(EXACT(P86,"Established independent origins"),EXACT(P86,"Shared or dependent origins"),EXACT(P86,"Not established")),TRUE))),"Invalid","Valid"))</x:f>
      </x:c>
      <x:c r="Y86" s="38" t="str">
        <x:f>IF(A86="","",IF(X86="Invalid","Not evaluated after P00",IF(OR(C86="",D86="",F86="",IF(F86="No material change",OR(H86="",I86=""),FALSE),J86="",K86="",L86="",M86="",N86="",O86="",IF(OR(O86="Multiple independent lines",O86="One independent line"),P86="",FALSE),Q86="",IF(Q86&lt;&gt;"None",R86="",FALSE),S86="",T86="",U86="",V86="",W86=""),"Incomplete","Complete")))</x:f>
      </x:c>
      <x:c r="Z86" s="38" t="str">
        <x:f>IF(A86="","",IF(AB86="P00","Invalid controlled input",IF(AB86="P01","Incomplete",IF(OR(AB86="P02",AB86="P03",AB86="P04",AB86="P05",AB86="P06",AB86="P07",AB86="P08",AB86="P09"),"Not eligible","Eligible"))))</x:f>
      </x:c>
      <x:c r="AA86" s="38" t="str">
        <x:f>IF(A86="","",IF(AB86="P00","No confidence assigned",IF(AB86="P01","No confidence result",IF(OR(AB86="P02",AB86="P03",AB86="P04",AB86="P05",AB86="P06",AB86="P07",AB86="P08",AB86="P09"),"Confidence not assignable",IF(AB86="P10","Low confidence",IF(AB86="P11","Moderate confidence","High confidence"))))))</x:f>
      </x:c>
      <x:c r="AB86" s="38" t="str">
        <x:f>IF(A86="","",IF(X86="Invalid","P00",IF(Y86="Incomplete","P01",IF(F86="Refuse claim","P02",IF(F86="Review required","P03",IF(K86="Unresolved","P04",IF(OR(L86="No",L86="Unknown",L86="Partial"),"P05",IF(OR(J86="Missing",N86&lt;&gt;"None",M86="Not checked"),"P06",IF(OR(J86="Contradictory",M86="Material contradiction unresolved"),"P07",IF(OR(J86="Stale",S86="Stale for current decision",S86="Context not established",Q86="Material and unresolved"),"P08",IF(OR(AND(F86="Use with limits",G86=""),AND(F86="No material change",H86="Changed exact claim"),AND(F86="No material change",I86="Changed decision use"),AND(OR(O86="Multiple independent lines",O86="One independent line"),P86="Not established"),AND(Q86="None",R86&lt;&gt;"")),"P09",IF(OR(Q86="Material but bounded",AND(S86="Historical but deliberately bounded",J86="Limited / weak"),O86="Not established",AND(J86="Limited / weak",O86="Multiple independent lines",P86="Established independent origins",T86="Likely to change assessment"),AND(O86="Single-origin only",NOT(AND(F86="Use",J86="Fit",OR(K86="Supported",K86="Inferred"),L86="Yes",OR(M86="None found",M86="Apparent contradiction resolved"),N86="None",O86="Single-origin only",OR(Q86="None",Q86="Limited and visible"),S86="Fit for current decision",T86="Unlikely to change assessment"))),T86="Likely to change assessment"),"P10",IF(OR(AND(F86="No material change",NOT(AND(OR(F86="Use",F86="No material change"),IF(F86="No material change",AND(H86="Unchanged exact claim",I86="Unchanged decision use"),TRUE),J86="Fit",OR(K86="Supported",K86="Inferred"),L86="Yes",OR(M86="None found",M86="Apparent contradiction resolved"),N86="None",O86="Multiple independent lines",P86="Established independent origins",OR(Q86="None",Q86="Limited and visible"),S86="Fit for current decision",T86="Unlikely to change assessment"))),F86="Use with limits",S86="Historical but deliberately bounded",P86="Shared or dependent origins",O86="One independent line",AND(F86="Use",J86="Fit",OR(K86="Supported",K86="Inferred"),L86="Yes",OR(M86="None found",M86="Apparent contradiction resolved"),N86="None",O86="Single-origin only",OR(Q86="None",Q86="Limited and visible"),S86="Fit for current decision",T86="Unlikely to change assessment"),AND(J86="Limited / weak",O86="Multiple independent lines",P86="Established independent origins",OR(T86="Unlikely to change assessment",T86="Could change scope or wording")),T86="Could change scope or wording"),"P11",IF(AND(OR(F86="Use",F86="No material change"),IF(F86="No material change",AND(H86="Unchanged exact claim",I86="Unchanged decision use"),TRUE),J86="Fit",OR(K86="Supported",K86="Inferred"),L86="Yes",OR(M86="None found",M86="Apparent contradiction resolved"),N86="None",O86="Multiple independent lines",P86="Established independent origins",OR(Q86="None",Q86="Limited and visible"),S86="Fit for current decision",T86="Unlikely to change assessment"),"P12","P09"))))))))))))))</x:f>
      </x:c>
      <x:c r="AC86" s="38" t="str">
        <x:f>IF(A86="","",IF(AB86="P00","CONF-TECH-INVALID-ENUM",IF(AB86="P01","CONF-INCOMPLETE",IF(AB86="P02","CONF-UPSTREAM-REFUSE",IF(AB86="P03","CONF-UPSTREAM-REVIEW",IF(AB86="P04",IF(F86="No material change","CONF-SC-NMC-UNRESOLVED","CONF-UPSTREAM-UNRESOLVED"),IF(AB86="P05",IF(L86="Partial","CONF-DIRECT-FIT-PARTIAL","CONF-DIRECT-FIT"),IF(AB86="P06","CONF-MISSING-OR-UNCHECKED",IF(AB86="P07",IF(F86="No material change","CONF-SC-NMC-CONTRADICTION","CONF-CONTRADICTION"),IF(AB86="P08",IF(Q86="Material and unresolved","CONF-NOT-ASSIGNABLE-ASSUMPTION",IF(AND(F86="No material change",OR(J86="Stale",S86="Stale for current decision")),"CONF-SC-NMC-STALE",IF(S86="Context not established","CONF-NOT-ASSIGNABLE-CONTEXT","CONF-NOT-ASSIGNABLE-STALE-CURRENT"))),IF(AB86="P09",IF(AND(F86="Use with limits",G86=""),"CONF-SC-LIMIT-MISSING",IF(AND(F86="No material change",H86="Changed exact claim"),"CONF-SC-NMC-CLAIM-CHANGED",IF(AND(F86="No material change",I86="Changed decision use"),"CONF-SC-NMC-USE-CHANGED",IF(AND(OR(O86="Multiple independent lines",O86="One independent line"),P86="Not established"),"CONF-SC-INDEPENDENCE-UNPROVEN",IF(AND(Q86="None",R86&lt;&gt;""),"CONF-SC-ASSUMPTION-CONFLICT","CONF-SC-UNCLASSIFIED"))))),IF(AB86="P10",IF(Q86="Material but bounded","CONF-LOW-ASSUMPTION",IF(AND(S86="Historical but deliberately bounded",J86="Limited / weak"),"CONF-LOW-HISTORICAL",IF(O86="Not established","CONF-LOW-NOT-ESTABLISHED",IF(AND(J86="Limited / weak",O86="Multiple independent lines",P86="Established independent origins",T86="Likely to change assessment"),"CONF-LOW-WEAK-LINES",IF(AND(O86="Single-origin only",NOT(AND(F86="Use",J86="Fit",OR(K86="Supported",K86="Inferred"),L86="Yes",OR(M86="None found",M86="Apparent contradiction resolved"),N86="None",O86="Single-origin only",OR(Q86="None",Q86="Limited and visible"),S86="Fit for current decision",T86="Unlikely to change assessment"))),"CONF-LOW-SINGLE-ORIGIN","CONF-LOW-SENSITIVE"))))),IF(AB86="P11",IF(F86="No material change","CONF-MODERATE-NMC",IF(F86="Use with limits","CONF-MODERATE-LIMITED",IF(S86="Historical but deliberately bounded","CONF-MODERATE-HISTORICAL",IF(P86="Shared or dependent origins","CONF-MODERATE-SHARED-ORIGINS",IF(OR(O86="One independent line",AND(F86="Use",J86="Fit",OR(K86="Supported",K86="Inferred"),L86="Yes",OR(M86="None found",M86="Apparent contradiction resolved"),N86="None",O86="Single-origin only",OR(Q86="None",Q86="Limited and visible"),S86="Fit for current decision",T86="Unlikely to change assessment")),"CONF-MODERATE-ONE-LINE",IF(AND(J86="Limited / weak",O86="Multiple independent lines",P86="Established independent origins",OR(T86="Unlikely to change assessment",T86="Could change scope or wording")),"CONF-MODERATE-WEAK-LINES","CONF-MODERATE-SENSITIVE")))))),IF(AB86="P12",IF(F86="No material change","CONF-HIGH-NMC",IF(K86="Inferred","CONF-HIGH-INFERENCE-RETAINED","CONF-HIGH-DIRECT-INDEPENDENT")),""))))))))))))))</x:f>
      </x:c>
      <x:c r="AD86" s="38" t="str">
        <x:f>IF(A86="","",IF(AC86="A108-TECH-INVALID-ENUM","One or more active Stage 1 controlled values are invalid.",IF(AC86="A108-INCOMPLETE","The active Stage 1 assessment is incomplete.",IF(AC86="A108-UPSTREAM-REFUSE","What Counts as Reliable Evidence in Competitor Analysis? returned Refuse claim.",IF(AC86="A108-UPSTREAM-REVIEW","What Counts as Reliable Evidence in Competitor Analysis? returned Review required.",IF(AC86="A108-SC-NMC-UNRESOLVED","The no-material-change claim remains unresolved.",IF(AC86="A108-UPSTREAM-UNRESOLVED","The claim remains unresolved.",IF(AC86="A108-DIRECT-FIT","The evidence does not directly fit the exact submitted claim.",IF(AC86="A108-DIRECT-FIT-PARTIAL","The submitted claim only partially fits the evidence.",IF(AC86="A108-MISSING-OR-UNCHECKED","Required evidence is missing, unavailable, unknown, or contradiction checking is incomplete.",IF(AC86="A108-CONTRADICTION","A material contradiction remains unresolved.",IF(AC86="A108-SC-NMC-CONTRADICTION","The no-material-change submission contains an unresolved material contradiction.",IF(AC86="A108-NOT-ASSIGNABLE-ASSUMPTION","A material assumption remains unresolved.",IF(AC86="A108-NOT-ASSIGNABLE-CONTEXT","The relevant context is not established.",IF(AC86="A108-NOT-ASSIGNABLE-STALE-CURRENT","The evidence or context is stale for the current decision.",IF(AC86="A108-SC-NMC-STALE","The no-material-change assessment is stale for the current decision.",IF(AC86="A108-SC-ASSUMPTION-CONFLICT","The assumption category and detail conflict.",IF(AC86="A108-SC-INDEPENDENCE-UNPROVEN","Independent origins are not established.",IF(AC86="A108-SC-LIMIT-MISSING","Use with limits requires a named limitation.",IF(AC86="A108-SC-NMC-CLAIM-CHANGED","The exact claim changed, so prior confidence cannot be carried forward.",IF(AC86="A108-SC-NMC-USE-CHANGED","The decision use changed.",IF(AC86="A108-SC-UNCLASSIFIED","The valid input combination has no authorized classification.",IF(AC86="A108-LOW-ASSUMPTION","A bounded material assumption makes the eligible assessment fragile.",IF(AC86="A108-LOW-HISTORICAL","Historical, weak support makes the assessment fragile.",IF(AC86="A108-LOW-NOT-ESTABLISHED","Support exists but independent support is not established.",IF(AC86="A108-LOW-SENSITIVE","Plausible new evidence is likely to change the assessment.",IF(AC86="A108-LOW-SINGLE-ORIGIN","The eligible assessment depends on one origin and fails the stable single-origin conjunction.",IF(AC86="A108-LOW-WEAK-LINES","Multiple independent lines remain weak and the result is likely to change.",IF(AC86="A108-MODERATE-HISTORICAL","The evidence supports a deliberately historical, bounded assessment.",IF(AC86="A108-MODERATE-LIMITED","The assessment is eligible only within the named limitation.",IF(AC86="A108-MODERATE-NMC","The unchanged assessment remains eligible but retains meaningful uncertainty.",IF(AC86="A108-MODERATE-ONE-LINE","The assessment rests on one effective line of support.",IF(AC86="A108-MODERATE-SENSITIVE","Meaningful new evidence could change the scope or wording.",IF(AC86="A108-MODERATE-SHARED-ORIGINS","The lines share or depend on common origins, reducing independent corroboration.",IF(AC86="A108-MODERATE-WEAK-LINES","Established independent origins support the assessment, but the evidence remains limited or weak.",IF(AC86="A108-HIGH-DIRECT-INDEPENDENT","Direct, coherent support with established independent origins and limited visible assumptions supports the bounded assessment.",IF(AC86="A108-HIGH-INFERENCE-RETAINED","Direct, coherent support with established independent origins supports the bounded inference; it remains explicitly an inference.",IF(AC86="A108-HIGH-NMC","The exact claim and decision use are unchanged and the strong-support conditions remain satisfied.",""))))))))))))))))))))))))))))))))))))))</x:f>
      </x:c>
      <x:c r="AE86" s="38" t="str">
        <x:f>IF(A86="","",IF(Z86="Invalid controlled input","No confidence statement is permitted.",IF(Z86="Incomplete","No confidence statement is permitted until Stage 1 is complete.",IF(Z86="Not eligible","Confidence not assignable: no confidence statement is permitted for "&amp;C86&amp;" because "&amp;AD86&amp;" "&amp;AG86,IF(AA86="High confidence",IF(K86="Inferred","The evidence supports the inference that ","The available evidence strongly supports the assessment that ")&amp;C86&amp;", with High confidence within "&amp;D86&amp;". The principal remaining uncertainty is "&amp;U86,IF(AA86="Moderate confidence",IF(K86="Inferred","The evidence supports the inference that ","The available evidence supports the assessment that ")&amp;C86&amp;", with Moderate confidence within "&amp;D86&amp;". "&amp;U86&amp;" could change its scope or wording.",IF(K86="Inferred","The limited evidence supports the provisional inference that ","Limited evidence weakly supports the bounded assessment that ")&amp;C86&amp;". Treat it as provisional because "&amp;U86))))))</x:f>
      </x:c>
      <x:c r="AF86" s="38" t="str">
        <x:f>IF(A86="","",IF(Z86="Invalid controlled input","Do not preserve or reuse a previous result.",IF(Z86="Incomplete","Do not infer a result from partial inputs.",IF(Z86="Not eligible","Do not use High, Moderate or Low confidence, zero confidence, very low confidence, or wording that presents the claim as established.",IF(AA86="High confidence","Do not say certain, proven, guaranteed, definitely, conclusive, established fact, or assign a numerical probability.",IF(AA86="Moderate confidence","Do not say definitive, conclusive, established fact, or attach a percentage band.","Do not say shows, confirms, demonstrates as established, or use Low confidence to rescue an unsupported claim."))))))</x:f>
      </x:c>
      <x:c r="AG86" s="38" t="str">
        <x:f>IF(A86="","",IF(AC86="A108-TECH-INVALID-ENUM","Correct the exact invalid value and resubmit.",IF(AC86="A108-INCOMPLETE","Complete every active Stage 1 field.",IF(AC86="A108-UPSTREAM-REFUSE","Resolve or replace the refused claim through What Counts as Reliable Evidence in Competitor Analysis?.",IF(AC86="A108-UPSTREAM-REVIEW","Complete the review in What Counts as Reliable Evidence in Competitor Analysis? before confidence assessment.",IF(AC86="A108-SC-NMC-UNRESOLVED","Resolve the claim status upstream before assigning confidence.",IF(AC86="A108-UPSTREAM-UNRESOLVED","Resolve the claim status upstream before assigning confidence.",IF(AC86="A108-DIRECT-FIT","Narrow or replace the claim and rerun What Counts as Reliable Evidence in Competitor Analysis?.",IF(AC86="A108-DIRECT-FIT-PARTIAL","Submit the separately narrowed proposition approved through What Counts as Reliable Evidence in Competitor Analysis? as the new Exact claim with Direct claim fit set to Yes.",IF(AC86="A108-MISSING-OR-UNCHECKED","Recover or document the required evidence and complete the review in What Counts as Reliable Evidence in Competitor Analysis? before assigning confidence.",IF(AC86="A108-CONTRADICTION","Resolve or preserve the contradiction through How to Handle Contradictory Competitor Evidence before assigning confidence.",IF(AC86="A108-SC-NMC-CONTRADICTION","Resolve or preserve the contradiction through How to Handle Contradictory Competitor Evidence before assigning confidence.",IF(AC86="A108-NOT-ASSIGNABLE-ASSUMPTION","Resolve the material assumption or narrow the claim.",IF(AC86="A108-NOT-ASSIGNABLE-CONTEXT","Establish the relevant context before assigning confidence.",IF(AC86="A108-NOT-ASSIGNABLE-STALE-CURRENT","Update or historically bind the evidence through When Competitor Evidence Becomes Too Old to Use.",IF(AC86="A108-SC-NMC-STALE","Run a fresh assessment with current evidence.",IF(AC86="A108-SC-ASSUMPTION-CONFLICT","Choose a bounded assumption category or remove the detail.",IF(AC86="A108-SC-INDEPENDENCE-UNPROVEN","Trace origins or correct the support category.",IF(AC86="A108-SC-LIMIT-MISSING","Add the exact limitation or correct the upstream outcome.",IF(AC86="A108-SC-NMC-CLAIM-CHANGED","Run a fresh assessment.",IF(AC86="A108-SC-NMC-USE-CHANGED","Run a fresh assessment for the new use.",IF(AC86="A108-SC-UNCLASSIFIED","Return to method governance; do not invent a result.",IF(AC86="A108-LOW-ASSUMPTION","Keep the assumption explicit and seek evidence that could remove it.",IF(AC86="A108-LOW-HISTORICAL","Use only historically bounded wording and seek current evidence.",IF(AC86="A108-LOW-NOT-ESTABLISHED","Trace provenance or collect genuinely independent evidence.",IF(AC86="A108-LOW-SENSITIVE","Collect the evidence most likely to change the result.",IF(AC86="A108-LOW-SINGLE-ORIGIN","Seek genuinely independent corroboration.",IF(AC86="A108-LOW-WEAK-LINES","Strengthen direct support before consequential use.",IF(AC86="A108-MODERATE-HISTORICAL","Do not generalize it to the current decision without fresh evidence.",IF(AC86="A108-MODERATE-LIMITED","Reopen if the named limitation no longer holds.",IF(AC86="A108-MODERATE-NMC","Reopen if the exact claim, use, evidence or context changes.",IF(AC86="A108-MODERATE-ONE-LINE","A second genuinely independent line could change scope or wording.",IF(AC86="A108-MODERATE-SENSITIVE","Name the likely change trigger and keep the statement bounded.",IF(AC86="A108-MODERATE-SHARED-ORIGINS","Seek genuinely independent origins.",IF(AC86="A108-MODERATE-WEAK-LINES","Strengthen the direct evidence and preserve the limitation.",IF(AC86="A108-HIGH-DIRECT-INDEPENDENT","Reopen on the named evidence, context, assumption or decision-use trigger.",IF(AC86="A108-HIGH-INFERENCE-RETAINED","Retain the inference marker and reopen on the named trigger.",IF(AC86="A108-HIGH-NMC","Reopen on the named evidence, context, assumption or decision-use trigger.",""))))))))))))))))))))))))))))))))))))))</x:f>
      </x:c>
      <x:c r="AH86" s="38" t="str">
        <x:f>IF(A86="","",IF(Z86&lt;&gt;"Eligible","",IF(AND(V86="Consequential / high-impact",W86="Hard to reverse"),"CONF-OVERLAY-CONSEQUENCE + CONF-OVERLAY-HARD-TO-REVERSE",IF(AND(AA86="Low confidence",W86="Hard to reverse"),"CONF-OVERLAY-HARD-TO-REVERSE",IF(V86="Consequential / high-impact","CONF-OVERLAY-CONSEQUENCE",IF(W86="Hard to reverse","CONF-OVERLAY-HARD-TO-REVERSE",IF(OR(V86="Material / decision-changing",W86="Costly to reverse"),"CONF-OVERLAY-CONSEQUENCE","")))))))</x:f>
      </x:c>
      <x:c r="AI86" s="38" t="str">
        <x:f>IF(A86="","",IF(Z86&lt;&gt;"Eligible","",IF(AND(V86="Consequential / high-impact",W86="Hard to reverse"),IF(AA86="Low confidence","Independent review and formal approval required; default to deferral, evidence collection or a reversible test.","Independent accountable review and formal approval required before a consequential, hard-to-reverse action."),IF(AND(AA86="Low confidence",W86="Hard to reverse"),"Independent review and formal approval required; default to deferral, evidence collection or a reversible test.",IF(V86="Consequential / high-impact","Independent accountable review and formal approval required.",IF(W86="Hard to reverse","Independent review required before a hard-to-reverse action.",IF(OR(V86="Material / decision-changing",W86="Costly to reverse"),"Accountable reviewer required before material use.","Owner review; reopen on the named trigger.")))))))</x:f>
      </x:c>
      <x:c r="AJ86" s="38" t="str">
        <x:f>IF(A86="","",IF(Z86&lt;&gt;"Eligible","",IF(AND(V86="Consequential / high-impact",W86="Hard to reverse"),IF(AA86="Low confidence","Do not make an irreversible commitment from this Low-confidence assessment.","Prefer a reversible step and proceed only within the recorded scope after independent review; confidence itself is unchanged."),IF(AND(AA86="Low confidence",W86="Hard to reverse"),"Do not make an irreversible commitment from this Low-confidence assessment.",IF(V86="Consequential / high-impact","Proceed only within the recorded scope after independent review; confidence itself is unchanged.",IF(W86="Hard to reverse","Prefer a reversible step until review is complete.",IF(OR(V86="Material / decision-changing",W86="Costly to reverse"),"Use only after accountable review and within the stated boundary.","Proceed within the stated scope and preserve the reopen condition.")))))))</x:f>
      </x:c>
      <x:c r="AK86" s="37"/>
      <x:c r="AL86" s="37"/>
      <x:c r="AM86" s="37"/>
      <x:c r="AN86" s="37"/>
      <x:c r="AO86" s="42"/>
      <x:c r="AP86" s="38" t="str">
        <x:f>IF(A86="","",IF(Z86&lt;&gt;"Eligible","Not active",IF(OR(AND(AN86&lt;&gt;"",NOT(OR(EXACT(AN86,"Yes"),EXACT(AN86,"No")))),AND(AO86&lt;&gt;"",NOT(ISNUMBER(AO86)))),"H00",IF(OR(AK86="",AM86="",AN86=""),"H01",IF(AND(OR(V86="Material / decision-changing",V86="Consequential / high-impact",W86="Costly to reverse",W86="Hard to reverse"),AL86=""),"H02",IF(AND(OR(V86="Consequential / high-impact",W86="Hard to reverse"),AK86&lt;&gt;"",AL86&lt;&gt;"",EXACT(AK86,AL86)),"H03",IF(AND(AN86="Yes",AO86=""),"H04",IF(AND(AN86="No",AO86&lt;&gt;""),"H05","H06"))))))))</x:f>
      </x:c>
      <x:c r="AQ86" s="38" t="str">
        <x:f>IF(A86="","",IF(AP86="Not active","Not active",IF(OR(AP86="H00",AP86="H01",AP86="H04"),"Incomplete",IF(OR(AP86="H02",AP86="H03",AP86="H05"),"Draft","Complete"))))</x:f>
      </x:c>
      <x:c r="AR86" s="38" t="str">
        <x:f>IF(A86="","",IF(AP86="H00","CONF-HANDOFF-INVALID",IF(AP86="H01","CONF-HANDOFF-INCOMPLETE",IF(AP86="H02","CONF-HANDOFF-REVIEWER",IF(AP86="H03","CONF-HANDOFF-INDEPENDENCE",IF(AP86="H04","CONF-HANDOFF-DATE",IF(AP86="H05","CONF-HANDOFF-DATE-NOT-MATERIAL","")))))))</x:f>
      </x:c>
      <x:c r="AS86" s="38" t="str">
        <x:f>IF(A86="","",IF(AP86="H06","Permitted","Prohibited"))</x:f>
      </x:c>
      <x:c r="AT86" s="38" t="str">
        <x:f>IF(A86="","",IF(OR(AB86="P86",AB86="P87",AB86="P89",AB86="P90"),"What Counts as Reliable Evidence in Competitor Analysis?",IF(AB86="P88","Observed, Inferred and Unresolved Evidence",IF(AB86="P91","How to Handle Contradictory Competitor Evidence",IF(AB86="P92","When Competitor Evidence Becomes Too Old to Use","")))))</x:f>
      </x:c>
      <x:c r="AU86" s="38" t="str">
        <x:f>IF(A86="","","SERPIFAI Confidence Statement Method v1.0.1")</x:f>
      </x:c>
      <x:c r="AV86" s="38" t="str">
        <x:f>IF(A86="","","Qualitative evidence-and-uncertainty protocol; not probability, calibrated accuracy, scoring, assurance or a guarantee.")</x:f>
      </x:c>
    </x:row>
    <x:row r="87">
      <x:c r="A87" s="37"/>
      <x:c r="B87" s="37"/>
      <x:c r="C87" s="37"/>
      <x:c r="D87" s="37"/>
      <x:c r="E87" s="42"/>
      <x:c r="F87" s="37"/>
      <x:c r="G87" s="37"/>
      <x:c r="H87" s="37"/>
      <x:c r="I87" s="37"/>
      <x:c r="J87" s="37"/>
      <x:c r="K87" s="37"/>
      <x:c r="L87" s="37"/>
      <x:c r="M87" s="37"/>
      <x:c r="N87" s="37"/>
      <x:c r="O87" s="37"/>
      <x:c r="P87" s="37"/>
      <x:c r="Q87" s="37"/>
      <x:c r="R87" s="37"/>
      <x:c r="S87" s="37"/>
      <x:c r="T87" s="37"/>
      <x:c r="U87" s="37"/>
      <x:c r="V87" s="37"/>
      <x:c r="W87" s="37"/>
      <x:c r="X87" s="38" t="str">
        <x:f>IF(A87="","",IF(NOT(AND(OR(EXACT(F87,"Use"),EXACT(F87,"Use with limits"),EXACT(F87,"Review required"),EXACT(F87,"Refuse claim"),EXACT(F87,"No material change")),OR(EXACT(J87,"Fit"),EXACT(J87,"Limited / weak"),EXACT(J87,"Stale"),EXACT(J87,"Contradictory"),EXACT(J87,"Missing")),OR(EXACT(K87,"Supported"),EXACT(K87,"Inferred"),EXACT(K87,"Unresolved")),OR(EXACT(L87,"Yes"),EXACT(L87,"Partial"),EXACT(L87,"No"),EXACT(L87,"Unknown")),OR(EXACT(M87,"None found"),EXACT(M87,"Apparent contradiction resolved"),EXACT(M87,"Material contradiction unresolved"),EXACT(M87,"Not checked")),OR(EXACT(N87,"None"),EXACT(N87,"Recoverable missing evidence"),EXACT(N87,"Material evidence unavailable"),EXACT(N87,"Unknown")),OR(EXACT(O87,"Multiple independent lines"),EXACT(O87,"One independent line"),EXACT(O87,"Single-origin only"),EXACT(O87,"Not established")),OR(EXACT(Q87,"None"),EXACT(Q87,"Limited and visible"),EXACT(Q87,"Material but bounded"),EXACT(Q87,"Material and unresolved")),OR(EXACT(S87,"Fit for current decision"),EXACT(S87,"Historical but deliberately bounded"),EXACT(S87,"Stale for current decision"),EXACT(S87,"Context not established")),OR(EXACT(T87,"Unlikely to change assessment"),EXACT(T87,"Could change scope or wording"),EXACT(T87,"Likely to change assessment")),OR(EXACT(V87,"Routine / descriptive"),EXACT(V87,"Material / decision-changing"),EXACT(V87,"Consequential / high-impact")),OR(EXACT(W87,"Easy to reverse"),EXACT(W87,"Costly to reverse"),EXACT(W87,"Hard to reverse")),IF(F87="No material change",OR(EXACT(H87,"Unchanged exact claim"),EXACT(H87,"Changed exact claim")),TRUE),IF(F87="No material change",OR(EXACT(I87,"Unchanged decision use"),EXACT(I87,"Changed decision use")),TRUE),IF(OR(O87="Multiple independent lines",O87="One independent line"),OR(EXACT(P87,"Established independent origins"),EXACT(P87,"Shared or dependent origins"),EXACT(P87,"Not established")),TRUE))),"Invalid","Valid"))</x:f>
      </x:c>
      <x:c r="Y87" s="38" t="str">
        <x:f>IF(A87="","",IF(X87="Invalid","Not evaluated after P00",IF(OR(C87="",D87="",F87="",IF(F87="No material change",OR(H87="",I87=""),FALSE),J87="",K87="",L87="",M87="",N87="",O87="",IF(OR(O87="Multiple independent lines",O87="One independent line"),P87="",FALSE),Q87="",IF(Q87&lt;&gt;"None",R87="",FALSE),S87="",T87="",U87="",V87="",W87=""),"Incomplete","Complete")))</x:f>
      </x:c>
      <x:c r="Z87" s="38" t="str">
        <x:f>IF(A87="","",IF(AB87="P00","Invalid controlled input",IF(AB87="P01","Incomplete",IF(OR(AB87="P02",AB87="P03",AB87="P04",AB87="P05",AB87="P06",AB87="P07",AB87="P08",AB87="P09"),"Not eligible","Eligible"))))</x:f>
      </x:c>
      <x:c r="AA87" s="38" t="str">
        <x:f>IF(A87="","",IF(AB87="P00","No confidence assigned",IF(AB87="P01","No confidence result",IF(OR(AB87="P02",AB87="P03",AB87="P04",AB87="P05",AB87="P06",AB87="P07",AB87="P08",AB87="P09"),"Confidence not assignable",IF(AB87="P10","Low confidence",IF(AB87="P11","Moderate confidence","High confidence"))))))</x:f>
      </x:c>
      <x:c r="AB87" s="38" t="str">
        <x:f>IF(A87="","",IF(X87="Invalid","P00",IF(Y87="Incomplete","P01",IF(F87="Refuse claim","P02",IF(F87="Review required","P03",IF(K87="Unresolved","P04",IF(OR(L87="No",L87="Unknown",L87="Partial"),"P05",IF(OR(J87="Missing",N87&lt;&gt;"None",M87="Not checked"),"P06",IF(OR(J87="Contradictory",M87="Material contradiction unresolved"),"P07",IF(OR(J87="Stale",S87="Stale for current decision",S87="Context not established",Q87="Material and unresolved"),"P08",IF(OR(AND(F87="Use with limits",G87=""),AND(F87="No material change",H87="Changed exact claim"),AND(F87="No material change",I87="Changed decision use"),AND(OR(O87="Multiple independent lines",O87="One independent line"),P87="Not established"),AND(Q87="None",R87&lt;&gt;"")),"P09",IF(OR(Q87="Material but bounded",AND(S87="Historical but deliberately bounded",J87="Limited / weak"),O87="Not established",AND(J87="Limited / weak",O87="Multiple independent lines",P87="Established independent origins",T87="Likely to change assessment"),AND(O87="Single-origin only",NOT(AND(F87="Use",J87="Fit",OR(K87="Supported",K87="Inferred"),L87="Yes",OR(M87="None found",M87="Apparent contradiction resolved"),N87="None",O87="Single-origin only",OR(Q87="None",Q87="Limited and visible"),S87="Fit for current decision",T87="Unlikely to change assessment"))),T87="Likely to change assessment"),"P10",IF(OR(AND(F87="No material change",NOT(AND(OR(F87="Use",F87="No material change"),IF(F87="No material change",AND(H87="Unchanged exact claim",I87="Unchanged decision use"),TRUE),J87="Fit",OR(K87="Supported",K87="Inferred"),L87="Yes",OR(M87="None found",M87="Apparent contradiction resolved"),N87="None",O87="Multiple independent lines",P87="Established independent origins",OR(Q87="None",Q87="Limited and visible"),S87="Fit for current decision",T87="Unlikely to change assessment"))),F87="Use with limits",S87="Historical but deliberately bounded",P87="Shared or dependent origins",O87="One independent line",AND(F87="Use",J87="Fit",OR(K87="Supported",K87="Inferred"),L87="Yes",OR(M87="None found",M87="Apparent contradiction resolved"),N87="None",O87="Single-origin only",OR(Q87="None",Q87="Limited and visible"),S87="Fit for current decision",T87="Unlikely to change assessment"),AND(J87="Limited / weak",O87="Multiple independent lines",P87="Established independent origins",OR(T87="Unlikely to change assessment",T87="Could change scope or wording")),T87="Could change scope or wording"),"P11",IF(AND(OR(F87="Use",F87="No material change"),IF(F87="No material change",AND(H87="Unchanged exact claim",I87="Unchanged decision use"),TRUE),J87="Fit",OR(K87="Supported",K87="Inferred"),L87="Yes",OR(M87="None found",M87="Apparent contradiction resolved"),N87="None",O87="Multiple independent lines",P87="Established independent origins",OR(Q87="None",Q87="Limited and visible"),S87="Fit for current decision",T87="Unlikely to change assessment"),"P12","P09"))))))))))))))</x:f>
      </x:c>
      <x:c r="AC87" s="38" t="str">
        <x:f>IF(A87="","",IF(AB87="P00","CONF-TECH-INVALID-ENUM",IF(AB87="P01","CONF-INCOMPLETE",IF(AB87="P02","CONF-UPSTREAM-REFUSE",IF(AB87="P03","CONF-UPSTREAM-REVIEW",IF(AB87="P04",IF(F87="No material change","CONF-SC-NMC-UNRESOLVED","CONF-UPSTREAM-UNRESOLVED"),IF(AB87="P05",IF(L87="Partial","CONF-DIRECT-FIT-PARTIAL","CONF-DIRECT-FIT"),IF(AB87="P06","CONF-MISSING-OR-UNCHECKED",IF(AB87="P07",IF(F87="No material change","CONF-SC-NMC-CONTRADICTION","CONF-CONTRADICTION"),IF(AB87="P08",IF(Q87="Material and unresolved","CONF-NOT-ASSIGNABLE-ASSUMPTION",IF(AND(F87="No material change",OR(J87="Stale",S87="Stale for current decision")),"CONF-SC-NMC-STALE",IF(S87="Context not established","CONF-NOT-ASSIGNABLE-CONTEXT","CONF-NOT-ASSIGNABLE-STALE-CURRENT"))),IF(AB87="P09",IF(AND(F87="Use with limits",G87=""),"CONF-SC-LIMIT-MISSING",IF(AND(F87="No material change",H87="Changed exact claim"),"CONF-SC-NMC-CLAIM-CHANGED",IF(AND(F87="No material change",I87="Changed decision use"),"CONF-SC-NMC-USE-CHANGED",IF(AND(OR(O87="Multiple independent lines",O87="One independent line"),P87="Not established"),"CONF-SC-INDEPENDENCE-UNPROVEN",IF(AND(Q87="None",R87&lt;&gt;""),"CONF-SC-ASSUMPTION-CONFLICT","CONF-SC-UNCLASSIFIED"))))),IF(AB87="P10",IF(Q87="Material but bounded","CONF-LOW-ASSUMPTION",IF(AND(S87="Historical but deliberately bounded",J87="Limited / weak"),"CONF-LOW-HISTORICAL",IF(O87="Not established","CONF-LOW-NOT-ESTABLISHED",IF(AND(J87="Limited / weak",O87="Multiple independent lines",P87="Established independent origins",T87="Likely to change assessment"),"CONF-LOW-WEAK-LINES",IF(AND(O87="Single-origin only",NOT(AND(F87="Use",J87="Fit",OR(K87="Supported",K87="Inferred"),L87="Yes",OR(M87="None found",M87="Apparent contradiction resolved"),N87="None",O87="Single-origin only",OR(Q87="None",Q87="Limited and visible"),S87="Fit for current decision",T87="Unlikely to change assessment"))),"CONF-LOW-SINGLE-ORIGIN","CONF-LOW-SENSITIVE"))))),IF(AB87="P11",IF(F87="No material change","CONF-MODERATE-NMC",IF(F87="Use with limits","CONF-MODERATE-LIMITED",IF(S87="Historical but deliberately bounded","CONF-MODERATE-HISTORICAL",IF(P87="Shared or dependent origins","CONF-MODERATE-SHARED-ORIGINS",IF(OR(O87="One independent line",AND(F87="Use",J87="Fit",OR(K87="Supported",K87="Inferred"),L87="Yes",OR(M87="None found",M87="Apparent contradiction resolved"),N87="None",O87="Single-origin only",OR(Q87="None",Q87="Limited and visible"),S87="Fit for current decision",T87="Unlikely to change assessment")),"CONF-MODERATE-ONE-LINE",IF(AND(J87="Limited / weak",O87="Multiple independent lines",P87="Established independent origins",OR(T87="Unlikely to change assessment",T87="Could change scope or wording")),"CONF-MODERATE-WEAK-LINES","CONF-MODERATE-SENSITIVE")))))),IF(AB87="P12",IF(F87="No material change","CONF-HIGH-NMC",IF(K87="Inferred","CONF-HIGH-INFERENCE-RETAINED","CONF-HIGH-DIRECT-INDEPENDENT")),""))))))))))))))</x:f>
      </x:c>
      <x:c r="AD87" s="38" t="str">
        <x:f>IF(A87="","",IF(AC87="A109-TECH-INVALID-ENUM","One or more active Stage 1 controlled values are invalid.",IF(AC87="A109-INCOMPLETE","The active Stage 1 assessment is incomplete.",IF(AC87="A109-UPSTREAM-REFUSE","What Counts as Reliable Evidence in Competitor Analysis? returned Refuse claim.",IF(AC87="A109-UPSTREAM-REVIEW","What Counts as Reliable Evidence in Competitor Analysis? returned Review required.",IF(AC87="A109-SC-NMC-UNRESOLVED","The no-material-change claim remains unresolved.",IF(AC87="A109-UPSTREAM-UNRESOLVED","The claim remains unresolved.",IF(AC87="A109-DIRECT-FIT","The evidence does not directly fit the exact submitted claim.",IF(AC87="A109-DIRECT-FIT-PARTIAL","The submitted claim only partially fits the evidence.",IF(AC87="A109-MISSING-OR-UNCHECKED","Required evidence is missing, unavailable, unknown, or contradiction checking is incomplete.",IF(AC87="A109-CONTRADICTION","A material contradiction remains unresolved.",IF(AC87="A109-SC-NMC-CONTRADICTION","The no-material-change submission contains an unresolved material contradiction.",IF(AC87="A109-NOT-ASSIGNABLE-ASSUMPTION","A material assumption remains unresolved.",IF(AC87="A109-NOT-ASSIGNABLE-CONTEXT","The relevant context is not established.",IF(AC87="A109-NOT-ASSIGNABLE-STALE-CURRENT","The evidence or context is stale for the current decision.",IF(AC87="A109-SC-NMC-STALE","The no-material-change assessment is stale for the current decision.",IF(AC87="A109-SC-ASSUMPTION-CONFLICT","The assumption category and detail conflict.",IF(AC87="A109-SC-INDEPENDENCE-UNPROVEN","Independent origins are not established.",IF(AC87="A109-SC-LIMIT-MISSING","Use with limits requires a named limitation.",IF(AC87="A109-SC-NMC-CLAIM-CHANGED","The exact claim changed, so prior confidence cannot be carried forward.",IF(AC87="A109-SC-NMC-USE-CHANGED","The decision use changed.",IF(AC87="A109-SC-UNCLASSIFIED","The valid input combination has no authorized classification.",IF(AC87="A109-LOW-ASSUMPTION","A bounded material assumption makes the eligible assessment fragile.",IF(AC87="A109-LOW-HISTORICAL","Historical, weak support makes the assessment fragile.",IF(AC87="A109-LOW-NOT-ESTABLISHED","Support exists but independent support is not established.",IF(AC87="A109-LOW-SENSITIVE","Plausible new evidence is likely to change the assessment.",IF(AC87="A109-LOW-SINGLE-ORIGIN","The eligible assessment depends on one origin and fails the stable single-origin conjunction.",IF(AC87="A109-LOW-WEAK-LINES","Multiple independent lines remain weak and the result is likely to change.",IF(AC87="A109-MODERATE-HISTORICAL","The evidence supports a deliberately historical, bounded assessment.",IF(AC87="A109-MODERATE-LIMITED","The assessment is eligible only within the named limitation.",IF(AC87="A109-MODERATE-NMC","The unchanged assessment remains eligible but retains meaningful uncertainty.",IF(AC87="A109-MODERATE-ONE-LINE","The assessment rests on one effective line of support.",IF(AC87="A109-MODERATE-SENSITIVE","Meaningful new evidence could change the scope or wording.",IF(AC87="A109-MODERATE-SHARED-ORIGINS","The lines share or depend on common origins, reducing independent corroboration.",IF(AC87="A109-MODERATE-WEAK-LINES","Established independent origins support the assessment, but the evidence remains limited or weak.",IF(AC87="A109-HIGH-DIRECT-INDEPENDENT","Direct, coherent support with established independent origins and limited visible assumptions supports the bounded assessment.",IF(AC87="A109-HIGH-INFERENCE-RETAINED","Direct, coherent support with established independent origins supports the bounded inference; it remains explicitly an inference.",IF(AC87="A109-HIGH-NMC","The exact claim and decision use are unchanged and the strong-support conditions remain satisfied.",""))))))))))))))))))))))))))))))))))))))</x:f>
      </x:c>
      <x:c r="AE87" s="38" t="str">
        <x:f>IF(A87="","",IF(Z87="Invalid controlled input","No confidence statement is permitted.",IF(Z87="Incomplete","No confidence statement is permitted until Stage 1 is complete.",IF(Z87="Not eligible","Confidence not assignable: no confidence statement is permitted for "&amp;C87&amp;" because "&amp;AD87&amp;" "&amp;AG87,IF(AA87="High confidence",IF(K87="Inferred","The evidence supports the inference that ","The available evidence strongly supports the assessment that ")&amp;C87&amp;", with High confidence within "&amp;D87&amp;". The principal remaining uncertainty is "&amp;U87,IF(AA87="Moderate confidence",IF(K87="Inferred","The evidence supports the inference that ","The available evidence supports the assessment that ")&amp;C87&amp;", with Moderate confidence within "&amp;D87&amp;". "&amp;U87&amp;" could change its scope or wording.",IF(K87="Inferred","The limited evidence supports the provisional inference that ","Limited evidence weakly supports the bounded assessment that ")&amp;C87&amp;". Treat it as provisional because "&amp;U87))))))</x:f>
      </x:c>
      <x:c r="AF87" s="38" t="str">
        <x:f>IF(A87="","",IF(Z87="Invalid controlled input","Do not preserve or reuse a previous result.",IF(Z87="Incomplete","Do not infer a result from partial inputs.",IF(Z87="Not eligible","Do not use High, Moderate or Low confidence, zero confidence, very low confidence, or wording that presents the claim as established.",IF(AA87="High confidence","Do not say certain, proven, guaranteed, definitely, conclusive, established fact, or assign a numerical probability.",IF(AA87="Moderate confidence","Do not say definitive, conclusive, established fact, or attach a percentage band.","Do not say shows, confirms, demonstrates as established, or use Low confidence to rescue an unsupported claim."))))))</x:f>
      </x:c>
      <x:c r="AG87" s="38" t="str">
        <x:f>IF(A87="","",IF(AC87="A109-TECH-INVALID-ENUM","Correct the exact invalid value and resubmit.",IF(AC87="A109-INCOMPLETE","Complete every active Stage 1 field.",IF(AC87="A109-UPSTREAM-REFUSE","Resolve or replace the refused claim through What Counts as Reliable Evidence in Competitor Analysis?.",IF(AC87="A109-UPSTREAM-REVIEW","Complete the review in What Counts as Reliable Evidence in Competitor Analysis? before confidence assessment.",IF(AC87="A109-SC-NMC-UNRESOLVED","Resolve the claim status upstream before assigning confidence.",IF(AC87="A109-UPSTREAM-UNRESOLVED","Resolve the claim status upstream before assigning confidence.",IF(AC87="A109-DIRECT-FIT","Narrow or replace the claim and rerun What Counts as Reliable Evidence in Competitor Analysis?.",IF(AC87="A109-DIRECT-FIT-PARTIAL","Submit the separately narrowed proposition approved through What Counts as Reliable Evidence in Competitor Analysis? as the new Exact claim with Direct claim fit set to Yes.",IF(AC87="A109-MISSING-OR-UNCHECKED","Recover or document the required evidence and complete the review in What Counts as Reliable Evidence in Competitor Analysis? before assigning confidence.",IF(AC87="A109-CONTRADICTION","Resolve or preserve the contradiction through How to Handle Contradictory Competitor Evidence before assigning confidence.",IF(AC87="A109-SC-NMC-CONTRADICTION","Resolve or preserve the contradiction through How to Handle Contradictory Competitor Evidence before assigning confidence.",IF(AC87="A109-NOT-ASSIGNABLE-ASSUMPTION","Resolve the material assumption or narrow the claim.",IF(AC87="A109-NOT-ASSIGNABLE-CONTEXT","Establish the relevant context before assigning confidence.",IF(AC87="A109-NOT-ASSIGNABLE-STALE-CURRENT","Update or historically bind the evidence through When Competitor Evidence Becomes Too Old to Use.",IF(AC87="A109-SC-NMC-STALE","Run a fresh assessment with current evidence.",IF(AC87="A109-SC-ASSUMPTION-CONFLICT","Choose a bounded assumption category or remove the detail.",IF(AC87="A109-SC-INDEPENDENCE-UNPROVEN","Trace origins or correct the support category.",IF(AC87="A109-SC-LIMIT-MISSING","Add the exact limitation or correct the upstream outcome.",IF(AC87="A109-SC-NMC-CLAIM-CHANGED","Run a fresh assessment.",IF(AC87="A109-SC-NMC-USE-CHANGED","Run a fresh assessment for the new use.",IF(AC87="A109-SC-UNCLASSIFIED","Return to method governance; do not invent a result.",IF(AC87="A109-LOW-ASSUMPTION","Keep the assumption explicit and seek evidence that could remove it.",IF(AC87="A109-LOW-HISTORICAL","Use only historically bounded wording and seek current evidence.",IF(AC87="A109-LOW-NOT-ESTABLISHED","Trace provenance or collect genuinely independent evidence.",IF(AC87="A109-LOW-SENSITIVE","Collect the evidence most likely to change the result.",IF(AC87="A109-LOW-SINGLE-ORIGIN","Seek genuinely independent corroboration.",IF(AC87="A109-LOW-WEAK-LINES","Strengthen direct support before consequential use.",IF(AC87="A109-MODERATE-HISTORICAL","Do not generalize it to the current decision without fresh evidence.",IF(AC87="A109-MODERATE-LIMITED","Reopen if the named limitation no longer holds.",IF(AC87="A109-MODERATE-NMC","Reopen if the exact claim, use, evidence or context changes.",IF(AC87="A109-MODERATE-ONE-LINE","A second genuinely independent line could change scope or wording.",IF(AC87="A109-MODERATE-SENSITIVE","Name the likely change trigger and keep the statement bounded.",IF(AC87="A109-MODERATE-SHARED-ORIGINS","Seek genuinely independent origins.",IF(AC87="A109-MODERATE-WEAK-LINES","Strengthen the direct evidence and preserve the limitation.",IF(AC87="A109-HIGH-DIRECT-INDEPENDENT","Reopen on the named evidence, context, assumption or decision-use trigger.",IF(AC87="A109-HIGH-INFERENCE-RETAINED","Retain the inference marker and reopen on the named trigger.",IF(AC87="A109-HIGH-NMC","Reopen on the named evidence, context, assumption or decision-use trigger.",""))))))))))))))))))))))))))))))))))))))</x:f>
      </x:c>
      <x:c r="AH87" s="38" t="str">
        <x:f>IF(A87="","",IF(Z87&lt;&gt;"Eligible","",IF(AND(V87="Consequential / high-impact",W87="Hard to reverse"),"CONF-OVERLAY-CONSEQUENCE + CONF-OVERLAY-HARD-TO-REVERSE",IF(AND(AA87="Low confidence",W87="Hard to reverse"),"CONF-OVERLAY-HARD-TO-REVERSE",IF(V87="Consequential / high-impact","CONF-OVERLAY-CONSEQUENCE",IF(W87="Hard to reverse","CONF-OVERLAY-HARD-TO-REVERSE",IF(OR(V87="Material / decision-changing",W87="Costly to reverse"),"CONF-OVERLAY-CONSEQUENCE","")))))))</x:f>
      </x:c>
      <x:c r="AI87" s="38" t="str">
        <x:f>IF(A87="","",IF(Z87&lt;&gt;"Eligible","",IF(AND(V87="Consequential / high-impact",W87="Hard to reverse"),IF(AA87="Low confidence","Independent review and formal approval required; default to deferral, evidence collection or a reversible test.","Independent accountable review and formal approval required before a consequential, hard-to-reverse action."),IF(AND(AA87="Low confidence",W87="Hard to reverse"),"Independent review and formal approval required; default to deferral, evidence collection or a reversible test.",IF(V87="Consequential / high-impact","Independent accountable review and formal approval required.",IF(W87="Hard to reverse","Independent review required before a hard-to-reverse action.",IF(OR(V87="Material / decision-changing",W87="Costly to reverse"),"Accountable reviewer required before material use.","Owner review; reopen on the named trigger.")))))))</x:f>
      </x:c>
      <x:c r="AJ87" s="38" t="str">
        <x:f>IF(A87="","",IF(Z87&lt;&gt;"Eligible","",IF(AND(V87="Consequential / high-impact",W87="Hard to reverse"),IF(AA87="Low confidence","Do not make an irreversible commitment from this Low-confidence assessment.","Prefer a reversible step and proceed only within the recorded scope after independent review; confidence itself is unchanged."),IF(AND(AA87="Low confidence",W87="Hard to reverse"),"Do not make an irreversible commitment from this Low-confidence assessment.",IF(V87="Consequential / high-impact","Proceed only within the recorded scope after independent review; confidence itself is unchanged.",IF(W87="Hard to reverse","Prefer a reversible step until review is complete.",IF(OR(V87="Material / decision-changing",W87="Costly to reverse"),"Use only after accountable review and within the stated boundary.","Proceed within the stated scope and preserve the reopen condition.")))))))</x:f>
      </x:c>
      <x:c r="AK87" s="37"/>
      <x:c r="AL87" s="37"/>
      <x:c r="AM87" s="37"/>
      <x:c r="AN87" s="37"/>
      <x:c r="AO87" s="42"/>
      <x:c r="AP87" s="38" t="str">
        <x:f>IF(A87="","",IF(Z87&lt;&gt;"Eligible","Not active",IF(OR(AND(AN87&lt;&gt;"",NOT(OR(EXACT(AN87,"Yes"),EXACT(AN87,"No")))),AND(AO87&lt;&gt;"",NOT(ISNUMBER(AO87)))),"H00",IF(OR(AK87="",AM87="",AN87=""),"H01",IF(AND(OR(V87="Material / decision-changing",V87="Consequential / high-impact",W87="Costly to reverse",W87="Hard to reverse"),AL87=""),"H02",IF(AND(OR(V87="Consequential / high-impact",W87="Hard to reverse"),AK87&lt;&gt;"",AL87&lt;&gt;"",EXACT(AK87,AL87)),"H03",IF(AND(AN87="Yes",AO87=""),"H04",IF(AND(AN87="No",AO87&lt;&gt;""),"H05","H06"))))))))</x:f>
      </x:c>
      <x:c r="AQ87" s="38" t="str">
        <x:f>IF(A87="","",IF(AP87="Not active","Not active",IF(OR(AP87="H00",AP87="H01",AP87="H04"),"Incomplete",IF(OR(AP87="H02",AP87="H03",AP87="H05"),"Draft","Complete"))))</x:f>
      </x:c>
      <x:c r="AR87" s="38" t="str">
        <x:f>IF(A87="","",IF(AP87="H00","CONF-HANDOFF-INVALID",IF(AP87="H01","CONF-HANDOFF-INCOMPLETE",IF(AP87="H02","CONF-HANDOFF-REVIEWER",IF(AP87="H03","CONF-HANDOFF-INDEPENDENCE",IF(AP87="H04","CONF-HANDOFF-DATE",IF(AP87="H05","CONF-HANDOFF-DATE-NOT-MATERIAL","")))))))</x:f>
      </x:c>
      <x:c r="AS87" s="38" t="str">
        <x:f>IF(A87="","",IF(AP87="H06","Permitted","Prohibited"))</x:f>
      </x:c>
      <x:c r="AT87" s="38" t="str">
        <x:f>IF(A87="","",IF(OR(AB87="P87",AB87="P88",AB87="P90",AB87="P91"),"What Counts as Reliable Evidence in Competitor Analysis?",IF(AB87="P89","Observed, Inferred and Unresolved Evidence",IF(AB87="P92","How to Handle Contradictory Competitor Evidence",IF(AB87="P93","When Competitor Evidence Becomes Too Old to Use","")))))</x:f>
      </x:c>
      <x:c r="AU87" s="38" t="str">
        <x:f>IF(A87="","","SERPIFAI Confidence Statement Method v1.0.1")</x:f>
      </x:c>
      <x:c r="AV87" s="38" t="str">
        <x:f>IF(A87="","","Qualitative evidence-and-uncertainty protocol; not probability, calibrated accuracy, scoring, assurance or a guarantee.")</x:f>
      </x:c>
    </x:row>
    <x:row r="88">
      <x:c r="A88" s="37"/>
      <x:c r="B88" s="37"/>
      <x:c r="C88" s="37"/>
      <x:c r="D88" s="37"/>
      <x:c r="E88" s="42"/>
      <x:c r="F88" s="37"/>
      <x:c r="G88" s="37"/>
      <x:c r="H88" s="37"/>
      <x:c r="I88" s="37"/>
      <x:c r="J88" s="37"/>
      <x:c r="K88" s="37"/>
      <x:c r="L88" s="37"/>
      <x:c r="M88" s="37"/>
      <x:c r="N88" s="37"/>
      <x:c r="O88" s="37"/>
      <x:c r="P88" s="37"/>
      <x:c r="Q88" s="37"/>
      <x:c r="R88" s="37"/>
      <x:c r="S88" s="37"/>
      <x:c r="T88" s="37"/>
      <x:c r="U88" s="37"/>
      <x:c r="V88" s="37"/>
      <x:c r="W88" s="37"/>
      <x:c r="X88" s="38" t="str">
        <x:f>IF(A88="","",IF(NOT(AND(OR(EXACT(F88,"Use"),EXACT(F88,"Use with limits"),EXACT(F88,"Review required"),EXACT(F88,"Refuse claim"),EXACT(F88,"No material change")),OR(EXACT(J88,"Fit"),EXACT(J88,"Limited / weak"),EXACT(J88,"Stale"),EXACT(J88,"Contradictory"),EXACT(J88,"Missing")),OR(EXACT(K88,"Supported"),EXACT(K88,"Inferred"),EXACT(K88,"Unresolved")),OR(EXACT(L88,"Yes"),EXACT(L88,"Partial"),EXACT(L88,"No"),EXACT(L88,"Unknown")),OR(EXACT(M88,"None found"),EXACT(M88,"Apparent contradiction resolved"),EXACT(M88,"Material contradiction unresolved"),EXACT(M88,"Not checked")),OR(EXACT(N88,"None"),EXACT(N88,"Recoverable missing evidence"),EXACT(N88,"Material evidence unavailable"),EXACT(N88,"Unknown")),OR(EXACT(O88,"Multiple independent lines"),EXACT(O88,"One independent line"),EXACT(O88,"Single-origin only"),EXACT(O88,"Not established")),OR(EXACT(Q88,"None"),EXACT(Q88,"Limited and visible"),EXACT(Q88,"Material but bounded"),EXACT(Q88,"Material and unresolved")),OR(EXACT(S88,"Fit for current decision"),EXACT(S88,"Historical but deliberately bounded"),EXACT(S88,"Stale for current decision"),EXACT(S88,"Context not established")),OR(EXACT(T88,"Unlikely to change assessment"),EXACT(T88,"Could change scope or wording"),EXACT(T88,"Likely to change assessment")),OR(EXACT(V88,"Routine / descriptive"),EXACT(V88,"Material / decision-changing"),EXACT(V88,"Consequential / high-impact")),OR(EXACT(W88,"Easy to reverse"),EXACT(W88,"Costly to reverse"),EXACT(W88,"Hard to reverse")),IF(F88="No material change",OR(EXACT(H88,"Unchanged exact claim"),EXACT(H88,"Changed exact claim")),TRUE),IF(F88="No material change",OR(EXACT(I88,"Unchanged decision use"),EXACT(I88,"Changed decision use")),TRUE),IF(OR(O88="Multiple independent lines",O88="One independent line"),OR(EXACT(P88,"Established independent origins"),EXACT(P88,"Shared or dependent origins"),EXACT(P88,"Not established")),TRUE))),"Invalid","Valid"))</x:f>
      </x:c>
      <x:c r="Y88" s="38" t="str">
        <x:f>IF(A88="","",IF(X88="Invalid","Not evaluated after P00",IF(OR(C88="",D88="",F88="",IF(F88="No material change",OR(H88="",I88=""),FALSE),J88="",K88="",L88="",M88="",N88="",O88="",IF(OR(O88="Multiple independent lines",O88="One independent line"),P88="",FALSE),Q88="",IF(Q88&lt;&gt;"None",R88="",FALSE),S88="",T88="",U88="",V88="",W88=""),"Incomplete","Complete")))</x:f>
      </x:c>
      <x:c r="Z88" s="38" t="str">
        <x:f>IF(A88="","",IF(AB88="P00","Invalid controlled input",IF(AB88="P01","Incomplete",IF(OR(AB88="P02",AB88="P03",AB88="P04",AB88="P05",AB88="P06",AB88="P07",AB88="P08",AB88="P09"),"Not eligible","Eligible"))))</x:f>
      </x:c>
      <x:c r="AA88" s="38" t="str">
        <x:f>IF(A88="","",IF(AB88="P00","No confidence assigned",IF(AB88="P01","No confidence result",IF(OR(AB88="P02",AB88="P03",AB88="P04",AB88="P05",AB88="P06",AB88="P07",AB88="P08",AB88="P09"),"Confidence not assignable",IF(AB88="P10","Low confidence",IF(AB88="P11","Moderate confidence","High confidence"))))))</x:f>
      </x:c>
      <x:c r="AB88" s="38" t="str">
        <x:f>IF(A88="","",IF(X88="Invalid","P00",IF(Y88="Incomplete","P01",IF(F88="Refuse claim","P02",IF(F88="Review required","P03",IF(K88="Unresolved","P04",IF(OR(L88="No",L88="Unknown",L88="Partial"),"P05",IF(OR(J88="Missing",N88&lt;&gt;"None",M88="Not checked"),"P06",IF(OR(J88="Contradictory",M88="Material contradiction unresolved"),"P07",IF(OR(J88="Stale",S88="Stale for current decision",S88="Context not established",Q88="Material and unresolved"),"P08",IF(OR(AND(F88="Use with limits",G88=""),AND(F88="No material change",H88="Changed exact claim"),AND(F88="No material change",I88="Changed decision use"),AND(OR(O88="Multiple independent lines",O88="One independent line"),P88="Not established"),AND(Q88="None",R88&lt;&gt;"")),"P09",IF(OR(Q88="Material but bounded",AND(S88="Historical but deliberately bounded",J88="Limited / weak"),O88="Not established",AND(J88="Limited / weak",O88="Multiple independent lines",P88="Established independent origins",T88="Likely to change assessment"),AND(O88="Single-origin only",NOT(AND(F88="Use",J88="Fit",OR(K88="Supported",K88="Inferred"),L88="Yes",OR(M88="None found",M88="Apparent contradiction resolved"),N88="None",O88="Single-origin only",OR(Q88="None",Q88="Limited and visible"),S88="Fit for current decision",T88="Unlikely to change assessment"))),T88="Likely to change assessment"),"P10",IF(OR(AND(F88="No material change",NOT(AND(OR(F88="Use",F88="No material change"),IF(F88="No material change",AND(H88="Unchanged exact claim",I88="Unchanged decision use"),TRUE),J88="Fit",OR(K88="Supported",K88="Inferred"),L88="Yes",OR(M88="None found",M88="Apparent contradiction resolved"),N88="None",O88="Multiple independent lines",P88="Established independent origins",OR(Q88="None",Q88="Limited and visible"),S88="Fit for current decision",T88="Unlikely to change assessment"))),F88="Use with limits",S88="Historical but deliberately bounded",P88="Shared or dependent origins",O88="One independent line",AND(F88="Use",J88="Fit",OR(K88="Supported",K88="Inferred"),L88="Yes",OR(M88="None found",M88="Apparent contradiction resolved"),N88="None",O88="Single-origin only",OR(Q88="None",Q88="Limited and visible"),S88="Fit for current decision",T88="Unlikely to change assessment"),AND(J88="Limited / weak",O88="Multiple independent lines",P88="Established independent origins",OR(T88="Unlikely to change assessment",T88="Could change scope or wording")),T88="Could change scope or wording"),"P11",IF(AND(OR(F88="Use",F88="No material change"),IF(F88="No material change",AND(H88="Unchanged exact claim",I88="Unchanged decision use"),TRUE),J88="Fit",OR(K88="Supported",K88="Inferred"),L88="Yes",OR(M88="None found",M88="Apparent contradiction resolved"),N88="None",O88="Multiple independent lines",P88="Established independent origins",OR(Q88="None",Q88="Limited and visible"),S88="Fit for current decision",T88="Unlikely to change assessment"),"P12","P09"))))))))))))))</x:f>
      </x:c>
      <x:c r="AC88" s="38" t="str">
        <x:f>IF(A88="","",IF(AB88="P00","CONF-TECH-INVALID-ENUM",IF(AB88="P01","CONF-INCOMPLETE",IF(AB88="P02","CONF-UPSTREAM-REFUSE",IF(AB88="P03","CONF-UPSTREAM-REVIEW",IF(AB88="P04",IF(F88="No material change","CONF-SC-NMC-UNRESOLVED","CONF-UPSTREAM-UNRESOLVED"),IF(AB88="P05",IF(L88="Partial","CONF-DIRECT-FIT-PARTIAL","CONF-DIRECT-FIT"),IF(AB88="P06","CONF-MISSING-OR-UNCHECKED",IF(AB88="P07",IF(F88="No material change","CONF-SC-NMC-CONTRADICTION","CONF-CONTRADICTION"),IF(AB88="P08",IF(Q88="Material and unresolved","CONF-NOT-ASSIGNABLE-ASSUMPTION",IF(AND(F88="No material change",OR(J88="Stale",S88="Stale for current decision")),"CONF-SC-NMC-STALE",IF(S88="Context not established","CONF-NOT-ASSIGNABLE-CONTEXT","CONF-NOT-ASSIGNABLE-STALE-CURRENT"))),IF(AB88="P09",IF(AND(F88="Use with limits",G88=""),"CONF-SC-LIMIT-MISSING",IF(AND(F88="No material change",H88="Changed exact claim"),"CONF-SC-NMC-CLAIM-CHANGED",IF(AND(F88="No material change",I88="Changed decision use"),"CONF-SC-NMC-USE-CHANGED",IF(AND(OR(O88="Multiple independent lines",O88="One independent line"),P88="Not established"),"CONF-SC-INDEPENDENCE-UNPROVEN",IF(AND(Q88="None",R88&lt;&gt;""),"CONF-SC-ASSUMPTION-CONFLICT","CONF-SC-UNCLASSIFIED"))))),IF(AB88="P10",IF(Q88="Material but bounded","CONF-LOW-ASSUMPTION",IF(AND(S88="Historical but deliberately bounded",J88="Limited / weak"),"CONF-LOW-HISTORICAL",IF(O88="Not established","CONF-LOW-NOT-ESTABLISHED",IF(AND(J88="Limited / weak",O88="Multiple independent lines",P88="Established independent origins",T88="Likely to change assessment"),"CONF-LOW-WEAK-LINES",IF(AND(O88="Single-origin only",NOT(AND(F88="Use",J88="Fit",OR(K88="Supported",K88="Inferred"),L88="Yes",OR(M88="None found",M88="Apparent contradiction resolved"),N88="None",O88="Single-origin only",OR(Q88="None",Q88="Limited and visible"),S88="Fit for current decision",T88="Unlikely to change assessment"))),"CONF-LOW-SINGLE-ORIGIN","CONF-LOW-SENSITIVE"))))),IF(AB88="P11",IF(F88="No material change","CONF-MODERATE-NMC",IF(F88="Use with limits","CONF-MODERATE-LIMITED",IF(S88="Historical but deliberately bounded","CONF-MODERATE-HISTORICAL",IF(P88="Shared or dependent origins","CONF-MODERATE-SHARED-ORIGINS",IF(OR(O88="One independent line",AND(F88="Use",J88="Fit",OR(K88="Supported",K88="Inferred"),L88="Yes",OR(M88="None found",M88="Apparent contradiction resolved"),N88="None",O88="Single-origin only",OR(Q88="None",Q88="Limited and visible"),S88="Fit for current decision",T88="Unlikely to change assessment")),"CONF-MODERATE-ONE-LINE",IF(AND(J88="Limited / weak",O88="Multiple independent lines",P88="Established independent origins",OR(T88="Unlikely to change assessment",T88="Could change scope or wording")),"CONF-MODERATE-WEAK-LINES","CONF-MODERATE-SENSITIVE")))))),IF(AB88="P12",IF(F88="No material change","CONF-HIGH-NMC",IF(K88="Inferred","CONF-HIGH-INFERENCE-RETAINED","CONF-HIGH-DIRECT-INDEPENDENT")),""))))))))))))))</x:f>
      </x:c>
      <x:c r="AD88" s="38" t="str">
        <x:f>IF(A88="","",IF(AC88="A110-TECH-INVALID-ENUM","One or more active Stage 1 controlled values are invalid.",IF(AC88="A110-INCOMPLETE","The active Stage 1 assessment is incomplete.",IF(AC88="A110-UPSTREAM-REFUSE","What Counts as Reliable Evidence in Competitor Analysis? returned Refuse claim.",IF(AC88="A110-UPSTREAM-REVIEW","What Counts as Reliable Evidence in Competitor Analysis? returned Review required.",IF(AC88="A110-SC-NMC-UNRESOLVED","The no-material-change claim remains unresolved.",IF(AC88="A110-UPSTREAM-UNRESOLVED","The claim remains unresolved.",IF(AC88="A110-DIRECT-FIT","The evidence does not directly fit the exact submitted claim.",IF(AC88="A110-DIRECT-FIT-PARTIAL","The submitted claim only partially fits the evidence.",IF(AC88="A110-MISSING-OR-UNCHECKED","Required evidence is missing, unavailable, unknown, or contradiction checking is incomplete.",IF(AC88="A110-CONTRADICTION","A material contradiction remains unresolved.",IF(AC88="A110-SC-NMC-CONTRADICTION","The no-material-change submission contains an unresolved material contradiction.",IF(AC88="A110-NOT-ASSIGNABLE-ASSUMPTION","A material assumption remains unresolved.",IF(AC88="A110-NOT-ASSIGNABLE-CONTEXT","The relevant context is not established.",IF(AC88="A110-NOT-ASSIGNABLE-STALE-CURRENT","The evidence or context is stale for the current decision.",IF(AC88="A110-SC-NMC-STALE","The no-material-change assessment is stale for the current decision.",IF(AC88="A110-SC-ASSUMPTION-CONFLICT","The assumption category and detail conflict.",IF(AC88="A110-SC-INDEPENDENCE-UNPROVEN","Independent origins are not established.",IF(AC88="A110-SC-LIMIT-MISSING","Use with limits requires a named limitation.",IF(AC88="A110-SC-NMC-CLAIM-CHANGED","The exact claim changed, so prior confidence cannot be carried forward.",IF(AC88="A110-SC-NMC-USE-CHANGED","The decision use changed.",IF(AC88="A110-SC-UNCLASSIFIED","The valid input combination has no authorized classification.",IF(AC88="A110-LOW-ASSUMPTION","A bounded material assumption makes the eligible assessment fragile.",IF(AC88="A110-LOW-HISTORICAL","Historical, weak support makes the assessment fragile.",IF(AC88="A110-LOW-NOT-ESTABLISHED","Support exists but independent support is not established.",IF(AC88="A110-LOW-SENSITIVE","Plausible new evidence is likely to change the assessment.",IF(AC88="A110-LOW-SINGLE-ORIGIN","The eligible assessment depends on one origin and fails the stable single-origin conjunction.",IF(AC88="A110-LOW-WEAK-LINES","Multiple independent lines remain weak and the result is likely to change.",IF(AC88="A110-MODERATE-HISTORICAL","The evidence supports a deliberately historical, bounded assessment.",IF(AC88="A110-MODERATE-LIMITED","The assessment is eligible only within the named limitation.",IF(AC88="A110-MODERATE-NMC","The unchanged assessment remains eligible but retains meaningful uncertainty.",IF(AC88="A110-MODERATE-ONE-LINE","The assessment rests on one effective line of support.",IF(AC88="A110-MODERATE-SENSITIVE","Meaningful new evidence could change the scope or wording.",IF(AC88="A110-MODERATE-SHARED-ORIGINS","The lines share or depend on common origins, reducing independent corroboration.",IF(AC88="A110-MODERATE-WEAK-LINES","Established independent origins support the assessment, but the evidence remains limited or weak.",IF(AC88="A110-HIGH-DIRECT-INDEPENDENT","Direct, coherent support with established independent origins and limited visible assumptions supports the bounded assessment.",IF(AC88="A110-HIGH-INFERENCE-RETAINED","Direct, coherent support with established independent origins supports the bounded inference; it remains explicitly an inference.",IF(AC88="A110-HIGH-NMC","The exact claim and decision use are unchanged and the strong-support conditions remain satisfied.",""))))))))))))))))))))))))))))))))))))))</x:f>
      </x:c>
      <x:c r="AE88" s="38" t="str">
        <x:f>IF(A88="","",IF(Z88="Invalid controlled input","No confidence statement is permitted.",IF(Z88="Incomplete","No confidence statement is permitted until Stage 1 is complete.",IF(Z88="Not eligible","Confidence not assignable: no confidence statement is permitted for "&amp;C88&amp;" because "&amp;AD88&amp;" "&amp;AG88,IF(AA88="High confidence",IF(K88="Inferred","The evidence supports the inference that ","The available evidence strongly supports the assessment that ")&amp;C88&amp;", with High confidence within "&amp;D88&amp;". The principal remaining uncertainty is "&amp;U88,IF(AA88="Moderate confidence",IF(K88="Inferred","The evidence supports the inference that ","The available evidence supports the assessment that ")&amp;C88&amp;", with Moderate confidence within "&amp;D88&amp;". "&amp;U88&amp;" could change its scope or wording.",IF(K88="Inferred","The limited evidence supports the provisional inference that ","Limited evidence weakly supports the bounded assessment that ")&amp;C88&amp;". Treat it as provisional because "&amp;U88))))))</x:f>
      </x:c>
      <x:c r="AF88" s="38" t="str">
        <x:f>IF(A88="","",IF(Z88="Invalid controlled input","Do not preserve or reuse a previous result.",IF(Z88="Incomplete","Do not infer a result from partial inputs.",IF(Z88="Not eligible","Do not use High, Moderate or Low confidence, zero confidence, very low confidence, or wording that presents the claim as established.",IF(AA88="High confidence","Do not say certain, proven, guaranteed, definitely, conclusive, established fact, or assign a numerical probability.",IF(AA88="Moderate confidence","Do not say definitive, conclusive, established fact, or attach a percentage band.","Do not say shows, confirms, demonstrates as established, or use Low confidence to rescue an unsupported claim."))))))</x:f>
      </x:c>
      <x:c r="AG88" s="38" t="str">
        <x:f>IF(A88="","",IF(AC88="A110-TECH-INVALID-ENUM","Correct the exact invalid value and resubmit.",IF(AC88="A110-INCOMPLETE","Complete every active Stage 1 field.",IF(AC88="A110-UPSTREAM-REFUSE","Resolve or replace the refused claim through What Counts as Reliable Evidence in Competitor Analysis?.",IF(AC88="A110-UPSTREAM-REVIEW","Complete the review in What Counts as Reliable Evidence in Competitor Analysis? before confidence assessment.",IF(AC88="A110-SC-NMC-UNRESOLVED","Resolve the claim status upstream before assigning confidence.",IF(AC88="A110-UPSTREAM-UNRESOLVED","Resolve the claim status upstream before assigning confidence.",IF(AC88="A110-DIRECT-FIT","Narrow or replace the claim and rerun What Counts as Reliable Evidence in Competitor Analysis?.",IF(AC88="A110-DIRECT-FIT-PARTIAL","Submit the separately narrowed proposition approved through What Counts as Reliable Evidence in Competitor Analysis? as the new Exact claim with Direct claim fit set to Yes.",IF(AC88="A110-MISSING-OR-UNCHECKED","Recover or document the required evidence and complete the review in What Counts as Reliable Evidence in Competitor Analysis? before assigning confidence.",IF(AC88="A110-CONTRADICTION","Resolve or preserve the contradiction through How to Handle Contradictory Competitor Evidence before assigning confidence.",IF(AC88="A110-SC-NMC-CONTRADICTION","Resolve or preserve the contradiction through How to Handle Contradictory Competitor Evidence before assigning confidence.",IF(AC88="A110-NOT-ASSIGNABLE-ASSUMPTION","Resolve the material assumption or narrow the claim.",IF(AC88="A110-NOT-ASSIGNABLE-CONTEXT","Establish the relevant context before assigning confidence.",IF(AC88="A110-NOT-ASSIGNABLE-STALE-CURRENT","Update or historically bind the evidence through When Competitor Evidence Becomes Too Old to Use.",IF(AC88="A110-SC-NMC-STALE","Run a fresh assessment with current evidence.",IF(AC88="A110-SC-ASSUMPTION-CONFLICT","Choose a bounded assumption category or remove the detail.",IF(AC88="A110-SC-INDEPENDENCE-UNPROVEN","Trace origins or correct the support category.",IF(AC88="A110-SC-LIMIT-MISSING","Add the exact limitation or correct the upstream outcome.",IF(AC88="A110-SC-NMC-CLAIM-CHANGED","Run a fresh assessment.",IF(AC88="A110-SC-NMC-USE-CHANGED","Run a fresh assessment for the new use.",IF(AC88="A110-SC-UNCLASSIFIED","Return to method governance; do not invent a result.",IF(AC88="A110-LOW-ASSUMPTION","Keep the assumption explicit and seek evidence that could remove it.",IF(AC88="A110-LOW-HISTORICAL","Use only historically bounded wording and seek current evidence.",IF(AC88="A110-LOW-NOT-ESTABLISHED","Trace provenance or collect genuinely independent evidence.",IF(AC88="A110-LOW-SENSITIVE","Collect the evidence most likely to change the result.",IF(AC88="A110-LOW-SINGLE-ORIGIN","Seek genuinely independent corroboration.",IF(AC88="A110-LOW-WEAK-LINES","Strengthen direct support before consequential use.",IF(AC88="A110-MODERATE-HISTORICAL","Do not generalize it to the current decision without fresh evidence.",IF(AC88="A110-MODERATE-LIMITED","Reopen if the named limitation no longer holds.",IF(AC88="A110-MODERATE-NMC","Reopen if the exact claim, use, evidence or context changes.",IF(AC88="A110-MODERATE-ONE-LINE","A second genuinely independent line could change scope or wording.",IF(AC88="A110-MODERATE-SENSITIVE","Name the likely change trigger and keep the statement bounded.",IF(AC88="A110-MODERATE-SHARED-ORIGINS","Seek genuinely independent origins.",IF(AC88="A110-MODERATE-WEAK-LINES","Strengthen the direct evidence and preserve the limitation.",IF(AC88="A110-HIGH-DIRECT-INDEPENDENT","Reopen on the named evidence, context, assumption or decision-use trigger.",IF(AC88="A110-HIGH-INFERENCE-RETAINED","Retain the inference marker and reopen on the named trigger.",IF(AC88="A110-HIGH-NMC","Reopen on the named evidence, context, assumption or decision-use trigger.",""))))))))))))))))))))))))))))))))))))))</x:f>
      </x:c>
      <x:c r="AH88" s="38" t="str">
        <x:f>IF(A88="","",IF(Z88&lt;&gt;"Eligible","",IF(AND(V88="Consequential / high-impact",W88="Hard to reverse"),"CONF-OVERLAY-CONSEQUENCE + CONF-OVERLAY-HARD-TO-REVERSE",IF(AND(AA88="Low confidence",W88="Hard to reverse"),"CONF-OVERLAY-HARD-TO-REVERSE",IF(V88="Consequential / high-impact","CONF-OVERLAY-CONSEQUENCE",IF(W88="Hard to reverse","CONF-OVERLAY-HARD-TO-REVERSE",IF(OR(V88="Material / decision-changing",W88="Costly to reverse"),"CONF-OVERLAY-CONSEQUENCE","")))))))</x:f>
      </x:c>
      <x:c r="AI88" s="38" t="str">
        <x:f>IF(A88="","",IF(Z88&lt;&gt;"Eligible","",IF(AND(V88="Consequential / high-impact",W88="Hard to reverse"),IF(AA88="Low confidence","Independent review and formal approval required; default to deferral, evidence collection or a reversible test.","Independent accountable review and formal approval required before a consequential, hard-to-reverse action."),IF(AND(AA88="Low confidence",W88="Hard to reverse"),"Independent review and formal approval required; default to deferral, evidence collection or a reversible test.",IF(V88="Consequential / high-impact","Independent accountable review and formal approval required.",IF(W88="Hard to reverse","Independent review required before a hard-to-reverse action.",IF(OR(V88="Material / decision-changing",W88="Costly to reverse"),"Accountable reviewer required before material use.","Owner review; reopen on the named trigger.")))))))</x:f>
      </x:c>
      <x:c r="AJ88" s="38" t="str">
        <x:f>IF(A88="","",IF(Z88&lt;&gt;"Eligible","",IF(AND(V88="Consequential / high-impact",W88="Hard to reverse"),IF(AA88="Low confidence","Do not make an irreversible commitment from this Low-confidence assessment.","Prefer a reversible step and proceed only within the recorded scope after independent review; confidence itself is unchanged."),IF(AND(AA88="Low confidence",W88="Hard to reverse"),"Do not make an irreversible commitment from this Low-confidence assessment.",IF(V88="Consequential / high-impact","Proceed only within the recorded scope after independent review; confidence itself is unchanged.",IF(W88="Hard to reverse","Prefer a reversible step until review is complete.",IF(OR(V88="Material / decision-changing",W88="Costly to reverse"),"Use only after accountable review and within the stated boundary.","Proceed within the stated scope and preserve the reopen condition.")))))))</x:f>
      </x:c>
      <x:c r="AK88" s="37"/>
      <x:c r="AL88" s="37"/>
      <x:c r="AM88" s="37"/>
      <x:c r="AN88" s="37"/>
      <x:c r="AO88" s="42"/>
      <x:c r="AP88" s="38" t="str">
        <x:f>IF(A88="","",IF(Z88&lt;&gt;"Eligible","Not active",IF(OR(AND(AN88&lt;&gt;"",NOT(OR(EXACT(AN88,"Yes"),EXACT(AN88,"No")))),AND(AO88&lt;&gt;"",NOT(ISNUMBER(AO88)))),"H00",IF(OR(AK88="",AM88="",AN88=""),"H01",IF(AND(OR(V88="Material / decision-changing",V88="Consequential / high-impact",W88="Costly to reverse",W88="Hard to reverse"),AL88=""),"H02",IF(AND(OR(V88="Consequential / high-impact",W88="Hard to reverse"),AK88&lt;&gt;"",AL88&lt;&gt;"",EXACT(AK88,AL88)),"H03",IF(AND(AN88="Yes",AO88=""),"H04",IF(AND(AN88="No",AO88&lt;&gt;""),"H05","H06"))))))))</x:f>
      </x:c>
      <x:c r="AQ88" s="38" t="str">
        <x:f>IF(A88="","",IF(AP88="Not active","Not active",IF(OR(AP88="H00",AP88="H01",AP88="H04"),"Incomplete",IF(OR(AP88="H02",AP88="H03",AP88="H05"),"Draft","Complete"))))</x:f>
      </x:c>
      <x:c r="AR88" s="38" t="str">
        <x:f>IF(A88="","",IF(AP88="H00","CONF-HANDOFF-INVALID",IF(AP88="H01","CONF-HANDOFF-INCOMPLETE",IF(AP88="H02","CONF-HANDOFF-REVIEWER",IF(AP88="H03","CONF-HANDOFF-INDEPENDENCE",IF(AP88="H04","CONF-HANDOFF-DATE",IF(AP88="H05","CONF-HANDOFF-DATE-NOT-MATERIAL","")))))))</x:f>
      </x:c>
      <x:c r="AS88" s="38" t="str">
        <x:f>IF(A88="","",IF(AP88="H06","Permitted","Prohibited"))</x:f>
      </x:c>
      <x:c r="AT88" s="38" t="str">
        <x:f>IF(A88="","",IF(OR(AB88="P88",AB88="P89",AB88="P91",AB88="P92"),"What Counts as Reliable Evidence in Competitor Analysis?",IF(AB88="P90","Observed, Inferred and Unresolved Evidence",IF(AB88="P93","How to Handle Contradictory Competitor Evidence",IF(AB88="P94","When Competitor Evidence Becomes Too Old to Use","")))))</x:f>
      </x:c>
      <x:c r="AU88" s="38" t="str">
        <x:f>IF(A88="","","SERPIFAI Confidence Statement Method v1.0.1")</x:f>
      </x:c>
      <x:c r="AV88" s="38" t="str">
        <x:f>IF(A88="","","Qualitative evidence-and-uncertainty protocol; not probability, calibrated accuracy, scoring, assurance or a guarantee.")</x:f>
      </x:c>
    </x:row>
    <x:row r="89">
      <x:c r="A89" s="37"/>
      <x:c r="B89" s="37"/>
      <x:c r="C89" s="37"/>
      <x:c r="D89" s="37"/>
      <x:c r="E89" s="42"/>
      <x:c r="F89" s="37"/>
      <x:c r="G89" s="37"/>
      <x:c r="H89" s="37"/>
      <x:c r="I89" s="37"/>
      <x:c r="J89" s="37"/>
      <x:c r="K89" s="37"/>
      <x:c r="L89" s="37"/>
      <x:c r="M89" s="37"/>
      <x:c r="N89" s="37"/>
      <x:c r="O89" s="37"/>
      <x:c r="P89" s="37"/>
      <x:c r="Q89" s="37"/>
      <x:c r="R89" s="37"/>
      <x:c r="S89" s="37"/>
      <x:c r="T89" s="37"/>
      <x:c r="U89" s="37"/>
      <x:c r="V89" s="37"/>
      <x:c r="W89" s="37"/>
      <x:c r="X89" s="38" t="str">
        <x:f>IF(A89="","",IF(NOT(AND(OR(EXACT(F89,"Use"),EXACT(F89,"Use with limits"),EXACT(F89,"Review required"),EXACT(F89,"Refuse claim"),EXACT(F89,"No material change")),OR(EXACT(J89,"Fit"),EXACT(J89,"Limited / weak"),EXACT(J89,"Stale"),EXACT(J89,"Contradictory"),EXACT(J89,"Missing")),OR(EXACT(K89,"Supported"),EXACT(K89,"Inferred"),EXACT(K89,"Unresolved")),OR(EXACT(L89,"Yes"),EXACT(L89,"Partial"),EXACT(L89,"No"),EXACT(L89,"Unknown")),OR(EXACT(M89,"None found"),EXACT(M89,"Apparent contradiction resolved"),EXACT(M89,"Material contradiction unresolved"),EXACT(M89,"Not checked")),OR(EXACT(N89,"None"),EXACT(N89,"Recoverable missing evidence"),EXACT(N89,"Material evidence unavailable"),EXACT(N89,"Unknown")),OR(EXACT(O89,"Multiple independent lines"),EXACT(O89,"One independent line"),EXACT(O89,"Single-origin only"),EXACT(O89,"Not established")),OR(EXACT(Q89,"None"),EXACT(Q89,"Limited and visible"),EXACT(Q89,"Material but bounded"),EXACT(Q89,"Material and unresolved")),OR(EXACT(S89,"Fit for current decision"),EXACT(S89,"Historical but deliberately bounded"),EXACT(S89,"Stale for current decision"),EXACT(S89,"Context not established")),OR(EXACT(T89,"Unlikely to change assessment"),EXACT(T89,"Could change scope or wording"),EXACT(T89,"Likely to change assessment")),OR(EXACT(V89,"Routine / descriptive"),EXACT(V89,"Material / decision-changing"),EXACT(V89,"Consequential / high-impact")),OR(EXACT(W89,"Easy to reverse"),EXACT(W89,"Costly to reverse"),EXACT(W89,"Hard to reverse")),IF(F89="No material change",OR(EXACT(H89,"Unchanged exact claim"),EXACT(H89,"Changed exact claim")),TRUE),IF(F89="No material change",OR(EXACT(I89,"Unchanged decision use"),EXACT(I89,"Changed decision use")),TRUE),IF(OR(O89="Multiple independent lines",O89="One independent line"),OR(EXACT(P89,"Established independent origins"),EXACT(P89,"Shared or dependent origins"),EXACT(P89,"Not established")),TRUE))),"Invalid","Valid"))</x:f>
      </x:c>
      <x:c r="Y89" s="38" t="str">
        <x:f>IF(A89="","",IF(X89="Invalid","Not evaluated after P00",IF(OR(C89="",D89="",F89="",IF(F89="No material change",OR(H89="",I89=""),FALSE),J89="",K89="",L89="",M89="",N89="",O89="",IF(OR(O89="Multiple independent lines",O89="One independent line"),P89="",FALSE),Q89="",IF(Q89&lt;&gt;"None",R89="",FALSE),S89="",T89="",U89="",V89="",W89=""),"Incomplete","Complete")))</x:f>
      </x:c>
      <x:c r="Z89" s="38" t="str">
        <x:f>IF(A89="","",IF(AB89="P00","Invalid controlled input",IF(AB89="P01","Incomplete",IF(OR(AB89="P02",AB89="P03",AB89="P04",AB89="P05",AB89="P06",AB89="P07",AB89="P08",AB89="P09"),"Not eligible","Eligible"))))</x:f>
      </x:c>
      <x:c r="AA89" s="38" t="str">
        <x:f>IF(A89="","",IF(AB89="P00","No confidence assigned",IF(AB89="P01","No confidence result",IF(OR(AB89="P02",AB89="P03",AB89="P04",AB89="P05",AB89="P06",AB89="P07",AB89="P08",AB89="P09"),"Confidence not assignable",IF(AB89="P10","Low confidence",IF(AB89="P11","Moderate confidence","High confidence"))))))</x:f>
      </x:c>
      <x:c r="AB89" s="38" t="str">
        <x:f>IF(A89="","",IF(X89="Invalid","P00",IF(Y89="Incomplete","P01",IF(F89="Refuse claim","P02",IF(F89="Review required","P03",IF(K89="Unresolved","P04",IF(OR(L89="No",L89="Unknown",L89="Partial"),"P05",IF(OR(J89="Missing",N89&lt;&gt;"None",M89="Not checked"),"P06",IF(OR(J89="Contradictory",M89="Material contradiction unresolved"),"P07",IF(OR(J89="Stale",S89="Stale for current decision",S89="Context not established",Q89="Material and unresolved"),"P08",IF(OR(AND(F89="Use with limits",G89=""),AND(F89="No material change",H89="Changed exact claim"),AND(F89="No material change",I89="Changed decision use"),AND(OR(O89="Multiple independent lines",O89="One independent line"),P89="Not established"),AND(Q89="None",R89&lt;&gt;"")),"P09",IF(OR(Q89="Material but bounded",AND(S89="Historical but deliberately bounded",J89="Limited / weak"),O89="Not established",AND(J89="Limited / weak",O89="Multiple independent lines",P89="Established independent origins",T89="Likely to change assessment"),AND(O89="Single-origin only",NOT(AND(F89="Use",J89="Fit",OR(K89="Supported",K89="Inferred"),L89="Yes",OR(M89="None found",M89="Apparent contradiction resolved"),N89="None",O89="Single-origin only",OR(Q89="None",Q89="Limited and visible"),S89="Fit for current decision",T89="Unlikely to change assessment"))),T89="Likely to change assessment"),"P10",IF(OR(AND(F89="No material change",NOT(AND(OR(F89="Use",F89="No material change"),IF(F89="No material change",AND(H89="Unchanged exact claim",I89="Unchanged decision use"),TRUE),J89="Fit",OR(K89="Supported",K89="Inferred"),L89="Yes",OR(M89="None found",M89="Apparent contradiction resolved"),N89="None",O89="Multiple independent lines",P89="Established independent origins",OR(Q89="None",Q89="Limited and visible"),S89="Fit for current decision",T89="Unlikely to change assessment"))),F89="Use with limits",S89="Historical but deliberately bounded",P89="Shared or dependent origins",O89="One independent line",AND(F89="Use",J89="Fit",OR(K89="Supported",K89="Inferred"),L89="Yes",OR(M89="None found",M89="Apparent contradiction resolved"),N89="None",O89="Single-origin only",OR(Q89="None",Q89="Limited and visible"),S89="Fit for current decision",T89="Unlikely to change assessment"),AND(J89="Limited / weak",O89="Multiple independent lines",P89="Established independent origins",OR(T89="Unlikely to change assessment",T89="Could change scope or wording")),T89="Could change scope or wording"),"P11",IF(AND(OR(F89="Use",F89="No material change"),IF(F89="No material change",AND(H89="Unchanged exact claim",I89="Unchanged decision use"),TRUE),J89="Fit",OR(K89="Supported",K89="Inferred"),L89="Yes",OR(M89="None found",M89="Apparent contradiction resolved"),N89="None",O89="Multiple independent lines",P89="Established independent origins",OR(Q89="None",Q89="Limited and visible"),S89="Fit for current decision",T89="Unlikely to change assessment"),"P12","P09"))))))))))))))</x:f>
      </x:c>
      <x:c r="AC89" s="38" t="str">
        <x:f>IF(A89="","",IF(AB89="P00","CONF-TECH-INVALID-ENUM",IF(AB89="P01","CONF-INCOMPLETE",IF(AB89="P02","CONF-UPSTREAM-REFUSE",IF(AB89="P03","CONF-UPSTREAM-REVIEW",IF(AB89="P04",IF(F89="No material change","CONF-SC-NMC-UNRESOLVED","CONF-UPSTREAM-UNRESOLVED"),IF(AB89="P05",IF(L89="Partial","CONF-DIRECT-FIT-PARTIAL","CONF-DIRECT-FIT"),IF(AB89="P06","CONF-MISSING-OR-UNCHECKED",IF(AB89="P07",IF(F89="No material change","CONF-SC-NMC-CONTRADICTION","CONF-CONTRADICTION"),IF(AB89="P08",IF(Q89="Material and unresolved","CONF-NOT-ASSIGNABLE-ASSUMPTION",IF(AND(F89="No material change",OR(J89="Stale",S89="Stale for current decision")),"CONF-SC-NMC-STALE",IF(S89="Context not established","CONF-NOT-ASSIGNABLE-CONTEXT","CONF-NOT-ASSIGNABLE-STALE-CURRENT"))),IF(AB89="P09",IF(AND(F89="Use with limits",G89=""),"CONF-SC-LIMIT-MISSING",IF(AND(F89="No material change",H89="Changed exact claim"),"CONF-SC-NMC-CLAIM-CHANGED",IF(AND(F89="No material change",I89="Changed decision use"),"CONF-SC-NMC-USE-CHANGED",IF(AND(OR(O89="Multiple independent lines",O89="One independent line"),P89="Not established"),"CONF-SC-INDEPENDENCE-UNPROVEN",IF(AND(Q89="None",R89&lt;&gt;""),"CONF-SC-ASSUMPTION-CONFLICT","CONF-SC-UNCLASSIFIED"))))),IF(AB89="P10",IF(Q89="Material but bounded","CONF-LOW-ASSUMPTION",IF(AND(S89="Historical but deliberately bounded",J89="Limited / weak"),"CONF-LOW-HISTORICAL",IF(O89="Not established","CONF-LOW-NOT-ESTABLISHED",IF(AND(J89="Limited / weak",O89="Multiple independent lines",P89="Established independent origins",T89="Likely to change assessment"),"CONF-LOW-WEAK-LINES",IF(AND(O89="Single-origin only",NOT(AND(F89="Use",J89="Fit",OR(K89="Supported",K89="Inferred"),L89="Yes",OR(M89="None found",M89="Apparent contradiction resolved"),N89="None",O89="Single-origin only",OR(Q89="None",Q89="Limited and visible"),S89="Fit for current decision",T89="Unlikely to change assessment"))),"CONF-LOW-SINGLE-ORIGIN","CONF-LOW-SENSITIVE"))))),IF(AB89="P11",IF(F89="No material change","CONF-MODERATE-NMC",IF(F89="Use with limits","CONF-MODERATE-LIMITED",IF(S89="Historical but deliberately bounded","CONF-MODERATE-HISTORICAL",IF(P89="Shared or dependent origins","CONF-MODERATE-SHARED-ORIGINS",IF(OR(O89="One independent line",AND(F89="Use",J89="Fit",OR(K89="Supported",K89="Inferred"),L89="Yes",OR(M89="None found",M89="Apparent contradiction resolved"),N89="None",O89="Single-origin only",OR(Q89="None",Q89="Limited and visible"),S89="Fit for current decision",T89="Unlikely to change assessment")),"CONF-MODERATE-ONE-LINE",IF(AND(J89="Limited / weak",O89="Multiple independent lines",P89="Established independent origins",OR(T89="Unlikely to change assessment",T89="Could change scope or wording")),"CONF-MODERATE-WEAK-LINES","CONF-MODERATE-SENSITIVE")))))),IF(AB89="P12",IF(F89="No material change","CONF-HIGH-NMC",IF(K89="Inferred","CONF-HIGH-INFERENCE-RETAINED","CONF-HIGH-DIRECT-INDEPENDENT")),""))))))))))))))</x:f>
      </x:c>
      <x:c r="AD89" s="38" t="str">
        <x:f>IF(A89="","",IF(AC89="A111-TECH-INVALID-ENUM","One or more active Stage 1 controlled values are invalid.",IF(AC89="A111-INCOMPLETE","The active Stage 1 assessment is incomplete.",IF(AC89="A111-UPSTREAM-REFUSE","What Counts as Reliable Evidence in Competitor Analysis? returned Refuse claim.",IF(AC89="A111-UPSTREAM-REVIEW","What Counts as Reliable Evidence in Competitor Analysis? returned Review required.",IF(AC89="A111-SC-NMC-UNRESOLVED","The no-material-change claim remains unresolved.",IF(AC89="A111-UPSTREAM-UNRESOLVED","The claim remains unresolved.",IF(AC89="A111-DIRECT-FIT","The evidence does not directly fit the exact submitted claim.",IF(AC89="A111-DIRECT-FIT-PARTIAL","The submitted claim only partially fits the evidence.",IF(AC89="A111-MISSING-OR-UNCHECKED","Required evidence is missing, unavailable, unknown, or contradiction checking is incomplete.",IF(AC89="A111-CONTRADICTION","A material contradiction remains unresolved.",IF(AC89="A111-SC-NMC-CONTRADICTION","The no-material-change submission contains an unresolved material contradiction.",IF(AC89="A111-NOT-ASSIGNABLE-ASSUMPTION","A material assumption remains unresolved.",IF(AC89="A111-NOT-ASSIGNABLE-CONTEXT","The relevant context is not established.",IF(AC89="A111-NOT-ASSIGNABLE-STALE-CURRENT","The evidence or context is stale for the current decision.",IF(AC89="A111-SC-NMC-STALE","The no-material-change assessment is stale for the current decision.",IF(AC89="A111-SC-ASSUMPTION-CONFLICT","The assumption category and detail conflict.",IF(AC89="A111-SC-INDEPENDENCE-UNPROVEN","Independent origins are not established.",IF(AC89="A111-SC-LIMIT-MISSING","Use with limits requires a named limitation.",IF(AC89="A111-SC-NMC-CLAIM-CHANGED","The exact claim changed, so prior confidence cannot be carried forward.",IF(AC89="A111-SC-NMC-USE-CHANGED","The decision use changed.",IF(AC89="A111-SC-UNCLASSIFIED","The valid input combination has no authorized classification.",IF(AC89="A111-LOW-ASSUMPTION","A bounded material assumption makes the eligible assessment fragile.",IF(AC89="A111-LOW-HISTORICAL","Historical, weak support makes the assessment fragile.",IF(AC89="A111-LOW-NOT-ESTABLISHED","Support exists but independent support is not established.",IF(AC89="A111-LOW-SENSITIVE","Plausible new evidence is likely to change the assessment.",IF(AC89="A111-LOW-SINGLE-ORIGIN","The eligible assessment depends on one origin and fails the stable single-origin conjunction.",IF(AC89="A111-LOW-WEAK-LINES","Multiple independent lines remain weak and the result is likely to change.",IF(AC89="A111-MODERATE-HISTORICAL","The evidence supports a deliberately historical, bounded assessment.",IF(AC89="A111-MODERATE-LIMITED","The assessment is eligible only within the named limitation.",IF(AC89="A111-MODERATE-NMC","The unchanged assessment remains eligible but retains meaningful uncertainty.",IF(AC89="A111-MODERATE-ONE-LINE","The assessment rests on one effective line of support.",IF(AC89="A111-MODERATE-SENSITIVE","Meaningful new evidence could change the scope or wording.",IF(AC89="A111-MODERATE-SHARED-ORIGINS","The lines share or depend on common origins, reducing independent corroboration.",IF(AC89="A111-MODERATE-WEAK-LINES","Established independent origins support the assessment, but the evidence remains limited or weak.",IF(AC89="A111-HIGH-DIRECT-INDEPENDENT","Direct, coherent support with established independent origins and limited visible assumptions supports the bounded assessment.",IF(AC89="A111-HIGH-INFERENCE-RETAINED","Direct, coherent support with established independent origins supports the bounded inference; it remains explicitly an inference.",IF(AC89="A111-HIGH-NMC","The exact claim and decision use are unchanged and the strong-support conditions remain satisfied.",""))))))))))))))))))))))))))))))))))))))</x:f>
      </x:c>
      <x:c r="AE89" s="38" t="str">
        <x:f>IF(A89="","",IF(Z89="Invalid controlled input","No confidence statement is permitted.",IF(Z89="Incomplete","No confidence statement is permitted until Stage 1 is complete.",IF(Z89="Not eligible","Confidence not assignable: no confidence statement is permitted for "&amp;C89&amp;" because "&amp;AD89&amp;" "&amp;AG89,IF(AA89="High confidence",IF(K89="Inferred","The evidence supports the inference that ","The available evidence strongly supports the assessment that ")&amp;C89&amp;", with High confidence within "&amp;D89&amp;". The principal remaining uncertainty is "&amp;U89,IF(AA89="Moderate confidence",IF(K89="Inferred","The evidence supports the inference that ","The available evidence supports the assessment that ")&amp;C89&amp;", with Moderate confidence within "&amp;D89&amp;". "&amp;U89&amp;" could change its scope or wording.",IF(K89="Inferred","The limited evidence supports the provisional inference that ","Limited evidence weakly supports the bounded assessment that ")&amp;C89&amp;". Treat it as provisional because "&amp;U89))))))</x:f>
      </x:c>
      <x:c r="AF89" s="38" t="str">
        <x:f>IF(A89="","",IF(Z89="Invalid controlled input","Do not preserve or reuse a previous result.",IF(Z89="Incomplete","Do not infer a result from partial inputs.",IF(Z89="Not eligible","Do not use High, Moderate or Low confidence, zero confidence, very low confidence, or wording that presents the claim as established.",IF(AA89="High confidence","Do not say certain, proven, guaranteed, definitely, conclusive, established fact, or assign a numerical probability.",IF(AA89="Moderate confidence","Do not say definitive, conclusive, established fact, or attach a percentage band.","Do not say shows, confirms, demonstrates as established, or use Low confidence to rescue an unsupported claim."))))))</x:f>
      </x:c>
      <x:c r="AG89" s="38" t="str">
        <x:f>IF(A89="","",IF(AC89="A111-TECH-INVALID-ENUM","Correct the exact invalid value and resubmit.",IF(AC89="A111-INCOMPLETE","Complete every active Stage 1 field.",IF(AC89="A111-UPSTREAM-REFUSE","Resolve or replace the refused claim through What Counts as Reliable Evidence in Competitor Analysis?.",IF(AC89="A111-UPSTREAM-REVIEW","Complete the review in What Counts as Reliable Evidence in Competitor Analysis? before confidence assessment.",IF(AC89="A111-SC-NMC-UNRESOLVED","Resolve the claim status upstream before assigning confidence.",IF(AC89="A111-UPSTREAM-UNRESOLVED","Resolve the claim status upstream before assigning confidence.",IF(AC89="A111-DIRECT-FIT","Narrow or replace the claim and rerun What Counts as Reliable Evidence in Competitor Analysis?.",IF(AC89="A111-DIRECT-FIT-PARTIAL","Submit the separately narrowed proposition approved through What Counts as Reliable Evidence in Competitor Analysis? as the new Exact claim with Direct claim fit set to Yes.",IF(AC89="A111-MISSING-OR-UNCHECKED","Recover or document the required evidence and complete the review in What Counts as Reliable Evidence in Competitor Analysis? before assigning confidence.",IF(AC89="A111-CONTRADICTION","Resolve or preserve the contradiction through How to Handle Contradictory Competitor Evidence before assigning confidence.",IF(AC89="A111-SC-NMC-CONTRADICTION","Resolve or preserve the contradiction through How to Handle Contradictory Competitor Evidence before assigning confidence.",IF(AC89="A111-NOT-ASSIGNABLE-ASSUMPTION","Resolve the material assumption or narrow the claim.",IF(AC89="A111-NOT-ASSIGNABLE-CONTEXT","Establish the relevant context before assigning confidence.",IF(AC89="A111-NOT-ASSIGNABLE-STALE-CURRENT","Update or historically bind the evidence through When Competitor Evidence Becomes Too Old to Use.",IF(AC89="A111-SC-NMC-STALE","Run a fresh assessment with current evidence.",IF(AC89="A111-SC-ASSUMPTION-CONFLICT","Choose a bounded assumption category or remove the detail.",IF(AC89="A111-SC-INDEPENDENCE-UNPROVEN","Trace origins or correct the support category.",IF(AC89="A111-SC-LIMIT-MISSING","Add the exact limitation or correct the upstream outcome.",IF(AC89="A111-SC-NMC-CLAIM-CHANGED","Run a fresh assessment.",IF(AC89="A111-SC-NMC-USE-CHANGED","Run a fresh assessment for the new use.",IF(AC89="A111-SC-UNCLASSIFIED","Return to method governance; do not invent a result.",IF(AC89="A111-LOW-ASSUMPTION","Keep the assumption explicit and seek evidence that could remove it.",IF(AC89="A111-LOW-HISTORICAL","Use only historically bounded wording and seek current evidence.",IF(AC89="A111-LOW-NOT-ESTABLISHED","Trace provenance or collect genuinely independent evidence.",IF(AC89="A111-LOW-SENSITIVE","Collect the evidence most likely to change the result.",IF(AC89="A111-LOW-SINGLE-ORIGIN","Seek genuinely independent corroboration.",IF(AC89="A111-LOW-WEAK-LINES","Strengthen direct support before consequential use.",IF(AC89="A111-MODERATE-HISTORICAL","Do not generalize it to the current decision without fresh evidence.",IF(AC89="A111-MODERATE-LIMITED","Reopen if the named limitation no longer holds.",IF(AC89="A111-MODERATE-NMC","Reopen if the exact claim, use, evidence or context changes.",IF(AC89="A111-MODERATE-ONE-LINE","A second genuinely independent line could change scope or wording.",IF(AC89="A111-MODERATE-SENSITIVE","Name the likely change trigger and keep the statement bounded.",IF(AC89="A111-MODERATE-SHARED-ORIGINS","Seek genuinely independent origins.",IF(AC89="A111-MODERATE-WEAK-LINES","Strengthen the direct evidence and preserve the limitation.",IF(AC89="A111-HIGH-DIRECT-INDEPENDENT","Reopen on the named evidence, context, assumption or decision-use trigger.",IF(AC89="A111-HIGH-INFERENCE-RETAINED","Retain the inference marker and reopen on the named trigger.",IF(AC89="A111-HIGH-NMC","Reopen on the named evidence, context, assumption or decision-use trigger.",""))))))))))))))))))))))))))))))))))))))</x:f>
      </x:c>
      <x:c r="AH89" s="38" t="str">
        <x:f>IF(A89="","",IF(Z89&lt;&gt;"Eligible","",IF(AND(V89="Consequential / high-impact",W89="Hard to reverse"),"CONF-OVERLAY-CONSEQUENCE + CONF-OVERLAY-HARD-TO-REVERSE",IF(AND(AA89="Low confidence",W89="Hard to reverse"),"CONF-OVERLAY-HARD-TO-REVERSE",IF(V89="Consequential / high-impact","CONF-OVERLAY-CONSEQUENCE",IF(W89="Hard to reverse","CONF-OVERLAY-HARD-TO-REVERSE",IF(OR(V89="Material / decision-changing",W89="Costly to reverse"),"CONF-OVERLAY-CONSEQUENCE","")))))))</x:f>
      </x:c>
      <x:c r="AI89" s="38" t="str">
        <x:f>IF(A89="","",IF(Z89&lt;&gt;"Eligible","",IF(AND(V89="Consequential / high-impact",W89="Hard to reverse"),IF(AA89="Low confidence","Independent review and formal approval required; default to deferral, evidence collection or a reversible test.","Independent accountable review and formal approval required before a consequential, hard-to-reverse action."),IF(AND(AA89="Low confidence",W89="Hard to reverse"),"Independent review and formal approval required; default to deferral, evidence collection or a reversible test.",IF(V89="Consequential / high-impact","Independent accountable review and formal approval required.",IF(W89="Hard to reverse","Independent review required before a hard-to-reverse action.",IF(OR(V89="Material / decision-changing",W89="Costly to reverse"),"Accountable reviewer required before material use.","Owner review; reopen on the named trigger.")))))))</x:f>
      </x:c>
      <x:c r="AJ89" s="38" t="str">
        <x:f>IF(A89="","",IF(Z89&lt;&gt;"Eligible","",IF(AND(V89="Consequential / high-impact",W89="Hard to reverse"),IF(AA89="Low confidence","Do not make an irreversible commitment from this Low-confidence assessment.","Prefer a reversible step and proceed only within the recorded scope after independent review; confidence itself is unchanged."),IF(AND(AA89="Low confidence",W89="Hard to reverse"),"Do not make an irreversible commitment from this Low-confidence assessment.",IF(V89="Consequential / high-impact","Proceed only within the recorded scope after independent review; confidence itself is unchanged.",IF(W89="Hard to reverse","Prefer a reversible step until review is complete.",IF(OR(V89="Material / decision-changing",W89="Costly to reverse"),"Use only after accountable review and within the stated boundary.","Proceed within the stated scope and preserve the reopen condition.")))))))</x:f>
      </x:c>
      <x:c r="AK89" s="37"/>
      <x:c r="AL89" s="37"/>
      <x:c r="AM89" s="37"/>
      <x:c r="AN89" s="37"/>
      <x:c r="AO89" s="42"/>
      <x:c r="AP89" s="38" t="str">
        <x:f>IF(A89="","",IF(Z89&lt;&gt;"Eligible","Not active",IF(OR(AND(AN89&lt;&gt;"",NOT(OR(EXACT(AN89,"Yes"),EXACT(AN89,"No")))),AND(AO89&lt;&gt;"",NOT(ISNUMBER(AO89)))),"H00",IF(OR(AK89="",AM89="",AN89=""),"H01",IF(AND(OR(V89="Material / decision-changing",V89="Consequential / high-impact",W89="Costly to reverse",W89="Hard to reverse"),AL89=""),"H02",IF(AND(OR(V89="Consequential / high-impact",W89="Hard to reverse"),AK89&lt;&gt;"",AL89&lt;&gt;"",EXACT(AK89,AL89)),"H03",IF(AND(AN89="Yes",AO89=""),"H04",IF(AND(AN89="No",AO89&lt;&gt;""),"H05","H06"))))))))</x:f>
      </x:c>
      <x:c r="AQ89" s="38" t="str">
        <x:f>IF(A89="","",IF(AP89="Not active","Not active",IF(OR(AP89="H00",AP89="H01",AP89="H04"),"Incomplete",IF(OR(AP89="H02",AP89="H03",AP89="H05"),"Draft","Complete"))))</x:f>
      </x:c>
      <x:c r="AR89" s="38" t="str">
        <x:f>IF(A89="","",IF(AP89="H00","CONF-HANDOFF-INVALID",IF(AP89="H01","CONF-HANDOFF-INCOMPLETE",IF(AP89="H02","CONF-HANDOFF-REVIEWER",IF(AP89="H03","CONF-HANDOFF-INDEPENDENCE",IF(AP89="H04","CONF-HANDOFF-DATE",IF(AP89="H05","CONF-HANDOFF-DATE-NOT-MATERIAL","")))))))</x:f>
      </x:c>
      <x:c r="AS89" s="38" t="str">
        <x:f>IF(A89="","",IF(AP89="H06","Permitted","Prohibited"))</x:f>
      </x:c>
      <x:c r="AT89" s="38" t="str">
        <x:f>IF(A89="","",IF(OR(AB89="P89",AB89="P90",AB89="P92",AB89="P93"),"What Counts as Reliable Evidence in Competitor Analysis?",IF(AB89="P91","Observed, Inferred and Unresolved Evidence",IF(AB89="P94","How to Handle Contradictory Competitor Evidence",IF(AB89="P95","When Competitor Evidence Becomes Too Old to Use","")))))</x:f>
      </x:c>
      <x:c r="AU89" s="38" t="str">
        <x:f>IF(A89="","","SERPIFAI Confidence Statement Method v1.0.1")</x:f>
      </x:c>
      <x:c r="AV89" s="38" t="str">
        <x:f>IF(A89="","","Qualitative evidence-and-uncertainty protocol; not probability, calibrated accuracy, scoring, assurance or a guarantee.")</x:f>
      </x:c>
    </x:row>
    <x:row r="90">
      <x:c r="A90" s="37"/>
      <x:c r="B90" s="37"/>
      <x:c r="C90" s="37"/>
      <x:c r="D90" s="37"/>
      <x:c r="E90" s="42"/>
      <x:c r="F90" s="37"/>
      <x:c r="G90" s="37"/>
      <x:c r="H90" s="37"/>
      <x:c r="I90" s="37"/>
      <x:c r="J90" s="37"/>
      <x:c r="K90" s="37"/>
      <x:c r="L90" s="37"/>
      <x:c r="M90" s="37"/>
      <x:c r="N90" s="37"/>
      <x:c r="O90" s="37"/>
      <x:c r="P90" s="37"/>
      <x:c r="Q90" s="37"/>
      <x:c r="R90" s="37"/>
      <x:c r="S90" s="37"/>
      <x:c r="T90" s="37"/>
      <x:c r="U90" s="37"/>
      <x:c r="V90" s="37"/>
      <x:c r="W90" s="37"/>
      <x:c r="X90" s="38" t="str">
        <x:f>IF(A90="","",IF(NOT(AND(OR(EXACT(F90,"Use"),EXACT(F90,"Use with limits"),EXACT(F90,"Review required"),EXACT(F90,"Refuse claim"),EXACT(F90,"No material change")),OR(EXACT(J90,"Fit"),EXACT(J90,"Limited / weak"),EXACT(J90,"Stale"),EXACT(J90,"Contradictory"),EXACT(J90,"Missing")),OR(EXACT(K90,"Supported"),EXACT(K90,"Inferred"),EXACT(K90,"Unresolved")),OR(EXACT(L90,"Yes"),EXACT(L90,"Partial"),EXACT(L90,"No"),EXACT(L90,"Unknown")),OR(EXACT(M90,"None found"),EXACT(M90,"Apparent contradiction resolved"),EXACT(M90,"Material contradiction unresolved"),EXACT(M90,"Not checked")),OR(EXACT(N90,"None"),EXACT(N90,"Recoverable missing evidence"),EXACT(N90,"Material evidence unavailable"),EXACT(N90,"Unknown")),OR(EXACT(O90,"Multiple independent lines"),EXACT(O90,"One independent line"),EXACT(O90,"Single-origin only"),EXACT(O90,"Not established")),OR(EXACT(Q90,"None"),EXACT(Q90,"Limited and visible"),EXACT(Q90,"Material but bounded"),EXACT(Q90,"Material and unresolved")),OR(EXACT(S90,"Fit for current decision"),EXACT(S90,"Historical but deliberately bounded"),EXACT(S90,"Stale for current decision"),EXACT(S90,"Context not established")),OR(EXACT(T90,"Unlikely to change assessment"),EXACT(T90,"Could change scope or wording"),EXACT(T90,"Likely to change assessment")),OR(EXACT(V90,"Routine / descriptive"),EXACT(V90,"Material / decision-changing"),EXACT(V90,"Consequential / high-impact")),OR(EXACT(W90,"Easy to reverse"),EXACT(W90,"Costly to reverse"),EXACT(W90,"Hard to reverse")),IF(F90="No material change",OR(EXACT(H90,"Unchanged exact claim"),EXACT(H90,"Changed exact claim")),TRUE),IF(F90="No material change",OR(EXACT(I90,"Unchanged decision use"),EXACT(I90,"Changed decision use")),TRUE),IF(OR(O90="Multiple independent lines",O90="One independent line"),OR(EXACT(P90,"Established independent origins"),EXACT(P90,"Shared or dependent origins"),EXACT(P90,"Not established")),TRUE))),"Invalid","Valid"))</x:f>
      </x:c>
      <x:c r="Y90" s="38" t="str">
        <x:f>IF(A90="","",IF(X90="Invalid","Not evaluated after P00",IF(OR(C90="",D90="",F90="",IF(F90="No material change",OR(H90="",I90=""),FALSE),J90="",K90="",L90="",M90="",N90="",O90="",IF(OR(O90="Multiple independent lines",O90="One independent line"),P90="",FALSE),Q90="",IF(Q90&lt;&gt;"None",R90="",FALSE),S90="",T90="",U90="",V90="",W90=""),"Incomplete","Complete")))</x:f>
      </x:c>
      <x:c r="Z90" s="38" t="str">
        <x:f>IF(A90="","",IF(AB90="P00","Invalid controlled input",IF(AB90="P01","Incomplete",IF(OR(AB90="P02",AB90="P03",AB90="P04",AB90="P05",AB90="P06",AB90="P07",AB90="P08",AB90="P09"),"Not eligible","Eligible"))))</x:f>
      </x:c>
      <x:c r="AA90" s="38" t="str">
        <x:f>IF(A90="","",IF(AB90="P00","No confidence assigned",IF(AB90="P01","No confidence result",IF(OR(AB90="P02",AB90="P03",AB90="P04",AB90="P05",AB90="P06",AB90="P07",AB90="P08",AB90="P09"),"Confidence not assignable",IF(AB90="P10","Low confidence",IF(AB90="P11","Moderate confidence","High confidence"))))))</x:f>
      </x:c>
      <x:c r="AB90" s="38" t="str">
        <x:f>IF(A90="","",IF(X90="Invalid","P00",IF(Y90="Incomplete","P01",IF(F90="Refuse claim","P02",IF(F90="Review required","P03",IF(K90="Unresolved","P04",IF(OR(L90="No",L90="Unknown",L90="Partial"),"P05",IF(OR(J90="Missing",N90&lt;&gt;"None",M90="Not checked"),"P06",IF(OR(J90="Contradictory",M90="Material contradiction unresolved"),"P07",IF(OR(J90="Stale",S90="Stale for current decision",S90="Context not established",Q90="Material and unresolved"),"P08",IF(OR(AND(F90="Use with limits",G90=""),AND(F90="No material change",H90="Changed exact claim"),AND(F90="No material change",I90="Changed decision use"),AND(OR(O90="Multiple independent lines",O90="One independent line"),P90="Not established"),AND(Q90="None",R90&lt;&gt;"")),"P09",IF(OR(Q90="Material but bounded",AND(S90="Historical but deliberately bounded",J90="Limited / weak"),O90="Not established",AND(J90="Limited / weak",O90="Multiple independent lines",P90="Established independent origins",T90="Likely to change assessment"),AND(O90="Single-origin only",NOT(AND(F90="Use",J90="Fit",OR(K90="Supported",K90="Inferred"),L90="Yes",OR(M90="None found",M90="Apparent contradiction resolved"),N90="None",O90="Single-origin only",OR(Q90="None",Q90="Limited and visible"),S90="Fit for current decision",T90="Unlikely to change assessment"))),T90="Likely to change assessment"),"P10",IF(OR(AND(F90="No material change",NOT(AND(OR(F90="Use",F90="No material change"),IF(F90="No material change",AND(H90="Unchanged exact claim",I90="Unchanged decision use"),TRUE),J90="Fit",OR(K90="Supported",K90="Inferred"),L90="Yes",OR(M90="None found",M90="Apparent contradiction resolved"),N90="None",O90="Multiple independent lines",P90="Established independent origins",OR(Q90="None",Q90="Limited and visible"),S90="Fit for current decision",T90="Unlikely to change assessment"))),F90="Use with limits",S90="Historical but deliberately bounded",P90="Shared or dependent origins",O90="One independent line",AND(F90="Use",J90="Fit",OR(K90="Supported",K90="Inferred"),L90="Yes",OR(M90="None found",M90="Apparent contradiction resolved"),N90="None",O90="Single-origin only",OR(Q90="None",Q90="Limited and visible"),S90="Fit for current decision",T90="Unlikely to change assessment"),AND(J90="Limited / weak",O90="Multiple independent lines",P90="Established independent origins",OR(T90="Unlikely to change assessment",T90="Could change scope or wording")),T90="Could change scope or wording"),"P11",IF(AND(OR(F90="Use",F90="No material change"),IF(F90="No material change",AND(H90="Unchanged exact claim",I90="Unchanged decision use"),TRUE),J90="Fit",OR(K90="Supported",K90="Inferred"),L90="Yes",OR(M90="None found",M90="Apparent contradiction resolved"),N90="None",O90="Multiple independent lines",P90="Established independent origins",OR(Q90="None",Q90="Limited and visible"),S90="Fit for current decision",T90="Unlikely to change assessment"),"P12","P09"))))))))))))))</x:f>
      </x:c>
      <x:c r="AC90" s="38" t="str">
        <x:f>IF(A90="","",IF(AB90="P00","CONF-TECH-INVALID-ENUM",IF(AB90="P01","CONF-INCOMPLETE",IF(AB90="P02","CONF-UPSTREAM-REFUSE",IF(AB90="P03","CONF-UPSTREAM-REVIEW",IF(AB90="P04",IF(F90="No material change","CONF-SC-NMC-UNRESOLVED","CONF-UPSTREAM-UNRESOLVED"),IF(AB90="P05",IF(L90="Partial","CONF-DIRECT-FIT-PARTIAL","CONF-DIRECT-FIT"),IF(AB90="P06","CONF-MISSING-OR-UNCHECKED",IF(AB90="P07",IF(F90="No material change","CONF-SC-NMC-CONTRADICTION","CONF-CONTRADICTION"),IF(AB90="P08",IF(Q90="Material and unresolved","CONF-NOT-ASSIGNABLE-ASSUMPTION",IF(AND(F90="No material change",OR(J90="Stale",S90="Stale for current decision")),"CONF-SC-NMC-STALE",IF(S90="Context not established","CONF-NOT-ASSIGNABLE-CONTEXT","CONF-NOT-ASSIGNABLE-STALE-CURRENT"))),IF(AB90="P09",IF(AND(F90="Use with limits",G90=""),"CONF-SC-LIMIT-MISSING",IF(AND(F90="No material change",H90="Changed exact claim"),"CONF-SC-NMC-CLAIM-CHANGED",IF(AND(F90="No material change",I90="Changed decision use"),"CONF-SC-NMC-USE-CHANGED",IF(AND(OR(O90="Multiple independent lines",O90="One independent line"),P90="Not established"),"CONF-SC-INDEPENDENCE-UNPROVEN",IF(AND(Q90="None",R90&lt;&gt;""),"CONF-SC-ASSUMPTION-CONFLICT","CONF-SC-UNCLASSIFIED"))))),IF(AB90="P10",IF(Q90="Material but bounded","CONF-LOW-ASSUMPTION",IF(AND(S90="Historical but deliberately bounded",J90="Limited / weak"),"CONF-LOW-HISTORICAL",IF(O90="Not established","CONF-LOW-NOT-ESTABLISHED",IF(AND(J90="Limited / weak",O90="Multiple independent lines",P90="Established independent origins",T90="Likely to change assessment"),"CONF-LOW-WEAK-LINES",IF(AND(O90="Single-origin only",NOT(AND(F90="Use",J90="Fit",OR(K90="Supported",K90="Inferred"),L90="Yes",OR(M90="None found",M90="Apparent contradiction resolved"),N90="None",O90="Single-origin only",OR(Q90="None",Q90="Limited and visible"),S90="Fit for current decision",T90="Unlikely to change assessment"))),"CONF-LOW-SINGLE-ORIGIN","CONF-LOW-SENSITIVE"))))),IF(AB90="P11",IF(F90="No material change","CONF-MODERATE-NMC",IF(F90="Use with limits","CONF-MODERATE-LIMITED",IF(S90="Historical but deliberately bounded","CONF-MODERATE-HISTORICAL",IF(P90="Shared or dependent origins","CONF-MODERATE-SHARED-ORIGINS",IF(OR(O90="One independent line",AND(F90="Use",J90="Fit",OR(K90="Supported",K90="Inferred"),L90="Yes",OR(M90="None found",M90="Apparent contradiction resolved"),N90="None",O90="Single-origin only",OR(Q90="None",Q90="Limited and visible"),S90="Fit for current decision",T90="Unlikely to change assessment")),"CONF-MODERATE-ONE-LINE",IF(AND(J90="Limited / weak",O90="Multiple independent lines",P90="Established independent origins",OR(T90="Unlikely to change assessment",T90="Could change scope or wording")),"CONF-MODERATE-WEAK-LINES","CONF-MODERATE-SENSITIVE")))))),IF(AB90="P12",IF(F90="No material change","CONF-HIGH-NMC",IF(K90="Inferred","CONF-HIGH-INFERENCE-RETAINED","CONF-HIGH-DIRECT-INDEPENDENT")),""))))))))))))))</x:f>
      </x:c>
      <x:c r="AD90" s="38" t="str">
        <x:f>IF(A90="","",IF(AC90="A112-TECH-INVALID-ENUM","One or more active Stage 1 controlled values are invalid.",IF(AC90="A112-INCOMPLETE","The active Stage 1 assessment is incomplete.",IF(AC90="A112-UPSTREAM-REFUSE","What Counts as Reliable Evidence in Competitor Analysis? returned Refuse claim.",IF(AC90="A112-UPSTREAM-REVIEW","What Counts as Reliable Evidence in Competitor Analysis? returned Review required.",IF(AC90="A112-SC-NMC-UNRESOLVED","The no-material-change claim remains unresolved.",IF(AC90="A112-UPSTREAM-UNRESOLVED","The claim remains unresolved.",IF(AC90="A112-DIRECT-FIT","The evidence does not directly fit the exact submitted claim.",IF(AC90="A112-DIRECT-FIT-PARTIAL","The submitted claim only partially fits the evidence.",IF(AC90="A112-MISSING-OR-UNCHECKED","Required evidence is missing, unavailable, unknown, or contradiction checking is incomplete.",IF(AC90="A112-CONTRADICTION","A material contradiction remains unresolved.",IF(AC90="A112-SC-NMC-CONTRADICTION","The no-material-change submission contains an unresolved material contradiction.",IF(AC90="A112-NOT-ASSIGNABLE-ASSUMPTION","A material assumption remains unresolved.",IF(AC90="A112-NOT-ASSIGNABLE-CONTEXT","The relevant context is not established.",IF(AC90="A112-NOT-ASSIGNABLE-STALE-CURRENT","The evidence or context is stale for the current decision.",IF(AC90="A112-SC-NMC-STALE","The no-material-change assessment is stale for the current decision.",IF(AC90="A112-SC-ASSUMPTION-CONFLICT","The assumption category and detail conflict.",IF(AC90="A112-SC-INDEPENDENCE-UNPROVEN","Independent origins are not established.",IF(AC90="A112-SC-LIMIT-MISSING","Use with limits requires a named limitation.",IF(AC90="A112-SC-NMC-CLAIM-CHANGED","The exact claim changed, so prior confidence cannot be carried forward.",IF(AC90="A112-SC-NMC-USE-CHANGED","The decision use changed.",IF(AC90="A112-SC-UNCLASSIFIED","The valid input combination has no authorized classification.",IF(AC90="A112-LOW-ASSUMPTION","A bounded material assumption makes the eligible assessment fragile.",IF(AC90="A112-LOW-HISTORICAL","Historical, weak support makes the assessment fragile.",IF(AC90="A112-LOW-NOT-ESTABLISHED","Support exists but independent support is not established.",IF(AC90="A112-LOW-SENSITIVE","Plausible new evidence is likely to change the assessment.",IF(AC90="A112-LOW-SINGLE-ORIGIN","The eligible assessment depends on one origin and fails the stable single-origin conjunction.",IF(AC90="A112-LOW-WEAK-LINES","Multiple independent lines remain weak and the result is likely to change.",IF(AC90="A112-MODERATE-HISTORICAL","The evidence supports a deliberately historical, bounded assessment.",IF(AC90="A112-MODERATE-LIMITED","The assessment is eligible only within the named limitation.",IF(AC90="A112-MODERATE-NMC","The unchanged assessment remains eligible but retains meaningful uncertainty.",IF(AC90="A112-MODERATE-ONE-LINE","The assessment rests on one effective line of support.",IF(AC90="A112-MODERATE-SENSITIVE","Meaningful new evidence could change the scope or wording.",IF(AC90="A112-MODERATE-SHARED-ORIGINS","The lines share or depend on common origins, reducing independent corroboration.",IF(AC90="A112-MODERATE-WEAK-LINES","Established independent origins support the assessment, but the evidence remains limited or weak.",IF(AC90="A112-HIGH-DIRECT-INDEPENDENT","Direct, coherent support with established independent origins and limited visible assumptions supports the bounded assessment.",IF(AC90="A112-HIGH-INFERENCE-RETAINED","Direct, coherent support with established independent origins supports the bounded inference; it remains explicitly an inference.",IF(AC90="A112-HIGH-NMC","The exact claim and decision use are unchanged and the strong-support conditions remain satisfied.",""))))))))))))))))))))))))))))))))))))))</x:f>
      </x:c>
      <x:c r="AE90" s="38" t="str">
        <x:f>IF(A90="","",IF(Z90="Invalid controlled input","No confidence statement is permitted.",IF(Z90="Incomplete","No confidence statement is permitted until Stage 1 is complete.",IF(Z90="Not eligible","Confidence not assignable: no confidence statement is permitted for "&amp;C90&amp;" because "&amp;AD90&amp;" "&amp;AG90,IF(AA90="High confidence",IF(K90="Inferred","The evidence supports the inference that ","The available evidence strongly supports the assessment that ")&amp;C90&amp;", with High confidence within "&amp;D90&amp;". The principal remaining uncertainty is "&amp;U90,IF(AA90="Moderate confidence",IF(K90="Inferred","The evidence supports the inference that ","The available evidence supports the assessment that ")&amp;C90&amp;", with Moderate confidence within "&amp;D90&amp;". "&amp;U90&amp;" could change its scope or wording.",IF(K90="Inferred","The limited evidence supports the provisional inference that ","Limited evidence weakly supports the bounded assessment that ")&amp;C90&amp;". Treat it as provisional because "&amp;U90))))))</x:f>
      </x:c>
      <x:c r="AF90" s="38" t="str">
        <x:f>IF(A90="","",IF(Z90="Invalid controlled input","Do not preserve or reuse a previous result.",IF(Z90="Incomplete","Do not infer a result from partial inputs.",IF(Z90="Not eligible","Do not use High, Moderate or Low confidence, zero confidence, very low confidence, or wording that presents the claim as established.",IF(AA90="High confidence","Do not say certain, proven, guaranteed, definitely, conclusive, established fact, or assign a numerical probability.",IF(AA90="Moderate confidence","Do not say definitive, conclusive, established fact, or attach a percentage band.","Do not say shows, confirms, demonstrates as established, or use Low confidence to rescue an unsupported claim."))))))</x:f>
      </x:c>
      <x:c r="AG90" s="38" t="str">
        <x:f>IF(A90="","",IF(AC90="A112-TECH-INVALID-ENUM","Correct the exact invalid value and resubmit.",IF(AC90="A112-INCOMPLETE","Complete every active Stage 1 field.",IF(AC90="A112-UPSTREAM-REFUSE","Resolve or replace the refused claim through What Counts as Reliable Evidence in Competitor Analysis?.",IF(AC90="A112-UPSTREAM-REVIEW","Complete the review in What Counts as Reliable Evidence in Competitor Analysis? before confidence assessment.",IF(AC90="A112-SC-NMC-UNRESOLVED","Resolve the claim status upstream before assigning confidence.",IF(AC90="A112-UPSTREAM-UNRESOLVED","Resolve the claim status upstream before assigning confidence.",IF(AC90="A112-DIRECT-FIT","Narrow or replace the claim and rerun What Counts as Reliable Evidence in Competitor Analysis?.",IF(AC90="A112-DIRECT-FIT-PARTIAL","Submit the separately narrowed proposition approved through What Counts as Reliable Evidence in Competitor Analysis? as the new Exact claim with Direct claim fit set to Yes.",IF(AC90="A112-MISSING-OR-UNCHECKED","Recover or document the required evidence and complete the review in What Counts as Reliable Evidence in Competitor Analysis? before assigning confidence.",IF(AC90="A112-CONTRADICTION","Resolve or preserve the contradiction through How to Handle Contradictory Competitor Evidence before assigning confidence.",IF(AC90="A112-SC-NMC-CONTRADICTION","Resolve or preserve the contradiction through How to Handle Contradictory Competitor Evidence before assigning confidence.",IF(AC90="A112-NOT-ASSIGNABLE-ASSUMPTION","Resolve the material assumption or narrow the claim.",IF(AC90="A112-NOT-ASSIGNABLE-CONTEXT","Establish the relevant context before assigning confidence.",IF(AC90="A112-NOT-ASSIGNABLE-STALE-CURRENT","Update or historically bind the evidence through When Competitor Evidence Becomes Too Old to Use.",IF(AC90="A112-SC-NMC-STALE","Run a fresh assessment with current evidence.",IF(AC90="A112-SC-ASSUMPTION-CONFLICT","Choose a bounded assumption category or remove the detail.",IF(AC90="A112-SC-INDEPENDENCE-UNPROVEN","Trace origins or correct the support category.",IF(AC90="A112-SC-LIMIT-MISSING","Add the exact limitation or correct the upstream outcome.",IF(AC90="A112-SC-NMC-CLAIM-CHANGED","Run a fresh assessment.",IF(AC90="A112-SC-NMC-USE-CHANGED","Run a fresh assessment for the new use.",IF(AC90="A112-SC-UNCLASSIFIED","Return to method governance; do not invent a result.",IF(AC90="A112-LOW-ASSUMPTION","Keep the assumption explicit and seek evidence that could remove it.",IF(AC90="A112-LOW-HISTORICAL","Use only historically bounded wording and seek current evidence.",IF(AC90="A112-LOW-NOT-ESTABLISHED","Trace provenance or collect genuinely independent evidence.",IF(AC90="A112-LOW-SENSITIVE","Collect the evidence most likely to change the result.",IF(AC90="A112-LOW-SINGLE-ORIGIN","Seek genuinely independent corroboration.",IF(AC90="A112-LOW-WEAK-LINES","Strengthen direct support before consequential use.",IF(AC90="A112-MODERATE-HISTORICAL","Do not generalize it to the current decision without fresh evidence.",IF(AC90="A112-MODERATE-LIMITED","Reopen if the named limitation no longer holds.",IF(AC90="A112-MODERATE-NMC","Reopen if the exact claim, use, evidence or context changes.",IF(AC90="A112-MODERATE-ONE-LINE","A second genuinely independent line could change scope or wording.",IF(AC90="A112-MODERATE-SENSITIVE","Name the likely change trigger and keep the statement bounded.",IF(AC90="A112-MODERATE-SHARED-ORIGINS","Seek genuinely independent origins.",IF(AC90="A112-MODERATE-WEAK-LINES","Strengthen the direct evidence and preserve the limitation.",IF(AC90="A112-HIGH-DIRECT-INDEPENDENT","Reopen on the named evidence, context, assumption or decision-use trigger.",IF(AC90="A112-HIGH-INFERENCE-RETAINED","Retain the inference marker and reopen on the named trigger.",IF(AC90="A112-HIGH-NMC","Reopen on the named evidence, context, assumption or decision-use trigger.",""))))))))))))))))))))))))))))))))))))))</x:f>
      </x:c>
      <x:c r="AH90" s="38" t="str">
        <x:f>IF(A90="","",IF(Z90&lt;&gt;"Eligible","",IF(AND(V90="Consequential / high-impact",W90="Hard to reverse"),"CONF-OVERLAY-CONSEQUENCE + CONF-OVERLAY-HARD-TO-REVERSE",IF(AND(AA90="Low confidence",W90="Hard to reverse"),"CONF-OVERLAY-HARD-TO-REVERSE",IF(V90="Consequential / high-impact","CONF-OVERLAY-CONSEQUENCE",IF(W90="Hard to reverse","CONF-OVERLAY-HARD-TO-REVERSE",IF(OR(V90="Material / decision-changing",W90="Costly to reverse"),"CONF-OVERLAY-CONSEQUENCE","")))))))</x:f>
      </x:c>
      <x:c r="AI90" s="38" t="str">
        <x:f>IF(A90="","",IF(Z90&lt;&gt;"Eligible","",IF(AND(V90="Consequential / high-impact",W90="Hard to reverse"),IF(AA90="Low confidence","Independent review and formal approval required; default to deferral, evidence collection or a reversible test.","Independent accountable review and formal approval required before a consequential, hard-to-reverse action."),IF(AND(AA90="Low confidence",W90="Hard to reverse"),"Independent review and formal approval required; default to deferral, evidence collection or a reversible test.",IF(V90="Consequential / high-impact","Independent accountable review and formal approval required.",IF(W90="Hard to reverse","Independent review required before a hard-to-reverse action.",IF(OR(V90="Material / decision-changing",W90="Costly to reverse"),"Accountable reviewer required before material use.","Owner review; reopen on the named trigger.")))))))</x:f>
      </x:c>
      <x:c r="AJ90" s="38" t="str">
        <x:f>IF(A90="","",IF(Z90&lt;&gt;"Eligible","",IF(AND(V90="Consequential / high-impact",W90="Hard to reverse"),IF(AA90="Low confidence","Do not make an irreversible commitment from this Low-confidence assessment.","Prefer a reversible step and proceed only within the recorded scope after independent review; confidence itself is unchanged."),IF(AND(AA90="Low confidence",W90="Hard to reverse"),"Do not make an irreversible commitment from this Low-confidence assessment.",IF(V90="Consequential / high-impact","Proceed only within the recorded scope after independent review; confidence itself is unchanged.",IF(W90="Hard to reverse","Prefer a reversible step until review is complete.",IF(OR(V90="Material / decision-changing",W90="Costly to reverse"),"Use only after accountable review and within the stated boundary.","Proceed within the stated scope and preserve the reopen condition.")))))))</x:f>
      </x:c>
      <x:c r="AK90" s="37"/>
      <x:c r="AL90" s="37"/>
      <x:c r="AM90" s="37"/>
      <x:c r="AN90" s="37"/>
      <x:c r="AO90" s="42"/>
      <x:c r="AP90" s="38" t="str">
        <x:f>IF(A90="","",IF(Z90&lt;&gt;"Eligible","Not active",IF(OR(AND(AN90&lt;&gt;"",NOT(OR(EXACT(AN90,"Yes"),EXACT(AN90,"No")))),AND(AO90&lt;&gt;"",NOT(ISNUMBER(AO90)))),"H00",IF(OR(AK90="",AM90="",AN90=""),"H01",IF(AND(OR(V90="Material / decision-changing",V90="Consequential / high-impact",W90="Costly to reverse",W90="Hard to reverse"),AL90=""),"H02",IF(AND(OR(V90="Consequential / high-impact",W90="Hard to reverse"),AK90&lt;&gt;"",AL90&lt;&gt;"",EXACT(AK90,AL90)),"H03",IF(AND(AN90="Yes",AO90=""),"H04",IF(AND(AN90="No",AO90&lt;&gt;""),"H05","H06"))))))))</x:f>
      </x:c>
      <x:c r="AQ90" s="38" t="str">
        <x:f>IF(A90="","",IF(AP90="Not active","Not active",IF(OR(AP90="H00",AP90="H01",AP90="H04"),"Incomplete",IF(OR(AP90="H02",AP90="H03",AP90="H05"),"Draft","Complete"))))</x:f>
      </x:c>
      <x:c r="AR90" s="38" t="str">
        <x:f>IF(A90="","",IF(AP90="H00","CONF-HANDOFF-INVALID",IF(AP90="H01","CONF-HANDOFF-INCOMPLETE",IF(AP90="H02","CONF-HANDOFF-REVIEWER",IF(AP90="H03","CONF-HANDOFF-INDEPENDENCE",IF(AP90="H04","CONF-HANDOFF-DATE",IF(AP90="H05","CONF-HANDOFF-DATE-NOT-MATERIAL","")))))))</x:f>
      </x:c>
      <x:c r="AS90" s="38" t="str">
        <x:f>IF(A90="","",IF(AP90="H06","Permitted","Prohibited"))</x:f>
      </x:c>
      <x:c r="AT90" s="38" t="str">
        <x:f>IF(A90="","",IF(OR(AB90="P90",AB90="P91",AB90="P93",AB90="P94"),"What Counts as Reliable Evidence in Competitor Analysis?",IF(AB90="P92","Observed, Inferred and Unresolved Evidence",IF(AB90="P95","How to Handle Contradictory Competitor Evidence",IF(AB90="P96","When Competitor Evidence Becomes Too Old to Use","")))))</x:f>
      </x:c>
      <x:c r="AU90" s="38" t="str">
        <x:f>IF(A90="","","SERPIFAI Confidence Statement Method v1.0.1")</x:f>
      </x:c>
      <x:c r="AV90" s="38" t="str">
        <x:f>IF(A90="","","Qualitative evidence-and-uncertainty protocol; not probability, calibrated accuracy, scoring, assurance or a guarantee.")</x:f>
      </x:c>
    </x:row>
    <x:row r="91">
      <x:c r="A91" s="37"/>
      <x:c r="B91" s="37"/>
      <x:c r="C91" s="37"/>
      <x:c r="D91" s="37"/>
      <x:c r="E91" s="42"/>
      <x:c r="F91" s="37"/>
      <x:c r="G91" s="37"/>
      <x:c r="H91" s="37"/>
      <x:c r="I91" s="37"/>
      <x:c r="J91" s="37"/>
      <x:c r="K91" s="37"/>
      <x:c r="L91" s="37"/>
      <x:c r="M91" s="37"/>
      <x:c r="N91" s="37"/>
      <x:c r="O91" s="37"/>
      <x:c r="P91" s="37"/>
      <x:c r="Q91" s="37"/>
      <x:c r="R91" s="37"/>
      <x:c r="S91" s="37"/>
      <x:c r="T91" s="37"/>
      <x:c r="U91" s="37"/>
      <x:c r="V91" s="37"/>
      <x:c r="W91" s="37"/>
      <x:c r="X91" s="38" t="str">
        <x:f>IF(A91="","",IF(NOT(AND(OR(EXACT(F91,"Use"),EXACT(F91,"Use with limits"),EXACT(F91,"Review required"),EXACT(F91,"Refuse claim"),EXACT(F91,"No material change")),OR(EXACT(J91,"Fit"),EXACT(J91,"Limited / weak"),EXACT(J91,"Stale"),EXACT(J91,"Contradictory"),EXACT(J91,"Missing")),OR(EXACT(K91,"Supported"),EXACT(K91,"Inferred"),EXACT(K91,"Unresolved")),OR(EXACT(L91,"Yes"),EXACT(L91,"Partial"),EXACT(L91,"No"),EXACT(L91,"Unknown")),OR(EXACT(M91,"None found"),EXACT(M91,"Apparent contradiction resolved"),EXACT(M91,"Material contradiction unresolved"),EXACT(M91,"Not checked")),OR(EXACT(N91,"None"),EXACT(N91,"Recoverable missing evidence"),EXACT(N91,"Material evidence unavailable"),EXACT(N91,"Unknown")),OR(EXACT(O91,"Multiple independent lines"),EXACT(O91,"One independent line"),EXACT(O91,"Single-origin only"),EXACT(O91,"Not established")),OR(EXACT(Q91,"None"),EXACT(Q91,"Limited and visible"),EXACT(Q91,"Material but bounded"),EXACT(Q91,"Material and unresolved")),OR(EXACT(S91,"Fit for current decision"),EXACT(S91,"Historical but deliberately bounded"),EXACT(S91,"Stale for current decision"),EXACT(S91,"Context not established")),OR(EXACT(T91,"Unlikely to change assessment"),EXACT(T91,"Could change scope or wording"),EXACT(T91,"Likely to change assessment")),OR(EXACT(V91,"Routine / descriptive"),EXACT(V91,"Material / decision-changing"),EXACT(V91,"Consequential / high-impact")),OR(EXACT(W91,"Easy to reverse"),EXACT(W91,"Costly to reverse"),EXACT(W91,"Hard to reverse")),IF(F91="No material change",OR(EXACT(H91,"Unchanged exact claim"),EXACT(H91,"Changed exact claim")),TRUE),IF(F91="No material change",OR(EXACT(I91,"Unchanged decision use"),EXACT(I91,"Changed decision use")),TRUE),IF(OR(O91="Multiple independent lines",O91="One independent line"),OR(EXACT(P91,"Established independent origins"),EXACT(P91,"Shared or dependent origins"),EXACT(P91,"Not established")),TRUE))),"Invalid","Valid"))</x:f>
      </x:c>
      <x:c r="Y91" s="38" t="str">
        <x:f>IF(A91="","",IF(X91="Invalid","Not evaluated after P00",IF(OR(C91="",D91="",F91="",IF(F91="No material change",OR(H91="",I91=""),FALSE),J91="",K91="",L91="",M91="",N91="",O91="",IF(OR(O91="Multiple independent lines",O91="One independent line"),P91="",FALSE),Q91="",IF(Q91&lt;&gt;"None",R91="",FALSE),S91="",T91="",U91="",V91="",W91=""),"Incomplete","Complete")))</x:f>
      </x:c>
      <x:c r="Z91" s="38" t="str">
        <x:f>IF(A91="","",IF(AB91="P00","Invalid controlled input",IF(AB91="P01","Incomplete",IF(OR(AB91="P02",AB91="P03",AB91="P04",AB91="P05",AB91="P06",AB91="P07",AB91="P08",AB91="P09"),"Not eligible","Eligible"))))</x:f>
      </x:c>
      <x:c r="AA91" s="38" t="str">
        <x:f>IF(A91="","",IF(AB91="P00","No confidence assigned",IF(AB91="P01","No confidence result",IF(OR(AB91="P02",AB91="P03",AB91="P04",AB91="P05",AB91="P06",AB91="P07",AB91="P08",AB91="P09"),"Confidence not assignable",IF(AB91="P10","Low confidence",IF(AB91="P11","Moderate confidence","High confidence"))))))</x:f>
      </x:c>
      <x:c r="AB91" s="38" t="str">
        <x:f>IF(A91="","",IF(X91="Invalid","P00",IF(Y91="Incomplete","P01",IF(F91="Refuse claim","P02",IF(F91="Review required","P03",IF(K91="Unresolved","P04",IF(OR(L91="No",L91="Unknown",L91="Partial"),"P05",IF(OR(J91="Missing",N91&lt;&gt;"None",M91="Not checked"),"P06",IF(OR(J91="Contradictory",M91="Material contradiction unresolved"),"P07",IF(OR(J91="Stale",S91="Stale for current decision",S91="Context not established",Q91="Material and unresolved"),"P08",IF(OR(AND(F91="Use with limits",G91=""),AND(F91="No material change",H91="Changed exact claim"),AND(F91="No material change",I91="Changed decision use"),AND(OR(O91="Multiple independent lines",O91="One independent line"),P91="Not established"),AND(Q91="None",R91&lt;&gt;"")),"P09",IF(OR(Q91="Material but bounded",AND(S91="Historical but deliberately bounded",J91="Limited / weak"),O91="Not established",AND(J91="Limited / weak",O91="Multiple independent lines",P91="Established independent origins",T91="Likely to change assessment"),AND(O91="Single-origin only",NOT(AND(F91="Use",J91="Fit",OR(K91="Supported",K91="Inferred"),L91="Yes",OR(M91="None found",M91="Apparent contradiction resolved"),N91="None",O91="Single-origin only",OR(Q91="None",Q91="Limited and visible"),S91="Fit for current decision",T91="Unlikely to change assessment"))),T91="Likely to change assessment"),"P10",IF(OR(AND(F91="No material change",NOT(AND(OR(F91="Use",F91="No material change"),IF(F91="No material change",AND(H91="Unchanged exact claim",I91="Unchanged decision use"),TRUE),J91="Fit",OR(K91="Supported",K91="Inferred"),L91="Yes",OR(M91="None found",M91="Apparent contradiction resolved"),N91="None",O91="Multiple independent lines",P91="Established independent origins",OR(Q91="None",Q91="Limited and visible"),S91="Fit for current decision",T91="Unlikely to change assessment"))),F91="Use with limits",S91="Historical but deliberately bounded",P91="Shared or dependent origins",O91="One independent line",AND(F91="Use",J91="Fit",OR(K91="Supported",K91="Inferred"),L91="Yes",OR(M91="None found",M91="Apparent contradiction resolved"),N91="None",O91="Single-origin only",OR(Q91="None",Q91="Limited and visible"),S91="Fit for current decision",T91="Unlikely to change assessment"),AND(J91="Limited / weak",O91="Multiple independent lines",P91="Established independent origins",OR(T91="Unlikely to change assessment",T91="Could change scope or wording")),T91="Could change scope or wording"),"P11",IF(AND(OR(F91="Use",F91="No material change"),IF(F91="No material change",AND(H91="Unchanged exact claim",I91="Unchanged decision use"),TRUE),J91="Fit",OR(K91="Supported",K91="Inferred"),L91="Yes",OR(M91="None found",M91="Apparent contradiction resolved"),N91="None",O91="Multiple independent lines",P91="Established independent origins",OR(Q91="None",Q91="Limited and visible"),S91="Fit for current decision",T91="Unlikely to change assessment"),"P12","P09"))))))))))))))</x:f>
      </x:c>
      <x:c r="AC91" s="38" t="str">
        <x:f>IF(A91="","",IF(AB91="P00","CONF-TECH-INVALID-ENUM",IF(AB91="P01","CONF-INCOMPLETE",IF(AB91="P02","CONF-UPSTREAM-REFUSE",IF(AB91="P03","CONF-UPSTREAM-REVIEW",IF(AB91="P04",IF(F91="No material change","CONF-SC-NMC-UNRESOLVED","CONF-UPSTREAM-UNRESOLVED"),IF(AB91="P05",IF(L91="Partial","CONF-DIRECT-FIT-PARTIAL","CONF-DIRECT-FIT"),IF(AB91="P06","CONF-MISSING-OR-UNCHECKED",IF(AB91="P07",IF(F91="No material change","CONF-SC-NMC-CONTRADICTION","CONF-CONTRADICTION"),IF(AB91="P08",IF(Q91="Material and unresolved","CONF-NOT-ASSIGNABLE-ASSUMPTION",IF(AND(F91="No material change",OR(J91="Stale",S91="Stale for current decision")),"CONF-SC-NMC-STALE",IF(S91="Context not established","CONF-NOT-ASSIGNABLE-CONTEXT","CONF-NOT-ASSIGNABLE-STALE-CURRENT"))),IF(AB91="P09",IF(AND(F91="Use with limits",G91=""),"CONF-SC-LIMIT-MISSING",IF(AND(F91="No material change",H91="Changed exact claim"),"CONF-SC-NMC-CLAIM-CHANGED",IF(AND(F91="No material change",I91="Changed decision use"),"CONF-SC-NMC-USE-CHANGED",IF(AND(OR(O91="Multiple independent lines",O91="One independent line"),P91="Not established"),"CONF-SC-INDEPENDENCE-UNPROVEN",IF(AND(Q91="None",R91&lt;&gt;""),"CONF-SC-ASSUMPTION-CONFLICT","CONF-SC-UNCLASSIFIED"))))),IF(AB91="P10",IF(Q91="Material but bounded","CONF-LOW-ASSUMPTION",IF(AND(S91="Historical but deliberately bounded",J91="Limited / weak"),"CONF-LOW-HISTORICAL",IF(O91="Not established","CONF-LOW-NOT-ESTABLISHED",IF(AND(J91="Limited / weak",O91="Multiple independent lines",P91="Established independent origins",T91="Likely to change assessment"),"CONF-LOW-WEAK-LINES",IF(AND(O91="Single-origin only",NOT(AND(F91="Use",J91="Fit",OR(K91="Supported",K91="Inferred"),L91="Yes",OR(M91="None found",M91="Apparent contradiction resolved"),N91="None",O91="Single-origin only",OR(Q91="None",Q91="Limited and visible"),S91="Fit for current decision",T91="Unlikely to change assessment"))),"CONF-LOW-SINGLE-ORIGIN","CONF-LOW-SENSITIVE"))))),IF(AB91="P11",IF(F91="No material change","CONF-MODERATE-NMC",IF(F91="Use with limits","CONF-MODERATE-LIMITED",IF(S91="Historical but deliberately bounded","CONF-MODERATE-HISTORICAL",IF(P91="Shared or dependent origins","CONF-MODERATE-SHARED-ORIGINS",IF(OR(O91="One independent line",AND(F91="Use",J91="Fit",OR(K91="Supported",K91="Inferred"),L91="Yes",OR(M91="None found",M91="Apparent contradiction resolved"),N91="None",O91="Single-origin only",OR(Q91="None",Q91="Limited and visible"),S91="Fit for current decision",T91="Unlikely to change assessment")),"CONF-MODERATE-ONE-LINE",IF(AND(J91="Limited / weak",O91="Multiple independent lines",P91="Established independent origins",OR(T91="Unlikely to change assessment",T91="Could change scope or wording")),"CONF-MODERATE-WEAK-LINES","CONF-MODERATE-SENSITIVE")))))),IF(AB91="P12",IF(F91="No material change","CONF-HIGH-NMC",IF(K91="Inferred","CONF-HIGH-INFERENCE-RETAINED","CONF-HIGH-DIRECT-INDEPENDENT")),""))))))))))))))</x:f>
      </x:c>
      <x:c r="AD91" s="38" t="str">
        <x:f>IF(A91="","",IF(AC91="A113-TECH-INVALID-ENUM","One or more active Stage 1 controlled values are invalid.",IF(AC91="A113-INCOMPLETE","The active Stage 1 assessment is incomplete.",IF(AC91="A113-UPSTREAM-REFUSE","What Counts as Reliable Evidence in Competitor Analysis? returned Refuse claim.",IF(AC91="A113-UPSTREAM-REVIEW","What Counts as Reliable Evidence in Competitor Analysis? returned Review required.",IF(AC91="A113-SC-NMC-UNRESOLVED","The no-material-change claim remains unresolved.",IF(AC91="A113-UPSTREAM-UNRESOLVED","The claim remains unresolved.",IF(AC91="A113-DIRECT-FIT","The evidence does not directly fit the exact submitted claim.",IF(AC91="A113-DIRECT-FIT-PARTIAL","The submitted claim only partially fits the evidence.",IF(AC91="A113-MISSING-OR-UNCHECKED","Required evidence is missing, unavailable, unknown, or contradiction checking is incomplete.",IF(AC91="A113-CONTRADICTION","A material contradiction remains unresolved.",IF(AC91="A113-SC-NMC-CONTRADICTION","The no-material-change submission contains an unresolved material contradiction.",IF(AC91="A113-NOT-ASSIGNABLE-ASSUMPTION","A material assumption remains unresolved.",IF(AC91="A113-NOT-ASSIGNABLE-CONTEXT","The relevant context is not established.",IF(AC91="A113-NOT-ASSIGNABLE-STALE-CURRENT","The evidence or context is stale for the current decision.",IF(AC91="A113-SC-NMC-STALE","The no-material-change assessment is stale for the current decision.",IF(AC91="A113-SC-ASSUMPTION-CONFLICT","The assumption category and detail conflict.",IF(AC91="A113-SC-INDEPENDENCE-UNPROVEN","Independent origins are not established.",IF(AC91="A113-SC-LIMIT-MISSING","Use with limits requires a named limitation.",IF(AC91="A113-SC-NMC-CLAIM-CHANGED","The exact claim changed, so prior confidence cannot be carried forward.",IF(AC91="A113-SC-NMC-USE-CHANGED","The decision use changed.",IF(AC91="A113-SC-UNCLASSIFIED","The valid input combination has no authorized classification.",IF(AC91="A113-LOW-ASSUMPTION","A bounded material assumption makes the eligible assessment fragile.",IF(AC91="A113-LOW-HISTORICAL","Historical, weak support makes the assessment fragile.",IF(AC91="A113-LOW-NOT-ESTABLISHED","Support exists but independent support is not established.",IF(AC91="A113-LOW-SENSITIVE","Plausible new evidence is likely to change the assessment.",IF(AC91="A113-LOW-SINGLE-ORIGIN","The eligible assessment depends on one origin and fails the stable single-origin conjunction.",IF(AC91="A113-LOW-WEAK-LINES","Multiple independent lines remain weak and the result is likely to change.",IF(AC91="A113-MODERATE-HISTORICAL","The evidence supports a deliberately historical, bounded assessment.",IF(AC91="A113-MODERATE-LIMITED","The assessment is eligible only within the named limitation.",IF(AC91="A113-MODERATE-NMC","The unchanged assessment remains eligible but retains meaningful uncertainty.",IF(AC91="A113-MODERATE-ONE-LINE","The assessment rests on one effective line of support.",IF(AC91="A113-MODERATE-SENSITIVE","Meaningful new evidence could change the scope or wording.",IF(AC91="A113-MODERATE-SHARED-ORIGINS","The lines share or depend on common origins, reducing independent corroboration.",IF(AC91="A113-MODERATE-WEAK-LINES","Established independent origins support the assessment, but the evidence remains limited or weak.",IF(AC91="A113-HIGH-DIRECT-INDEPENDENT","Direct, coherent support with established independent origins and limited visible assumptions supports the bounded assessment.",IF(AC91="A113-HIGH-INFERENCE-RETAINED","Direct, coherent support with established independent origins supports the bounded inference; it remains explicitly an inference.",IF(AC91="A113-HIGH-NMC","The exact claim and decision use are unchanged and the strong-support conditions remain satisfied.",""))))))))))))))))))))))))))))))))))))))</x:f>
      </x:c>
      <x:c r="AE91" s="38" t="str">
        <x:f>IF(A91="","",IF(Z91="Invalid controlled input","No confidence statement is permitted.",IF(Z91="Incomplete","No confidence statement is permitted until Stage 1 is complete.",IF(Z91="Not eligible","Confidence not assignable: no confidence statement is permitted for "&amp;C91&amp;" because "&amp;AD91&amp;" "&amp;AG91,IF(AA91="High confidence",IF(K91="Inferred","The evidence supports the inference that ","The available evidence strongly supports the assessment that ")&amp;C91&amp;", with High confidence within "&amp;D91&amp;". The principal remaining uncertainty is "&amp;U91,IF(AA91="Moderate confidence",IF(K91="Inferred","The evidence supports the inference that ","The available evidence supports the assessment that ")&amp;C91&amp;", with Moderate confidence within "&amp;D91&amp;". "&amp;U91&amp;" could change its scope or wording.",IF(K91="Inferred","The limited evidence supports the provisional inference that ","Limited evidence weakly supports the bounded assessment that ")&amp;C91&amp;". Treat it as provisional because "&amp;U91))))))</x:f>
      </x:c>
      <x:c r="AF91" s="38" t="str">
        <x:f>IF(A91="","",IF(Z91="Invalid controlled input","Do not preserve or reuse a previous result.",IF(Z91="Incomplete","Do not infer a result from partial inputs.",IF(Z91="Not eligible","Do not use High, Moderate or Low confidence, zero confidence, very low confidence, or wording that presents the claim as established.",IF(AA91="High confidence","Do not say certain, proven, guaranteed, definitely, conclusive, established fact, or assign a numerical probability.",IF(AA91="Moderate confidence","Do not say definitive, conclusive, established fact, or attach a percentage band.","Do not say shows, confirms, demonstrates as established, or use Low confidence to rescue an unsupported claim."))))))</x:f>
      </x:c>
      <x:c r="AG91" s="38" t="str">
        <x:f>IF(A91="","",IF(AC91="A113-TECH-INVALID-ENUM","Correct the exact invalid value and resubmit.",IF(AC91="A113-INCOMPLETE","Complete every active Stage 1 field.",IF(AC91="A113-UPSTREAM-REFUSE","Resolve or replace the refused claim through What Counts as Reliable Evidence in Competitor Analysis?.",IF(AC91="A113-UPSTREAM-REVIEW","Complete the review in What Counts as Reliable Evidence in Competitor Analysis? before confidence assessment.",IF(AC91="A113-SC-NMC-UNRESOLVED","Resolve the claim status upstream before assigning confidence.",IF(AC91="A113-UPSTREAM-UNRESOLVED","Resolve the claim status upstream before assigning confidence.",IF(AC91="A113-DIRECT-FIT","Narrow or replace the claim and rerun What Counts as Reliable Evidence in Competitor Analysis?.",IF(AC91="A113-DIRECT-FIT-PARTIAL","Submit the separately narrowed proposition approved through What Counts as Reliable Evidence in Competitor Analysis? as the new Exact claim with Direct claim fit set to Yes.",IF(AC91="A113-MISSING-OR-UNCHECKED","Recover or document the required evidence and complete the review in What Counts as Reliable Evidence in Competitor Analysis? before assigning confidence.",IF(AC91="A113-CONTRADICTION","Resolve or preserve the contradiction through How to Handle Contradictory Competitor Evidence before assigning confidence.",IF(AC91="A113-SC-NMC-CONTRADICTION","Resolve or preserve the contradiction through How to Handle Contradictory Competitor Evidence before assigning confidence.",IF(AC91="A113-NOT-ASSIGNABLE-ASSUMPTION","Resolve the material assumption or narrow the claim.",IF(AC91="A113-NOT-ASSIGNABLE-CONTEXT","Establish the relevant context before assigning confidence.",IF(AC91="A113-NOT-ASSIGNABLE-STALE-CURRENT","Update or historically bind the evidence through When Competitor Evidence Becomes Too Old to Use.",IF(AC91="A113-SC-NMC-STALE","Run a fresh assessment with current evidence.",IF(AC91="A113-SC-ASSUMPTION-CONFLICT","Choose a bounded assumption category or remove the detail.",IF(AC91="A113-SC-INDEPENDENCE-UNPROVEN","Trace origins or correct the support category.",IF(AC91="A113-SC-LIMIT-MISSING","Add the exact limitation or correct the upstream outcome.",IF(AC91="A113-SC-NMC-CLAIM-CHANGED","Run a fresh assessment.",IF(AC91="A113-SC-NMC-USE-CHANGED","Run a fresh assessment for the new use.",IF(AC91="A113-SC-UNCLASSIFIED","Return to method governance; do not invent a result.",IF(AC91="A113-LOW-ASSUMPTION","Keep the assumption explicit and seek evidence that could remove it.",IF(AC91="A113-LOW-HISTORICAL","Use only historically bounded wording and seek current evidence.",IF(AC91="A113-LOW-NOT-ESTABLISHED","Trace provenance or collect genuinely independent evidence.",IF(AC91="A113-LOW-SENSITIVE","Collect the evidence most likely to change the result.",IF(AC91="A113-LOW-SINGLE-ORIGIN","Seek genuinely independent corroboration.",IF(AC91="A113-LOW-WEAK-LINES","Strengthen direct support before consequential use.",IF(AC91="A113-MODERATE-HISTORICAL","Do not generalize it to the current decision without fresh evidence.",IF(AC91="A113-MODERATE-LIMITED","Reopen if the named limitation no longer holds.",IF(AC91="A113-MODERATE-NMC","Reopen if the exact claim, use, evidence or context changes.",IF(AC91="A113-MODERATE-ONE-LINE","A second genuinely independent line could change scope or wording.",IF(AC91="A113-MODERATE-SENSITIVE","Name the likely change trigger and keep the statement bounded.",IF(AC91="A113-MODERATE-SHARED-ORIGINS","Seek genuinely independent origins.",IF(AC91="A113-MODERATE-WEAK-LINES","Strengthen the direct evidence and preserve the limitation.",IF(AC91="A113-HIGH-DIRECT-INDEPENDENT","Reopen on the named evidence, context, assumption or decision-use trigger.",IF(AC91="A113-HIGH-INFERENCE-RETAINED","Retain the inference marker and reopen on the named trigger.",IF(AC91="A113-HIGH-NMC","Reopen on the named evidence, context, assumption or decision-use trigger.",""))))))))))))))))))))))))))))))))))))))</x:f>
      </x:c>
      <x:c r="AH91" s="38" t="str">
        <x:f>IF(A91="","",IF(Z91&lt;&gt;"Eligible","",IF(AND(V91="Consequential / high-impact",W91="Hard to reverse"),"CONF-OVERLAY-CONSEQUENCE + CONF-OVERLAY-HARD-TO-REVERSE",IF(AND(AA91="Low confidence",W91="Hard to reverse"),"CONF-OVERLAY-HARD-TO-REVERSE",IF(V91="Consequential / high-impact","CONF-OVERLAY-CONSEQUENCE",IF(W91="Hard to reverse","CONF-OVERLAY-HARD-TO-REVERSE",IF(OR(V91="Material / decision-changing",W91="Costly to reverse"),"CONF-OVERLAY-CONSEQUENCE","")))))))</x:f>
      </x:c>
      <x:c r="AI91" s="38" t="str">
        <x:f>IF(A91="","",IF(Z91&lt;&gt;"Eligible","",IF(AND(V91="Consequential / high-impact",W91="Hard to reverse"),IF(AA91="Low confidence","Independent review and formal approval required; default to deferral, evidence collection or a reversible test.","Independent accountable review and formal approval required before a consequential, hard-to-reverse action."),IF(AND(AA91="Low confidence",W91="Hard to reverse"),"Independent review and formal approval required; default to deferral, evidence collection or a reversible test.",IF(V91="Consequential / high-impact","Independent accountable review and formal approval required.",IF(W91="Hard to reverse","Independent review required before a hard-to-reverse action.",IF(OR(V91="Material / decision-changing",W91="Costly to reverse"),"Accountable reviewer required before material use.","Owner review; reopen on the named trigger.")))))))</x:f>
      </x:c>
      <x:c r="AJ91" s="38" t="str">
        <x:f>IF(A91="","",IF(Z91&lt;&gt;"Eligible","",IF(AND(V91="Consequential / high-impact",W91="Hard to reverse"),IF(AA91="Low confidence","Do not make an irreversible commitment from this Low-confidence assessment.","Prefer a reversible step and proceed only within the recorded scope after independent review; confidence itself is unchanged."),IF(AND(AA91="Low confidence",W91="Hard to reverse"),"Do not make an irreversible commitment from this Low-confidence assessment.",IF(V91="Consequential / high-impact","Proceed only within the recorded scope after independent review; confidence itself is unchanged.",IF(W91="Hard to reverse","Prefer a reversible step until review is complete.",IF(OR(V91="Material / decision-changing",W91="Costly to reverse"),"Use only after accountable review and within the stated boundary.","Proceed within the stated scope and preserve the reopen condition.")))))))</x:f>
      </x:c>
      <x:c r="AK91" s="37"/>
      <x:c r="AL91" s="37"/>
      <x:c r="AM91" s="37"/>
      <x:c r="AN91" s="37"/>
      <x:c r="AO91" s="42"/>
      <x:c r="AP91" s="38" t="str">
        <x:f>IF(A91="","",IF(Z91&lt;&gt;"Eligible","Not active",IF(OR(AND(AN91&lt;&gt;"",NOT(OR(EXACT(AN91,"Yes"),EXACT(AN91,"No")))),AND(AO91&lt;&gt;"",NOT(ISNUMBER(AO91)))),"H00",IF(OR(AK91="",AM91="",AN91=""),"H01",IF(AND(OR(V91="Material / decision-changing",V91="Consequential / high-impact",W91="Costly to reverse",W91="Hard to reverse"),AL91=""),"H02",IF(AND(OR(V91="Consequential / high-impact",W91="Hard to reverse"),AK91&lt;&gt;"",AL91&lt;&gt;"",EXACT(AK91,AL91)),"H03",IF(AND(AN91="Yes",AO91=""),"H04",IF(AND(AN91="No",AO91&lt;&gt;""),"H05","H06"))))))))</x:f>
      </x:c>
      <x:c r="AQ91" s="38" t="str">
        <x:f>IF(A91="","",IF(AP91="Not active","Not active",IF(OR(AP91="H00",AP91="H01",AP91="H04"),"Incomplete",IF(OR(AP91="H02",AP91="H03",AP91="H05"),"Draft","Complete"))))</x:f>
      </x:c>
      <x:c r="AR91" s="38" t="str">
        <x:f>IF(A91="","",IF(AP91="H00","CONF-HANDOFF-INVALID",IF(AP91="H01","CONF-HANDOFF-INCOMPLETE",IF(AP91="H02","CONF-HANDOFF-REVIEWER",IF(AP91="H03","CONF-HANDOFF-INDEPENDENCE",IF(AP91="H04","CONF-HANDOFF-DATE",IF(AP91="H05","CONF-HANDOFF-DATE-NOT-MATERIAL","")))))))</x:f>
      </x:c>
      <x:c r="AS91" s="38" t="str">
        <x:f>IF(A91="","",IF(AP91="H06","Permitted","Prohibited"))</x:f>
      </x:c>
      <x:c r="AT91" s="38" t="str">
        <x:f>IF(A91="","",IF(OR(AB91="P91",AB91="P92",AB91="P94",AB91="P95"),"What Counts as Reliable Evidence in Competitor Analysis?",IF(AB91="P93","Observed, Inferred and Unresolved Evidence",IF(AB91="P96","How to Handle Contradictory Competitor Evidence",IF(AB91="P97","When Competitor Evidence Becomes Too Old to Use","")))))</x:f>
      </x:c>
      <x:c r="AU91" s="38" t="str">
        <x:f>IF(A91="","","SERPIFAI Confidence Statement Method v1.0.1")</x:f>
      </x:c>
      <x:c r="AV91" s="38" t="str">
        <x:f>IF(A91="","","Qualitative evidence-and-uncertainty protocol; not probability, calibrated accuracy, scoring, assurance or a guarantee.")</x:f>
      </x:c>
    </x:row>
    <x:row r="92">
      <x:c r="A92" s="37"/>
      <x:c r="B92" s="37"/>
      <x:c r="C92" s="37"/>
      <x:c r="D92" s="37"/>
      <x:c r="E92" s="42"/>
      <x:c r="F92" s="37"/>
      <x:c r="G92" s="37"/>
      <x:c r="H92" s="37"/>
      <x:c r="I92" s="37"/>
      <x:c r="J92" s="37"/>
      <x:c r="K92" s="37"/>
      <x:c r="L92" s="37"/>
      <x:c r="M92" s="37"/>
      <x:c r="N92" s="37"/>
      <x:c r="O92" s="37"/>
      <x:c r="P92" s="37"/>
      <x:c r="Q92" s="37"/>
      <x:c r="R92" s="37"/>
      <x:c r="S92" s="37"/>
      <x:c r="T92" s="37"/>
      <x:c r="U92" s="37"/>
      <x:c r="V92" s="37"/>
      <x:c r="W92" s="37"/>
      <x:c r="X92" s="38" t="str">
        <x:f>IF(A92="","",IF(NOT(AND(OR(EXACT(F92,"Use"),EXACT(F92,"Use with limits"),EXACT(F92,"Review required"),EXACT(F92,"Refuse claim"),EXACT(F92,"No material change")),OR(EXACT(J92,"Fit"),EXACT(J92,"Limited / weak"),EXACT(J92,"Stale"),EXACT(J92,"Contradictory"),EXACT(J92,"Missing")),OR(EXACT(K92,"Supported"),EXACT(K92,"Inferred"),EXACT(K92,"Unresolved")),OR(EXACT(L92,"Yes"),EXACT(L92,"Partial"),EXACT(L92,"No"),EXACT(L92,"Unknown")),OR(EXACT(M92,"None found"),EXACT(M92,"Apparent contradiction resolved"),EXACT(M92,"Material contradiction unresolved"),EXACT(M92,"Not checked")),OR(EXACT(N92,"None"),EXACT(N92,"Recoverable missing evidence"),EXACT(N92,"Material evidence unavailable"),EXACT(N92,"Unknown")),OR(EXACT(O92,"Multiple independent lines"),EXACT(O92,"One independent line"),EXACT(O92,"Single-origin only"),EXACT(O92,"Not established")),OR(EXACT(Q92,"None"),EXACT(Q92,"Limited and visible"),EXACT(Q92,"Material but bounded"),EXACT(Q92,"Material and unresolved")),OR(EXACT(S92,"Fit for current decision"),EXACT(S92,"Historical but deliberately bounded"),EXACT(S92,"Stale for current decision"),EXACT(S92,"Context not established")),OR(EXACT(T92,"Unlikely to change assessment"),EXACT(T92,"Could change scope or wording"),EXACT(T92,"Likely to change assessment")),OR(EXACT(V92,"Routine / descriptive"),EXACT(V92,"Material / decision-changing"),EXACT(V92,"Consequential / high-impact")),OR(EXACT(W92,"Easy to reverse"),EXACT(W92,"Costly to reverse"),EXACT(W92,"Hard to reverse")),IF(F92="No material change",OR(EXACT(H92,"Unchanged exact claim"),EXACT(H92,"Changed exact claim")),TRUE),IF(F92="No material change",OR(EXACT(I92,"Unchanged decision use"),EXACT(I92,"Changed decision use")),TRUE),IF(OR(O92="Multiple independent lines",O92="One independent line"),OR(EXACT(P92,"Established independent origins"),EXACT(P92,"Shared or dependent origins"),EXACT(P92,"Not established")),TRUE))),"Invalid","Valid"))</x:f>
      </x:c>
      <x:c r="Y92" s="38" t="str">
        <x:f>IF(A92="","",IF(X92="Invalid","Not evaluated after P00",IF(OR(C92="",D92="",F92="",IF(F92="No material change",OR(H92="",I92=""),FALSE),J92="",K92="",L92="",M92="",N92="",O92="",IF(OR(O92="Multiple independent lines",O92="One independent line"),P92="",FALSE),Q92="",IF(Q92&lt;&gt;"None",R92="",FALSE),S92="",T92="",U92="",V92="",W92=""),"Incomplete","Complete")))</x:f>
      </x:c>
      <x:c r="Z92" s="38" t="str">
        <x:f>IF(A92="","",IF(AB92="P00","Invalid controlled input",IF(AB92="P01","Incomplete",IF(OR(AB92="P02",AB92="P03",AB92="P04",AB92="P05",AB92="P06",AB92="P07",AB92="P08",AB92="P09"),"Not eligible","Eligible"))))</x:f>
      </x:c>
      <x:c r="AA92" s="38" t="str">
        <x:f>IF(A92="","",IF(AB92="P00","No confidence assigned",IF(AB92="P01","No confidence result",IF(OR(AB92="P02",AB92="P03",AB92="P04",AB92="P05",AB92="P06",AB92="P07",AB92="P08",AB92="P09"),"Confidence not assignable",IF(AB92="P10","Low confidence",IF(AB92="P11","Moderate confidence","High confidence"))))))</x:f>
      </x:c>
      <x:c r="AB92" s="38" t="str">
        <x:f>IF(A92="","",IF(X92="Invalid","P00",IF(Y92="Incomplete","P01",IF(F92="Refuse claim","P02",IF(F92="Review required","P03",IF(K92="Unresolved","P04",IF(OR(L92="No",L92="Unknown",L92="Partial"),"P05",IF(OR(J92="Missing",N92&lt;&gt;"None",M92="Not checked"),"P06",IF(OR(J92="Contradictory",M92="Material contradiction unresolved"),"P07",IF(OR(J92="Stale",S92="Stale for current decision",S92="Context not established",Q92="Material and unresolved"),"P08",IF(OR(AND(F92="Use with limits",G92=""),AND(F92="No material change",H92="Changed exact claim"),AND(F92="No material change",I92="Changed decision use"),AND(OR(O92="Multiple independent lines",O92="One independent line"),P92="Not established"),AND(Q92="None",R92&lt;&gt;"")),"P09",IF(OR(Q92="Material but bounded",AND(S92="Historical but deliberately bounded",J92="Limited / weak"),O92="Not established",AND(J92="Limited / weak",O92="Multiple independent lines",P92="Established independent origins",T92="Likely to change assessment"),AND(O92="Single-origin only",NOT(AND(F92="Use",J92="Fit",OR(K92="Supported",K92="Inferred"),L92="Yes",OR(M92="None found",M92="Apparent contradiction resolved"),N92="None",O92="Single-origin only",OR(Q92="None",Q92="Limited and visible"),S92="Fit for current decision",T92="Unlikely to change assessment"))),T92="Likely to change assessment"),"P10",IF(OR(AND(F92="No material change",NOT(AND(OR(F92="Use",F92="No material change"),IF(F92="No material change",AND(H92="Unchanged exact claim",I92="Unchanged decision use"),TRUE),J92="Fit",OR(K92="Supported",K92="Inferred"),L92="Yes",OR(M92="None found",M92="Apparent contradiction resolved"),N92="None",O92="Multiple independent lines",P92="Established independent origins",OR(Q92="None",Q92="Limited and visible"),S92="Fit for current decision",T92="Unlikely to change assessment"))),F92="Use with limits",S92="Historical but deliberately bounded",P92="Shared or dependent origins",O92="One independent line",AND(F92="Use",J92="Fit",OR(K92="Supported",K92="Inferred"),L92="Yes",OR(M92="None found",M92="Apparent contradiction resolved"),N92="None",O92="Single-origin only",OR(Q92="None",Q92="Limited and visible"),S92="Fit for current decision",T92="Unlikely to change assessment"),AND(J92="Limited / weak",O92="Multiple independent lines",P92="Established independent origins",OR(T92="Unlikely to change assessment",T92="Could change scope or wording")),T92="Could change scope or wording"),"P11",IF(AND(OR(F92="Use",F92="No material change"),IF(F92="No material change",AND(H92="Unchanged exact claim",I92="Unchanged decision use"),TRUE),J92="Fit",OR(K92="Supported",K92="Inferred"),L92="Yes",OR(M92="None found",M92="Apparent contradiction resolved"),N92="None",O92="Multiple independent lines",P92="Established independent origins",OR(Q92="None",Q92="Limited and visible"),S92="Fit for current decision",T92="Unlikely to change assessment"),"P12","P09"))))))))))))))</x:f>
      </x:c>
      <x:c r="AC92" s="38" t="str">
        <x:f>IF(A92="","",IF(AB92="P00","CONF-TECH-INVALID-ENUM",IF(AB92="P01","CONF-INCOMPLETE",IF(AB92="P02","CONF-UPSTREAM-REFUSE",IF(AB92="P03","CONF-UPSTREAM-REVIEW",IF(AB92="P04",IF(F92="No material change","CONF-SC-NMC-UNRESOLVED","CONF-UPSTREAM-UNRESOLVED"),IF(AB92="P05",IF(L92="Partial","CONF-DIRECT-FIT-PARTIAL","CONF-DIRECT-FIT"),IF(AB92="P06","CONF-MISSING-OR-UNCHECKED",IF(AB92="P07",IF(F92="No material change","CONF-SC-NMC-CONTRADICTION","CONF-CONTRADICTION"),IF(AB92="P08",IF(Q92="Material and unresolved","CONF-NOT-ASSIGNABLE-ASSUMPTION",IF(AND(F92="No material change",OR(J92="Stale",S92="Stale for current decision")),"CONF-SC-NMC-STALE",IF(S92="Context not established","CONF-NOT-ASSIGNABLE-CONTEXT","CONF-NOT-ASSIGNABLE-STALE-CURRENT"))),IF(AB92="P09",IF(AND(F92="Use with limits",G92=""),"CONF-SC-LIMIT-MISSING",IF(AND(F92="No material change",H92="Changed exact claim"),"CONF-SC-NMC-CLAIM-CHANGED",IF(AND(F92="No material change",I92="Changed decision use"),"CONF-SC-NMC-USE-CHANGED",IF(AND(OR(O92="Multiple independent lines",O92="One independent line"),P92="Not established"),"CONF-SC-INDEPENDENCE-UNPROVEN",IF(AND(Q92="None",R92&lt;&gt;""),"CONF-SC-ASSUMPTION-CONFLICT","CONF-SC-UNCLASSIFIED"))))),IF(AB92="P10",IF(Q92="Material but bounded","CONF-LOW-ASSUMPTION",IF(AND(S92="Historical but deliberately bounded",J92="Limited / weak"),"CONF-LOW-HISTORICAL",IF(O92="Not established","CONF-LOW-NOT-ESTABLISHED",IF(AND(J92="Limited / weak",O92="Multiple independent lines",P92="Established independent origins",T92="Likely to change assessment"),"CONF-LOW-WEAK-LINES",IF(AND(O92="Single-origin only",NOT(AND(F92="Use",J92="Fit",OR(K92="Supported",K92="Inferred"),L92="Yes",OR(M92="None found",M92="Apparent contradiction resolved"),N92="None",O92="Single-origin only",OR(Q92="None",Q92="Limited and visible"),S92="Fit for current decision",T92="Unlikely to change assessment"))),"CONF-LOW-SINGLE-ORIGIN","CONF-LOW-SENSITIVE"))))),IF(AB92="P11",IF(F92="No material change","CONF-MODERATE-NMC",IF(F92="Use with limits","CONF-MODERATE-LIMITED",IF(S92="Historical but deliberately bounded","CONF-MODERATE-HISTORICAL",IF(P92="Shared or dependent origins","CONF-MODERATE-SHARED-ORIGINS",IF(OR(O92="One independent line",AND(F92="Use",J92="Fit",OR(K92="Supported",K92="Inferred"),L92="Yes",OR(M92="None found",M92="Apparent contradiction resolved"),N92="None",O92="Single-origin only",OR(Q92="None",Q92="Limited and visible"),S92="Fit for current decision",T92="Unlikely to change assessment")),"CONF-MODERATE-ONE-LINE",IF(AND(J92="Limited / weak",O92="Multiple independent lines",P92="Established independent origins",OR(T92="Unlikely to change assessment",T92="Could change scope or wording")),"CONF-MODERATE-WEAK-LINES","CONF-MODERATE-SENSITIVE")))))),IF(AB92="P12",IF(F92="No material change","CONF-HIGH-NMC",IF(K92="Inferred","CONF-HIGH-INFERENCE-RETAINED","CONF-HIGH-DIRECT-INDEPENDENT")),""))))))))))))))</x:f>
      </x:c>
      <x:c r="AD92" s="38" t="str">
        <x:f>IF(A92="","",IF(AC92="A114-TECH-INVALID-ENUM","One or more active Stage 1 controlled values are invalid.",IF(AC92="A114-INCOMPLETE","The active Stage 1 assessment is incomplete.",IF(AC92="A114-UPSTREAM-REFUSE","What Counts as Reliable Evidence in Competitor Analysis? returned Refuse claim.",IF(AC92="A114-UPSTREAM-REVIEW","What Counts as Reliable Evidence in Competitor Analysis? returned Review required.",IF(AC92="A114-SC-NMC-UNRESOLVED","The no-material-change claim remains unresolved.",IF(AC92="A114-UPSTREAM-UNRESOLVED","The claim remains unresolved.",IF(AC92="A114-DIRECT-FIT","The evidence does not directly fit the exact submitted claim.",IF(AC92="A114-DIRECT-FIT-PARTIAL","The submitted claim only partially fits the evidence.",IF(AC92="A114-MISSING-OR-UNCHECKED","Required evidence is missing, unavailable, unknown, or contradiction checking is incomplete.",IF(AC92="A114-CONTRADICTION","A material contradiction remains unresolved.",IF(AC92="A114-SC-NMC-CONTRADICTION","The no-material-change submission contains an unresolved material contradiction.",IF(AC92="A114-NOT-ASSIGNABLE-ASSUMPTION","A material assumption remains unresolved.",IF(AC92="A114-NOT-ASSIGNABLE-CONTEXT","The relevant context is not established.",IF(AC92="A114-NOT-ASSIGNABLE-STALE-CURRENT","The evidence or context is stale for the current decision.",IF(AC92="A114-SC-NMC-STALE","The no-material-change assessment is stale for the current decision.",IF(AC92="A114-SC-ASSUMPTION-CONFLICT","The assumption category and detail conflict.",IF(AC92="A114-SC-INDEPENDENCE-UNPROVEN","Independent origins are not established.",IF(AC92="A114-SC-LIMIT-MISSING","Use with limits requires a named limitation.",IF(AC92="A114-SC-NMC-CLAIM-CHANGED","The exact claim changed, so prior confidence cannot be carried forward.",IF(AC92="A114-SC-NMC-USE-CHANGED","The decision use changed.",IF(AC92="A114-SC-UNCLASSIFIED","The valid input combination has no authorized classification.",IF(AC92="A114-LOW-ASSUMPTION","A bounded material assumption makes the eligible assessment fragile.",IF(AC92="A114-LOW-HISTORICAL","Historical, weak support makes the assessment fragile.",IF(AC92="A114-LOW-NOT-ESTABLISHED","Support exists but independent support is not established.",IF(AC92="A114-LOW-SENSITIVE","Plausible new evidence is likely to change the assessment.",IF(AC92="A114-LOW-SINGLE-ORIGIN","The eligible assessment depends on one origin and fails the stable single-origin conjunction.",IF(AC92="A114-LOW-WEAK-LINES","Multiple independent lines remain weak and the result is likely to change.",IF(AC92="A114-MODERATE-HISTORICAL","The evidence supports a deliberately historical, bounded assessment.",IF(AC92="A114-MODERATE-LIMITED","The assessment is eligible only within the named limitation.",IF(AC92="A114-MODERATE-NMC","The unchanged assessment remains eligible but retains meaningful uncertainty.",IF(AC92="A114-MODERATE-ONE-LINE","The assessment rests on one effective line of support.",IF(AC92="A114-MODERATE-SENSITIVE","Meaningful new evidence could change the scope or wording.",IF(AC92="A114-MODERATE-SHARED-ORIGINS","The lines share or depend on common origins, reducing independent corroboration.",IF(AC92="A114-MODERATE-WEAK-LINES","Established independent origins support the assessment, but the evidence remains limited or weak.",IF(AC92="A114-HIGH-DIRECT-INDEPENDENT","Direct, coherent support with established independent origins and limited visible assumptions supports the bounded assessment.",IF(AC92="A114-HIGH-INFERENCE-RETAINED","Direct, coherent support with established independent origins supports the bounded inference; it remains explicitly an inference.",IF(AC92="A114-HIGH-NMC","The exact claim and decision use are unchanged and the strong-support conditions remain satisfied.",""))))))))))))))))))))))))))))))))))))))</x:f>
      </x:c>
      <x:c r="AE92" s="38" t="str">
        <x:f>IF(A92="","",IF(Z92="Invalid controlled input","No confidence statement is permitted.",IF(Z92="Incomplete","No confidence statement is permitted until Stage 1 is complete.",IF(Z92="Not eligible","Confidence not assignable: no confidence statement is permitted for "&amp;C92&amp;" because "&amp;AD92&amp;" "&amp;AG92,IF(AA92="High confidence",IF(K92="Inferred","The evidence supports the inference that ","The available evidence strongly supports the assessment that ")&amp;C92&amp;", with High confidence within "&amp;D92&amp;". The principal remaining uncertainty is "&amp;U92,IF(AA92="Moderate confidence",IF(K92="Inferred","The evidence supports the inference that ","The available evidence supports the assessment that ")&amp;C92&amp;", with Moderate confidence within "&amp;D92&amp;". "&amp;U92&amp;" could change its scope or wording.",IF(K92="Inferred","The limited evidence supports the provisional inference that ","Limited evidence weakly supports the bounded assessment that ")&amp;C92&amp;". Treat it as provisional because "&amp;U92))))))</x:f>
      </x:c>
      <x:c r="AF92" s="38" t="str">
        <x:f>IF(A92="","",IF(Z92="Invalid controlled input","Do not preserve or reuse a previous result.",IF(Z92="Incomplete","Do not infer a result from partial inputs.",IF(Z92="Not eligible","Do not use High, Moderate or Low confidence, zero confidence, very low confidence, or wording that presents the claim as established.",IF(AA92="High confidence","Do not say certain, proven, guaranteed, definitely, conclusive, established fact, or assign a numerical probability.",IF(AA92="Moderate confidence","Do not say definitive, conclusive, established fact, or attach a percentage band.","Do not say shows, confirms, demonstrates as established, or use Low confidence to rescue an unsupported claim."))))))</x:f>
      </x:c>
      <x:c r="AG92" s="38" t="str">
        <x:f>IF(A92="","",IF(AC92="A114-TECH-INVALID-ENUM","Correct the exact invalid value and resubmit.",IF(AC92="A114-INCOMPLETE","Complete every active Stage 1 field.",IF(AC92="A114-UPSTREAM-REFUSE","Resolve or replace the refused claim through What Counts as Reliable Evidence in Competitor Analysis?.",IF(AC92="A114-UPSTREAM-REVIEW","Complete the review in What Counts as Reliable Evidence in Competitor Analysis? before confidence assessment.",IF(AC92="A114-SC-NMC-UNRESOLVED","Resolve the claim status upstream before assigning confidence.",IF(AC92="A114-UPSTREAM-UNRESOLVED","Resolve the claim status upstream before assigning confidence.",IF(AC92="A114-DIRECT-FIT","Narrow or replace the claim and rerun What Counts as Reliable Evidence in Competitor Analysis?.",IF(AC92="A114-DIRECT-FIT-PARTIAL","Submit the separately narrowed proposition approved through What Counts as Reliable Evidence in Competitor Analysis? as the new Exact claim with Direct claim fit set to Yes.",IF(AC92="A114-MISSING-OR-UNCHECKED","Recover or document the required evidence and complete the review in What Counts as Reliable Evidence in Competitor Analysis? before assigning confidence.",IF(AC92="A114-CONTRADICTION","Resolve or preserve the contradiction through How to Handle Contradictory Competitor Evidence before assigning confidence.",IF(AC92="A114-SC-NMC-CONTRADICTION","Resolve or preserve the contradiction through How to Handle Contradictory Competitor Evidence before assigning confidence.",IF(AC92="A114-NOT-ASSIGNABLE-ASSUMPTION","Resolve the material assumption or narrow the claim.",IF(AC92="A114-NOT-ASSIGNABLE-CONTEXT","Establish the relevant context before assigning confidence.",IF(AC92="A114-NOT-ASSIGNABLE-STALE-CURRENT","Update or historically bind the evidence through When Competitor Evidence Becomes Too Old to Use.",IF(AC92="A114-SC-NMC-STALE","Run a fresh assessment with current evidence.",IF(AC92="A114-SC-ASSUMPTION-CONFLICT","Choose a bounded assumption category or remove the detail.",IF(AC92="A114-SC-INDEPENDENCE-UNPROVEN","Trace origins or correct the support category.",IF(AC92="A114-SC-LIMIT-MISSING","Add the exact limitation or correct the upstream outcome.",IF(AC92="A114-SC-NMC-CLAIM-CHANGED","Run a fresh assessment.",IF(AC92="A114-SC-NMC-USE-CHANGED","Run a fresh assessment for the new use.",IF(AC92="A114-SC-UNCLASSIFIED","Return to method governance; do not invent a result.",IF(AC92="A114-LOW-ASSUMPTION","Keep the assumption explicit and seek evidence that could remove it.",IF(AC92="A114-LOW-HISTORICAL","Use only historically bounded wording and seek current evidence.",IF(AC92="A114-LOW-NOT-ESTABLISHED","Trace provenance or collect genuinely independent evidence.",IF(AC92="A114-LOW-SENSITIVE","Collect the evidence most likely to change the result.",IF(AC92="A114-LOW-SINGLE-ORIGIN","Seek genuinely independent corroboration.",IF(AC92="A114-LOW-WEAK-LINES","Strengthen direct support before consequential use.",IF(AC92="A114-MODERATE-HISTORICAL","Do not generalize it to the current decision without fresh evidence.",IF(AC92="A114-MODERATE-LIMITED","Reopen if the named limitation no longer holds.",IF(AC92="A114-MODERATE-NMC","Reopen if the exact claim, use, evidence or context changes.",IF(AC92="A114-MODERATE-ONE-LINE","A second genuinely independent line could change scope or wording.",IF(AC92="A114-MODERATE-SENSITIVE","Name the likely change trigger and keep the statement bounded.",IF(AC92="A114-MODERATE-SHARED-ORIGINS","Seek genuinely independent origins.",IF(AC92="A114-MODERATE-WEAK-LINES","Strengthen the direct evidence and preserve the limitation.",IF(AC92="A114-HIGH-DIRECT-INDEPENDENT","Reopen on the named evidence, context, assumption or decision-use trigger.",IF(AC92="A114-HIGH-INFERENCE-RETAINED","Retain the inference marker and reopen on the named trigger.",IF(AC92="A114-HIGH-NMC","Reopen on the named evidence, context, assumption or decision-use trigger.",""))))))))))))))))))))))))))))))))))))))</x:f>
      </x:c>
      <x:c r="AH92" s="38" t="str">
        <x:f>IF(A92="","",IF(Z92&lt;&gt;"Eligible","",IF(AND(V92="Consequential / high-impact",W92="Hard to reverse"),"CONF-OVERLAY-CONSEQUENCE + CONF-OVERLAY-HARD-TO-REVERSE",IF(AND(AA92="Low confidence",W92="Hard to reverse"),"CONF-OVERLAY-HARD-TO-REVERSE",IF(V92="Consequential / high-impact","CONF-OVERLAY-CONSEQUENCE",IF(W92="Hard to reverse","CONF-OVERLAY-HARD-TO-REVERSE",IF(OR(V92="Material / decision-changing",W92="Costly to reverse"),"CONF-OVERLAY-CONSEQUENCE","")))))))</x:f>
      </x:c>
      <x:c r="AI92" s="38" t="str">
        <x:f>IF(A92="","",IF(Z92&lt;&gt;"Eligible","",IF(AND(V92="Consequential / high-impact",W92="Hard to reverse"),IF(AA92="Low confidence","Independent review and formal approval required; default to deferral, evidence collection or a reversible test.","Independent accountable review and formal approval required before a consequential, hard-to-reverse action."),IF(AND(AA92="Low confidence",W92="Hard to reverse"),"Independent review and formal approval required; default to deferral, evidence collection or a reversible test.",IF(V92="Consequential / high-impact","Independent accountable review and formal approval required.",IF(W92="Hard to reverse","Independent review required before a hard-to-reverse action.",IF(OR(V92="Material / decision-changing",W92="Costly to reverse"),"Accountable reviewer required before material use.","Owner review; reopen on the named trigger.")))))))</x:f>
      </x:c>
      <x:c r="AJ92" s="38" t="str">
        <x:f>IF(A92="","",IF(Z92&lt;&gt;"Eligible","",IF(AND(V92="Consequential / high-impact",W92="Hard to reverse"),IF(AA92="Low confidence","Do not make an irreversible commitment from this Low-confidence assessment.","Prefer a reversible step and proceed only within the recorded scope after independent review; confidence itself is unchanged."),IF(AND(AA92="Low confidence",W92="Hard to reverse"),"Do not make an irreversible commitment from this Low-confidence assessment.",IF(V92="Consequential / high-impact","Proceed only within the recorded scope after independent review; confidence itself is unchanged.",IF(W92="Hard to reverse","Prefer a reversible step until review is complete.",IF(OR(V92="Material / decision-changing",W92="Costly to reverse"),"Use only after accountable review and within the stated boundary.","Proceed within the stated scope and preserve the reopen condition.")))))))</x:f>
      </x:c>
      <x:c r="AK92" s="37"/>
      <x:c r="AL92" s="37"/>
      <x:c r="AM92" s="37"/>
      <x:c r="AN92" s="37"/>
      <x:c r="AO92" s="42"/>
      <x:c r="AP92" s="38" t="str">
        <x:f>IF(A92="","",IF(Z92&lt;&gt;"Eligible","Not active",IF(OR(AND(AN92&lt;&gt;"",NOT(OR(EXACT(AN92,"Yes"),EXACT(AN92,"No")))),AND(AO92&lt;&gt;"",NOT(ISNUMBER(AO92)))),"H00",IF(OR(AK92="",AM92="",AN92=""),"H01",IF(AND(OR(V92="Material / decision-changing",V92="Consequential / high-impact",W92="Costly to reverse",W92="Hard to reverse"),AL92=""),"H02",IF(AND(OR(V92="Consequential / high-impact",W92="Hard to reverse"),AK92&lt;&gt;"",AL92&lt;&gt;"",EXACT(AK92,AL92)),"H03",IF(AND(AN92="Yes",AO92=""),"H04",IF(AND(AN92="No",AO92&lt;&gt;""),"H05","H06"))))))))</x:f>
      </x:c>
      <x:c r="AQ92" s="38" t="str">
        <x:f>IF(A92="","",IF(AP92="Not active","Not active",IF(OR(AP92="H00",AP92="H01",AP92="H04"),"Incomplete",IF(OR(AP92="H02",AP92="H03",AP92="H05"),"Draft","Complete"))))</x:f>
      </x:c>
      <x:c r="AR92" s="38" t="str">
        <x:f>IF(A92="","",IF(AP92="H00","CONF-HANDOFF-INVALID",IF(AP92="H01","CONF-HANDOFF-INCOMPLETE",IF(AP92="H02","CONF-HANDOFF-REVIEWER",IF(AP92="H03","CONF-HANDOFF-INDEPENDENCE",IF(AP92="H04","CONF-HANDOFF-DATE",IF(AP92="H05","CONF-HANDOFF-DATE-NOT-MATERIAL","")))))))</x:f>
      </x:c>
      <x:c r="AS92" s="38" t="str">
        <x:f>IF(A92="","",IF(AP92="H06","Permitted","Prohibited"))</x:f>
      </x:c>
      <x:c r="AT92" s="38" t="str">
        <x:f>IF(A92="","",IF(OR(AB92="P92",AB92="P93",AB92="P95",AB92="P96"),"What Counts as Reliable Evidence in Competitor Analysis?",IF(AB92="P94","Observed, Inferred and Unresolved Evidence",IF(AB92="P97","How to Handle Contradictory Competitor Evidence",IF(AB92="P98","When Competitor Evidence Becomes Too Old to Use","")))))</x:f>
      </x:c>
      <x:c r="AU92" s="38" t="str">
        <x:f>IF(A92="","","SERPIFAI Confidence Statement Method v1.0.1")</x:f>
      </x:c>
      <x:c r="AV92" s="38" t="str">
        <x:f>IF(A92="","","Qualitative evidence-and-uncertainty protocol; not probability, calibrated accuracy, scoring, assurance or a guarantee.")</x:f>
      </x:c>
    </x:row>
    <x:row r="93">
      <x:c r="A93" s="37"/>
      <x:c r="B93" s="37"/>
      <x:c r="C93" s="37"/>
      <x:c r="D93" s="37"/>
      <x:c r="E93" s="42"/>
      <x:c r="F93" s="37"/>
      <x:c r="G93" s="37"/>
      <x:c r="H93" s="37"/>
      <x:c r="I93" s="37"/>
      <x:c r="J93" s="37"/>
      <x:c r="K93" s="37"/>
      <x:c r="L93" s="37"/>
      <x:c r="M93" s="37"/>
      <x:c r="N93" s="37"/>
      <x:c r="O93" s="37"/>
      <x:c r="P93" s="37"/>
      <x:c r="Q93" s="37"/>
      <x:c r="R93" s="37"/>
      <x:c r="S93" s="37"/>
      <x:c r="T93" s="37"/>
      <x:c r="U93" s="37"/>
      <x:c r="V93" s="37"/>
      <x:c r="W93" s="37"/>
      <x:c r="X93" s="38" t="str">
        <x:f>IF(A93="","",IF(NOT(AND(OR(EXACT(F93,"Use"),EXACT(F93,"Use with limits"),EXACT(F93,"Review required"),EXACT(F93,"Refuse claim"),EXACT(F93,"No material change")),OR(EXACT(J93,"Fit"),EXACT(J93,"Limited / weak"),EXACT(J93,"Stale"),EXACT(J93,"Contradictory"),EXACT(J93,"Missing")),OR(EXACT(K93,"Supported"),EXACT(K93,"Inferred"),EXACT(K93,"Unresolved")),OR(EXACT(L93,"Yes"),EXACT(L93,"Partial"),EXACT(L93,"No"),EXACT(L93,"Unknown")),OR(EXACT(M93,"None found"),EXACT(M93,"Apparent contradiction resolved"),EXACT(M93,"Material contradiction unresolved"),EXACT(M93,"Not checked")),OR(EXACT(N93,"None"),EXACT(N93,"Recoverable missing evidence"),EXACT(N93,"Material evidence unavailable"),EXACT(N93,"Unknown")),OR(EXACT(O93,"Multiple independent lines"),EXACT(O93,"One independent line"),EXACT(O93,"Single-origin only"),EXACT(O93,"Not established")),OR(EXACT(Q93,"None"),EXACT(Q93,"Limited and visible"),EXACT(Q93,"Material but bounded"),EXACT(Q93,"Material and unresolved")),OR(EXACT(S93,"Fit for current decision"),EXACT(S93,"Historical but deliberately bounded"),EXACT(S93,"Stale for current decision"),EXACT(S93,"Context not established")),OR(EXACT(T93,"Unlikely to change assessment"),EXACT(T93,"Could change scope or wording"),EXACT(T93,"Likely to change assessment")),OR(EXACT(V93,"Routine / descriptive"),EXACT(V93,"Material / decision-changing"),EXACT(V93,"Consequential / high-impact")),OR(EXACT(W93,"Easy to reverse"),EXACT(W93,"Costly to reverse"),EXACT(W93,"Hard to reverse")),IF(F93="No material change",OR(EXACT(H93,"Unchanged exact claim"),EXACT(H93,"Changed exact claim")),TRUE),IF(F93="No material change",OR(EXACT(I93,"Unchanged decision use"),EXACT(I93,"Changed decision use")),TRUE),IF(OR(O93="Multiple independent lines",O93="One independent line"),OR(EXACT(P93,"Established independent origins"),EXACT(P93,"Shared or dependent origins"),EXACT(P93,"Not established")),TRUE))),"Invalid","Valid"))</x:f>
      </x:c>
      <x:c r="Y93" s="38" t="str">
        <x:f>IF(A93="","",IF(X93="Invalid","Not evaluated after P00",IF(OR(C93="",D93="",F93="",IF(F93="No material change",OR(H93="",I93=""),FALSE),J93="",K93="",L93="",M93="",N93="",O93="",IF(OR(O93="Multiple independent lines",O93="One independent line"),P93="",FALSE),Q93="",IF(Q93&lt;&gt;"None",R93="",FALSE),S93="",T93="",U93="",V93="",W93=""),"Incomplete","Complete")))</x:f>
      </x:c>
      <x:c r="Z93" s="38" t="str">
        <x:f>IF(A93="","",IF(AB93="P00","Invalid controlled input",IF(AB93="P01","Incomplete",IF(OR(AB93="P02",AB93="P03",AB93="P04",AB93="P05",AB93="P06",AB93="P07",AB93="P08",AB93="P09"),"Not eligible","Eligible"))))</x:f>
      </x:c>
      <x:c r="AA93" s="38" t="str">
        <x:f>IF(A93="","",IF(AB93="P00","No confidence assigned",IF(AB93="P01","No confidence result",IF(OR(AB93="P02",AB93="P03",AB93="P04",AB93="P05",AB93="P06",AB93="P07",AB93="P08",AB93="P09"),"Confidence not assignable",IF(AB93="P10","Low confidence",IF(AB93="P11","Moderate confidence","High confidence"))))))</x:f>
      </x:c>
      <x:c r="AB93" s="38" t="str">
        <x:f>IF(A93="","",IF(X93="Invalid","P00",IF(Y93="Incomplete","P01",IF(F93="Refuse claim","P02",IF(F93="Review required","P03",IF(K93="Unresolved","P04",IF(OR(L93="No",L93="Unknown",L93="Partial"),"P05",IF(OR(J93="Missing",N93&lt;&gt;"None",M93="Not checked"),"P06",IF(OR(J93="Contradictory",M93="Material contradiction unresolved"),"P07",IF(OR(J93="Stale",S93="Stale for current decision",S93="Context not established",Q93="Material and unresolved"),"P08",IF(OR(AND(F93="Use with limits",G93=""),AND(F93="No material change",H93="Changed exact claim"),AND(F93="No material change",I93="Changed decision use"),AND(OR(O93="Multiple independent lines",O93="One independent line"),P93="Not established"),AND(Q93="None",R93&lt;&gt;"")),"P09",IF(OR(Q93="Material but bounded",AND(S93="Historical but deliberately bounded",J93="Limited / weak"),O93="Not established",AND(J93="Limited / weak",O93="Multiple independent lines",P93="Established independent origins",T93="Likely to change assessment"),AND(O93="Single-origin only",NOT(AND(F93="Use",J93="Fit",OR(K93="Supported",K93="Inferred"),L93="Yes",OR(M93="None found",M93="Apparent contradiction resolved"),N93="None",O93="Single-origin only",OR(Q93="None",Q93="Limited and visible"),S93="Fit for current decision",T93="Unlikely to change assessment"))),T93="Likely to change assessment"),"P10",IF(OR(AND(F93="No material change",NOT(AND(OR(F93="Use",F93="No material change"),IF(F93="No material change",AND(H93="Unchanged exact claim",I93="Unchanged decision use"),TRUE),J93="Fit",OR(K93="Supported",K93="Inferred"),L93="Yes",OR(M93="None found",M93="Apparent contradiction resolved"),N93="None",O93="Multiple independent lines",P93="Established independent origins",OR(Q93="None",Q93="Limited and visible"),S93="Fit for current decision",T93="Unlikely to change assessment"))),F93="Use with limits",S93="Historical but deliberately bounded",P93="Shared or dependent origins",O93="One independent line",AND(F93="Use",J93="Fit",OR(K93="Supported",K93="Inferred"),L93="Yes",OR(M93="None found",M93="Apparent contradiction resolved"),N93="None",O93="Single-origin only",OR(Q93="None",Q93="Limited and visible"),S93="Fit for current decision",T93="Unlikely to change assessment"),AND(J93="Limited / weak",O93="Multiple independent lines",P93="Established independent origins",OR(T93="Unlikely to change assessment",T93="Could change scope or wording")),T93="Could change scope or wording"),"P11",IF(AND(OR(F93="Use",F93="No material change"),IF(F93="No material change",AND(H93="Unchanged exact claim",I93="Unchanged decision use"),TRUE),J93="Fit",OR(K93="Supported",K93="Inferred"),L93="Yes",OR(M93="None found",M93="Apparent contradiction resolved"),N93="None",O93="Multiple independent lines",P93="Established independent origins",OR(Q93="None",Q93="Limited and visible"),S93="Fit for current decision",T93="Unlikely to change assessment"),"P12","P09"))))))))))))))</x:f>
      </x:c>
      <x:c r="AC93" s="38" t="str">
        <x:f>IF(A93="","",IF(AB93="P00","CONF-TECH-INVALID-ENUM",IF(AB93="P01","CONF-INCOMPLETE",IF(AB93="P02","CONF-UPSTREAM-REFUSE",IF(AB93="P03","CONF-UPSTREAM-REVIEW",IF(AB93="P04",IF(F93="No material change","CONF-SC-NMC-UNRESOLVED","CONF-UPSTREAM-UNRESOLVED"),IF(AB93="P05",IF(L93="Partial","CONF-DIRECT-FIT-PARTIAL","CONF-DIRECT-FIT"),IF(AB93="P06","CONF-MISSING-OR-UNCHECKED",IF(AB93="P07",IF(F93="No material change","CONF-SC-NMC-CONTRADICTION","CONF-CONTRADICTION"),IF(AB93="P08",IF(Q93="Material and unresolved","CONF-NOT-ASSIGNABLE-ASSUMPTION",IF(AND(F93="No material change",OR(J93="Stale",S93="Stale for current decision")),"CONF-SC-NMC-STALE",IF(S93="Context not established","CONF-NOT-ASSIGNABLE-CONTEXT","CONF-NOT-ASSIGNABLE-STALE-CURRENT"))),IF(AB93="P09",IF(AND(F93="Use with limits",G93=""),"CONF-SC-LIMIT-MISSING",IF(AND(F93="No material change",H93="Changed exact claim"),"CONF-SC-NMC-CLAIM-CHANGED",IF(AND(F93="No material change",I93="Changed decision use"),"CONF-SC-NMC-USE-CHANGED",IF(AND(OR(O93="Multiple independent lines",O93="One independent line"),P93="Not established"),"CONF-SC-INDEPENDENCE-UNPROVEN",IF(AND(Q93="None",R93&lt;&gt;""),"CONF-SC-ASSUMPTION-CONFLICT","CONF-SC-UNCLASSIFIED"))))),IF(AB93="P10",IF(Q93="Material but bounded","CONF-LOW-ASSUMPTION",IF(AND(S93="Historical but deliberately bounded",J93="Limited / weak"),"CONF-LOW-HISTORICAL",IF(O93="Not established","CONF-LOW-NOT-ESTABLISHED",IF(AND(J93="Limited / weak",O93="Multiple independent lines",P93="Established independent origins",T93="Likely to change assessment"),"CONF-LOW-WEAK-LINES",IF(AND(O93="Single-origin only",NOT(AND(F93="Use",J93="Fit",OR(K93="Supported",K93="Inferred"),L93="Yes",OR(M93="None found",M93="Apparent contradiction resolved"),N93="None",O93="Single-origin only",OR(Q93="None",Q93="Limited and visible"),S93="Fit for current decision",T93="Unlikely to change assessment"))),"CONF-LOW-SINGLE-ORIGIN","CONF-LOW-SENSITIVE"))))),IF(AB93="P11",IF(F93="No material change","CONF-MODERATE-NMC",IF(F93="Use with limits","CONF-MODERATE-LIMITED",IF(S93="Historical but deliberately bounded","CONF-MODERATE-HISTORICAL",IF(P93="Shared or dependent origins","CONF-MODERATE-SHARED-ORIGINS",IF(OR(O93="One independent line",AND(F93="Use",J93="Fit",OR(K93="Supported",K93="Inferred"),L93="Yes",OR(M93="None found",M93="Apparent contradiction resolved"),N93="None",O93="Single-origin only",OR(Q93="None",Q93="Limited and visible"),S93="Fit for current decision",T93="Unlikely to change assessment")),"CONF-MODERATE-ONE-LINE",IF(AND(J93="Limited / weak",O93="Multiple independent lines",P93="Established independent origins",OR(T93="Unlikely to change assessment",T93="Could change scope or wording")),"CONF-MODERATE-WEAK-LINES","CONF-MODERATE-SENSITIVE")))))),IF(AB93="P12",IF(F93="No material change","CONF-HIGH-NMC",IF(K93="Inferred","CONF-HIGH-INFERENCE-RETAINED","CONF-HIGH-DIRECT-INDEPENDENT")),""))))))))))))))</x:f>
      </x:c>
      <x:c r="AD93" s="38" t="str">
        <x:f>IF(A93="","",IF(AC93="A115-TECH-INVALID-ENUM","One or more active Stage 1 controlled values are invalid.",IF(AC93="A115-INCOMPLETE","The active Stage 1 assessment is incomplete.",IF(AC93="A115-UPSTREAM-REFUSE","What Counts as Reliable Evidence in Competitor Analysis? returned Refuse claim.",IF(AC93="A115-UPSTREAM-REVIEW","What Counts as Reliable Evidence in Competitor Analysis? returned Review required.",IF(AC93="A115-SC-NMC-UNRESOLVED","The no-material-change claim remains unresolved.",IF(AC93="A115-UPSTREAM-UNRESOLVED","The claim remains unresolved.",IF(AC93="A115-DIRECT-FIT","The evidence does not directly fit the exact submitted claim.",IF(AC93="A115-DIRECT-FIT-PARTIAL","The submitted claim only partially fits the evidence.",IF(AC93="A115-MISSING-OR-UNCHECKED","Required evidence is missing, unavailable, unknown, or contradiction checking is incomplete.",IF(AC93="A115-CONTRADICTION","A material contradiction remains unresolved.",IF(AC93="A115-SC-NMC-CONTRADICTION","The no-material-change submission contains an unresolved material contradiction.",IF(AC93="A115-NOT-ASSIGNABLE-ASSUMPTION","A material assumption remains unresolved.",IF(AC93="A115-NOT-ASSIGNABLE-CONTEXT","The relevant context is not established.",IF(AC93="A115-NOT-ASSIGNABLE-STALE-CURRENT","The evidence or context is stale for the current decision.",IF(AC93="A115-SC-NMC-STALE","The no-material-change assessment is stale for the current decision.",IF(AC93="A115-SC-ASSUMPTION-CONFLICT","The assumption category and detail conflict.",IF(AC93="A115-SC-INDEPENDENCE-UNPROVEN","Independent origins are not established.",IF(AC93="A115-SC-LIMIT-MISSING","Use with limits requires a named limitation.",IF(AC93="A115-SC-NMC-CLAIM-CHANGED","The exact claim changed, so prior confidence cannot be carried forward.",IF(AC93="A115-SC-NMC-USE-CHANGED","The decision use changed.",IF(AC93="A115-SC-UNCLASSIFIED","The valid input combination has no authorized classification.",IF(AC93="A115-LOW-ASSUMPTION","A bounded material assumption makes the eligible assessment fragile.",IF(AC93="A115-LOW-HISTORICAL","Historical, weak support makes the assessment fragile.",IF(AC93="A115-LOW-NOT-ESTABLISHED","Support exists but independent support is not established.",IF(AC93="A115-LOW-SENSITIVE","Plausible new evidence is likely to change the assessment.",IF(AC93="A115-LOW-SINGLE-ORIGIN","The eligible assessment depends on one origin and fails the stable single-origin conjunction.",IF(AC93="A115-LOW-WEAK-LINES","Multiple independent lines remain weak and the result is likely to change.",IF(AC93="A115-MODERATE-HISTORICAL","The evidence supports a deliberately historical, bounded assessment.",IF(AC93="A115-MODERATE-LIMITED","The assessment is eligible only within the named limitation.",IF(AC93="A115-MODERATE-NMC","The unchanged assessment remains eligible but retains meaningful uncertainty.",IF(AC93="A115-MODERATE-ONE-LINE","The assessment rests on one effective line of support.",IF(AC93="A115-MODERATE-SENSITIVE","Meaningful new evidence could change the scope or wording.",IF(AC93="A115-MODERATE-SHARED-ORIGINS","The lines share or depend on common origins, reducing independent corroboration.",IF(AC93="A115-MODERATE-WEAK-LINES","Established independent origins support the assessment, but the evidence remains limited or weak.",IF(AC93="A115-HIGH-DIRECT-INDEPENDENT","Direct, coherent support with established independent origins and limited visible assumptions supports the bounded assessment.",IF(AC93="A115-HIGH-INFERENCE-RETAINED","Direct, coherent support with established independent origins supports the bounded inference; it remains explicitly an inference.",IF(AC93="A115-HIGH-NMC","The exact claim and decision use are unchanged and the strong-support conditions remain satisfied.",""))))))))))))))))))))))))))))))))))))))</x:f>
      </x:c>
      <x:c r="AE93" s="38" t="str">
        <x:f>IF(A93="","",IF(Z93="Invalid controlled input","No confidence statement is permitted.",IF(Z93="Incomplete","No confidence statement is permitted until Stage 1 is complete.",IF(Z93="Not eligible","Confidence not assignable: no confidence statement is permitted for "&amp;C93&amp;" because "&amp;AD93&amp;" "&amp;AG93,IF(AA93="High confidence",IF(K93="Inferred","The evidence supports the inference that ","The available evidence strongly supports the assessment that ")&amp;C93&amp;", with High confidence within "&amp;D93&amp;". The principal remaining uncertainty is "&amp;U93,IF(AA93="Moderate confidence",IF(K93="Inferred","The evidence supports the inference that ","The available evidence supports the assessment that ")&amp;C93&amp;", with Moderate confidence within "&amp;D93&amp;". "&amp;U93&amp;" could change its scope or wording.",IF(K93="Inferred","The limited evidence supports the provisional inference that ","Limited evidence weakly supports the bounded assessment that ")&amp;C93&amp;". Treat it as provisional because "&amp;U93))))))</x:f>
      </x:c>
      <x:c r="AF93" s="38" t="str">
        <x:f>IF(A93="","",IF(Z93="Invalid controlled input","Do not preserve or reuse a previous result.",IF(Z93="Incomplete","Do not infer a result from partial inputs.",IF(Z93="Not eligible","Do not use High, Moderate or Low confidence, zero confidence, very low confidence, or wording that presents the claim as established.",IF(AA93="High confidence","Do not say certain, proven, guaranteed, definitely, conclusive, established fact, or assign a numerical probability.",IF(AA93="Moderate confidence","Do not say definitive, conclusive, established fact, or attach a percentage band.","Do not say shows, confirms, demonstrates as established, or use Low confidence to rescue an unsupported claim."))))))</x:f>
      </x:c>
      <x:c r="AG93" s="38" t="str">
        <x:f>IF(A93="","",IF(AC93="A115-TECH-INVALID-ENUM","Correct the exact invalid value and resubmit.",IF(AC93="A115-INCOMPLETE","Complete every active Stage 1 field.",IF(AC93="A115-UPSTREAM-REFUSE","Resolve or replace the refused claim through What Counts as Reliable Evidence in Competitor Analysis?.",IF(AC93="A115-UPSTREAM-REVIEW","Complete the review in What Counts as Reliable Evidence in Competitor Analysis? before confidence assessment.",IF(AC93="A115-SC-NMC-UNRESOLVED","Resolve the claim status upstream before assigning confidence.",IF(AC93="A115-UPSTREAM-UNRESOLVED","Resolve the claim status upstream before assigning confidence.",IF(AC93="A115-DIRECT-FIT","Narrow or replace the claim and rerun What Counts as Reliable Evidence in Competitor Analysis?.",IF(AC93="A115-DIRECT-FIT-PARTIAL","Submit the separately narrowed proposition approved through What Counts as Reliable Evidence in Competitor Analysis? as the new Exact claim with Direct claim fit set to Yes.",IF(AC93="A115-MISSING-OR-UNCHECKED","Recover or document the required evidence and complete the review in What Counts as Reliable Evidence in Competitor Analysis? before assigning confidence.",IF(AC93="A115-CONTRADICTION","Resolve or preserve the contradiction through How to Handle Contradictory Competitor Evidence before assigning confidence.",IF(AC93="A115-SC-NMC-CONTRADICTION","Resolve or preserve the contradiction through How to Handle Contradictory Competitor Evidence before assigning confidence.",IF(AC93="A115-NOT-ASSIGNABLE-ASSUMPTION","Resolve the material assumption or narrow the claim.",IF(AC93="A115-NOT-ASSIGNABLE-CONTEXT","Establish the relevant context before assigning confidence.",IF(AC93="A115-NOT-ASSIGNABLE-STALE-CURRENT","Update or historically bind the evidence through When Competitor Evidence Becomes Too Old to Use.",IF(AC93="A115-SC-NMC-STALE","Run a fresh assessment with current evidence.",IF(AC93="A115-SC-ASSUMPTION-CONFLICT","Choose a bounded assumption category or remove the detail.",IF(AC93="A115-SC-INDEPENDENCE-UNPROVEN","Trace origins or correct the support category.",IF(AC93="A115-SC-LIMIT-MISSING","Add the exact limitation or correct the upstream outcome.",IF(AC93="A115-SC-NMC-CLAIM-CHANGED","Run a fresh assessment.",IF(AC93="A115-SC-NMC-USE-CHANGED","Run a fresh assessment for the new use.",IF(AC93="A115-SC-UNCLASSIFIED","Return to method governance; do not invent a result.",IF(AC93="A115-LOW-ASSUMPTION","Keep the assumption explicit and seek evidence that could remove it.",IF(AC93="A115-LOW-HISTORICAL","Use only historically bounded wording and seek current evidence.",IF(AC93="A115-LOW-NOT-ESTABLISHED","Trace provenance or collect genuinely independent evidence.",IF(AC93="A115-LOW-SENSITIVE","Collect the evidence most likely to change the result.",IF(AC93="A115-LOW-SINGLE-ORIGIN","Seek genuinely independent corroboration.",IF(AC93="A115-LOW-WEAK-LINES","Strengthen direct support before consequential use.",IF(AC93="A115-MODERATE-HISTORICAL","Do not generalize it to the current decision without fresh evidence.",IF(AC93="A115-MODERATE-LIMITED","Reopen if the named limitation no longer holds.",IF(AC93="A115-MODERATE-NMC","Reopen if the exact claim, use, evidence or context changes.",IF(AC93="A115-MODERATE-ONE-LINE","A second genuinely independent line could change scope or wording.",IF(AC93="A115-MODERATE-SENSITIVE","Name the likely change trigger and keep the statement bounded.",IF(AC93="A115-MODERATE-SHARED-ORIGINS","Seek genuinely independent origins.",IF(AC93="A115-MODERATE-WEAK-LINES","Strengthen the direct evidence and preserve the limitation.",IF(AC93="A115-HIGH-DIRECT-INDEPENDENT","Reopen on the named evidence, context, assumption or decision-use trigger.",IF(AC93="A115-HIGH-INFERENCE-RETAINED","Retain the inference marker and reopen on the named trigger.",IF(AC93="A115-HIGH-NMC","Reopen on the named evidence, context, assumption or decision-use trigger.",""))))))))))))))))))))))))))))))))))))))</x:f>
      </x:c>
      <x:c r="AH93" s="38" t="str">
        <x:f>IF(A93="","",IF(Z93&lt;&gt;"Eligible","",IF(AND(V93="Consequential / high-impact",W93="Hard to reverse"),"CONF-OVERLAY-CONSEQUENCE + CONF-OVERLAY-HARD-TO-REVERSE",IF(AND(AA93="Low confidence",W93="Hard to reverse"),"CONF-OVERLAY-HARD-TO-REVERSE",IF(V93="Consequential / high-impact","CONF-OVERLAY-CONSEQUENCE",IF(W93="Hard to reverse","CONF-OVERLAY-HARD-TO-REVERSE",IF(OR(V93="Material / decision-changing",W93="Costly to reverse"),"CONF-OVERLAY-CONSEQUENCE","")))))))</x:f>
      </x:c>
      <x:c r="AI93" s="38" t="str">
        <x:f>IF(A93="","",IF(Z93&lt;&gt;"Eligible","",IF(AND(V93="Consequential / high-impact",W93="Hard to reverse"),IF(AA93="Low confidence","Independent review and formal approval required; default to deferral, evidence collection or a reversible test.","Independent accountable review and formal approval required before a consequential, hard-to-reverse action."),IF(AND(AA93="Low confidence",W93="Hard to reverse"),"Independent review and formal approval required; default to deferral, evidence collection or a reversible test.",IF(V93="Consequential / high-impact","Independent accountable review and formal approval required.",IF(W93="Hard to reverse","Independent review required before a hard-to-reverse action.",IF(OR(V93="Material / decision-changing",W93="Costly to reverse"),"Accountable reviewer required before material use.","Owner review; reopen on the named trigger.")))))))</x:f>
      </x:c>
      <x:c r="AJ93" s="38" t="str">
        <x:f>IF(A93="","",IF(Z93&lt;&gt;"Eligible","",IF(AND(V93="Consequential / high-impact",W93="Hard to reverse"),IF(AA93="Low confidence","Do not make an irreversible commitment from this Low-confidence assessment.","Prefer a reversible step and proceed only within the recorded scope after independent review; confidence itself is unchanged."),IF(AND(AA93="Low confidence",W93="Hard to reverse"),"Do not make an irreversible commitment from this Low-confidence assessment.",IF(V93="Consequential / high-impact","Proceed only within the recorded scope after independent review; confidence itself is unchanged.",IF(W93="Hard to reverse","Prefer a reversible step until review is complete.",IF(OR(V93="Material / decision-changing",W93="Costly to reverse"),"Use only after accountable review and within the stated boundary.","Proceed within the stated scope and preserve the reopen condition.")))))))</x:f>
      </x:c>
      <x:c r="AK93" s="37"/>
      <x:c r="AL93" s="37"/>
      <x:c r="AM93" s="37"/>
      <x:c r="AN93" s="37"/>
      <x:c r="AO93" s="42"/>
      <x:c r="AP93" s="38" t="str">
        <x:f>IF(A93="","",IF(Z93&lt;&gt;"Eligible","Not active",IF(OR(AND(AN93&lt;&gt;"",NOT(OR(EXACT(AN93,"Yes"),EXACT(AN93,"No")))),AND(AO93&lt;&gt;"",NOT(ISNUMBER(AO93)))),"H00",IF(OR(AK93="",AM93="",AN93=""),"H01",IF(AND(OR(V93="Material / decision-changing",V93="Consequential / high-impact",W93="Costly to reverse",W93="Hard to reverse"),AL93=""),"H02",IF(AND(OR(V93="Consequential / high-impact",W93="Hard to reverse"),AK93&lt;&gt;"",AL93&lt;&gt;"",EXACT(AK93,AL93)),"H03",IF(AND(AN93="Yes",AO93=""),"H04",IF(AND(AN93="No",AO93&lt;&gt;""),"H05","H06"))))))))</x:f>
      </x:c>
      <x:c r="AQ93" s="38" t="str">
        <x:f>IF(A93="","",IF(AP93="Not active","Not active",IF(OR(AP93="H00",AP93="H01",AP93="H04"),"Incomplete",IF(OR(AP93="H02",AP93="H03",AP93="H05"),"Draft","Complete"))))</x:f>
      </x:c>
      <x:c r="AR93" s="38" t="str">
        <x:f>IF(A93="","",IF(AP93="H00","CONF-HANDOFF-INVALID",IF(AP93="H01","CONF-HANDOFF-INCOMPLETE",IF(AP93="H02","CONF-HANDOFF-REVIEWER",IF(AP93="H03","CONF-HANDOFF-INDEPENDENCE",IF(AP93="H04","CONF-HANDOFF-DATE",IF(AP93="H05","CONF-HANDOFF-DATE-NOT-MATERIAL","")))))))</x:f>
      </x:c>
      <x:c r="AS93" s="38" t="str">
        <x:f>IF(A93="","",IF(AP93="H06","Permitted","Prohibited"))</x:f>
      </x:c>
      <x:c r="AT93" s="38" t="str">
        <x:f>IF(A93="","",IF(OR(AB93="P93",AB93="P94",AB93="P96",AB93="P97"),"What Counts as Reliable Evidence in Competitor Analysis?",IF(AB93="P95","Observed, Inferred and Unresolved Evidence",IF(AB93="P98","How to Handle Contradictory Competitor Evidence",IF(AB93="P99","When Competitor Evidence Becomes Too Old to Use","")))))</x:f>
      </x:c>
      <x:c r="AU93" s="38" t="str">
        <x:f>IF(A93="","","SERPIFAI Confidence Statement Method v1.0.1")</x:f>
      </x:c>
      <x:c r="AV93" s="38" t="str">
        <x:f>IF(A93="","","Qualitative evidence-and-uncertainty protocol; not probability, calibrated accuracy, scoring, assurance or a guarantee.")</x:f>
      </x:c>
    </x:row>
    <x:row r="94">
      <x:c r="A94" s="37"/>
      <x:c r="B94" s="37"/>
      <x:c r="C94" s="37"/>
      <x:c r="D94" s="37"/>
      <x:c r="E94" s="42"/>
      <x:c r="F94" s="37"/>
      <x:c r="G94" s="37"/>
      <x:c r="H94" s="37"/>
      <x:c r="I94" s="37"/>
      <x:c r="J94" s="37"/>
      <x:c r="K94" s="37"/>
      <x:c r="L94" s="37"/>
      <x:c r="M94" s="37"/>
      <x:c r="N94" s="37"/>
      <x:c r="O94" s="37"/>
      <x:c r="P94" s="37"/>
      <x:c r="Q94" s="37"/>
      <x:c r="R94" s="37"/>
      <x:c r="S94" s="37"/>
      <x:c r="T94" s="37"/>
      <x:c r="U94" s="37"/>
      <x:c r="V94" s="37"/>
      <x:c r="W94" s="37"/>
      <x:c r="X94" s="38" t="str">
        <x:f>IF(A94="","",IF(NOT(AND(OR(EXACT(F94,"Use"),EXACT(F94,"Use with limits"),EXACT(F94,"Review required"),EXACT(F94,"Refuse claim"),EXACT(F94,"No material change")),OR(EXACT(J94,"Fit"),EXACT(J94,"Limited / weak"),EXACT(J94,"Stale"),EXACT(J94,"Contradictory"),EXACT(J94,"Missing")),OR(EXACT(K94,"Supported"),EXACT(K94,"Inferred"),EXACT(K94,"Unresolved")),OR(EXACT(L94,"Yes"),EXACT(L94,"Partial"),EXACT(L94,"No"),EXACT(L94,"Unknown")),OR(EXACT(M94,"None found"),EXACT(M94,"Apparent contradiction resolved"),EXACT(M94,"Material contradiction unresolved"),EXACT(M94,"Not checked")),OR(EXACT(N94,"None"),EXACT(N94,"Recoverable missing evidence"),EXACT(N94,"Material evidence unavailable"),EXACT(N94,"Unknown")),OR(EXACT(O94,"Multiple independent lines"),EXACT(O94,"One independent line"),EXACT(O94,"Single-origin only"),EXACT(O94,"Not established")),OR(EXACT(Q94,"None"),EXACT(Q94,"Limited and visible"),EXACT(Q94,"Material but bounded"),EXACT(Q94,"Material and unresolved")),OR(EXACT(S94,"Fit for current decision"),EXACT(S94,"Historical but deliberately bounded"),EXACT(S94,"Stale for current decision"),EXACT(S94,"Context not established")),OR(EXACT(T94,"Unlikely to change assessment"),EXACT(T94,"Could change scope or wording"),EXACT(T94,"Likely to change assessment")),OR(EXACT(V94,"Routine / descriptive"),EXACT(V94,"Material / decision-changing"),EXACT(V94,"Consequential / high-impact")),OR(EXACT(W94,"Easy to reverse"),EXACT(W94,"Costly to reverse"),EXACT(W94,"Hard to reverse")),IF(F94="No material change",OR(EXACT(H94,"Unchanged exact claim"),EXACT(H94,"Changed exact claim")),TRUE),IF(F94="No material change",OR(EXACT(I94,"Unchanged decision use"),EXACT(I94,"Changed decision use")),TRUE),IF(OR(O94="Multiple independent lines",O94="One independent line"),OR(EXACT(P94,"Established independent origins"),EXACT(P94,"Shared or dependent origins"),EXACT(P94,"Not established")),TRUE))),"Invalid","Valid"))</x:f>
      </x:c>
      <x:c r="Y94" s="38" t="str">
        <x:f>IF(A94="","",IF(X94="Invalid","Not evaluated after P00",IF(OR(C94="",D94="",F94="",IF(F94="No material change",OR(H94="",I94=""),FALSE),J94="",K94="",L94="",M94="",N94="",O94="",IF(OR(O94="Multiple independent lines",O94="One independent line"),P94="",FALSE),Q94="",IF(Q94&lt;&gt;"None",R94="",FALSE),S94="",T94="",U94="",V94="",W94=""),"Incomplete","Complete")))</x:f>
      </x:c>
      <x:c r="Z94" s="38" t="str">
        <x:f>IF(A94="","",IF(AB94="P00","Invalid controlled input",IF(AB94="P01","Incomplete",IF(OR(AB94="P02",AB94="P03",AB94="P04",AB94="P05",AB94="P06",AB94="P07",AB94="P08",AB94="P09"),"Not eligible","Eligible"))))</x:f>
      </x:c>
      <x:c r="AA94" s="38" t="str">
        <x:f>IF(A94="","",IF(AB94="P00","No confidence assigned",IF(AB94="P01","No confidence result",IF(OR(AB94="P02",AB94="P03",AB94="P04",AB94="P05",AB94="P06",AB94="P07",AB94="P08",AB94="P09"),"Confidence not assignable",IF(AB94="P10","Low confidence",IF(AB94="P11","Moderate confidence","High confidence"))))))</x:f>
      </x:c>
      <x:c r="AB94" s="38" t="str">
        <x:f>IF(A94="","",IF(X94="Invalid","P00",IF(Y94="Incomplete","P01",IF(F94="Refuse claim","P02",IF(F94="Review required","P03",IF(K94="Unresolved","P04",IF(OR(L94="No",L94="Unknown",L94="Partial"),"P05",IF(OR(J94="Missing",N94&lt;&gt;"None",M94="Not checked"),"P06",IF(OR(J94="Contradictory",M94="Material contradiction unresolved"),"P07",IF(OR(J94="Stale",S94="Stale for current decision",S94="Context not established",Q94="Material and unresolved"),"P08",IF(OR(AND(F94="Use with limits",G94=""),AND(F94="No material change",H94="Changed exact claim"),AND(F94="No material change",I94="Changed decision use"),AND(OR(O94="Multiple independent lines",O94="One independent line"),P94="Not established"),AND(Q94="None",R94&lt;&gt;"")),"P09",IF(OR(Q94="Material but bounded",AND(S94="Historical but deliberately bounded",J94="Limited / weak"),O94="Not established",AND(J94="Limited / weak",O94="Multiple independent lines",P94="Established independent origins",T94="Likely to change assessment"),AND(O94="Single-origin only",NOT(AND(F94="Use",J94="Fit",OR(K94="Supported",K94="Inferred"),L94="Yes",OR(M94="None found",M94="Apparent contradiction resolved"),N94="None",O94="Single-origin only",OR(Q94="None",Q94="Limited and visible"),S94="Fit for current decision",T94="Unlikely to change assessment"))),T94="Likely to change assessment"),"P10",IF(OR(AND(F94="No material change",NOT(AND(OR(F94="Use",F94="No material change"),IF(F94="No material change",AND(H94="Unchanged exact claim",I94="Unchanged decision use"),TRUE),J94="Fit",OR(K94="Supported",K94="Inferred"),L94="Yes",OR(M94="None found",M94="Apparent contradiction resolved"),N94="None",O94="Multiple independent lines",P94="Established independent origins",OR(Q94="None",Q94="Limited and visible"),S94="Fit for current decision",T94="Unlikely to change assessment"))),F94="Use with limits",S94="Historical but deliberately bounded",P94="Shared or dependent origins",O94="One independent line",AND(F94="Use",J94="Fit",OR(K94="Supported",K94="Inferred"),L94="Yes",OR(M94="None found",M94="Apparent contradiction resolved"),N94="None",O94="Single-origin only",OR(Q94="None",Q94="Limited and visible"),S94="Fit for current decision",T94="Unlikely to change assessment"),AND(J94="Limited / weak",O94="Multiple independent lines",P94="Established independent origins",OR(T94="Unlikely to change assessment",T94="Could change scope or wording")),T94="Could change scope or wording"),"P11",IF(AND(OR(F94="Use",F94="No material change"),IF(F94="No material change",AND(H94="Unchanged exact claim",I94="Unchanged decision use"),TRUE),J94="Fit",OR(K94="Supported",K94="Inferred"),L94="Yes",OR(M94="None found",M94="Apparent contradiction resolved"),N94="None",O94="Multiple independent lines",P94="Established independent origins",OR(Q94="None",Q94="Limited and visible"),S94="Fit for current decision",T94="Unlikely to change assessment"),"P12","P09"))))))))))))))</x:f>
      </x:c>
      <x:c r="AC94" s="38" t="str">
        <x:f>IF(A94="","",IF(AB94="P00","CONF-TECH-INVALID-ENUM",IF(AB94="P01","CONF-INCOMPLETE",IF(AB94="P02","CONF-UPSTREAM-REFUSE",IF(AB94="P03","CONF-UPSTREAM-REVIEW",IF(AB94="P04",IF(F94="No material change","CONF-SC-NMC-UNRESOLVED","CONF-UPSTREAM-UNRESOLVED"),IF(AB94="P05",IF(L94="Partial","CONF-DIRECT-FIT-PARTIAL","CONF-DIRECT-FIT"),IF(AB94="P06","CONF-MISSING-OR-UNCHECKED",IF(AB94="P07",IF(F94="No material change","CONF-SC-NMC-CONTRADICTION","CONF-CONTRADICTION"),IF(AB94="P08",IF(Q94="Material and unresolved","CONF-NOT-ASSIGNABLE-ASSUMPTION",IF(AND(F94="No material change",OR(J94="Stale",S94="Stale for current decision")),"CONF-SC-NMC-STALE",IF(S94="Context not established","CONF-NOT-ASSIGNABLE-CONTEXT","CONF-NOT-ASSIGNABLE-STALE-CURRENT"))),IF(AB94="P09",IF(AND(F94="Use with limits",G94=""),"CONF-SC-LIMIT-MISSING",IF(AND(F94="No material change",H94="Changed exact claim"),"CONF-SC-NMC-CLAIM-CHANGED",IF(AND(F94="No material change",I94="Changed decision use"),"CONF-SC-NMC-USE-CHANGED",IF(AND(OR(O94="Multiple independent lines",O94="One independent line"),P94="Not established"),"CONF-SC-INDEPENDENCE-UNPROVEN",IF(AND(Q94="None",R94&lt;&gt;""),"CONF-SC-ASSUMPTION-CONFLICT","CONF-SC-UNCLASSIFIED"))))),IF(AB94="P10",IF(Q94="Material but bounded","CONF-LOW-ASSUMPTION",IF(AND(S94="Historical but deliberately bounded",J94="Limited / weak"),"CONF-LOW-HISTORICAL",IF(O94="Not established","CONF-LOW-NOT-ESTABLISHED",IF(AND(J94="Limited / weak",O94="Multiple independent lines",P94="Established independent origins",T94="Likely to change assessment"),"CONF-LOW-WEAK-LINES",IF(AND(O94="Single-origin only",NOT(AND(F94="Use",J94="Fit",OR(K94="Supported",K94="Inferred"),L94="Yes",OR(M94="None found",M94="Apparent contradiction resolved"),N94="None",O94="Single-origin only",OR(Q94="None",Q94="Limited and visible"),S94="Fit for current decision",T94="Unlikely to change assessment"))),"CONF-LOW-SINGLE-ORIGIN","CONF-LOW-SENSITIVE"))))),IF(AB94="P11",IF(F94="No material change","CONF-MODERATE-NMC",IF(F94="Use with limits","CONF-MODERATE-LIMITED",IF(S94="Historical but deliberately bounded","CONF-MODERATE-HISTORICAL",IF(P94="Shared or dependent origins","CONF-MODERATE-SHARED-ORIGINS",IF(OR(O94="One independent line",AND(F94="Use",J94="Fit",OR(K94="Supported",K94="Inferred"),L94="Yes",OR(M94="None found",M94="Apparent contradiction resolved"),N94="None",O94="Single-origin only",OR(Q94="None",Q94="Limited and visible"),S94="Fit for current decision",T94="Unlikely to change assessment")),"CONF-MODERATE-ONE-LINE",IF(AND(J94="Limited / weak",O94="Multiple independent lines",P94="Established independent origins",OR(T94="Unlikely to change assessment",T94="Could change scope or wording")),"CONF-MODERATE-WEAK-LINES","CONF-MODERATE-SENSITIVE")))))),IF(AB94="P12",IF(F94="No material change","CONF-HIGH-NMC",IF(K94="Inferred","CONF-HIGH-INFERENCE-RETAINED","CONF-HIGH-DIRECT-INDEPENDENT")),""))))))))))))))</x:f>
      </x:c>
      <x:c r="AD94" s="38" t="str">
        <x:f>IF(A94="","",IF(AC94="A116-TECH-INVALID-ENUM","One or more active Stage 1 controlled values are invalid.",IF(AC94="A116-INCOMPLETE","The active Stage 1 assessment is incomplete.",IF(AC94="A116-UPSTREAM-REFUSE","What Counts as Reliable Evidence in Competitor Analysis? returned Refuse claim.",IF(AC94="A116-UPSTREAM-REVIEW","What Counts as Reliable Evidence in Competitor Analysis? returned Review required.",IF(AC94="A116-SC-NMC-UNRESOLVED","The no-material-change claim remains unresolved.",IF(AC94="A116-UPSTREAM-UNRESOLVED","The claim remains unresolved.",IF(AC94="A116-DIRECT-FIT","The evidence does not directly fit the exact submitted claim.",IF(AC94="A116-DIRECT-FIT-PARTIAL","The submitted claim only partially fits the evidence.",IF(AC94="A116-MISSING-OR-UNCHECKED","Required evidence is missing, unavailable, unknown, or contradiction checking is incomplete.",IF(AC94="A116-CONTRADICTION","A material contradiction remains unresolved.",IF(AC94="A116-SC-NMC-CONTRADICTION","The no-material-change submission contains an unresolved material contradiction.",IF(AC94="A116-NOT-ASSIGNABLE-ASSUMPTION","A material assumption remains unresolved.",IF(AC94="A116-NOT-ASSIGNABLE-CONTEXT","The relevant context is not established.",IF(AC94="A116-NOT-ASSIGNABLE-STALE-CURRENT","The evidence or context is stale for the current decision.",IF(AC94="A116-SC-NMC-STALE","The no-material-change assessment is stale for the current decision.",IF(AC94="A116-SC-ASSUMPTION-CONFLICT","The assumption category and detail conflict.",IF(AC94="A116-SC-INDEPENDENCE-UNPROVEN","Independent origins are not established.",IF(AC94="A116-SC-LIMIT-MISSING","Use with limits requires a named limitation.",IF(AC94="A116-SC-NMC-CLAIM-CHANGED","The exact claim changed, so prior confidence cannot be carried forward.",IF(AC94="A116-SC-NMC-USE-CHANGED","The decision use changed.",IF(AC94="A116-SC-UNCLASSIFIED","The valid input combination has no authorized classification.",IF(AC94="A116-LOW-ASSUMPTION","A bounded material assumption makes the eligible assessment fragile.",IF(AC94="A116-LOW-HISTORICAL","Historical, weak support makes the assessment fragile.",IF(AC94="A116-LOW-NOT-ESTABLISHED","Support exists but independent support is not established.",IF(AC94="A116-LOW-SENSITIVE","Plausible new evidence is likely to change the assessment.",IF(AC94="A116-LOW-SINGLE-ORIGIN","The eligible assessment depends on one origin and fails the stable single-origin conjunction.",IF(AC94="A116-LOW-WEAK-LINES","Multiple independent lines remain weak and the result is likely to change.",IF(AC94="A116-MODERATE-HISTORICAL","The evidence supports a deliberately historical, bounded assessment.",IF(AC94="A116-MODERATE-LIMITED","The assessment is eligible only within the named limitation.",IF(AC94="A116-MODERATE-NMC","The unchanged assessment remains eligible but retains meaningful uncertainty.",IF(AC94="A116-MODERATE-ONE-LINE","The assessment rests on one effective line of support.",IF(AC94="A116-MODERATE-SENSITIVE","Meaningful new evidence could change the scope or wording.",IF(AC94="A116-MODERATE-SHARED-ORIGINS","The lines share or depend on common origins, reducing independent corroboration.",IF(AC94="A116-MODERATE-WEAK-LINES","Established independent origins support the assessment, but the evidence remains limited or weak.",IF(AC94="A116-HIGH-DIRECT-INDEPENDENT","Direct, coherent support with established independent origins and limited visible assumptions supports the bounded assessment.",IF(AC94="A116-HIGH-INFERENCE-RETAINED","Direct, coherent support with established independent origins supports the bounded inference; it remains explicitly an inference.",IF(AC94="A116-HIGH-NMC","The exact claim and decision use are unchanged and the strong-support conditions remain satisfied.",""))))))))))))))))))))))))))))))))))))))</x:f>
      </x:c>
      <x:c r="AE94" s="38" t="str">
        <x:f>IF(A94="","",IF(Z94="Invalid controlled input","No confidence statement is permitted.",IF(Z94="Incomplete","No confidence statement is permitted until Stage 1 is complete.",IF(Z94="Not eligible","Confidence not assignable: no confidence statement is permitted for "&amp;C94&amp;" because "&amp;AD94&amp;" "&amp;AG94,IF(AA94="High confidence",IF(K94="Inferred","The evidence supports the inference that ","The available evidence strongly supports the assessment that ")&amp;C94&amp;", with High confidence within "&amp;D94&amp;". The principal remaining uncertainty is "&amp;U94,IF(AA94="Moderate confidence",IF(K94="Inferred","The evidence supports the inference that ","The available evidence supports the assessment that ")&amp;C94&amp;", with Moderate confidence within "&amp;D94&amp;". "&amp;U94&amp;" could change its scope or wording.",IF(K94="Inferred","The limited evidence supports the provisional inference that ","Limited evidence weakly supports the bounded assessment that ")&amp;C94&amp;". Treat it as provisional because "&amp;U94))))))</x:f>
      </x:c>
      <x:c r="AF94" s="38" t="str">
        <x:f>IF(A94="","",IF(Z94="Invalid controlled input","Do not preserve or reuse a previous result.",IF(Z94="Incomplete","Do not infer a result from partial inputs.",IF(Z94="Not eligible","Do not use High, Moderate or Low confidence, zero confidence, very low confidence, or wording that presents the claim as established.",IF(AA94="High confidence","Do not say certain, proven, guaranteed, definitely, conclusive, established fact, or assign a numerical probability.",IF(AA94="Moderate confidence","Do not say definitive, conclusive, established fact, or attach a percentage band.","Do not say shows, confirms, demonstrates as established, or use Low confidence to rescue an unsupported claim."))))))</x:f>
      </x:c>
      <x:c r="AG94" s="38" t="str">
        <x:f>IF(A94="","",IF(AC94="A116-TECH-INVALID-ENUM","Correct the exact invalid value and resubmit.",IF(AC94="A116-INCOMPLETE","Complete every active Stage 1 field.",IF(AC94="A116-UPSTREAM-REFUSE","Resolve or replace the refused claim through What Counts as Reliable Evidence in Competitor Analysis?.",IF(AC94="A116-UPSTREAM-REVIEW","Complete the review in What Counts as Reliable Evidence in Competitor Analysis? before confidence assessment.",IF(AC94="A116-SC-NMC-UNRESOLVED","Resolve the claim status upstream before assigning confidence.",IF(AC94="A116-UPSTREAM-UNRESOLVED","Resolve the claim status upstream before assigning confidence.",IF(AC94="A116-DIRECT-FIT","Narrow or replace the claim and rerun What Counts as Reliable Evidence in Competitor Analysis?.",IF(AC94="A116-DIRECT-FIT-PARTIAL","Submit the separately narrowed proposition approved through What Counts as Reliable Evidence in Competitor Analysis? as the new Exact claim with Direct claim fit set to Yes.",IF(AC94="A116-MISSING-OR-UNCHECKED","Recover or document the required evidence and complete the review in What Counts as Reliable Evidence in Competitor Analysis? before assigning confidence.",IF(AC94="A116-CONTRADICTION","Resolve or preserve the contradiction through How to Handle Contradictory Competitor Evidence before assigning confidence.",IF(AC94="A116-SC-NMC-CONTRADICTION","Resolve or preserve the contradiction through How to Handle Contradictory Competitor Evidence before assigning confidence.",IF(AC94="A116-NOT-ASSIGNABLE-ASSUMPTION","Resolve the material assumption or narrow the claim.",IF(AC94="A116-NOT-ASSIGNABLE-CONTEXT","Establish the relevant context before assigning confidence.",IF(AC94="A116-NOT-ASSIGNABLE-STALE-CURRENT","Update or historically bind the evidence through When Competitor Evidence Becomes Too Old to Use.",IF(AC94="A116-SC-NMC-STALE","Run a fresh assessment with current evidence.",IF(AC94="A116-SC-ASSUMPTION-CONFLICT","Choose a bounded assumption category or remove the detail.",IF(AC94="A116-SC-INDEPENDENCE-UNPROVEN","Trace origins or correct the support category.",IF(AC94="A116-SC-LIMIT-MISSING","Add the exact limitation or correct the upstream outcome.",IF(AC94="A116-SC-NMC-CLAIM-CHANGED","Run a fresh assessment.",IF(AC94="A116-SC-NMC-USE-CHANGED","Run a fresh assessment for the new use.",IF(AC94="A116-SC-UNCLASSIFIED","Return to method governance; do not invent a result.",IF(AC94="A116-LOW-ASSUMPTION","Keep the assumption explicit and seek evidence that could remove it.",IF(AC94="A116-LOW-HISTORICAL","Use only historically bounded wording and seek current evidence.",IF(AC94="A116-LOW-NOT-ESTABLISHED","Trace provenance or collect genuinely independent evidence.",IF(AC94="A116-LOW-SENSITIVE","Collect the evidence most likely to change the result.",IF(AC94="A116-LOW-SINGLE-ORIGIN","Seek genuinely independent corroboration.",IF(AC94="A116-LOW-WEAK-LINES","Strengthen direct support before consequential use.",IF(AC94="A116-MODERATE-HISTORICAL","Do not generalize it to the current decision without fresh evidence.",IF(AC94="A116-MODERATE-LIMITED","Reopen if the named limitation no longer holds.",IF(AC94="A116-MODERATE-NMC","Reopen if the exact claim, use, evidence or context changes.",IF(AC94="A116-MODERATE-ONE-LINE","A second genuinely independent line could change scope or wording.",IF(AC94="A116-MODERATE-SENSITIVE","Name the likely change trigger and keep the statement bounded.",IF(AC94="A116-MODERATE-SHARED-ORIGINS","Seek genuinely independent origins.",IF(AC94="A116-MODERATE-WEAK-LINES","Strengthen the direct evidence and preserve the limitation.",IF(AC94="A116-HIGH-DIRECT-INDEPENDENT","Reopen on the named evidence, context, assumption or decision-use trigger.",IF(AC94="A116-HIGH-INFERENCE-RETAINED","Retain the inference marker and reopen on the named trigger.",IF(AC94="A116-HIGH-NMC","Reopen on the named evidence, context, assumption or decision-use trigger.",""))))))))))))))))))))))))))))))))))))))</x:f>
      </x:c>
      <x:c r="AH94" s="38" t="str">
        <x:f>IF(A94="","",IF(Z94&lt;&gt;"Eligible","",IF(AND(V94="Consequential / high-impact",W94="Hard to reverse"),"CONF-OVERLAY-CONSEQUENCE + CONF-OVERLAY-HARD-TO-REVERSE",IF(AND(AA94="Low confidence",W94="Hard to reverse"),"CONF-OVERLAY-HARD-TO-REVERSE",IF(V94="Consequential / high-impact","CONF-OVERLAY-CONSEQUENCE",IF(W94="Hard to reverse","CONF-OVERLAY-HARD-TO-REVERSE",IF(OR(V94="Material / decision-changing",W94="Costly to reverse"),"CONF-OVERLAY-CONSEQUENCE","")))))))</x:f>
      </x:c>
      <x:c r="AI94" s="38" t="str">
        <x:f>IF(A94="","",IF(Z94&lt;&gt;"Eligible","",IF(AND(V94="Consequential / high-impact",W94="Hard to reverse"),IF(AA94="Low confidence","Independent review and formal approval required; default to deferral, evidence collection or a reversible test.","Independent accountable review and formal approval required before a consequential, hard-to-reverse action."),IF(AND(AA94="Low confidence",W94="Hard to reverse"),"Independent review and formal approval required; default to deferral, evidence collection or a reversible test.",IF(V94="Consequential / high-impact","Independent accountable review and formal approval required.",IF(W94="Hard to reverse","Independent review required before a hard-to-reverse action.",IF(OR(V94="Material / decision-changing",W94="Costly to reverse"),"Accountable reviewer required before material use.","Owner review; reopen on the named trigger.")))))))</x:f>
      </x:c>
      <x:c r="AJ94" s="38" t="str">
        <x:f>IF(A94="","",IF(Z94&lt;&gt;"Eligible","",IF(AND(V94="Consequential / high-impact",W94="Hard to reverse"),IF(AA94="Low confidence","Do not make an irreversible commitment from this Low-confidence assessment.","Prefer a reversible step and proceed only within the recorded scope after independent review; confidence itself is unchanged."),IF(AND(AA94="Low confidence",W94="Hard to reverse"),"Do not make an irreversible commitment from this Low-confidence assessment.",IF(V94="Consequential / high-impact","Proceed only within the recorded scope after independent review; confidence itself is unchanged.",IF(W94="Hard to reverse","Prefer a reversible step until review is complete.",IF(OR(V94="Material / decision-changing",W94="Costly to reverse"),"Use only after accountable review and within the stated boundary.","Proceed within the stated scope and preserve the reopen condition.")))))))</x:f>
      </x:c>
      <x:c r="AK94" s="37"/>
      <x:c r="AL94" s="37"/>
      <x:c r="AM94" s="37"/>
      <x:c r="AN94" s="37"/>
      <x:c r="AO94" s="42"/>
      <x:c r="AP94" s="38" t="str">
        <x:f>IF(A94="","",IF(Z94&lt;&gt;"Eligible","Not active",IF(OR(AND(AN94&lt;&gt;"",NOT(OR(EXACT(AN94,"Yes"),EXACT(AN94,"No")))),AND(AO94&lt;&gt;"",NOT(ISNUMBER(AO94)))),"H00",IF(OR(AK94="",AM94="",AN94=""),"H01",IF(AND(OR(V94="Material / decision-changing",V94="Consequential / high-impact",W94="Costly to reverse",W94="Hard to reverse"),AL94=""),"H02",IF(AND(OR(V94="Consequential / high-impact",W94="Hard to reverse"),AK94&lt;&gt;"",AL94&lt;&gt;"",EXACT(AK94,AL94)),"H03",IF(AND(AN94="Yes",AO94=""),"H04",IF(AND(AN94="No",AO94&lt;&gt;""),"H05","H06"))))))))</x:f>
      </x:c>
      <x:c r="AQ94" s="38" t="str">
        <x:f>IF(A94="","",IF(AP94="Not active","Not active",IF(OR(AP94="H00",AP94="H01",AP94="H04"),"Incomplete",IF(OR(AP94="H02",AP94="H03",AP94="H05"),"Draft","Complete"))))</x:f>
      </x:c>
      <x:c r="AR94" s="38" t="str">
        <x:f>IF(A94="","",IF(AP94="H00","CONF-HANDOFF-INVALID",IF(AP94="H01","CONF-HANDOFF-INCOMPLETE",IF(AP94="H02","CONF-HANDOFF-REVIEWER",IF(AP94="H03","CONF-HANDOFF-INDEPENDENCE",IF(AP94="H04","CONF-HANDOFF-DATE",IF(AP94="H05","CONF-HANDOFF-DATE-NOT-MATERIAL","")))))))</x:f>
      </x:c>
      <x:c r="AS94" s="38" t="str">
        <x:f>IF(A94="","",IF(AP94="H06","Permitted","Prohibited"))</x:f>
      </x:c>
      <x:c r="AT94" s="38" t="str">
        <x:f>IF(A94="","",IF(OR(AB94="P94",AB94="P95",AB94="P97",AB94="P98"),"What Counts as Reliable Evidence in Competitor Analysis?",IF(AB94="P96","Observed, Inferred and Unresolved Evidence",IF(AB94="P99","How to Handle Contradictory Competitor Evidence",IF(AB94="P100","When Competitor Evidence Becomes Too Old to Use","")))))</x:f>
      </x:c>
      <x:c r="AU94" s="38" t="str">
        <x:f>IF(A94="","","SERPIFAI Confidence Statement Method v1.0.1")</x:f>
      </x:c>
      <x:c r="AV94" s="38" t="str">
        <x:f>IF(A94="","","Qualitative evidence-and-uncertainty protocol; not probability, calibrated accuracy, scoring, assurance or a guarantee.")</x:f>
      </x:c>
    </x:row>
    <x:row r="95">
      <x:c r="A95" s="37"/>
      <x:c r="B95" s="37"/>
      <x:c r="C95" s="37"/>
      <x:c r="D95" s="37"/>
      <x:c r="E95" s="42"/>
      <x:c r="F95" s="37"/>
      <x:c r="G95" s="37"/>
      <x:c r="H95" s="37"/>
      <x:c r="I95" s="37"/>
      <x:c r="J95" s="37"/>
      <x:c r="K95" s="37"/>
      <x:c r="L95" s="37"/>
      <x:c r="M95" s="37"/>
      <x:c r="N95" s="37"/>
      <x:c r="O95" s="37"/>
      <x:c r="P95" s="37"/>
      <x:c r="Q95" s="37"/>
      <x:c r="R95" s="37"/>
      <x:c r="S95" s="37"/>
      <x:c r="T95" s="37"/>
      <x:c r="U95" s="37"/>
      <x:c r="V95" s="37"/>
      <x:c r="W95" s="37"/>
      <x:c r="X95" s="38" t="str">
        <x:f>IF(A95="","",IF(NOT(AND(OR(EXACT(F95,"Use"),EXACT(F95,"Use with limits"),EXACT(F95,"Review required"),EXACT(F95,"Refuse claim"),EXACT(F95,"No material change")),OR(EXACT(J95,"Fit"),EXACT(J95,"Limited / weak"),EXACT(J95,"Stale"),EXACT(J95,"Contradictory"),EXACT(J95,"Missing")),OR(EXACT(K95,"Supported"),EXACT(K95,"Inferred"),EXACT(K95,"Unresolved")),OR(EXACT(L95,"Yes"),EXACT(L95,"Partial"),EXACT(L95,"No"),EXACT(L95,"Unknown")),OR(EXACT(M95,"None found"),EXACT(M95,"Apparent contradiction resolved"),EXACT(M95,"Material contradiction unresolved"),EXACT(M95,"Not checked")),OR(EXACT(N95,"None"),EXACT(N95,"Recoverable missing evidence"),EXACT(N95,"Material evidence unavailable"),EXACT(N95,"Unknown")),OR(EXACT(O95,"Multiple independent lines"),EXACT(O95,"One independent line"),EXACT(O95,"Single-origin only"),EXACT(O95,"Not established")),OR(EXACT(Q95,"None"),EXACT(Q95,"Limited and visible"),EXACT(Q95,"Material but bounded"),EXACT(Q95,"Material and unresolved")),OR(EXACT(S95,"Fit for current decision"),EXACT(S95,"Historical but deliberately bounded"),EXACT(S95,"Stale for current decision"),EXACT(S95,"Context not established")),OR(EXACT(T95,"Unlikely to change assessment"),EXACT(T95,"Could change scope or wording"),EXACT(T95,"Likely to change assessment")),OR(EXACT(V95,"Routine / descriptive"),EXACT(V95,"Material / decision-changing"),EXACT(V95,"Consequential / high-impact")),OR(EXACT(W95,"Easy to reverse"),EXACT(W95,"Costly to reverse"),EXACT(W95,"Hard to reverse")),IF(F95="No material change",OR(EXACT(H95,"Unchanged exact claim"),EXACT(H95,"Changed exact claim")),TRUE),IF(F95="No material change",OR(EXACT(I95,"Unchanged decision use"),EXACT(I95,"Changed decision use")),TRUE),IF(OR(O95="Multiple independent lines",O95="One independent line"),OR(EXACT(P95,"Established independent origins"),EXACT(P95,"Shared or dependent origins"),EXACT(P95,"Not established")),TRUE))),"Invalid","Valid"))</x:f>
      </x:c>
      <x:c r="Y95" s="38" t="str">
        <x:f>IF(A95="","",IF(X95="Invalid","Not evaluated after P00",IF(OR(C95="",D95="",F95="",IF(F95="No material change",OR(H95="",I95=""),FALSE),J95="",K95="",L95="",M95="",N95="",O95="",IF(OR(O95="Multiple independent lines",O95="One independent line"),P95="",FALSE),Q95="",IF(Q95&lt;&gt;"None",R95="",FALSE),S95="",T95="",U95="",V95="",W95=""),"Incomplete","Complete")))</x:f>
      </x:c>
      <x:c r="Z95" s="38" t="str">
        <x:f>IF(A95="","",IF(AB95="P00","Invalid controlled input",IF(AB95="P01","Incomplete",IF(OR(AB95="P02",AB95="P03",AB95="P04",AB95="P05",AB95="P06",AB95="P07",AB95="P08",AB95="P09"),"Not eligible","Eligible"))))</x:f>
      </x:c>
      <x:c r="AA95" s="38" t="str">
        <x:f>IF(A95="","",IF(AB95="P00","No confidence assigned",IF(AB95="P01","No confidence result",IF(OR(AB95="P02",AB95="P03",AB95="P04",AB95="P05",AB95="P06",AB95="P07",AB95="P08",AB95="P09"),"Confidence not assignable",IF(AB95="P10","Low confidence",IF(AB95="P11","Moderate confidence","High confidence"))))))</x:f>
      </x:c>
      <x:c r="AB95" s="38" t="str">
        <x:f>IF(A95="","",IF(X95="Invalid","P00",IF(Y95="Incomplete","P01",IF(F95="Refuse claim","P02",IF(F95="Review required","P03",IF(K95="Unresolved","P04",IF(OR(L95="No",L95="Unknown",L95="Partial"),"P05",IF(OR(J95="Missing",N95&lt;&gt;"None",M95="Not checked"),"P06",IF(OR(J95="Contradictory",M95="Material contradiction unresolved"),"P07",IF(OR(J95="Stale",S95="Stale for current decision",S95="Context not established",Q95="Material and unresolved"),"P08",IF(OR(AND(F95="Use with limits",G95=""),AND(F95="No material change",H95="Changed exact claim"),AND(F95="No material change",I95="Changed decision use"),AND(OR(O95="Multiple independent lines",O95="One independent line"),P95="Not established"),AND(Q95="None",R95&lt;&gt;"")),"P09",IF(OR(Q95="Material but bounded",AND(S95="Historical but deliberately bounded",J95="Limited / weak"),O95="Not established",AND(J95="Limited / weak",O95="Multiple independent lines",P95="Established independent origins",T95="Likely to change assessment"),AND(O95="Single-origin only",NOT(AND(F95="Use",J95="Fit",OR(K95="Supported",K95="Inferred"),L95="Yes",OR(M95="None found",M95="Apparent contradiction resolved"),N95="None",O95="Single-origin only",OR(Q95="None",Q95="Limited and visible"),S95="Fit for current decision",T95="Unlikely to change assessment"))),T95="Likely to change assessment"),"P10",IF(OR(AND(F95="No material change",NOT(AND(OR(F95="Use",F95="No material change"),IF(F95="No material change",AND(H95="Unchanged exact claim",I95="Unchanged decision use"),TRUE),J95="Fit",OR(K95="Supported",K95="Inferred"),L95="Yes",OR(M95="None found",M95="Apparent contradiction resolved"),N95="None",O95="Multiple independent lines",P95="Established independent origins",OR(Q95="None",Q95="Limited and visible"),S95="Fit for current decision",T95="Unlikely to change assessment"))),F95="Use with limits",S95="Historical but deliberately bounded",P95="Shared or dependent origins",O95="One independent line",AND(F95="Use",J95="Fit",OR(K95="Supported",K95="Inferred"),L95="Yes",OR(M95="None found",M95="Apparent contradiction resolved"),N95="None",O95="Single-origin only",OR(Q95="None",Q95="Limited and visible"),S95="Fit for current decision",T95="Unlikely to change assessment"),AND(J95="Limited / weak",O95="Multiple independent lines",P95="Established independent origins",OR(T95="Unlikely to change assessment",T95="Could change scope or wording")),T95="Could change scope or wording"),"P11",IF(AND(OR(F95="Use",F95="No material change"),IF(F95="No material change",AND(H95="Unchanged exact claim",I95="Unchanged decision use"),TRUE),J95="Fit",OR(K95="Supported",K95="Inferred"),L95="Yes",OR(M95="None found",M95="Apparent contradiction resolved"),N95="None",O95="Multiple independent lines",P95="Established independent origins",OR(Q95="None",Q95="Limited and visible"),S95="Fit for current decision",T95="Unlikely to change assessment"),"P12","P09"))))))))))))))</x:f>
      </x:c>
      <x:c r="AC95" s="38" t="str">
        <x:f>IF(A95="","",IF(AB95="P00","CONF-TECH-INVALID-ENUM",IF(AB95="P01","CONF-INCOMPLETE",IF(AB95="P02","CONF-UPSTREAM-REFUSE",IF(AB95="P03","CONF-UPSTREAM-REVIEW",IF(AB95="P04",IF(F95="No material change","CONF-SC-NMC-UNRESOLVED","CONF-UPSTREAM-UNRESOLVED"),IF(AB95="P05",IF(L95="Partial","CONF-DIRECT-FIT-PARTIAL","CONF-DIRECT-FIT"),IF(AB95="P06","CONF-MISSING-OR-UNCHECKED",IF(AB95="P07",IF(F95="No material change","CONF-SC-NMC-CONTRADICTION","CONF-CONTRADICTION"),IF(AB95="P08",IF(Q95="Material and unresolved","CONF-NOT-ASSIGNABLE-ASSUMPTION",IF(AND(F95="No material change",OR(J95="Stale",S95="Stale for current decision")),"CONF-SC-NMC-STALE",IF(S95="Context not established","CONF-NOT-ASSIGNABLE-CONTEXT","CONF-NOT-ASSIGNABLE-STALE-CURRENT"))),IF(AB95="P09",IF(AND(F95="Use with limits",G95=""),"CONF-SC-LIMIT-MISSING",IF(AND(F95="No material change",H95="Changed exact claim"),"CONF-SC-NMC-CLAIM-CHANGED",IF(AND(F95="No material change",I95="Changed decision use"),"CONF-SC-NMC-USE-CHANGED",IF(AND(OR(O95="Multiple independent lines",O95="One independent line"),P95="Not established"),"CONF-SC-INDEPENDENCE-UNPROVEN",IF(AND(Q95="None",R95&lt;&gt;""),"CONF-SC-ASSUMPTION-CONFLICT","CONF-SC-UNCLASSIFIED"))))),IF(AB95="P10",IF(Q95="Material but bounded","CONF-LOW-ASSUMPTION",IF(AND(S95="Historical but deliberately bounded",J95="Limited / weak"),"CONF-LOW-HISTORICAL",IF(O95="Not established","CONF-LOW-NOT-ESTABLISHED",IF(AND(J95="Limited / weak",O95="Multiple independent lines",P95="Established independent origins",T95="Likely to change assessment"),"CONF-LOW-WEAK-LINES",IF(AND(O95="Single-origin only",NOT(AND(F95="Use",J95="Fit",OR(K95="Supported",K95="Inferred"),L95="Yes",OR(M95="None found",M95="Apparent contradiction resolved"),N95="None",O95="Single-origin only",OR(Q95="None",Q95="Limited and visible"),S95="Fit for current decision",T95="Unlikely to change assessment"))),"CONF-LOW-SINGLE-ORIGIN","CONF-LOW-SENSITIVE"))))),IF(AB95="P11",IF(F95="No material change","CONF-MODERATE-NMC",IF(F95="Use with limits","CONF-MODERATE-LIMITED",IF(S95="Historical but deliberately bounded","CONF-MODERATE-HISTORICAL",IF(P95="Shared or dependent origins","CONF-MODERATE-SHARED-ORIGINS",IF(OR(O95="One independent line",AND(F95="Use",J95="Fit",OR(K95="Supported",K95="Inferred"),L95="Yes",OR(M95="None found",M95="Apparent contradiction resolved"),N95="None",O95="Single-origin only",OR(Q95="None",Q95="Limited and visible"),S95="Fit for current decision",T95="Unlikely to change assessment")),"CONF-MODERATE-ONE-LINE",IF(AND(J95="Limited / weak",O95="Multiple independent lines",P95="Established independent origins",OR(T95="Unlikely to change assessment",T95="Could change scope or wording")),"CONF-MODERATE-WEAK-LINES","CONF-MODERATE-SENSITIVE")))))),IF(AB95="P12",IF(F95="No material change","CONF-HIGH-NMC",IF(K95="Inferred","CONF-HIGH-INFERENCE-RETAINED","CONF-HIGH-DIRECT-INDEPENDENT")),""))))))))))))))</x:f>
      </x:c>
      <x:c r="AD95" s="38" t="str">
        <x:f>IF(A95="","",IF(AC95="A117-TECH-INVALID-ENUM","One or more active Stage 1 controlled values are invalid.",IF(AC95="A117-INCOMPLETE","The active Stage 1 assessment is incomplete.",IF(AC95="A117-UPSTREAM-REFUSE","What Counts as Reliable Evidence in Competitor Analysis? returned Refuse claim.",IF(AC95="A117-UPSTREAM-REVIEW","What Counts as Reliable Evidence in Competitor Analysis? returned Review required.",IF(AC95="A117-SC-NMC-UNRESOLVED","The no-material-change claim remains unresolved.",IF(AC95="A117-UPSTREAM-UNRESOLVED","The claim remains unresolved.",IF(AC95="A117-DIRECT-FIT","The evidence does not directly fit the exact submitted claim.",IF(AC95="A117-DIRECT-FIT-PARTIAL","The submitted claim only partially fits the evidence.",IF(AC95="A117-MISSING-OR-UNCHECKED","Required evidence is missing, unavailable, unknown, or contradiction checking is incomplete.",IF(AC95="A117-CONTRADICTION","A material contradiction remains unresolved.",IF(AC95="A117-SC-NMC-CONTRADICTION","The no-material-change submission contains an unresolved material contradiction.",IF(AC95="A117-NOT-ASSIGNABLE-ASSUMPTION","A material assumption remains unresolved.",IF(AC95="A117-NOT-ASSIGNABLE-CONTEXT","The relevant context is not established.",IF(AC95="A117-NOT-ASSIGNABLE-STALE-CURRENT","The evidence or context is stale for the current decision.",IF(AC95="A117-SC-NMC-STALE","The no-material-change assessment is stale for the current decision.",IF(AC95="A117-SC-ASSUMPTION-CONFLICT","The assumption category and detail conflict.",IF(AC95="A117-SC-INDEPENDENCE-UNPROVEN","Independent origins are not established.",IF(AC95="A117-SC-LIMIT-MISSING","Use with limits requires a named limitation.",IF(AC95="A117-SC-NMC-CLAIM-CHANGED","The exact claim changed, so prior confidence cannot be carried forward.",IF(AC95="A117-SC-NMC-USE-CHANGED","The decision use changed.",IF(AC95="A117-SC-UNCLASSIFIED","The valid input combination has no authorized classification.",IF(AC95="A117-LOW-ASSUMPTION","A bounded material assumption makes the eligible assessment fragile.",IF(AC95="A117-LOW-HISTORICAL","Historical, weak support makes the assessment fragile.",IF(AC95="A117-LOW-NOT-ESTABLISHED","Support exists but independent support is not established.",IF(AC95="A117-LOW-SENSITIVE","Plausible new evidence is likely to change the assessment.",IF(AC95="A117-LOW-SINGLE-ORIGIN","The eligible assessment depends on one origin and fails the stable single-origin conjunction.",IF(AC95="A117-LOW-WEAK-LINES","Multiple independent lines remain weak and the result is likely to change.",IF(AC95="A117-MODERATE-HISTORICAL","The evidence supports a deliberately historical, bounded assessment.",IF(AC95="A117-MODERATE-LIMITED","The assessment is eligible only within the named limitation.",IF(AC95="A117-MODERATE-NMC","The unchanged assessment remains eligible but retains meaningful uncertainty.",IF(AC95="A117-MODERATE-ONE-LINE","The assessment rests on one effective line of support.",IF(AC95="A117-MODERATE-SENSITIVE","Meaningful new evidence could change the scope or wording.",IF(AC95="A117-MODERATE-SHARED-ORIGINS","The lines share or depend on common origins, reducing independent corroboration.",IF(AC95="A117-MODERATE-WEAK-LINES","Established independent origins support the assessment, but the evidence remains limited or weak.",IF(AC95="A117-HIGH-DIRECT-INDEPENDENT","Direct, coherent support with established independent origins and limited visible assumptions supports the bounded assessment.",IF(AC95="A117-HIGH-INFERENCE-RETAINED","Direct, coherent support with established independent origins supports the bounded inference; it remains explicitly an inference.",IF(AC95="A117-HIGH-NMC","The exact claim and decision use are unchanged and the strong-support conditions remain satisfied.",""))))))))))))))))))))))))))))))))))))))</x:f>
      </x:c>
      <x:c r="AE95" s="38" t="str">
        <x:f>IF(A95="","",IF(Z95="Invalid controlled input","No confidence statement is permitted.",IF(Z95="Incomplete","No confidence statement is permitted until Stage 1 is complete.",IF(Z95="Not eligible","Confidence not assignable: no confidence statement is permitted for "&amp;C95&amp;" because "&amp;AD95&amp;" "&amp;AG95,IF(AA95="High confidence",IF(K95="Inferred","The evidence supports the inference that ","The available evidence strongly supports the assessment that ")&amp;C95&amp;", with High confidence within "&amp;D95&amp;". The principal remaining uncertainty is "&amp;U95,IF(AA95="Moderate confidence",IF(K95="Inferred","The evidence supports the inference that ","The available evidence supports the assessment that ")&amp;C95&amp;", with Moderate confidence within "&amp;D95&amp;". "&amp;U95&amp;" could change its scope or wording.",IF(K95="Inferred","The limited evidence supports the provisional inference that ","Limited evidence weakly supports the bounded assessment that ")&amp;C95&amp;". Treat it as provisional because "&amp;U95))))))</x:f>
      </x:c>
      <x:c r="AF95" s="38" t="str">
        <x:f>IF(A95="","",IF(Z95="Invalid controlled input","Do not preserve or reuse a previous result.",IF(Z95="Incomplete","Do not infer a result from partial inputs.",IF(Z95="Not eligible","Do not use High, Moderate or Low confidence, zero confidence, very low confidence, or wording that presents the claim as established.",IF(AA95="High confidence","Do not say certain, proven, guaranteed, definitely, conclusive, established fact, or assign a numerical probability.",IF(AA95="Moderate confidence","Do not say definitive, conclusive, established fact, or attach a percentage band.","Do not say shows, confirms, demonstrates as established, or use Low confidence to rescue an unsupported claim."))))))</x:f>
      </x:c>
      <x:c r="AG95" s="38" t="str">
        <x:f>IF(A95="","",IF(AC95="A117-TECH-INVALID-ENUM","Correct the exact invalid value and resubmit.",IF(AC95="A117-INCOMPLETE","Complete every active Stage 1 field.",IF(AC95="A117-UPSTREAM-REFUSE","Resolve or replace the refused claim through What Counts as Reliable Evidence in Competitor Analysis?.",IF(AC95="A117-UPSTREAM-REVIEW","Complete the review in What Counts as Reliable Evidence in Competitor Analysis? before confidence assessment.",IF(AC95="A117-SC-NMC-UNRESOLVED","Resolve the claim status upstream before assigning confidence.",IF(AC95="A117-UPSTREAM-UNRESOLVED","Resolve the claim status upstream before assigning confidence.",IF(AC95="A117-DIRECT-FIT","Narrow or replace the claim and rerun What Counts as Reliable Evidence in Competitor Analysis?.",IF(AC95="A117-DIRECT-FIT-PARTIAL","Submit the separately narrowed proposition approved through What Counts as Reliable Evidence in Competitor Analysis? as the new Exact claim with Direct claim fit set to Yes.",IF(AC95="A117-MISSING-OR-UNCHECKED","Recover or document the required evidence and complete the review in What Counts as Reliable Evidence in Competitor Analysis? before assigning confidence.",IF(AC95="A117-CONTRADICTION","Resolve or preserve the contradiction through How to Handle Contradictory Competitor Evidence before assigning confidence.",IF(AC95="A117-SC-NMC-CONTRADICTION","Resolve or preserve the contradiction through How to Handle Contradictory Competitor Evidence before assigning confidence.",IF(AC95="A117-NOT-ASSIGNABLE-ASSUMPTION","Resolve the material assumption or narrow the claim.",IF(AC95="A117-NOT-ASSIGNABLE-CONTEXT","Establish the relevant context before assigning confidence.",IF(AC95="A117-NOT-ASSIGNABLE-STALE-CURRENT","Update or historically bind the evidence through When Competitor Evidence Becomes Too Old to Use.",IF(AC95="A117-SC-NMC-STALE","Run a fresh assessment with current evidence.",IF(AC95="A117-SC-ASSUMPTION-CONFLICT","Choose a bounded assumption category or remove the detail.",IF(AC95="A117-SC-INDEPENDENCE-UNPROVEN","Trace origins or correct the support category.",IF(AC95="A117-SC-LIMIT-MISSING","Add the exact limitation or correct the upstream outcome.",IF(AC95="A117-SC-NMC-CLAIM-CHANGED","Run a fresh assessment.",IF(AC95="A117-SC-NMC-USE-CHANGED","Run a fresh assessment for the new use.",IF(AC95="A117-SC-UNCLASSIFIED","Return to method governance; do not invent a result.",IF(AC95="A117-LOW-ASSUMPTION","Keep the assumption explicit and seek evidence that could remove it.",IF(AC95="A117-LOW-HISTORICAL","Use only historically bounded wording and seek current evidence.",IF(AC95="A117-LOW-NOT-ESTABLISHED","Trace provenance or collect genuinely independent evidence.",IF(AC95="A117-LOW-SENSITIVE","Collect the evidence most likely to change the result.",IF(AC95="A117-LOW-SINGLE-ORIGIN","Seek genuinely independent corroboration.",IF(AC95="A117-LOW-WEAK-LINES","Strengthen direct support before consequential use.",IF(AC95="A117-MODERATE-HISTORICAL","Do not generalize it to the current decision without fresh evidence.",IF(AC95="A117-MODERATE-LIMITED","Reopen if the named limitation no longer holds.",IF(AC95="A117-MODERATE-NMC","Reopen if the exact claim, use, evidence or context changes.",IF(AC95="A117-MODERATE-ONE-LINE","A second genuinely independent line could change scope or wording.",IF(AC95="A117-MODERATE-SENSITIVE","Name the likely change trigger and keep the statement bounded.",IF(AC95="A117-MODERATE-SHARED-ORIGINS","Seek genuinely independent origins.",IF(AC95="A117-MODERATE-WEAK-LINES","Strengthen the direct evidence and preserve the limitation.",IF(AC95="A117-HIGH-DIRECT-INDEPENDENT","Reopen on the named evidence, context, assumption or decision-use trigger.",IF(AC95="A117-HIGH-INFERENCE-RETAINED","Retain the inference marker and reopen on the named trigger.",IF(AC95="A117-HIGH-NMC","Reopen on the named evidence, context, assumption or decision-use trigger.",""))))))))))))))))))))))))))))))))))))))</x:f>
      </x:c>
      <x:c r="AH95" s="38" t="str">
        <x:f>IF(A95="","",IF(Z95&lt;&gt;"Eligible","",IF(AND(V95="Consequential / high-impact",W95="Hard to reverse"),"CONF-OVERLAY-CONSEQUENCE + CONF-OVERLAY-HARD-TO-REVERSE",IF(AND(AA95="Low confidence",W95="Hard to reverse"),"CONF-OVERLAY-HARD-TO-REVERSE",IF(V95="Consequential / high-impact","CONF-OVERLAY-CONSEQUENCE",IF(W95="Hard to reverse","CONF-OVERLAY-HARD-TO-REVERSE",IF(OR(V95="Material / decision-changing",W95="Costly to reverse"),"CONF-OVERLAY-CONSEQUENCE","")))))))</x:f>
      </x:c>
      <x:c r="AI95" s="38" t="str">
        <x:f>IF(A95="","",IF(Z95&lt;&gt;"Eligible","",IF(AND(V95="Consequential / high-impact",W95="Hard to reverse"),IF(AA95="Low confidence","Independent review and formal approval required; default to deferral, evidence collection or a reversible test.","Independent accountable review and formal approval required before a consequential, hard-to-reverse action."),IF(AND(AA95="Low confidence",W95="Hard to reverse"),"Independent review and formal approval required; default to deferral, evidence collection or a reversible test.",IF(V95="Consequential / high-impact","Independent accountable review and formal approval required.",IF(W95="Hard to reverse","Independent review required before a hard-to-reverse action.",IF(OR(V95="Material / decision-changing",W95="Costly to reverse"),"Accountable reviewer required before material use.","Owner review; reopen on the named trigger.")))))))</x:f>
      </x:c>
      <x:c r="AJ95" s="38" t="str">
        <x:f>IF(A95="","",IF(Z95&lt;&gt;"Eligible","",IF(AND(V95="Consequential / high-impact",W95="Hard to reverse"),IF(AA95="Low confidence","Do not make an irreversible commitment from this Low-confidence assessment.","Prefer a reversible step and proceed only within the recorded scope after independent review; confidence itself is unchanged."),IF(AND(AA95="Low confidence",W95="Hard to reverse"),"Do not make an irreversible commitment from this Low-confidence assessment.",IF(V95="Consequential / high-impact","Proceed only within the recorded scope after independent review; confidence itself is unchanged.",IF(W95="Hard to reverse","Prefer a reversible step until review is complete.",IF(OR(V95="Material / decision-changing",W95="Costly to reverse"),"Use only after accountable review and within the stated boundary.","Proceed within the stated scope and preserve the reopen condition.")))))))</x:f>
      </x:c>
      <x:c r="AK95" s="37"/>
      <x:c r="AL95" s="37"/>
      <x:c r="AM95" s="37"/>
      <x:c r="AN95" s="37"/>
      <x:c r="AO95" s="42"/>
      <x:c r="AP95" s="38" t="str">
        <x:f>IF(A95="","",IF(Z95&lt;&gt;"Eligible","Not active",IF(OR(AND(AN95&lt;&gt;"",NOT(OR(EXACT(AN95,"Yes"),EXACT(AN95,"No")))),AND(AO95&lt;&gt;"",NOT(ISNUMBER(AO95)))),"H00",IF(OR(AK95="",AM95="",AN95=""),"H01",IF(AND(OR(V95="Material / decision-changing",V95="Consequential / high-impact",W95="Costly to reverse",W95="Hard to reverse"),AL95=""),"H02",IF(AND(OR(V95="Consequential / high-impact",W95="Hard to reverse"),AK95&lt;&gt;"",AL95&lt;&gt;"",EXACT(AK95,AL95)),"H03",IF(AND(AN95="Yes",AO95=""),"H04",IF(AND(AN95="No",AO95&lt;&gt;""),"H05","H06"))))))))</x:f>
      </x:c>
      <x:c r="AQ95" s="38" t="str">
        <x:f>IF(A95="","",IF(AP95="Not active","Not active",IF(OR(AP95="H00",AP95="H01",AP95="H04"),"Incomplete",IF(OR(AP95="H02",AP95="H03",AP95="H05"),"Draft","Complete"))))</x:f>
      </x:c>
      <x:c r="AR95" s="38" t="str">
        <x:f>IF(A95="","",IF(AP95="H00","CONF-HANDOFF-INVALID",IF(AP95="H01","CONF-HANDOFF-INCOMPLETE",IF(AP95="H02","CONF-HANDOFF-REVIEWER",IF(AP95="H03","CONF-HANDOFF-INDEPENDENCE",IF(AP95="H04","CONF-HANDOFF-DATE",IF(AP95="H05","CONF-HANDOFF-DATE-NOT-MATERIAL","")))))))</x:f>
      </x:c>
      <x:c r="AS95" s="38" t="str">
        <x:f>IF(A95="","",IF(AP95="H06","Permitted","Prohibited"))</x:f>
      </x:c>
      <x:c r="AT95" s="38" t="str">
        <x:f>IF(A95="","",IF(OR(AB95="P95",AB95="P96",AB95="P98",AB95="P99"),"What Counts as Reliable Evidence in Competitor Analysis?",IF(AB95="P97","Observed, Inferred and Unresolved Evidence",IF(AB95="P100","How to Handle Contradictory Competitor Evidence",IF(AB95="P101","When Competitor Evidence Becomes Too Old to Use","")))))</x:f>
      </x:c>
      <x:c r="AU95" s="38" t="str">
        <x:f>IF(A95="","","SERPIFAI Confidence Statement Method v1.0.1")</x:f>
      </x:c>
      <x:c r="AV95" s="38" t="str">
        <x:f>IF(A95="","","Qualitative evidence-and-uncertainty protocol; not probability, calibrated accuracy, scoring, assurance or a guarantee.")</x:f>
      </x:c>
    </x:row>
    <x:row r="96">
      <x:c r="A96" s="37"/>
      <x:c r="B96" s="37"/>
      <x:c r="C96" s="37"/>
      <x:c r="D96" s="37"/>
      <x:c r="E96" s="42"/>
      <x:c r="F96" s="37"/>
      <x:c r="G96" s="37"/>
      <x:c r="H96" s="37"/>
      <x:c r="I96" s="37"/>
      <x:c r="J96" s="37"/>
      <x:c r="K96" s="37"/>
      <x:c r="L96" s="37"/>
      <x:c r="M96" s="37"/>
      <x:c r="N96" s="37"/>
      <x:c r="O96" s="37"/>
      <x:c r="P96" s="37"/>
      <x:c r="Q96" s="37"/>
      <x:c r="R96" s="37"/>
      <x:c r="S96" s="37"/>
      <x:c r="T96" s="37"/>
      <x:c r="U96" s="37"/>
      <x:c r="V96" s="37"/>
      <x:c r="W96" s="37"/>
      <x:c r="X96" s="38" t="str">
        <x:f>IF(A96="","",IF(NOT(AND(OR(EXACT(F96,"Use"),EXACT(F96,"Use with limits"),EXACT(F96,"Review required"),EXACT(F96,"Refuse claim"),EXACT(F96,"No material change")),OR(EXACT(J96,"Fit"),EXACT(J96,"Limited / weak"),EXACT(J96,"Stale"),EXACT(J96,"Contradictory"),EXACT(J96,"Missing")),OR(EXACT(K96,"Supported"),EXACT(K96,"Inferred"),EXACT(K96,"Unresolved")),OR(EXACT(L96,"Yes"),EXACT(L96,"Partial"),EXACT(L96,"No"),EXACT(L96,"Unknown")),OR(EXACT(M96,"None found"),EXACT(M96,"Apparent contradiction resolved"),EXACT(M96,"Material contradiction unresolved"),EXACT(M96,"Not checked")),OR(EXACT(N96,"None"),EXACT(N96,"Recoverable missing evidence"),EXACT(N96,"Material evidence unavailable"),EXACT(N96,"Unknown")),OR(EXACT(O96,"Multiple independent lines"),EXACT(O96,"One independent line"),EXACT(O96,"Single-origin only"),EXACT(O96,"Not established")),OR(EXACT(Q96,"None"),EXACT(Q96,"Limited and visible"),EXACT(Q96,"Material but bounded"),EXACT(Q96,"Material and unresolved")),OR(EXACT(S96,"Fit for current decision"),EXACT(S96,"Historical but deliberately bounded"),EXACT(S96,"Stale for current decision"),EXACT(S96,"Context not established")),OR(EXACT(T96,"Unlikely to change assessment"),EXACT(T96,"Could change scope or wording"),EXACT(T96,"Likely to change assessment")),OR(EXACT(V96,"Routine / descriptive"),EXACT(V96,"Material / decision-changing"),EXACT(V96,"Consequential / high-impact")),OR(EXACT(W96,"Easy to reverse"),EXACT(W96,"Costly to reverse"),EXACT(W96,"Hard to reverse")),IF(F96="No material change",OR(EXACT(H96,"Unchanged exact claim"),EXACT(H96,"Changed exact claim")),TRUE),IF(F96="No material change",OR(EXACT(I96,"Unchanged decision use"),EXACT(I96,"Changed decision use")),TRUE),IF(OR(O96="Multiple independent lines",O96="One independent line"),OR(EXACT(P96,"Established independent origins"),EXACT(P96,"Shared or dependent origins"),EXACT(P96,"Not established")),TRUE))),"Invalid","Valid"))</x:f>
      </x:c>
      <x:c r="Y96" s="38" t="str">
        <x:f>IF(A96="","",IF(X96="Invalid","Not evaluated after P00",IF(OR(C96="",D96="",F96="",IF(F96="No material change",OR(H96="",I96=""),FALSE),J96="",K96="",L96="",M96="",N96="",O96="",IF(OR(O96="Multiple independent lines",O96="One independent line"),P96="",FALSE),Q96="",IF(Q96&lt;&gt;"None",R96="",FALSE),S96="",T96="",U96="",V96="",W96=""),"Incomplete","Complete")))</x:f>
      </x:c>
      <x:c r="Z96" s="38" t="str">
        <x:f>IF(A96="","",IF(AB96="P00","Invalid controlled input",IF(AB96="P01","Incomplete",IF(OR(AB96="P02",AB96="P03",AB96="P04",AB96="P05",AB96="P06",AB96="P07",AB96="P08",AB96="P09"),"Not eligible","Eligible"))))</x:f>
      </x:c>
      <x:c r="AA96" s="38" t="str">
        <x:f>IF(A96="","",IF(AB96="P00","No confidence assigned",IF(AB96="P01","No confidence result",IF(OR(AB96="P02",AB96="P03",AB96="P04",AB96="P05",AB96="P06",AB96="P07",AB96="P08",AB96="P09"),"Confidence not assignable",IF(AB96="P10","Low confidence",IF(AB96="P11","Moderate confidence","High confidence"))))))</x:f>
      </x:c>
      <x:c r="AB96" s="38" t="str">
        <x:f>IF(A96="","",IF(X96="Invalid","P00",IF(Y96="Incomplete","P01",IF(F96="Refuse claim","P02",IF(F96="Review required","P03",IF(K96="Unresolved","P04",IF(OR(L96="No",L96="Unknown",L96="Partial"),"P05",IF(OR(J96="Missing",N96&lt;&gt;"None",M96="Not checked"),"P06",IF(OR(J96="Contradictory",M96="Material contradiction unresolved"),"P07",IF(OR(J96="Stale",S96="Stale for current decision",S96="Context not established",Q96="Material and unresolved"),"P08",IF(OR(AND(F96="Use with limits",G96=""),AND(F96="No material change",H96="Changed exact claim"),AND(F96="No material change",I96="Changed decision use"),AND(OR(O96="Multiple independent lines",O96="One independent line"),P96="Not established"),AND(Q96="None",R96&lt;&gt;"")),"P09",IF(OR(Q96="Material but bounded",AND(S96="Historical but deliberately bounded",J96="Limited / weak"),O96="Not established",AND(J96="Limited / weak",O96="Multiple independent lines",P96="Established independent origins",T96="Likely to change assessment"),AND(O96="Single-origin only",NOT(AND(F96="Use",J96="Fit",OR(K96="Supported",K96="Inferred"),L96="Yes",OR(M96="None found",M96="Apparent contradiction resolved"),N96="None",O96="Single-origin only",OR(Q96="None",Q96="Limited and visible"),S96="Fit for current decision",T96="Unlikely to change assessment"))),T96="Likely to change assessment"),"P10",IF(OR(AND(F96="No material change",NOT(AND(OR(F96="Use",F96="No material change"),IF(F96="No material change",AND(H96="Unchanged exact claim",I96="Unchanged decision use"),TRUE),J96="Fit",OR(K96="Supported",K96="Inferred"),L96="Yes",OR(M96="None found",M96="Apparent contradiction resolved"),N96="None",O96="Multiple independent lines",P96="Established independent origins",OR(Q96="None",Q96="Limited and visible"),S96="Fit for current decision",T96="Unlikely to change assessment"))),F96="Use with limits",S96="Historical but deliberately bounded",P96="Shared or dependent origins",O96="One independent line",AND(F96="Use",J96="Fit",OR(K96="Supported",K96="Inferred"),L96="Yes",OR(M96="None found",M96="Apparent contradiction resolved"),N96="None",O96="Single-origin only",OR(Q96="None",Q96="Limited and visible"),S96="Fit for current decision",T96="Unlikely to change assessment"),AND(J96="Limited / weak",O96="Multiple independent lines",P96="Established independent origins",OR(T96="Unlikely to change assessment",T96="Could change scope or wording")),T96="Could change scope or wording"),"P11",IF(AND(OR(F96="Use",F96="No material change"),IF(F96="No material change",AND(H96="Unchanged exact claim",I96="Unchanged decision use"),TRUE),J96="Fit",OR(K96="Supported",K96="Inferred"),L96="Yes",OR(M96="None found",M96="Apparent contradiction resolved"),N96="None",O96="Multiple independent lines",P96="Established independent origins",OR(Q96="None",Q96="Limited and visible"),S96="Fit for current decision",T96="Unlikely to change assessment"),"P12","P09"))))))))))))))</x:f>
      </x:c>
      <x:c r="AC96" s="38" t="str">
        <x:f>IF(A96="","",IF(AB96="P00","CONF-TECH-INVALID-ENUM",IF(AB96="P01","CONF-INCOMPLETE",IF(AB96="P02","CONF-UPSTREAM-REFUSE",IF(AB96="P03","CONF-UPSTREAM-REVIEW",IF(AB96="P04",IF(F96="No material change","CONF-SC-NMC-UNRESOLVED","CONF-UPSTREAM-UNRESOLVED"),IF(AB96="P05",IF(L96="Partial","CONF-DIRECT-FIT-PARTIAL","CONF-DIRECT-FIT"),IF(AB96="P06","CONF-MISSING-OR-UNCHECKED",IF(AB96="P07",IF(F96="No material change","CONF-SC-NMC-CONTRADICTION","CONF-CONTRADICTION"),IF(AB96="P08",IF(Q96="Material and unresolved","CONF-NOT-ASSIGNABLE-ASSUMPTION",IF(AND(F96="No material change",OR(J96="Stale",S96="Stale for current decision")),"CONF-SC-NMC-STALE",IF(S96="Context not established","CONF-NOT-ASSIGNABLE-CONTEXT","CONF-NOT-ASSIGNABLE-STALE-CURRENT"))),IF(AB96="P09",IF(AND(F96="Use with limits",G96=""),"CONF-SC-LIMIT-MISSING",IF(AND(F96="No material change",H96="Changed exact claim"),"CONF-SC-NMC-CLAIM-CHANGED",IF(AND(F96="No material change",I96="Changed decision use"),"CONF-SC-NMC-USE-CHANGED",IF(AND(OR(O96="Multiple independent lines",O96="One independent line"),P96="Not established"),"CONF-SC-INDEPENDENCE-UNPROVEN",IF(AND(Q96="None",R96&lt;&gt;""),"CONF-SC-ASSUMPTION-CONFLICT","CONF-SC-UNCLASSIFIED"))))),IF(AB96="P10",IF(Q96="Material but bounded","CONF-LOW-ASSUMPTION",IF(AND(S96="Historical but deliberately bounded",J96="Limited / weak"),"CONF-LOW-HISTORICAL",IF(O96="Not established","CONF-LOW-NOT-ESTABLISHED",IF(AND(J96="Limited / weak",O96="Multiple independent lines",P96="Established independent origins",T96="Likely to change assessment"),"CONF-LOW-WEAK-LINES",IF(AND(O96="Single-origin only",NOT(AND(F96="Use",J96="Fit",OR(K96="Supported",K96="Inferred"),L96="Yes",OR(M96="None found",M96="Apparent contradiction resolved"),N96="None",O96="Single-origin only",OR(Q96="None",Q96="Limited and visible"),S96="Fit for current decision",T96="Unlikely to change assessment"))),"CONF-LOW-SINGLE-ORIGIN","CONF-LOW-SENSITIVE"))))),IF(AB96="P11",IF(F96="No material change","CONF-MODERATE-NMC",IF(F96="Use with limits","CONF-MODERATE-LIMITED",IF(S96="Historical but deliberately bounded","CONF-MODERATE-HISTORICAL",IF(P96="Shared or dependent origins","CONF-MODERATE-SHARED-ORIGINS",IF(OR(O96="One independent line",AND(F96="Use",J96="Fit",OR(K96="Supported",K96="Inferred"),L96="Yes",OR(M96="None found",M96="Apparent contradiction resolved"),N96="None",O96="Single-origin only",OR(Q96="None",Q96="Limited and visible"),S96="Fit for current decision",T96="Unlikely to change assessment")),"CONF-MODERATE-ONE-LINE",IF(AND(J96="Limited / weak",O96="Multiple independent lines",P96="Established independent origins",OR(T96="Unlikely to change assessment",T96="Could change scope or wording")),"CONF-MODERATE-WEAK-LINES","CONF-MODERATE-SENSITIVE")))))),IF(AB96="P12",IF(F96="No material change","CONF-HIGH-NMC",IF(K96="Inferred","CONF-HIGH-INFERENCE-RETAINED","CONF-HIGH-DIRECT-INDEPENDENT")),""))))))))))))))</x:f>
      </x:c>
      <x:c r="AD96" s="38" t="str">
        <x:f>IF(A96="","",IF(AC96="A118-TECH-INVALID-ENUM","One or more active Stage 1 controlled values are invalid.",IF(AC96="A118-INCOMPLETE","The active Stage 1 assessment is incomplete.",IF(AC96="A118-UPSTREAM-REFUSE","What Counts as Reliable Evidence in Competitor Analysis? returned Refuse claim.",IF(AC96="A118-UPSTREAM-REVIEW","What Counts as Reliable Evidence in Competitor Analysis? returned Review required.",IF(AC96="A118-SC-NMC-UNRESOLVED","The no-material-change claim remains unresolved.",IF(AC96="A118-UPSTREAM-UNRESOLVED","The claim remains unresolved.",IF(AC96="A118-DIRECT-FIT","The evidence does not directly fit the exact submitted claim.",IF(AC96="A118-DIRECT-FIT-PARTIAL","The submitted claim only partially fits the evidence.",IF(AC96="A118-MISSING-OR-UNCHECKED","Required evidence is missing, unavailable, unknown, or contradiction checking is incomplete.",IF(AC96="A118-CONTRADICTION","A material contradiction remains unresolved.",IF(AC96="A118-SC-NMC-CONTRADICTION","The no-material-change submission contains an unresolved material contradiction.",IF(AC96="A118-NOT-ASSIGNABLE-ASSUMPTION","A material assumption remains unresolved.",IF(AC96="A118-NOT-ASSIGNABLE-CONTEXT","The relevant context is not established.",IF(AC96="A118-NOT-ASSIGNABLE-STALE-CURRENT","The evidence or context is stale for the current decision.",IF(AC96="A118-SC-NMC-STALE","The no-material-change assessment is stale for the current decision.",IF(AC96="A118-SC-ASSUMPTION-CONFLICT","The assumption category and detail conflict.",IF(AC96="A118-SC-INDEPENDENCE-UNPROVEN","Independent origins are not established.",IF(AC96="A118-SC-LIMIT-MISSING","Use with limits requires a named limitation.",IF(AC96="A118-SC-NMC-CLAIM-CHANGED","The exact claim changed, so prior confidence cannot be carried forward.",IF(AC96="A118-SC-NMC-USE-CHANGED","The decision use changed.",IF(AC96="A118-SC-UNCLASSIFIED","The valid input combination has no authorized classification.",IF(AC96="A118-LOW-ASSUMPTION","A bounded material assumption makes the eligible assessment fragile.",IF(AC96="A118-LOW-HISTORICAL","Historical, weak support makes the assessment fragile.",IF(AC96="A118-LOW-NOT-ESTABLISHED","Support exists but independent support is not established.",IF(AC96="A118-LOW-SENSITIVE","Plausible new evidence is likely to change the assessment.",IF(AC96="A118-LOW-SINGLE-ORIGIN","The eligible assessment depends on one origin and fails the stable single-origin conjunction.",IF(AC96="A118-LOW-WEAK-LINES","Multiple independent lines remain weak and the result is likely to change.",IF(AC96="A118-MODERATE-HISTORICAL","The evidence supports a deliberately historical, bounded assessment.",IF(AC96="A118-MODERATE-LIMITED","The assessment is eligible only within the named limitation.",IF(AC96="A118-MODERATE-NMC","The unchanged assessment remains eligible but retains meaningful uncertainty.",IF(AC96="A118-MODERATE-ONE-LINE","The assessment rests on one effective line of support.",IF(AC96="A118-MODERATE-SENSITIVE","Meaningful new evidence could change the scope or wording.",IF(AC96="A118-MODERATE-SHARED-ORIGINS","The lines share or depend on common origins, reducing independent corroboration.",IF(AC96="A118-MODERATE-WEAK-LINES","Established independent origins support the assessment, but the evidence remains limited or weak.",IF(AC96="A118-HIGH-DIRECT-INDEPENDENT","Direct, coherent support with established independent origins and limited visible assumptions supports the bounded assessment.",IF(AC96="A118-HIGH-INFERENCE-RETAINED","Direct, coherent support with established independent origins supports the bounded inference; it remains explicitly an inference.",IF(AC96="A118-HIGH-NMC","The exact claim and decision use are unchanged and the strong-support conditions remain satisfied.",""))))))))))))))))))))))))))))))))))))))</x:f>
      </x:c>
      <x:c r="AE96" s="38" t="str">
        <x:f>IF(A96="","",IF(Z96="Invalid controlled input","No confidence statement is permitted.",IF(Z96="Incomplete","No confidence statement is permitted until Stage 1 is complete.",IF(Z96="Not eligible","Confidence not assignable: no confidence statement is permitted for "&amp;C96&amp;" because "&amp;AD96&amp;" "&amp;AG96,IF(AA96="High confidence",IF(K96="Inferred","The evidence supports the inference that ","The available evidence strongly supports the assessment that ")&amp;C96&amp;", with High confidence within "&amp;D96&amp;". The principal remaining uncertainty is "&amp;U96,IF(AA96="Moderate confidence",IF(K96="Inferred","The evidence supports the inference that ","The available evidence supports the assessment that ")&amp;C96&amp;", with Moderate confidence within "&amp;D96&amp;". "&amp;U96&amp;" could change its scope or wording.",IF(K96="Inferred","The limited evidence supports the provisional inference that ","Limited evidence weakly supports the bounded assessment that ")&amp;C96&amp;". Treat it as provisional because "&amp;U96))))))</x:f>
      </x:c>
      <x:c r="AF96" s="38" t="str">
        <x:f>IF(A96="","",IF(Z96="Invalid controlled input","Do not preserve or reuse a previous result.",IF(Z96="Incomplete","Do not infer a result from partial inputs.",IF(Z96="Not eligible","Do not use High, Moderate or Low confidence, zero confidence, very low confidence, or wording that presents the claim as established.",IF(AA96="High confidence","Do not say certain, proven, guaranteed, definitely, conclusive, established fact, or assign a numerical probability.",IF(AA96="Moderate confidence","Do not say definitive, conclusive, established fact, or attach a percentage band.","Do not say shows, confirms, demonstrates as established, or use Low confidence to rescue an unsupported claim."))))))</x:f>
      </x:c>
      <x:c r="AG96" s="38" t="str">
        <x:f>IF(A96="","",IF(AC96="A118-TECH-INVALID-ENUM","Correct the exact invalid value and resubmit.",IF(AC96="A118-INCOMPLETE","Complete every active Stage 1 field.",IF(AC96="A118-UPSTREAM-REFUSE","Resolve or replace the refused claim through What Counts as Reliable Evidence in Competitor Analysis?.",IF(AC96="A118-UPSTREAM-REVIEW","Complete the review in What Counts as Reliable Evidence in Competitor Analysis? before confidence assessment.",IF(AC96="A118-SC-NMC-UNRESOLVED","Resolve the claim status upstream before assigning confidence.",IF(AC96="A118-UPSTREAM-UNRESOLVED","Resolve the claim status upstream before assigning confidence.",IF(AC96="A118-DIRECT-FIT","Narrow or replace the claim and rerun What Counts as Reliable Evidence in Competitor Analysis?.",IF(AC96="A118-DIRECT-FIT-PARTIAL","Submit the separately narrowed proposition approved through What Counts as Reliable Evidence in Competitor Analysis? as the new Exact claim with Direct claim fit set to Yes.",IF(AC96="A118-MISSING-OR-UNCHECKED","Recover or document the required evidence and complete the review in What Counts as Reliable Evidence in Competitor Analysis? before assigning confidence.",IF(AC96="A118-CONTRADICTION","Resolve or preserve the contradiction through How to Handle Contradictory Competitor Evidence before assigning confidence.",IF(AC96="A118-SC-NMC-CONTRADICTION","Resolve or preserve the contradiction through How to Handle Contradictory Competitor Evidence before assigning confidence.",IF(AC96="A118-NOT-ASSIGNABLE-ASSUMPTION","Resolve the material assumption or narrow the claim.",IF(AC96="A118-NOT-ASSIGNABLE-CONTEXT","Establish the relevant context before assigning confidence.",IF(AC96="A118-NOT-ASSIGNABLE-STALE-CURRENT","Update or historically bind the evidence through When Competitor Evidence Becomes Too Old to Use.",IF(AC96="A118-SC-NMC-STALE","Run a fresh assessment with current evidence.",IF(AC96="A118-SC-ASSUMPTION-CONFLICT","Choose a bounded assumption category or remove the detail.",IF(AC96="A118-SC-INDEPENDENCE-UNPROVEN","Trace origins or correct the support category.",IF(AC96="A118-SC-LIMIT-MISSING","Add the exact limitation or correct the upstream outcome.",IF(AC96="A118-SC-NMC-CLAIM-CHANGED","Run a fresh assessment.",IF(AC96="A118-SC-NMC-USE-CHANGED","Run a fresh assessment for the new use.",IF(AC96="A118-SC-UNCLASSIFIED","Return to method governance; do not invent a result.",IF(AC96="A118-LOW-ASSUMPTION","Keep the assumption explicit and seek evidence that could remove it.",IF(AC96="A118-LOW-HISTORICAL","Use only historically bounded wording and seek current evidence.",IF(AC96="A118-LOW-NOT-ESTABLISHED","Trace provenance or collect genuinely independent evidence.",IF(AC96="A118-LOW-SENSITIVE","Collect the evidence most likely to change the result.",IF(AC96="A118-LOW-SINGLE-ORIGIN","Seek genuinely independent corroboration.",IF(AC96="A118-LOW-WEAK-LINES","Strengthen direct support before consequential use.",IF(AC96="A118-MODERATE-HISTORICAL","Do not generalize it to the current decision without fresh evidence.",IF(AC96="A118-MODERATE-LIMITED","Reopen if the named limitation no longer holds.",IF(AC96="A118-MODERATE-NMC","Reopen if the exact claim, use, evidence or context changes.",IF(AC96="A118-MODERATE-ONE-LINE","A second genuinely independent line could change scope or wording.",IF(AC96="A118-MODERATE-SENSITIVE","Name the likely change trigger and keep the statement bounded.",IF(AC96="A118-MODERATE-SHARED-ORIGINS","Seek genuinely independent origins.",IF(AC96="A118-MODERATE-WEAK-LINES","Strengthen the direct evidence and preserve the limitation.",IF(AC96="A118-HIGH-DIRECT-INDEPENDENT","Reopen on the named evidence, context, assumption or decision-use trigger.",IF(AC96="A118-HIGH-INFERENCE-RETAINED","Retain the inference marker and reopen on the named trigger.",IF(AC96="A118-HIGH-NMC","Reopen on the named evidence, context, assumption or decision-use trigger.",""))))))))))))))))))))))))))))))))))))))</x:f>
      </x:c>
      <x:c r="AH96" s="38" t="str">
        <x:f>IF(A96="","",IF(Z96&lt;&gt;"Eligible","",IF(AND(V96="Consequential / high-impact",W96="Hard to reverse"),"CONF-OVERLAY-CONSEQUENCE + CONF-OVERLAY-HARD-TO-REVERSE",IF(AND(AA96="Low confidence",W96="Hard to reverse"),"CONF-OVERLAY-HARD-TO-REVERSE",IF(V96="Consequential / high-impact","CONF-OVERLAY-CONSEQUENCE",IF(W96="Hard to reverse","CONF-OVERLAY-HARD-TO-REVERSE",IF(OR(V96="Material / decision-changing",W96="Costly to reverse"),"CONF-OVERLAY-CONSEQUENCE","")))))))</x:f>
      </x:c>
      <x:c r="AI96" s="38" t="str">
        <x:f>IF(A96="","",IF(Z96&lt;&gt;"Eligible","",IF(AND(V96="Consequential / high-impact",W96="Hard to reverse"),IF(AA96="Low confidence","Independent review and formal approval required; default to deferral, evidence collection or a reversible test.","Independent accountable review and formal approval required before a consequential, hard-to-reverse action."),IF(AND(AA96="Low confidence",W96="Hard to reverse"),"Independent review and formal approval required; default to deferral, evidence collection or a reversible test.",IF(V96="Consequential / high-impact","Independent accountable review and formal approval required.",IF(W96="Hard to reverse","Independent review required before a hard-to-reverse action.",IF(OR(V96="Material / decision-changing",W96="Costly to reverse"),"Accountable reviewer required before material use.","Owner review; reopen on the named trigger.")))))))</x:f>
      </x:c>
      <x:c r="AJ96" s="38" t="str">
        <x:f>IF(A96="","",IF(Z96&lt;&gt;"Eligible","",IF(AND(V96="Consequential / high-impact",W96="Hard to reverse"),IF(AA96="Low confidence","Do not make an irreversible commitment from this Low-confidence assessment.","Prefer a reversible step and proceed only within the recorded scope after independent review; confidence itself is unchanged."),IF(AND(AA96="Low confidence",W96="Hard to reverse"),"Do not make an irreversible commitment from this Low-confidence assessment.",IF(V96="Consequential / high-impact","Proceed only within the recorded scope after independent review; confidence itself is unchanged.",IF(W96="Hard to reverse","Prefer a reversible step until review is complete.",IF(OR(V96="Material / decision-changing",W96="Costly to reverse"),"Use only after accountable review and within the stated boundary.","Proceed within the stated scope and preserve the reopen condition.")))))))</x:f>
      </x:c>
      <x:c r="AK96" s="37"/>
      <x:c r="AL96" s="37"/>
      <x:c r="AM96" s="37"/>
      <x:c r="AN96" s="37"/>
      <x:c r="AO96" s="42"/>
      <x:c r="AP96" s="38" t="str">
        <x:f>IF(A96="","",IF(Z96&lt;&gt;"Eligible","Not active",IF(OR(AND(AN96&lt;&gt;"",NOT(OR(EXACT(AN96,"Yes"),EXACT(AN96,"No")))),AND(AO96&lt;&gt;"",NOT(ISNUMBER(AO96)))),"H00",IF(OR(AK96="",AM96="",AN96=""),"H01",IF(AND(OR(V96="Material / decision-changing",V96="Consequential / high-impact",W96="Costly to reverse",W96="Hard to reverse"),AL96=""),"H02",IF(AND(OR(V96="Consequential / high-impact",W96="Hard to reverse"),AK96&lt;&gt;"",AL96&lt;&gt;"",EXACT(AK96,AL96)),"H03",IF(AND(AN96="Yes",AO96=""),"H04",IF(AND(AN96="No",AO96&lt;&gt;""),"H05","H06"))))))))</x:f>
      </x:c>
      <x:c r="AQ96" s="38" t="str">
        <x:f>IF(A96="","",IF(AP96="Not active","Not active",IF(OR(AP96="H00",AP96="H01",AP96="H04"),"Incomplete",IF(OR(AP96="H02",AP96="H03",AP96="H05"),"Draft","Complete"))))</x:f>
      </x:c>
      <x:c r="AR96" s="38" t="str">
        <x:f>IF(A96="","",IF(AP96="H00","CONF-HANDOFF-INVALID",IF(AP96="H01","CONF-HANDOFF-INCOMPLETE",IF(AP96="H02","CONF-HANDOFF-REVIEWER",IF(AP96="H03","CONF-HANDOFF-INDEPENDENCE",IF(AP96="H04","CONF-HANDOFF-DATE",IF(AP96="H05","CONF-HANDOFF-DATE-NOT-MATERIAL","")))))))</x:f>
      </x:c>
      <x:c r="AS96" s="38" t="str">
        <x:f>IF(A96="","",IF(AP96="H06","Permitted","Prohibited"))</x:f>
      </x:c>
      <x:c r="AT96" s="38" t="str">
        <x:f>IF(A96="","",IF(OR(AB96="P96",AB96="P97",AB96="P99",AB96="P100"),"What Counts as Reliable Evidence in Competitor Analysis?",IF(AB96="P98","Observed, Inferred and Unresolved Evidence",IF(AB96="P101","How to Handle Contradictory Competitor Evidence",IF(AB96="P102","When Competitor Evidence Becomes Too Old to Use","")))))</x:f>
      </x:c>
      <x:c r="AU96" s="38" t="str">
        <x:f>IF(A96="","","SERPIFAI Confidence Statement Method v1.0.1")</x:f>
      </x:c>
      <x:c r="AV96" s="38" t="str">
        <x:f>IF(A96="","","Qualitative evidence-and-uncertainty protocol; not probability, calibrated accuracy, scoring, assurance or a guarantee.")</x:f>
      </x:c>
    </x:row>
    <x:row r="97">
      <x:c r="A97" s="37"/>
      <x:c r="B97" s="37"/>
      <x:c r="C97" s="37"/>
      <x:c r="D97" s="37"/>
      <x:c r="E97" s="42"/>
      <x:c r="F97" s="37"/>
      <x:c r="G97" s="37"/>
      <x:c r="H97" s="37"/>
      <x:c r="I97" s="37"/>
      <x:c r="J97" s="37"/>
      <x:c r="K97" s="37"/>
      <x:c r="L97" s="37"/>
      <x:c r="M97" s="37"/>
      <x:c r="N97" s="37"/>
      <x:c r="O97" s="37"/>
      <x:c r="P97" s="37"/>
      <x:c r="Q97" s="37"/>
      <x:c r="R97" s="37"/>
      <x:c r="S97" s="37"/>
      <x:c r="T97" s="37"/>
      <x:c r="U97" s="37"/>
      <x:c r="V97" s="37"/>
      <x:c r="W97" s="37"/>
      <x:c r="X97" s="38" t="str">
        <x:f>IF(A97="","",IF(NOT(AND(OR(EXACT(F97,"Use"),EXACT(F97,"Use with limits"),EXACT(F97,"Review required"),EXACT(F97,"Refuse claim"),EXACT(F97,"No material change")),OR(EXACT(J97,"Fit"),EXACT(J97,"Limited / weak"),EXACT(J97,"Stale"),EXACT(J97,"Contradictory"),EXACT(J97,"Missing")),OR(EXACT(K97,"Supported"),EXACT(K97,"Inferred"),EXACT(K97,"Unresolved")),OR(EXACT(L97,"Yes"),EXACT(L97,"Partial"),EXACT(L97,"No"),EXACT(L97,"Unknown")),OR(EXACT(M97,"None found"),EXACT(M97,"Apparent contradiction resolved"),EXACT(M97,"Material contradiction unresolved"),EXACT(M97,"Not checked")),OR(EXACT(N97,"None"),EXACT(N97,"Recoverable missing evidence"),EXACT(N97,"Material evidence unavailable"),EXACT(N97,"Unknown")),OR(EXACT(O97,"Multiple independent lines"),EXACT(O97,"One independent line"),EXACT(O97,"Single-origin only"),EXACT(O97,"Not established")),OR(EXACT(Q97,"None"),EXACT(Q97,"Limited and visible"),EXACT(Q97,"Material but bounded"),EXACT(Q97,"Material and unresolved")),OR(EXACT(S97,"Fit for current decision"),EXACT(S97,"Historical but deliberately bounded"),EXACT(S97,"Stale for current decision"),EXACT(S97,"Context not established")),OR(EXACT(T97,"Unlikely to change assessment"),EXACT(T97,"Could change scope or wording"),EXACT(T97,"Likely to change assessment")),OR(EXACT(V97,"Routine / descriptive"),EXACT(V97,"Material / decision-changing"),EXACT(V97,"Consequential / high-impact")),OR(EXACT(W97,"Easy to reverse"),EXACT(W97,"Costly to reverse"),EXACT(W97,"Hard to reverse")),IF(F97="No material change",OR(EXACT(H97,"Unchanged exact claim"),EXACT(H97,"Changed exact claim")),TRUE),IF(F97="No material change",OR(EXACT(I97,"Unchanged decision use"),EXACT(I97,"Changed decision use")),TRUE),IF(OR(O97="Multiple independent lines",O97="One independent line"),OR(EXACT(P97,"Established independent origins"),EXACT(P97,"Shared or dependent origins"),EXACT(P97,"Not established")),TRUE))),"Invalid","Valid"))</x:f>
      </x:c>
      <x:c r="Y97" s="38" t="str">
        <x:f>IF(A97="","",IF(X97="Invalid","Not evaluated after P00",IF(OR(C97="",D97="",F97="",IF(F97="No material change",OR(H97="",I97=""),FALSE),J97="",K97="",L97="",M97="",N97="",O97="",IF(OR(O97="Multiple independent lines",O97="One independent line"),P97="",FALSE),Q97="",IF(Q97&lt;&gt;"None",R97="",FALSE),S97="",T97="",U97="",V97="",W97=""),"Incomplete","Complete")))</x:f>
      </x:c>
      <x:c r="Z97" s="38" t="str">
        <x:f>IF(A97="","",IF(AB97="P00","Invalid controlled input",IF(AB97="P01","Incomplete",IF(OR(AB97="P02",AB97="P03",AB97="P04",AB97="P05",AB97="P06",AB97="P07",AB97="P08",AB97="P09"),"Not eligible","Eligible"))))</x:f>
      </x:c>
      <x:c r="AA97" s="38" t="str">
        <x:f>IF(A97="","",IF(AB97="P00","No confidence assigned",IF(AB97="P01","No confidence result",IF(OR(AB97="P02",AB97="P03",AB97="P04",AB97="P05",AB97="P06",AB97="P07",AB97="P08",AB97="P09"),"Confidence not assignable",IF(AB97="P10","Low confidence",IF(AB97="P11","Moderate confidence","High confidence"))))))</x:f>
      </x:c>
      <x:c r="AB97" s="38" t="str">
        <x:f>IF(A97="","",IF(X97="Invalid","P00",IF(Y97="Incomplete","P01",IF(F97="Refuse claim","P02",IF(F97="Review required","P03",IF(K97="Unresolved","P04",IF(OR(L97="No",L97="Unknown",L97="Partial"),"P05",IF(OR(J97="Missing",N97&lt;&gt;"None",M97="Not checked"),"P06",IF(OR(J97="Contradictory",M97="Material contradiction unresolved"),"P07",IF(OR(J97="Stale",S97="Stale for current decision",S97="Context not established",Q97="Material and unresolved"),"P08",IF(OR(AND(F97="Use with limits",G97=""),AND(F97="No material change",H97="Changed exact claim"),AND(F97="No material change",I97="Changed decision use"),AND(OR(O97="Multiple independent lines",O97="One independent line"),P97="Not established"),AND(Q97="None",R97&lt;&gt;"")),"P09",IF(OR(Q97="Material but bounded",AND(S97="Historical but deliberately bounded",J97="Limited / weak"),O97="Not established",AND(J97="Limited / weak",O97="Multiple independent lines",P97="Established independent origins",T97="Likely to change assessment"),AND(O97="Single-origin only",NOT(AND(F97="Use",J97="Fit",OR(K97="Supported",K97="Inferred"),L97="Yes",OR(M97="None found",M97="Apparent contradiction resolved"),N97="None",O97="Single-origin only",OR(Q97="None",Q97="Limited and visible"),S97="Fit for current decision",T97="Unlikely to change assessment"))),T97="Likely to change assessment"),"P10",IF(OR(AND(F97="No material change",NOT(AND(OR(F97="Use",F97="No material change"),IF(F97="No material change",AND(H97="Unchanged exact claim",I97="Unchanged decision use"),TRUE),J97="Fit",OR(K97="Supported",K97="Inferred"),L97="Yes",OR(M97="None found",M97="Apparent contradiction resolved"),N97="None",O97="Multiple independent lines",P97="Established independent origins",OR(Q97="None",Q97="Limited and visible"),S97="Fit for current decision",T97="Unlikely to change assessment"))),F97="Use with limits",S97="Historical but deliberately bounded",P97="Shared or dependent origins",O97="One independent line",AND(F97="Use",J97="Fit",OR(K97="Supported",K97="Inferred"),L97="Yes",OR(M97="None found",M97="Apparent contradiction resolved"),N97="None",O97="Single-origin only",OR(Q97="None",Q97="Limited and visible"),S97="Fit for current decision",T97="Unlikely to change assessment"),AND(J97="Limited / weak",O97="Multiple independent lines",P97="Established independent origins",OR(T97="Unlikely to change assessment",T97="Could change scope or wording")),T97="Could change scope or wording"),"P11",IF(AND(OR(F97="Use",F97="No material change"),IF(F97="No material change",AND(H97="Unchanged exact claim",I97="Unchanged decision use"),TRUE),J97="Fit",OR(K97="Supported",K97="Inferred"),L97="Yes",OR(M97="None found",M97="Apparent contradiction resolved"),N97="None",O97="Multiple independent lines",P97="Established independent origins",OR(Q97="None",Q97="Limited and visible"),S97="Fit for current decision",T97="Unlikely to change assessment"),"P12","P09"))))))))))))))</x:f>
      </x:c>
      <x:c r="AC97" s="38" t="str">
        <x:f>IF(A97="","",IF(AB97="P00","CONF-TECH-INVALID-ENUM",IF(AB97="P01","CONF-INCOMPLETE",IF(AB97="P02","CONF-UPSTREAM-REFUSE",IF(AB97="P03","CONF-UPSTREAM-REVIEW",IF(AB97="P04",IF(F97="No material change","CONF-SC-NMC-UNRESOLVED","CONF-UPSTREAM-UNRESOLVED"),IF(AB97="P05",IF(L97="Partial","CONF-DIRECT-FIT-PARTIAL","CONF-DIRECT-FIT"),IF(AB97="P06","CONF-MISSING-OR-UNCHECKED",IF(AB97="P07",IF(F97="No material change","CONF-SC-NMC-CONTRADICTION","CONF-CONTRADICTION"),IF(AB97="P08",IF(Q97="Material and unresolved","CONF-NOT-ASSIGNABLE-ASSUMPTION",IF(AND(F97="No material change",OR(J97="Stale",S97="Stale for current decision")),"CONF-SC-NMC-STALE",IF(S97="Context not established","CONF-NOT-ASSIGNABLE-CONTEXT","CONF-NOT-ASSIGNABLE-STALE-CURRENT"))),IF(AB97="P09",IF(AND(F97="Use with limits",G97=""),"CONF-SC-LIMIT-MISSING",IF(AND(F97="No material change",H97="Changed exact claim"),"CONF-SC-NMC-CLAIM-CHANGED",IF(AND(F97="No material change",I97="Changed decision use"),"CONF-SC-NMC-USE-CHANGED",IF(AND(OR(O97="Multiple independent lines",O97="One independent line"),P97="Not established"),"CONF-SC-INDEPENDENCE-UNPROVEN",IF(AND(Q97="None",R97&lt;&gt;""),"CONF-SC-ASSUMPTION-CONFLICT","CONF-SC-UNCLASSIFIED"))))),IF(AB97="P10",IF(Q97="Material but bounded","CONF-LOW-ASSUMPTION",IF(AND(S97="Historical but deliberately bounded",J97="Limited / weak"),"CONF-LOW-HISTORICAL",IF(O97="Not established","CONF-LOW-NOT-ESTABLISHED",IF(AND(J97="Limited / weak",O97="Multiple independent lines",P97="Established independent origins",T97="Likely to change assessment"),"CONF-LOW-WEAK-LINES",IF(AND(O97="Single-origin only",NOT(AND(F97="Use",J97="Fit",OR(K97="Supported",K97="Inferred"),L97="Yes",OR(M97="None found",M97="Apparent contradiction resolved"),N97="None",O97="Single-origin only",OR(Q97="None",Q97="Limited and visible"),S97="Fit for current decision",T97="Unlikely to change assessment"))),"CONF-LOW-SINGLE-ORIGIN","CONF-LOW-SENSITIVE"))))),IF(AB97="P11",IF(F97="No material change","CONF-MODERATE-NMC",IF(F97="Use with limits","CONF-MODERATE-LIMITED",IF(S97="Historical but deliberately bounded","CONF-MODERATE-HISTORICAL",IF(P97="Shared or dependent origins","CONF-MODERATE-SHARED-ORIGINS",IF(OR(O97="One independent line",AND(F97="Use",J97="Fit",OR(K97="Supported",K97="Inferred"),L97="Yes",OR(M97="None found",M97="Apparent contradiction resolved"),N97="None",O97="Single-origin only",OR(Q97="None",Q97="Limited and visible"),S97="Fit for current decision",T97="Unlikely to change assessment")),"CONF-MODERATE-ONE-LINE",IF(AND(J97="Limited / weak",O97="Multiple independent lines",P97="Established independent origins",OR(T97="Unlikely to change assessment",T97="Could change scope or wording")),"CONF-MODERATE-WEAK-LINES","CONF-MODERATE-SENSITIVE")))))),IF(AB97="P12",IF(F97="No material change","CONF-HIGH-NMC",IF(K97="Inferred","CONF-HIGH-INFERENCE-RETAINED","CONF-HIGH-DIRECT-INDEPENDENT")),""))))))))))))))</x:f>
      </x:c>
      <x:c r="AD97" s="38" t="str">
        <x:f>IF(A97="","",IF(AC97="A119-TECH-INVALID-ENUM","One or more active Stage 1 controlled values are invalid.",IF(AC97="A119-INCOMPLETE","The active Stage 1 assessment is incomplete.",IF(AC97="A119-UPSTREAM-REFUSE","What Counts as Reliable Evidence in Competitor Analysis? returned Refuse claim.",IF(AC97="A119-UPSTREAM-REVIEW","What Counts as Reliable Evidence in Competitor Analysis? returned Review required.",IF(AC97="A119-SC-NMC-UNRESOLVED","The no-material-change claim remains unresolved.",IF(AC97="A119-UPSTREAM-UNRESOLVED","The claim remains unresolved.",IF(AC97="A119-DIRECT-FIT","The evidence does not directly fit the exact submitted claim.",IF(AC97="A119-DIRECT-FIT-PARTIAL","The submitted claim only partially fits the evidence.",IF(AC97="A119-MISSING-OR-UNCHECKED","Required evidence is missing, unavailable, unknown, or contradiction checking is incomplete.",IF(AC97="A119-CONTRADICTION","A material contradiction remains unresolved.",IF(AC97="A119-SC-NMC-CONTRADICTION","The no-material-change submission contains an unresolved material contradiction.",IF(AC97="A119-NOT-ASSIGNABLE-ASSUMPTION","A material assumption remains unresolved.",IF(AC97="A119-NOT-ASSIGNABLE-CONTEXT","The relevant context is not established.",IF(AC97="A119-NOT-ASSIGNABLE-STALE-CURRENT","The evidence or context is stale for the current decision.",IF(AC97="A119-SC-NMC-STALE","The no-material-change assessment is stale for the current decision.",IF(AC97="A119-SC-ASSUMPTION-CONFLICT","The assumption category and detail conflict.",IF(AC97="A119-SC-INDEPENDENCE-UNPROVEN","Independent origins are not established.",IF(AC97="A119-SC-LIMIT-MISSING","Use with limits requires a named limitation.",IF(AC97="A119-SC-NMC-CLAIM-CHANGED","The exact claim changed, so prior confidence cannot be carried forward.",IF(AC97="A119-SC-NMC-USE-CHANGED","The decision use changed.",IF(AC97="A119-SC-UNCLASSIFIED","The valid input combination has no authorized classification.",IF(AC97="A119-LOW-ASSUMPTION","A bounded material assumption makes the eligible assessment fragile.",IF(AC97="A119-LOW-HISTORICAL","Historical, weak support makes the assessment fragile.",IF(AC97="A119-LOW-NOT-ESTABLISHED","Support exists but independent support is not established.",IF(AC97="A119-LOW-SENSITIVE","Plausible new evidence is likely to change the assessment.",IF(AC97="A119-LOW-SINGLE-ORIGIN","The eligible assessment depends on one origin and fails the stable single-origin conjunction.",IF(AC97="A119-LOW-WEAK-LINES","Multiple independent lines remain weak and the result is likely to change.",IF(AC97="A119-MODERATE-HISTORICAL","The evidence supports a deliberately historical, bounded assessment.",IF(AC97="A119-MODERATE-LIMITED","The assessment is eligible only within the named limitation.",IF(AC97="A119-MODERATE-NMC","The unchanged assessment remains eligible but retains meaningful uncertainty.",IF(AC97="A119-MODERATE-ONE-LINE","The assessment rests on one effective line of support.",IF(AC97="A119-MODERATE-SENSITIVE","Meaningful new evidence could change the scope or wording.",IF(AC97="A119-MODERATE-SHARED-ORIGINS","The lines share or depend on common origins, reducing independent corroboration.",IF(AC97="A119-MODERATE-WEAK-LINES","Established independent origins support the assessment, but the evidence remains limited or weak.",IF(AC97="A119-HIGH-DIRECT-INDEPENDENT","Direct, coherent support with established independent origins and limited visible assumptions supports the bounded assessment.",IF(AC97="A119-HIGH-INFERENCE-RETAINED","Direct, coherent support with established independent origins supports the bounded inference; it remains explicitly an inference.",IF(AC97="A119-HIGH-NMC","The exact claim and decision use are unchanged and the strong-support conditions remain satisfied.",""))))))))))))))))))))))))))))))))))))))</x:f>
      </x:c>
      <x:c r="AE97" s="38" t="str">
        <x:f>IF(A97="","",IF(Z97="Invalid controlled input","No confidence statement is permitted.",IF(Z97="Incomplete","No confidence statement is permitted until Stage 1 is complete.",IF(Z97="Not eligible","Confidence not assignable: no confidence statement is permitted for "&amp;C97&amp;" because "&amp;AD97&amp;" "&amp;AG97,IF(AA97="High confidence",IF(K97="Inferred","The evidence supports the inference that ","The available evidence strongly supports the assessment that ")&amp;C97&amp;", with High confidence within "&amp;D97&amp;". The principal remaining uncertainty is "&amp;U97,IF(AA97="Moderate confidence",IF(K97="Inferred","The evidence supports the inference that ","The available evidence supports the assessment that ")&amp;C97&amp;", with Moderate confidence within "&amp;D97&amp;". "&amp;U97&amp;" could change its scope or wording.",IF(K97="Inferred","The limited evidence supports the provisional inference that ","Limited evidence weakly supports the bounded assessment that ")&amp;C97&amp;". Treat it as provisional because "&amp;U97))))))</x:f>
      </x:c>
      <x:c r="AF97" s="38" t="str">
        <x:f>IF(A97="","",IF(Z97="Invalid controlled input","Do not preserve or reuse a previous result.",IF(Z97="Incomplete","Do not infer a result from partial inputs.",IF(Z97="Not eligible","Do not use High, Moderate or Low confidence, zero confidence, very low confidence, or wording that presents the claim as established.",IF(AA97="High confidence","Do not say certain, proven, guaranteed, definitely, conclusive, established fact, or assign a numerical probability.",IF(AA97="Moderate confidence","Do not say definitive, conclusive, established fact, or attach a percentage band.","Do not say shows, confirms, demonstrates as established, or use Low confidence to rescue an unsupported claim."))))))</x:f>
      </x:c>
      <x:c r="AG97" s="38" t="str">
        <x:f>IF(A97="","",IF(AC97="A119-TECH-INVALID-ENUM","Correct the exact invalid value and resubmit.",IF(AC97="A119-INCOMPLETE","Complete every active Stage 1 field.",IF(AC97="A119-UPSTREAM-REFUSE","Resolve or replace the refused claim through What Counts as Reliable Evidence in Competitor Analysis?.",IF(AC97="A119-UPSTREAM-REVIEW","Complete the review in What Counts as Reliable Evidence in Competitor Analysis? before confidence assessment.",IF(AC97="A119-SC-NMC-UNRESOLVED","Resolve the claim status upstream before assigning confidence.",IF(AC97="A119-UPSTREAM-UNRESOLVED","Resolve the claim status upstream before assigning confidence.",IF(AC97="A119-DIRECT-FIT","Narrow or replace the claim and rerun What Counts as Reliable Evidence in Competitor Analysis?.",IF(AC97="A119-DIRECT-FIT-PARTIAL","Submit the separately narrowed proposition approved through What Counts as Reliable Evidence in Competitor Analysis? as the new Exact claim with Direct claim fit set to Yes.",IF(AC97="A119-MISSING-OR-UNCHECKED","Recover or document the required evidence and complete the review in What Counts as Reliable Evidence in Competitor Analysis? before assigning confidence.",IF(AC97="A119-CONTRADICTION","Resolve or preserve the contradiction through How to Handle Contradictory Competitor Evidence before assigning confidence.",IF(AC97="A119-SC-NMC-CONTRADICTION","Resolve or preserve the contradiction through How to Handle Contradictory Competitor Evidence before assigning confidence.",IF(AC97="A119-NOT-ASSIGNABLE-ASSUMPTION","Resolve the material assumption or narrow the claim.",IF(AC97="A119-NOT-ASSIGNABLE-CONTEXT","Establish the relevant context before assigning confidence.",IF(AC97="A119-NOT-ASSIGNABLE-STALE-CURRENT","Update or historically bind the evidence through When Competitor Evidence Becomes Too Old to Use.",IF(AC97="A119-SC-NMC-STALE","Run a fresh assessment with current evidence.",IF(AC97="A119-SC-ASSUMPTION-CONFLICT","Choose a bounded assumption category or remove the detail.",IF(AC97="A119-SC-INDEPENDENCE-UNPROVEN","Trace origins or correct the support category.",IF(AC97="A119-SC-LIMIT-MISSING","Add the exact limitation or correct the upstream outcome.",IF(AC97="A119-SC-NMC-CLAIM-CHANGED","Run a fresh assessment.",IF(AC97="A119-SC-NMC-USE-CHANGED","Run a fresh assessment for the new use.",IF(AC97="A119-SC-UNCLASSIFIED","Return to method governance; do not invent a result.",IF(AC97="A119-LOW-ASSUMPTION","Keep the assumption explicit and seek evidence that could remove it.",IF(AC97="A119-LOW-HISTORICAL","Use only historically bounded wording and seek current evidence.",IF(AC97="A119-LOW-NOT-ESTABLISHED","Trace provenance or collect genuinely independent evidence.",IF(AC97="A119-LOW-SENSITIVE","Collect the evidence most likely to change the result.",IF(AC97="A119-LOW-SINGLE-ORIGIN","Seek genuinely independent corroboration.",IF(AC97="A119-LOW-WEAK-LINES","Strengthen direct support before consequential use.",IF(AC97="A119-MODERATE-HISTORICAL","Do not generalize it to the current decision without fresh evidence.",IF(AC97="A119-MODERATE-LIMITED","Reopen if the named limitation no longer holds.",IF(AC97="A119-MODERATE-NMC","Reopen if the exact claim, use, evidence or context changes.",IF(AC97="A119-MODERATE-ONE-LINE","A second genuinely independent line could change scope or wording.",IF(AC97="A119-MODERATE-SENSITIVE","Name the likely change trigger and keep the statement bounded.",IF(AC97="A119-MODERATE-SHARED-ORIGINS","Seek genuinely independent origins.",IF(AC97="A119-MODERATE-WEAK-LINES","Strengthen the direct evidence and preserve the limitation.",IF(AC97="A119-HIGH-DIRECT-INDEPENDENT","Reopen on the named evidence, context, assumption or decision-use trigger.",IF(AC97="A119-HIGH-INFERENCE-RETAINED","Retain the inference marker and reopen on the named trigger.",IF(AC97="A119-HIGH-NMC","Reopen on the named evidence, context, assumption or decision-use trigger.",""))))))))))))))))))))))))))))))))))))))</x:f>
      </x:c>
      <x:c r="AH97" s="38" t="str">
        <x:f>IF(A97="","",IF(Z97&lt;&gt;"Eligible","",IF(AND(V97="Consequential / high-impact",W97="Hard to reverse"),"CONF-OVERLAY-CONSEQUENCE + CONF-OVERLAY-HARD-TO-REVERSE",IF(AND(AA97="Low confidence",W97="Hard to reverse"),"CONF-OVERLAY-HARD-TO-REVERSE",IF(V97="Consequential / high-impact","CONF-OVERLAY-CONSEQUENCE",IF(W97="Hard to reverse","CONF-OVERLAY-HARD-TO-REVERSE",IF(OR(V97="Material / decision-changing",W97="Costly to reverse"),"CONF-OVERLAY-CONSEQUENCE","")))))))</x:f>
      </x:c>
      <x:c r="AI97" s="38" t="str">
        <x:f>IF(A97="","",IF(Z97&lt;&gt;"Eligible","",IF(AND(V97="Consequential / high-impact",W97="Hard to reverse"),IF(AA97="Low confidence","Independent review and formal approval required; default to deferral, evidence collection or a reversible test.","Independent accountable review and formal approval required before a consequential, hard-to-reverse action."),IF(AND(AA97="Low confidence",W97="Hard to reverse"),"Independent review and formal approval required; default to deferral, evidence collection or a reversible test.",IF(V97="Consequential / high-impact","Independent accountable review and formal approval required.",IF(W97="Hard to reverse","Independent review required before a hard-to-reverse action.",IF(OR(V97="Material / decision-changing",W97="Costly to reverse"),"Accountable reviewer required before material use.","Owner review; reopen on the named trigger.")))))))</x:f>
      </x:c>
      <x:c r="AJ97" s="38" t="str">
        <x:f>IF(A97="","",IF(Z97&lt;&gt;"Eligible","",IF(AND(V97="Consequential / high-impact",W97="Hard to reverse"),IF(AA97="Low confidence","Do not make an irreversible commitment from this Low-confidence assessment.","Prefer a reversible step and proceed only within the recorded scope after independent review; confidence itself is unchanged."),IF(AND(AA97="Low confidence",W97="Hard to reverse"),"Do not make an irreversible commitment from this Low-confidence assessment.",IF(V97="Consequential / high-impact","Proceed only within the recorded scope after independent review; confidence itself is unchanged.",IF(W97="Hard to reverse","Prefer a reversible step until review is complete.",IF(OR(V97="Material / decision-changing",W97="Costly to reverse"),"Use only after accountable review and within the stated boundary.","Proceed within the stated scope and preserve the reopen condition.")))))))</x:f>
      </x:c>
      <x:c r="AK97" s="37"/>
      <x:c r="AL97" s="37"/>
      <x:c r="AM97" s="37"/>
      <x:c r="AN97" s="37"/>
      <x:c r="AO97" s="42"/>
      <x:c r="AP97" s="38" t="str">
        <x:f>IF(A97="","",IF(Z97&lt;&gt;"Eligible","Not active",IF(OR(AND(AN97&lt;&gt;"",NOT(OR(EXACT(AN97,"Yes"),EXACT(AN97,"No")))),AND(AO97&lt;&gt;"",NOT(ISNUMBER(AO97)))),"H00",IF(OR(AK97="",AM97="",AN97=""),"H01",IF(AND(OR(V97="Material / decision-changing",V97="Consequential / high-impact",W97="Costly to reverse",W97="Hard to reverse"),AL97=""),"H02",IF(AND(OR(V97="Consequential / high-impact",W97="Hard to reverse"),AK97&lt;&gt;"",AL97&lt;&gt;"",EXACT(AK97,AL97)),"H03",IF(AND(AN97="Yes",AO97=""),"H04",IF(AND(AN97="No",AO97&lt;&gt;""),"H05","H06"))))))))</x:f>
      </x:c>
      <x:c r="AQ97" s="38" t="str">
        <x:f>IF(A97="","",IF(AP97="Not active","Not active",IF(OR(AP97="H00",AP97="H01",AP97="H04"),"Incomplete",IF(OR(AP97="H02",AP97="H03",AP97="H05"),"Draft","Complete"))))</x:f>
      </x:c>
      <x:c r="AR97" s="38" t="str">
        <x:f>IF(A97="","",IF(AP97="H00","CONF-HANDOFF-INVALID",IF(AP97="H01","CONF-HANDOFF-INCOMPLETE",IF(AP97="H02","CONF-HANDOFF-REVIEWER",IF(AP97="H03","CONF-HANDOFF-INDEPENDENCE",IF(AP97="H04","CONF-HANDOFF-DATE",IF(AP97="H05","CONF-HANDOFF-DATE-NOT-MATERIAL","")))))))</x:f>
      </x:c>
      <x:c r="AS97" s="38" t="str">
        <x:f>IF(A97="","",IF(AP97="H06","Permitted","Prohibited"))</x:f>
      </x:c>
      <x:c r="AT97" s="38" t="str">
        <x:f>IF(A97="","",IF(OR(AB97="P97",AB97="P98",AB97="P100",AB97="P101"),"What Counts as Reliable Evidence in Competitor Analysis?",IF(AB97="P99","Observed, Inferred and Unresolved Evidence",IF(AB97="P102","How to Handle Contradictory Competitor Evidence",IF(AB97="P103","When Competitor Evidence Becomes Too Old to Use","")))))</x:f>
      </x:c>
      <x:c r="AU97" s="38" t="str">
        <x:f>IF(A97="","","SERPIFAI Confidence Statement Method v1.0.1")</x:f>
      </x:c>
      <x:c r="AV97" s="38" t="str">
        <x:f>IF(A97="","","Qualitative evidence-and-uncertainty protocol; not probability, calibrated accuracy, scoring, assurance or a guarantee.")</x:f>
      </x:c>
    </x:row>
    <x:row r="98">
      <x:c r="A98" s="37"/>
      <x:c r="B98" s="37"/>
      <x:c r="C98" s="37"/>
      <x:c r="D98" s="37"/>
      <x:c r="E98" s="42"/>
      <x:c r="F98" s="37"/>
      <x:c r="G98" s="37"/>
      <x:c r="H98" s="37"/>
      <x:c r="I98" s="37"/>
      <x:c r="J98" s="37"/>
      <x:c r="K98" s="37"/>
      <x:c r="L98" s="37"/>
      <x:c r="M98" s="37"/>
      <x:c r="N98" s="37"/>
      <x:c r="O98" s="37"/>
      <x:c r="P98" s="37"/>
      <x:c r="Q98" s="37"/>
      <x:c r="R98" s="37"/>
      <x:c r="S98" s="37"/>
      <x:c r="T98" s="37"/>
      <x:c r="U98" s="37"/>
      <x:c r="V98" s="37"/>
      <x:c r="W98" s="37"/>
      <x:c r="X98" s="38" t="str">
        <x:f>IF(A98="","",IF(NOT(AND(OR(EXACT(F98,"Use"),EXACT(F98,"Use with limits"),EXACT(F98,"Review required"),EXACT(F98,"Refuse claim"),EXACT(F98,"No material change")),OR(EXACT(J98,"Fit"),EXACT(J98,"Limited / weak"),EXACT(J98,"Stale"),EXACT(J98,"Contradictory"),EXACT(J98,"Missing")),OR(EXACT(K98,"Supported"),EXACT(K98,"Inferred"),EXACT(K98,"Unresolved")),OR(EXACT(L98,"Yes"),EXACT(L98,"Partial"),EXACT(L98,"No"),EXACT(L98,"Unknown")),OR(EXACT(M98,"None found"),EXACT(M98,"Apparent contradiction resolved"),EXACT(M98,"Material contradiction unresolved"),EXACT(M98,"Not checked")),OR(EXACT(N98,"None"),EXACT(N98,"Recoverable missing evidence"),EXACT(N98,"Material evidence unavailable"),EXACT(N98,"Unknown")),OR(EXACT(O98,"Multiple independent lines"),EXACT(O98,"One independent line"),EXACT(O98,"Single-origin only"),EXACT(O98,"Not established")),OR(EXACT(Q98,"None"),EXACT(Q98,"Limited and visible"),EXACT(Q98,"Material but bounded"),EXACT(Q98,"Material and unresolved")),OR(EXACT(S98,"Fit for current decision"),EXACT(S98,"Historical but deliberately bounded"),EXACT(S98,"Stale for current decision"),EXACT(S98,"Context not established")),OR(EXACT(T98,"Unlikely to change assessment"),EXACT(T98,"Could change scope or wording"),EXACT(T98,"Likely to change assessment")),OR(EXACT(V98,"Routine / descriptive"),EXACT(V98,"Material / decision-changing"),EXACT(V98,"Consequential / high-impact")),OR(EXACT(W98,"Easy to reverse"),EXACT(W98,"Costly to reverse"),EXACT(W98,"Hard to reverse")),IF(F98="No material change",OR(EXACT(H98,"Unchanged exact claim"),EXACT(H98,"Changed exact claim")),TRUE),IF(F98="No material change",OR(EXACT(I98,"Unchanged decision use"),EXACT(I98,"Changed decision use")),TRUE),IF(OR(O98="Multiple independent lines",O98="One independent line"),OR(EXACT(P98,"Established independent origins"),EXACT(P98,"Shared or dependent origins"),EXACT(P98,"Not established")),TRUE))),"Invalid","Valid"))</x:f>
      </x:c>
      <x:c r="Y98" s="38" t="str">
        <x:f>IF(A98="","",IF(X98="Invalid","Not evaluated after P00",IF(OR(C98="",D98="",F98="",IF(F98="No material change",OR(H98="",I98=""),FALSE),J98="",K98="",L98="",M98="",N98="",O98="",IF(OR(O98="Multiple independent lines",O98="One independent line"),P98="",FALSE),Q98="",IF(Q98&lt;&gt;"None",R98="",FALSE),S98="",T98="",U98="",V98="",W98=""),"Incomplete","Complete")))</x:f>
      </x:c>
      <x:c r="Z98" s="38" t="str">
        <x:f>IF(A98="","",IF(AB98="P00","Invalid controlled input",IF(AB98="P01","Incomplete",IF(OR(AB98="P02",AB98="P03",AB98="P04",AB98="P05",AB98="P06",AB98="P07",AB98="P08",AB98="P09"),"Not eligible","Eligible"))))</x:f>
      </x:c>
      <x:c r="AA98" s="38" t="str">
        <x:f>IF(A98="","",IF(AB98="P00","No confidence assigned",IF(AB98="P01","No confidence result",IF(OR(AB98="P02",AB98="P03",AB98="P04",AB98="P05",AB98="P06",AB98="P07",AB98="P08",AB98="P09"),"Confidence not assignable",IF(AB98="P10","Low confidence",IF(AB98="P11","Moderate confidence","High confidence"))))))</x:f>
      </x:c>
      <x:c r="AB98" s="38" t="str">
        <x:f>IF(A98="","",IF(X98="Invalid","P00",IF(Y98="Incomplete","P01",IF(F98="Refuse claim","P02",IF(F98="Review required","P03",IF(K98="Unresolved","P04",IF(OR(L98="No",L98="Unknown",L98="Partial"),"P05",IF(OR(J98="Missing",N98&lt;&gt;"None",M98="Not checked"),"P06",IF(OR(J98="Contradictory",M98="Material contradiction unresolved"),"P07",IF(OR(J98="Stale",S98="Stale for current decision",S98="Context not established",Q98="Material and unresolved"),"P08",IF(OR(AND(F98="Use with limits",G98=""),AND(F98="No material change",H98="Changed exact claim"),AND(F98="No material change",I98="Changed decision use"),AND(OR(O98="Multiple independent lines",O98="One independent line"),P98="Not established"),AND(Q98="None",R98&lt;&gt;"")),"P09",IF(OR(Q98="Material but bounded",AND(S98="Historical but deliberately bounded",J98="Limited / weak"),O98="Not established",AND(J98="Limited / weak",O98="Multiple independent lines",P98="Established independent origins",T98="Likely to change assessment"),AND(O98="Single-origin only",NOT(AND(F98="Use",J98="Fit",OR(K98="Supported",K98="Inferred"),L98="Yes",OR(M98="None found",M98="Apparent contradiction resolved"),N98="None",O98="Single-origin only",OR(Q98="None",Q98="Limited and visible"),S98="Fit for current decision",T98="Unlikely to change assessment"))),T98="Likely to change assessment"),"P10",IF(OR(AND(F98="No material change",NOT(AND(OR(F98="Use",F98="No material change"),IF(F98="No material change",AND(H98="Unchanged exact claim",I98="Unchanged decision use"),TRUE),J98="Fit",OR(K98="Supported",K98="Inferred"),L98="Yes",OR(M98="None found",M98="Apparent contradiction resolved"),N98="None",O98="Multiple independent lines",P98="Established independent origins",OR(Q98="None",Q98="Limited and visible"),S98="Fit for current decision",T98="Unlikely to change assessment"))),F98="Use with limits",S98="Historical but deliberately bounded",P98="Shared or dependent origins",O98="One independent line",AND(F98="Use",J98="Fit",OR(K98="Supported",K98="Inferred"),L98="Yes",OR(M98="None found",M98="Apparent contradiction resolved"),N98="None",O98="Single-origin only",OR(Q98="None",Q98="Limited and visible"),S98="Fit for current decision",T98="Unlikely to change assessment"),AND(J98="Limited / weak",O98="Multiple independent lines",P98="Established independent origins",OR(T98="Unlikely to change assessment",T98="Could change scope or wording")),T98="Could change scope or wording"),"P11",IF(AND(OR(F98="Use",F98="No material change"),IF(F98="No material change",AND(H98="Unchanged exact claim",I98="Unchanged decision use"),TRUE),J98="Fit",OR(K98="Supported",K98="Inferred"),L98="Yes",OR(M98="None found",M98="Apparent contradiction resolved"),N98="None",O98="Multiple independent lines",P98="Established independent origins",OR(Q98="None",Q98="Limited and visible"),S98="Fit for current decision",T98="Unlikely to change assessment"),"P12","P09"))))))))))))))</x:f>
      </x:c>
      <x:c r="AC98" s="38" t="str">
        <x:f>IF(A98="","",IF(AB98="P00","CONF-TECH-INVALID-ENUM",IF(AB98="P01","CONF-INCOMPLETE",IF(AB98="P02","CONF-UPSTREAM-REFUSE",IF(AB98="P03","CONF-UPSTREAM-REVIEW",IF(AB98="P04",IF(F98="No material change","CONF-SC-NMC-UNRESOLVED","CONF-UPSTREAM-UNRESOLVED"),IF(AB98="P05",IF(L98="Partial","CONF-DIRECT-FIT-PARTIAL","CONF-DIRECT-FIT"),IF(AB98="P06","CONF-MISSING-OR-UNCHECKED",IF(AB98="P07",IF(F98="No material change","CONF-SC-NMC-CONTRADICTION","CONF-CONTRADICTION"),IF(AB98="P08",IF(Q98="Material and unresolved","CONF-NOT-ASSIGNABLE-ASSUMPTION",IF(AND(F98="No material change",OR(J98="Stale",S98="Stale for current decision")),"CONF-SC-NMC-STALE",IF(S98="Context not established","CONF-NOT-ASSIGNABLE-CONTEXT","CONF-NOT-ASSIGNABLE-STALE-CURRENT"))),IF(AB98="P09",IF(AND(F98="Use with limits",G98=""),"CONF-SC-LIMIT-MISSING",IF(AND(F98="No material change",H98="Changed exact claim"),"CONF-SC-NMC-CLAIM-CHANGED",IF(AND(F98="No material change",I98="Changed decision use"),"CONF-SC-NMC-USE-CHANGED",IF(AND(OR(O98="Multiple independent lines",O98="One independent line"),P98="Not established"),"CONF-SC-INDEPENDENCE-UNPROVEN",IF(AND(Q98="None",R98&lt;&gt;""),"CONF-SC-ASSUMPTION-CONFLICT","CONF-SC-UNCLASSIFIED"))))),IF(AB98="P10",IF(Q98="Material but bounded","CONF-LOW-ASSUMPTION",IF(AND(S98="Historical but deliberately bounded",J98="Limited / weak"),"CONF-LOW-HISTORICAL",IF(O98="Not established","CONF-LOW-NOT-ESTABLISHED",IF(AND(J98="Limited / weak",O98="Multiple independent lines",P98="Established independent origins",T98="Likely to change assessment"),"CONF-LOW-WEAK-LINES",IF(AND(O98="Single-origin only",NOT(AND(F98="Use",J98="Fit",OR(K98="Supported",K98="Inferred"),L98="Yes",OR(M98="None found",M98="Apparent contradiction resolved"),N98="None",O98="Single-origin only",OR(Q98="None",Q98="Limited and visible"),S98="Fit for current decision",T98="Unlikely to change assessment"))),"CONF-LOW-SINGLE-ORIGIN","CONF-LOW-SENSITIVE"))))),IF(AB98="P11",IF(F98="No material change","CONF-MODERATE-NMC",IF(F98="Use with limits","CONF-MODERATE-LIMITED",IF(S98="Historical but deliberately bounded","CONF-MODERATE-HISTORICAL",IF(P98="Shared or dependent origins","CONF-MODERATE-SHARED-ORIGINS",IF(OR(O98="One independent line",AND(F98="Use",J98="Fit",OR(K98="Supported",K98="Inferred"),L98="Yes",OR(M98="None found",M98="Apparent contradiction resolved"),N98="None",O98="Single-origin only",OR(Q98="None",Q98="Limited and visible"),S98="Fit for current decision",T98="Unlikely to change assessment")),"CONF-MODERATE-ONE-LINE",IF(AND(J98="Limited / weak",O98="Multiple independent lines",P98="Established independent origins",OR(T98="Unlikely to change assessment",T98="Could change scope or wording")),"CONF-MODERATE-WEAK-LINES","CONF-MODERATE-SENSITIVE")))))),IF(AB98="P12",IF(F98="No material change","CONF-HIGH-NMC",IF(K98="Inferred","CONF-HIGH-INFERENCE-RETAINED","CONF-HIGH-DIRECT-INDEPENDENT")),""))))))))))))))</x:f>
      </x:c>
      <x:c r="AD98" s="38" t="str">
        <x:f>IF(A98="","",IF(AC98="A120-TECH-INVALID-ENUM","One or more active Stage 1 controlled values are invalid.",IF(AC98="A120-INCOMPLETE","The active Stage 1 assessment is incomplete.",IF(AC98="A120-UPSTREAM-REFUSE","What Counts as Reliable Evidence in Competitor Analysis? returned Refuse claim.",IF(AC98="A120-UPSTREAM-REVIEW","What Counts as Reliable Evidence in Competitor Analysis? returned Review required.",IF(AC98="A120-SC-NMC-UNRESOLVED","The no-material-change claim remains unresolved.",IF(AC98="A120-UPSTREAM-UNRESOLVED","The claim remains unresolved.",IF(AC98="A120-DIRECT-FIT","The evidence does not directly fit the exact submitted claim.",IF(AC98="A120-DIRECT-FIT-PARTIAL","The submitted claim only partially fits the evidence.",IF(AC98="A120-MISSING-OR-UNCHECKED","Required evidence is missing, unavailable, unknown, or contradiction checking is incomplete.",IF(AC98="A120-CONTRADICTION","A material contradiction remains unresolved.",IF(AC98="A120-SC-NMC-CONTRADICTION","The no-material-change submission contains an unresolved material contradiction.",IF(AC98="A120-NOT-ASSIGNABLE-ASSUMPTION","A material assumption remains unresolved.",IF(AC98="A120-NOT-ASSIGNABLE-CONTEXT","The relevant context is not established.",IF(AC98="A120-NOT-ASSIGNABLE-STALE-CURRENT","The evidence or context is stale for the current decision.",IF(AC98="A120-SC-NMC-STALE","The no-material-change assessment is stale for the current decision.",IF(AC98="A120-SC-ASSUMPTION-CONFLICT","The assumption category and detail conflict.",IF(AC98="A120-SC-INDEPENDENCE-UNPROVEN","Independent origins are not established.",IF(AC98="A120-SC-LIMIT-MISSING","Use with limits requires a named limitation.",IF(AC98="A120-SC-NMC-CLAIM-CHANGED","The exact claim changed, so prior confidence cannot be carried forward.",IF(AC98="A120-SC-NMC-USE-CHANGED","The decision use changed.",IF(AC98="A120-SC-UNCLASSIFIED","The valid input combination has no authorized classification.",IF(AC98="A120-LOW-ASSUMPTION","A bounded material assumption makes the eligible assessment fragile.",IF(AC98="A120-LOW-HISTORICAL","Historical, weak support makes the assessment fragile.",IF(AC98="A120-LOW-NOT-ESTABLISHED","Support exists but independent support is not established.",IF(AC98="A120-LOW-SENSITIVE","Plausible new evidence is likely to change the assessment.",IF(AC98="A120-LOW-SINGLE-ORIGIN","The eligible assessment depends on one origin and fails the stable single-origin conjunction.",IF(AC98="A120-LOW-WEAK-LINES","Multiple independent lines remain weak and the result is likely to change.",IF(AC98="A120-MODERATE-HISTORICAL","The evidence supports a deliberately historical, bounded assessment.",IF(AC98="A120-MODERATE-LIMITED","The assessment is eligible only within the named limitation.",IF(AC98="A120-MODERATE-NMC","The unchanged assessment remains eligible but retains meaningful uncertainty.",IF(AC98="A120-MODERATE-ONE-LINE","The assessment rests on one effective line of support.",IF(AC98="A120-MODERATE-SENSITIVE","Meaningful new evidence could change the scope or wording.",IF(AC98="A120-MODERATE-SHARED-ORIGINS","The lines share or depend on common origins, reducing independent corroboration.",IF(AC98="A120-MODERATE-WEAK-LINES","Established independent origins support the assessment, but the evidence remains limited or weak.",IF(AC98="A120-HIGH-DIRECT-INDEPENDENT","Direct, coherent support with established independent origins and limited visible assumptions supports the bounded assessment.",IF(AC98="A120-HIGH-INFERENCE-RETAINED","Direct, coherent support with established independent origins supports the bounded inference; it remains explicitly an inference.",IF(AC98="A120-HIGH-NMC","The exact claim and decision use are unchanged and the strong-support conditions remain satisfied.",""))))))))))))))))))))))))))))))))))))))</x:f>
      </x:c>
      <x:c r="AE98" s="38" t="str">
        <x:f>IF(A98="","",IF(Z98="Invalid controlled input","No confidence statement is permitted.",IF(Z98="Incomplete","No confidence statement is permitted until Stage 1 is complete.",IF(Z98="Not eligible","Confidence not assignable: no confidence statement is permitted for "&amp;C98&amp;" because "&amp;AD98&amp;" "&amp;AG98,IF(AA98="High confidence",IF(K98="Inferred","The evidence supports the inference that ","The available evidence strongly supports the assessment that ")&amp;C98&amp;", with High confidence within "&amp;D98&amp;". The principal remaining uncertainty is "&amp;U98,IF(AA98="Moderate confidence",IF(K98="Inferred","The evidence supports the inference that ","The available evidence supports the assessment that ")&amp;C98&amp;", with Moderate confidence within "&amp;D98&amp;". "&amp;U98&amp;" could change its scope or wording.",IF(K98="Inferred","The limited evidence supports the provisional inference that ","Limited evidence weakly supports the bounded assessment that ")&amp;C98&amp;". Treat it as provisional because "&amp;U98))))))</x:f>
      </x:c>
      <x:c r="AF98" s="38" t="str">
        <x:f>IF(A98="","",IF(Z98="Invalid controlled input","Do not preserve or reuse a previous result.",IF(Z98="Incomplete","Do not infer a result from partial inputs.",IF(Z98="Not eligible","Do not use High, Moderate or Low confidence, zero confidence, very low confidence, or wording that presents the claim as established.",IF(AA98="High confidence","Do not say certain, proven, guaranteed, definitely, conclusive, established fact, or assign a numerical probability.",IF(AA98="Moderate confidence","Do not say definitive, conclusive, established fact, or attach a percentage band.","Do not say shows, confirms, demonstrates as established, or use Low confidence to rescue an unsupported claim."))))))</x:f>
      </x:c>
      <x:c r="AG98" s="38" t="str">
        <x:f>IF(A98="","",IF(AC98="A120-TECH-INVALID-ENUM","Correct the exact invalid value and resubmit.",IF(AC98="A120-INCOMPLETE","Complete every active Stage 1 field.",IF(AC98="A120-UPSTREAM-REFUSE","Resolve or replace the refused claim through What Counts as Reliable Evidence in Competitor Analysis?.",IF(AC98="A120-UPSTREAM-REVIEW","Complete the review in What Counts as Reliable Evidence in Competitor Analysis? before confidence assessment.",IF(AC98="A120-SC-NMC-UNRESOLVED","Resolve the claim status upstream before assigning confidence.",IF(AC98="A120-UPSTREAM-UNRESOLVED","Resolve the claim status upstream before assigning confidence.",IF(AC98="A120-DIRECT-FIT","Narrow or replace the claim and rerun What Counts as Reliable Evidence in Competitor Analysis?.",IF(AC98="A120-DIRECT-FIT-PARTIAL","Submit the separately narrowed proposition approved through What Counts as Reliable Evidence in Competitor Analysis? as the new Exact claim with Direct claim fit set to Yes.",IF(AC98="A120-MISSING-OR-UNCHECKED","Recover or document the required evidence and complete the review in What Counts as Reliable Evidence in Competitor Analysis? before assigning confidence.",IF(AC98="A120-CONTRADICTION","Resolve or preserve the contradiction through How to Handle Contradictory Competitor Evidence before assigning confidence.",IF(AC98="A120-SC-NMC-CONTRADICTION","Resolve or preserve the contradiction through How to Handle Contradictory Competitor Evidence before assigning confidence.",IF(AC98="A120-NOT-ASSIGNABLE-ASSUMPTION","Resolve the material assumption or narrow the claim.",IF(AC98="A120-NOT-ASSIGNABLE-CONTEXT","Establish the relevant context before assigning confidence.",IF(AC98="A120-NOT-ASSIGNABLE-STALE-CURRENT","Update or historically bind the evidence through When Competitor Evidence Becomes Too Old to Use.",IF(AC98="A120-SC-NMC-STALE","Run a fresh assessment with current evidence.",IF(AC98="A120-SC-ASSUMPTION-CONFLICT","Choose a bounded assumption category or remove the detail.",IF(AC98="A120-SC-INDEPENDENCE-UNPROVEN","Trace origins or correct the support category.",IF(AC98="A120-SC-LIMIT-MISSING","Add the exact limitation or correct the upstream outcome.",IF(AC98="A120-SC-NMC-CLAIM-CHANGED","Run a fresh assessment.",IF(AC98="A120-SC-NMC-USE-CHANGED","Run a fresh assessment for the new use.",IF(AC98="A120-SC-UNCLASSIFIED","Return to method governance; do not invent a result.",IF(AC98="A120-LOW-ASSUMPTION","Keep the assumption explicit and seek evidence that could remove it.",IF(AC98="A120-LOW-HISTORICAL","Use only historically bounded wording and seek current evidence.",IF(AC98="A120-LOW-NOT-ESTABLISHED","Trace provenance or collect genuinely independent evidence.",IF(AC98="A120-LOW-SENSITIVE","Collect the evidence most likely to change the result.",IF(AC98="A120-LOW-SINGLE-ORIGIN","Seek genuinely independent corroboration.",IF(AC98="A120-LOW-WEAK-LINES","Strengthen direct support before consequential use.",IF(AC98="A120-MODERATE-HISTORICAL","Do not generalize it to the current decision without fresh evidence.",IF(AC98="A120-MODERATE-LIMITED","Reopen if the named limitation no longer holds.",IF(AC98="A120-MODERATE-NMC","Reopen if the exact claim, use, evidence or context changes.",IF(AC98="A120-MODERATE-ONE-LINE","A second genuinely independent line could change scope or wording.",IF(AC98="A120-MODERATE-SENSITIVE","Name the likely change trigger and keep the statement bounded.",IF(AC98="A120-MODERATE-SHARED-ORIGINS","Seek genuinely independent origins.",IF(AC98="A120-MODERATE-WEAK-LINES","Strengthen the direct evidence and preserve the limitation.",IF(AC98="A120-HIGH-DIRECT-INDEPENDENT","Reopen on the named evidence, context, assumption or decision-use trigger.",IF(AC98="A120-HIGH-INFERENCE-RETAINED","Retain the inference marker and reopen on the named trigger.",IF(AC98="A120-HIGH-NMC","Reopen on the named evidence, context, assumption or decision-use trigger.",""))))))))))))))))))))))))))))))))))))))</x:f>
      </x:c>
      <x:c r="AH98" s="38" t="str">
        <x:f>IF(A98="","",IF(Z98&lt;&gt;"Eligible","",IF(AND(V98="Consequential / high-impact",W98="Hard to reverse"),"CONF-OVERLAY-CONSEQUENCE + CONF-OVERLAY-HARD-TO-REVERSE",IF(AND(AA98="Low confidence",W98="Hard to reverse"),"CONF-OVERLAY-HARD-TO-REVERSE",IF(V98="Consequential / high-impact","CONF-OVERLAY-CONSEQUENCE",IF(W98="Hard to reverse","CONF-OVERLAY-HARD-TO-REVERSE",IF(OR(V98="Material / decision-changing",W98="Costly to reverse"),"CONF-OVERLAY-CONSEQUENCE","")))))))</x:f>
      </x:c>
      <x:c r="AI98" s="38" t="str">
        <x:f>IF(A98="","",IF(Z98&lt;&gt;"Eligible","",IF(AND(V98="Consequential / high-impact",W98="Hard to reverse"),IF(AA98="Low confidence","Independent review and formal approval required; default to deferral, evidence collection or a reversible test.","Independent accountable review and formal approval required before a consequential, hard-to-reverse action."),IF(AND(AA98="Low confidence",W98="Hard to reverse"),"Independent review and formal approval required; default to deferral, evidence collection or a reversible test.",IF(V98="Consequential / high-impact","Independent accountable review and formal approval required.",IF(W98="Hard to reverse","Independent review required before a hard-to-reverse action.",IF(OR(V98="Material / decision-changing",W98="Costly to reverse"),"Accountable reviewer required before material use.","Owner review; reopen on the named trigger.")))))))</x:f>
      </x:c>
      <x:c r="AJ98" s="38" t="str">
        <x:f>IF(A98="","",IF(Z98&lt;&gt;"Eligible","",IF(AND(V98="Consequential / high-impact",W98="Hard to reverse"),IF(AA98="Low confidence","Do not make an irreversible commitment from this Low-confidence assessment.","Prefer a reversible step and proceed only within the recorded scope after independent review; confidence itself is unchanged."),IF(AND(AA98="Low confidence",W98="Hard to reverse"),"Do not make an irreversible commitment from this Low-confidence assessment.",IF(V98="Consequential / high-impact","Proceed only within the recorded scope after independent review; confidence itself is unchanged.",IF(W98="Hard to reverse","Prefer a reversible step until review is complete.",IF(OR(V98="Material / decision-changing",W98="Costly to reverse"),"Use only after accountable review and within the stated boundary.","Proceed within the stated scope and preserve the reopen condition.")))))))</x:f>
      </x:c>
      <x:c r="AK98" s="37"/>
      <x:c r="AL98" s="37"/>
      <x:c r="AM98" s="37"/>
      <x:c r="AN98" s="37"/>
      <x:c r="AO98" s="42"/>
      <x:c r="AP98" s="38" t="str">
        <x:f>IF(A98="","",IF(Z98&lt;&gt;"Eligible","Not active",IF(OR(AND(AN98&lt;&gt;"",NOT(OR(EXACT(AN98,"Yes"),EXACT(AN98,"No")))),AND(AO98&lt;&gt;"",NOT(ISNUMBER(AO98)))),"H00",IF(OR(AK98="",AM98="",AN98=""),"H01",IF(AND(OR(V98="Material / decision-changing",V98="Consequential / high-impact",W98="Costly to reverse",W98="Hard to reverse"),AL98=""),"H02",IF(AND(OR(V98="Consequential / high-impact",W98="Hard to reverse"),AK98&lt;&gt;"",AL98&lt;&gt;"",EXACT(AK98,AL98)),"H03",IF(AND(AN98="Yes",AO98=""),"H04",IF(AND(AN98="No",AO98&lt;&gt;""),"H05","H06"))))))))</x:f>
      </x:c>
      <x:c r="AQ98" s="38" t="str">
        <x:f>IF(A98="","",IF(AP98="Not active","Not active",IF(OR(AP98="H00",AP98="H01",AP98="H04"),"Incomplete",IF(OR(AP98="H02",AP98="H03",AP98="H05"),"Draft","Complete"))))</x:f>
      </x:c>
      <x:c r="AR98" s="38" t="str">
        <x:f>IF(A98="","",IF(AP98="H00","CONF-HANDOFF-INVALID",IF(AP98="H01","CONF-HANDOFF-INCOMPLETE",IF(AP98="H02","CONF-HANDOFF-REVIEWER",IF(AP98="H03","CONF-HANDOFF-INDEPENDENCE",IF(AP98="H04","CONF-HANDOFF-DATE",IF(AP98="H05","CONF-HANDOFF-DATE-NOT-MATERIAL","")))))))</x:f>
      </x:c>
      <x:c r="AS98" s="38" t="str">
        <x:f>IF(A98="","",IF(AP98="H06","Permitted","Prohibited"))</x:f>
      </x:c>
      <x:c r="AT98" s="38" t="str">
        <x:f>IF(A98="","",IF(OR(AB98="P98",AB98="P99",AB98="P101",AB98="P102"),"What Counts as Reliable Evidence in Competitor Analysis?",IF(AB98="P100","Observed, Inferred and Unresolved Evidence",IF(AB98="P103","How to Handle Contradictory Competitor Evidence",IF(AB98="P104","When Competitor Evidence Becomes Too Old to Use","")))))</x:f>
      </x:c>
      <x:c r="AU98" s="38" t="str">
        <x:f>IF(A98="","","SERPIFAI Confidence Statement Method v1.0.1")</x:f>
      </x:c>
      <x:c r="AV98" s="38" t="str">
        <x:f>IF(A98="","","Qualitative evidence-and-uncertainty protocol; not probability, calibrated accuracy, scoring, assurance or a guarantee.")</x:f>
      </x:c>
    </x:row>
    <x:row r="99">
      <x:c r="A99" s="37"/>
      <x:c r="B99" s="37"/>
      <x:c r="C99" s="37"/>
      <x:c r="D99" s="37"/>
      <x:c r="E99" s="42"/>
      <x:c r="F99" s="37"/>
      <x:c r="G99" s="37"/>
      <x:c r="H99" s="37"/>
      <x:c r="I99" s="37"/>
      <x:c r="J99" s="37"/>
      <x:c r="K99" s="37"/>
      <x:c r="L99" s="37"/>
      <x:c r="M99" s="37"/>
      <x:c r="N99" s="37"/>
      <x:c r="O99" s="37"/>
      <x:c r="P99" s="37"/>
      <x:c r="Q99" s="37"/>
      <x:c r="R99" s="37"/>
      <x:c r="S99" s="37"/>
      <x:c r="T99" s="37"/>
      <x:c r="U99" s="37"/>
      <x:c r="V99" s="37"/>
      <x:c r="W99" s="37"/>
      <x:c r="X99" s="38" t="str">
        <x:f>IF(A99="","",IF(NOT(AND(OR(EXACT(F99,"Use"),EXACT(F99,"Use with limits"),EXACT(F99,"Review required"),EXACT(F99,"Refuse claim"),EXACT(F99,"No material change")),OR(EXACT(J99,"Fit"),EXACT(J99,"Limited / weak"),EXACT(J99,"Stale"),EXACT(J99,"Contradictory"),EXACT(J99,"Missing")),OR(EXACT(K99,"Supported"),EXACT(K99,"Inferred"),EXACT(K99,"Unresolved")),OR(EXACT(L99,"Yes"),EXACT(L99,"Partial"),EXACT(L99,"No"),EXACT(L99,"Unknown")),OR(EXACT(M99,"None found"),EXACT(M99,"Apparent contradiction resolved"),EXACT(M99,"Material contradiction unresolved"),EXACT(M99,"Not checked")),OR(EXACT(N99,"None"),EXACT(N99,"Recoverable missing evidence"),EXACT(N99,"Material evidence unavailable"),EXACT(N99,"Unknown")),OR(EXACT(O99,"Multiple independent lines"),EXACT(O99,"One independent line"),EXACT(O99,"Single-origin only"),EXACT(O99,"Not established")),OR(EXACT(Q99,"None"),EXACT(Q99,"Limited and visible"),EXACT(Q99,"Material but bounded"),EXACT(Q99,"Material and unresolved")),OR(EXACT(S99,"Fit for current decision"),EXACT(S99,"Historical but deliberately bounded"),EXACT(S99,"Stale for current decision"),EXACT(S99,"Context not established")),OR(EXACT(T99,"Unlikely to change assessment"),EXACT(T99,"Could change scope or wording"),EXACT(T99,"Likely to change assessment")),OR(EXACT(V99,"Routine / descriptive"),EXACT(V99,"Material / decision-changing"),EXACT(V99,"Consequential / high-impact")),OR(EXACT(W99,"Easy to reverse"),EXACT(W99,"Costly to reverse"),EXACT(W99,"Hard to reverse")),IF(F99="No material change",OR(EXACT(H99,"Unchanged exact claim"),EXACT(H99,"Changed exact claim")),TRUE),IF(F99="No material change",OR(EXACT(I99,"Unchanged decision use"),EXACT(I99,"Changed decision use")),TRUE),IF(OR(O99="Multiple independent lines",O99="One independent line"),OR(EXACT(P99,"Established independent origins"),EXACT(P99,"Shared or dependent origins"),EXACT(P99,"Not established")),TRUE))),"Invalid","Valid"))</x:f>
      </x:c>
      <x:c r="Y99" s="38" t="str">
        <x:f>IF(A99="","",IF(X99="Invalid","Not evaluated after P00",IF(OR(C99="",D99="",F99="",IF(F99="No material change",OR(H99="",I99=""),FALSE),J99="",K99="",L99="",M99="",N99="",O99="",IF(OR(O99="Multiple independent lines",O99="One independent line"),P99="",FALSE),Q99="",IF(Q99&lt;&gt;"None",R99="",FALSE),S99="",T99="",U99="",V99="",W99=""),"Incomplete","Complete")))</x:f>
      </x:c>
      <x:c r="Z99" s="38" t="str">
        <x:f>IF(A99="","",IF(AB99="P00","Invalid controlled input",IF(AB99="P01","Incomplete",IF(OR(AB99="P02",AB99="P03",AB99="P04",AB99="P05",AB99="P06",AB99="P07",AB99="P08",AB99="P09"),"Not eligible","Eligible"))))</x:f>
      </x:c>
      <x:c r="AA99" s="38" t="str">
        <x:f>IF(A99="","",IF(AB99="P00","No confidence assigned",IF(AB99="P01","No confidence result",IF(OR(AB99="P02",AB99="P03",AB99="P04",AB99="P05",AB99="P06",AB99="P07",AB99="P08",AB99="P09"),"Confidence not assignable",IF(AB99="P10","Low confidence",IF(AB99="P11","Moderate confidence","High confidence"))))))</x:f>
      </x:c>
      <x:c r="AB99" s="38" t="str">
        <x:f>IF(A99="","",IF(X99="Invalid","P00",IF(Y99="Incomplete","P01",IF(F99="Refuse claim","P02",IF(F99="Review required","P03",IF(K99="Unresolved","P04",IF(OR(L99="No",L99="Unknown",L99="Partial"),"P05",IF(OR(J99="Missing",N99&lt;&gt;"None",M99="Not checked"),"P06",IF(OR(J99="Contradictory",M99="Material contradiction unresolved"),"P07",IF(OR(J99="Stale",S99="Stale for current decision",S99="Context not established",Q99="Material and unresolved"),"P08",IF(OR(AND(F99="Use with limits",G99=""),AND(F99="No material change",H99="Changed exact claim"),AND(F99="No material change",I99="Changed decision use"),AND(OR(O99="Multiple independent lines",O99="One independent line"),P99="Not established"),AND(Q99="None",R99&lt;&gt;"")),"P09",IF(OR(Q99="Material but bounded",AND(S99="Historical but deliberately bounded",J99="Limited / weak"),O99="Not established",AND(J99="Limited / weak",O99="Multiple independent lines",P99="Established independent origins",T99="Likely to change assessment"),AND(O99="Single-origin only",NOT(AND(F99="Use",J99="Fit",OR(K99="Supported",K99="Inferred"),L99="Yes",OR(M99="None found",M99="Apparent contradiction resolved"),N99="None",O99="Single-origin only",OR(Q99="None",Q99="Limited and visible"),S99="Fit for current decision",T99="Unlikely to change assessment"))),T99="Likely to change assessment"),"P10",IF(OR(AND(F99="No material change",NOT(AND(OR(F99="Use",F99="No material change"),IF(F99="No material change",AND(H99="Unchanged exact claim",I99="Unchanged decision use"),TRUE),J99="Fit",OR(K99="Supported",K99="Inferred"),L99="Yes",OR(M99="None found",M99="Apparent contradiction resolved"),N99="None",O99="Multiple independent lines",P99="Established independent origins",OR(Q99="None",Q99="Limited and visible"),S99="Fit for current decision",T99="Unlikely to change assessment"))),F99="Use with limits",S99="Historical but deliberately bounded",P99="Shared or dependent origins",O99="One independent line",AND(F99="Use",J99="Fit",OR(K99="Supported",K99="Inferred"),L99="Yes",OR(M99="None found",M99="Apparent contradiction resolved"),N99="None",O99="Single-origin only",OR(Q99="None",Q99="Limited and visible"),S99="Fit for current decision",T99="Unlikely to change assessment"),AND(J99="Limited / weak",O99="Multiple independent lines",P99="Established independent origins",OR(T99="Unlikely to change assessment",T99="Could change scope or wording")),T99="Could change scope or wording"),"P11",IF(AND(OR(F99="Use",F99="No material change"),IF(F99="No material change",AND(H99="Unchanged exact claim",I99="Unchanged decision use"),TRUE),J99="Fit",OR(K99="Supported",K99="Inferred"),L99="Yes",OR(M99="None found",M99="Apparent contradiction resolved"),N99="None",O99="Multiple independent lines",P99="Established independent origins",OR(Q99="None",Q99="Limited and visible"),S99="Fit for current decision",T99="Unlikely to change assessment"),"P12","P09"))))))))))))))</x:f>
      </x:c>
      <x:c r="AC99" s="38" t="str">
        <x:f>IF(A99="","",IF(AB99="P00","CONF-TECH-INVALID-ENUM",IF(AB99="P01","CONF-INCOMPLETE",IF(AB99="P02","CONF-UPSTREAM-REFUSE",IF(AB99="P03","CONF-UPSTREAM-REVIEW",IF(AB99="P04",IF(F99="No material change","CONF-SC-NMC-UNRESOLVED","CONF-UPSTREAM-UNRESOLVED"),IF(AB99="P05",IF(L99="Partial","CONF-DIRECT-FIT-PARTIAL","CONF-DIRECT-FIT"),IF(AB99="P06","CONF-MISSING-OR-UNCHECKED",IF(AB99="P07",IF(F99="No material change","CONF-SC-NMC-CONTRADICTION","CONF-CONTRADICTION"),IF(AB99="P08",IF(Q99="Material and unresolved","CONF-NOT-ASSIGNABLE-ASSUMPTION",IF(AND(F99="No material change",OR(J99="Stale",S99="Stale for current decision")),"CONF-SC-NMC-STALE",IF(S99="Context not established","CONF-NOT-ASSIGNABLE-CONTEXT","CONF-NOT-ASSIGNABLE-STALE-CURRENT"))),IF(AB99="P09",IF(AND(F99="Use with limits",G99=""),"CONF-SC-LIMIT-MISSING",IF(AND(F99="No material change",H99="Changed exact claim"),"CONF-SC-NMC-CLAIM-CHANGED",IF(AND(F99="No material change",I99="Changed decision use"),"CONF-SC-NMC-USE-CHANGED",IF(AND(OR(O99="Multiple independent lines",O99="One independent line"),P99="Not established"),"CONF-SC-INDEPENDENCE-UNPROVEN",IF(AND(Q99="None",R99&lt;&gt;""),"CONF-SC-ASSUMPTION-CONFLICT","CONF-SC-UNCLASSIFIED"))))),IF(AB99="P10",IF(Q99="Material but bounded","CONF-LOW-ASSUMPTION",IF(AND(S99="Historical but deliberately bounded",J99="Limited / weak"),"CONF-LOW-HISTORICAL",IF(O99="Not established","CONF-LOW-NOT-ESTABLISHED",IF(AND(J99="Limited / weak",O99="Multiple independent lines",P99="Established independent origins",T99="Likely to change assessment"),"CONF-LOW-WEAK-LINES",IF(AND(O99="Single-origin only",NOT(AND(F99="Use",J99="Fit",OR(K99="Supported",K99="Inferred"),L99="Yes",OR(M99="None found",M99="Apparent contradiction resolved"),N99="None",O99="Single-origin only",OR(Q99="None",Q99="Limited and visible"),S99="Fit for current decision",T99="Unlikely to change assessment"))),"CONF-LOW-SINGLE-ORIGIN","CONF-LOW-SENSITIVE"))))),IF(AB99="P11",IF(F99="No material change","CONF-MODERATE-NMC",IF(F99="Use with limits","CONF-MODERATE-LIMITED",IF(S99="Historical but deliberately bounded","CONF-MODERATE-HISTORICAL",IF(P99="Shared or dependent origins","CONF-MODERATE-SHARED-ORIGINS",IF(OR(O99="One independent line",AND(F99="Use",J99="Fit",OR(K99="Supported",K99="Inferred"),L99="Yes",OR(M99="None found",M99="Apparent contradiction resolved"),N99="None",O99="Single-origin only",OR(Q99="None",Q99="Limited and visible"),S99="Fit for current decision",T99="Unlikely to change assessment")),"CONF-MODERATE-ONE-LINE",IF(AND(J99="Limited / weak",O99="Multiple independent lines",P99="Established independent origins",OR(T99="Unlikely to change assessment",T99="Could change scope or wording")),"CONF-MODERATE-WEAK-LINES","CONF-MODERATE-SENSITIVE")))))),IF(AB99="P12",IF(F99="No material change","CONF-HIGH-NMC",IF(K99="Inferred","CONF-HIGH-INFERENCE-RETAINED","CONF-HIGH-DIRECT-INDEPENDENT")),""))))))))))))))</x:f>
      </x:c>
      <x:c r="AD99" s="38" t="str">
        <x:f>IF(A99="","",IF(AC99="A121-TECH-INVALID-ENUM","One or more active Stage 1 controlled values are invalid.",IF(AC99="A121-INCOMPLETE","The active Stage 1 assessment is incomplete.",IF(AC99="A121-UPSTREAM-REFUSE","What Counts as Reliable Evidence in Competitor Analysis? returned Refuse claim.",IF(AC99="A121-UPSTREAM-REVIEW","What Counts as Reliable Evidence in Competitor Analysis? returned Review required.",IF(AC99="A121-SC-NMC-UNRESOLVED","The no-material-change claim remains unresolved.",IF(AC99="A121-UPSTREAM-UNRESOLVED","The claim remains unresolved.",IF(AC99="A121-DIRECT-FIT","The evidence does not directly fit the exact submitted claim.",IF(AC99="A121-DIRECT-FIT-PARTIAL","The submitted claim only partially fits the evidence.",IF(AC99="A121-MISSING-OR-UNCHECKED","Required evidence is missing, unavailable, unknown, or contradiction checking is incomplete.",IF(AC99="A121-CONTRADICTION","A material contradiction remains unresolved.",IF(AC99="A121-SC-NMC-CONTRADICTION","The no-material-change submission contains an unresolved material contradiction.",IF(AC99="A121-NOT-ASSIGNABLE-ASSUMPTION","A material assumption remains unresolved.",IF(AC99="A121-NOT-ASSIGNABLE-CONTEXT","The relevant context is not established.",IF(AC99="A121-NOT-ASSIGNABLE-STALE-CURRENT","The evidence or context is stale for the current decision.",IF(AC99="A121-SC-NMC-STALE","The no-material-change assessment is stale for the current decision.",IF(AC99="A121-SC-ASSUMPTION-CONFLICT","The assumption category and detail conflict.",IF(AC99="A121-SC-INDEPENDENCE-UNPROVEN","Independent origins are not established.",IF(AC99="A121-SC-LIMIT-MISSING","Use with limits requires a named limitation.",IF(AC99="A121-SC-NMC-CLAIM-CHANGED","The exact claim changed, so prior confidence cannot be carried forward.",IF(AC99="A121-SC-NMC-USE-CHANGED","The decision use changed.",IF(AC99="A121-SC-UNCLASSIFIED","The valid input combination has no authorized classification.",IF(AC99="A121-LOW-ASSUMPTION","A bounded material assumption makes the eligible assessment fragile.",IF(AC99="A121-LOW-HISTORICAL","Historical, weak support makes the assessment fragile.",IF(AC99="A121-LOW-NOT-ESTABLISHED","Support exists but independent support is not established.",IF(AC99="A121-LOW-SENSITIVE","Plausible new evidence is likely to change the assessment.",IF(AC99="A121-LOW-SINGLE-ORIGIN","The eligible assessment depends on one origin and fails the stable single-origin conjunction.",IF(AC99="A121-LOW-WEAK-LINES","Multiple independent lines remain weak and the result is likely to change.",IF(AC99="A121-MODERATE-HISTORICAL","The evidence supports a deliberately historical, bounded assessment.",IF(AC99="A121-MODERATE-LIMITED","The assessment is eligible only within the named limitation.",IF(AC99="A121-MODERATE-NMC","The unchanged assessment remains eligible but retains meaningful uncertainty.",IF(AC99="A121-MODERATE-ONE-LINE","The assessment rests on one effective line of support.",IF(AC99="A121-MODERATE-SENSITIVE","Meaningful new evidence could change the scope or wording.",IF(AC99="A121-MODERATE-SHARED-ORIGINS","The lines share or depend on common origins, reducing independent corroboration.",IF(AC99="A121-MODERATE-WEAK-LINES","Established independent origins support the assessment, but the evidence remains limited or weak.",IF(AC99="A121-HIGH-DIRECT-INDEPENDENT","Direct, coherent support with established independent origins and limited visible assumptions supports the bounded assessment.",IF(AC99="A121-HIGH-INFERENCE-RETAINED","Direct, coherent support with established independent origins supports the bounded inference; it remains explicitly an inference.",IF(AC99="A121-HIGH-NMC","The exact claim and decision use are unchanged and the strong-support conditions remain satisfied.",""))))))))))))))))))))))))))))))))))))))</x:f>
      </x:c>
      <x:c r="AE99" s="38" t="str">
        <x:f>IF(A99="","",IF(Z99="Invalid controlled input","No confidence statement is permitted.",IF(Z99="Incomplete","No confidence statement is permitted until Stage 1 is complete.",IF(Z99="Not eligible","Confidence not assignable: no confidence statement is permitted for "&amp;C99&amp;" because "&amp;AD99&amp;" "&amp;AG99,IF(AA99="High confidence",IF(K99="Inferred","The evidence supports the inference that ","The available evidence strongly supports the assessment that ")&amp;C99&amp;", with High confidence within "&amp;D99&amp;". The principal remaining uncertainty is "&amp;U99,IF(AA99="Moderate confidence",IF(K99="Inferred","The evidence supports the inference that ","The available evidence supports the assessment that ")&amp;C99&amp;", with Moderate confidence within "&amp;D99&amp;". "&amp;U99&amp;" could change its scope or wording.",IF(K99="Inferred","The limited evidence supports the provisional inference that ","Limited evidence weakly supports the bounded assessment that ")&amp;C99&amp;". Treat it as provisional because "&amp;U99))))))</x:f>
      </x:c>
      <x:c r="AF99" s="38" t="str">
        <x:f>IF(A99="","",IF(Z99="Invalid controlled input","Do not preserve or reuse a previous result.",IF(Z99="Incomplete","Do not infer a result from partial inputs.",IF(Z99="Not eligible","Do not use High, Moderate or Low confidence, zero confidence, very low confidence, or wording that presents the claim as established.",IF(AA99="High confidence","Do not say certain, proven, guaranteed, definitely, conclusive, established fact, or assign a numerical probability.",IF(AA99="Moderate confidence","Do not say definitive, conclusive, established fact, or attach a percentage band.","Do not say shows, confirms, demonstrates as established, or use Low confidence to rescue an unsupported claim."))))))</x:f>
      </x:c>
      <x:c r="AG99" s="38" t="str">
        <x:f>IF(A99="","",IF(AC99="A121-TECH-INVALID-ENUM","Correct the exact invalid value and resubmit.",IF(AC99="A121-INCOMPLETE","Complete every active Stage 1 field.",IF(AC99="A121-UPSTREAM-REFUSE","Resolve or replace the refused claim through What Counts as Reliable Evidence in Competitor Analysis?.",IF(AC99="A121-UPSTREAM-REVIEW","Complete the review in What Counts as Reliable Evidence in Competitor Analysis? before confidence assessment.",IF(AC99="A121-SC-NMC-UNRESOLVED","Resolve the claim status upstream before assigning confidence.",IF(AC99="A121-UPSTREAM-UNRESOLVED","Resolve the claim status upstream before assigning confidence.",IF(AC99="A121-DIRECT-FIT","Narrow or replace the claim and rerun What Counts as Reliable Evidence in Competitor Analysis?.",IF(AC99="A121-DIRECT-FIT-PARTIAL","Submit the separately narrowed proposition approved through What Counts as Reliable Evidence in Competitor Analysis? as the new Exact claim with Direct claim fit set to Yes.",IF(AC99="A121-MISSING-OR-UNCHECKED","Recover or document the required evidence and complete the review in What Counts as Reliable Evidence in Competitor Analysis? before assigning confidence.",IF(AC99="A121-CONTRADICTION","Resolve or preserve the contradiction through How to Handle Contradictory Competitor Evidence before assigning confidence.",IF(AC99="A121-SC-NMC-CONTRADICTION","Resolve or preserve the contradiction through How to Handle Contradictory Competitor Evidence before assigning confidence.",IF(AC99="A121-NOT-ASSIGNABLE-ASSUMPTION","Resolve the material assumption or narrow the claim.",IF(AC99="A121-NOT-ASSIGNABLE-CONTEXT","Establish the relevant context before assigning confidence.",IF(AC99="A121-NOT-ASSIGNABLE-STALE-CURRENT","Update or historically bind the evidence through When Competitor Evidence Becomes Too Old to Use.",IF(AC99="A121-SC-NMC-STALE","Run a fresh assessment with current evidence.",IF(AC99="A121-SC-ASSUMPTION-CONFLICT","Choose a bounded assumption category or remove the detail.",IF(AC99="A121-SC-INDEPENDENCE-UNPROVEN","Trace origins or correct the support category.",IF(AC99="A121-SC-LIMIT-MISSING","Add the exact limitation or correct the upstream outcome.",IF(AC99="A121-SC-NMC-CLAIM-CHANGED","Run a fresh assessment.",IF(AC99="A121-SC-NMC-USE-CHANGED","Run a fresh assessment for the new use.",IF(AC99="A121-SC-UNCLASSIFIED","Return to method governance; do not invent a result.",IF(AC99="A121-LOW-ASSUMPTION","Keep the assumption explicit and seek evidence that could remove it.",IF(AC99="A121-LOW-HISTORICAL","Use only historically bounded wording and seek current evidence.",IF(AC99="A121-LOW-NOT-ESTABLISHED","Trace provenance or collect genuinely independent evidence.",IF(AC99="A121-LOW-SENSITIVE","Collect the evidence most likely to change the result.",IF(AC99="A121-LOW-SINGLE-ORIGIN","Seek genuinely independent corroboration.",IF(AC99="A121-LOW-WEAK-LINES","Strengthen direct support before consequential use.",IF(AC99="A121-MODERATE-HISTORICAL","Do not generalize it to the current decision without fresh evidence.",IF(AC99="A121-MODERATE-LIMITED","Reopen if the named limitation no longer holds.",IF(AC99="A121-MODERATE-NMC","Reopen if the exact claim, use, evidence or context changes.",IF(AC99="A121-MODERATE-ONE-LINE","A second genuinely independent line could change scope or wording.",IF(AC99="A121-MODERATE-SENSITIVE","Name the likely change trigger and keep the statement bounded.",IF(AC99="A121-MODERATE-SHARED-ORIGINS","Seek genuinely independent origins.",IF(AC99="A121-MODERATE-WEAK-LINES","Strengthen the direct evidence and preserve the limitation.",IF(AC99="A121-HIGH-DIRECT-INDEPENDENT","Reopen on the named evidence, context, assumption or decision-use trigger.",IF(AC99="A121-HIGH-INFERENCE-RETAINED","Retain the inference marker and reopen on the named trigger.",IF(AC99="A121-HIGH-NMC","Reopen on the named evidence, context, assumption or decision-use trigger.",""))))))))))))))))))))))))))))))))))))))</x:f>
      </x:c>
      <x:c r="AH99" s="38" t="str">
        <x:f>IF(A99="","",IF(Z99&lt;&gt;"Eligible","",IF(AND(V99="Consequential / high-impact",W99="Hard to reverse"),"CONF-OVERLAY-CONSEQUENCE + CONF-OVERLAY-HARD-TO-REVERSE",IF(AND(AA99="Low confidence",W99="Hard to reverse"),"CONF-OVERLAY-HARD-TO-REVERSE",IF(V99="Consequential / high-impact","CONF-OVERLAY-CONSEQUENCE",IF(W99="Hard to reverse","CONF-OVERLAY-HARD-TO-REVERSE",IF(OR(V99="Material / decision-changing",W99="Costly to reverse"),"CONF-OVERLAY-CONSEQUENCE","")))))))</x:f>
      </x:c>
      <x:c r="AI99" s="38" t="str">
        <x:f>IF(A99="","",IF(Z99&lt;&gt;"Eligible","",IF(AND(V99="Consequential / high-impact",W99="Hard to reverse"),IF(AA99="Low confidence","Independent review and formal approval required; default to deferral, evidence collection or a reversible test.","Independent accountable review and formal approval required before a consequential, hard-to-reverse action."),IF(AND(AA99="Low confidence",W99="Hard to reverse"),"Independent review and formal approval required; default to deferral, evidence collection or a reversible test.",IF(V99="Consequential / high-impact","Independent accountable review and formal approval required.",IF(W99="Hard to reverse","Independent review required before a hard-to-reverse action.",IF(OR(V99="Material / decision-changing",W99="Costly to reverse"),"Accountable reviewer required before material use.","Owner review; reopen on the named trigger.")))))))</x:f>
      </x:c>
      <x:c r="AJ99" s="38" t="str">
        <x:f>IF(A99="","",IF(Z99&lt;&gt;"Eligible","",IF(AND(V99="Consequential / high-impact",W99="Hard to reverse"),IF(AA99="Low confidence","Do not make an irreversible commitment from this Low-confidence assessment.","Prefer a reversible step and proceed only within the recorded scope after independent review; confidence itself is unchanged."),IF(AND(AA99="Low confidence",W99="Hard to reverse"),"Do not make an irreversible commitment from this Low-confidence assessment.",IF(V99="Consequential / high-impact","Proceed only within the recorded scope after independent review; confidence itself is unchanged.",IF(W99="Hard to reverse","Prefer a reversible step until review is complete.",IF(OR(V99="Material / decision-changing",W99="Costly to reverse"),"Use only after accountable review and within the stated boundary.","Proceed within the stated scope and preserve the reopen condition.")))))))</x:f>
      </x:c>
      <x:c r="AK99" s="37"/>
      <x:c r="AL99" s="37"/>
      <x:c r="AM99" s="37"/>
      <x:c r="AN99" s="37"/>
      <x:c r="AO99" s="42"/>
      <x:c r="AP99" s="38" t="str">
        <x:f>IF(A99="","",IF(Z99&lt;&gt;"Eligible","Not active",IF(OR(AND(AN99&lt;&gt;"",NOT(OR(EXACT(AN99,"Yes"),EXACT(AN99,"No")))),AND(AO99&lt;&gt;"",NOT(ISNUMBER(AO99)))),"H00",IF(OR(AK99="",AM99="",AN99=""),"H01",IF(AND(OR(V99="Material / decision-changing",V99="Consequential / high-impact",W99="Costly to reverse",W99="Hard to reverse"),AL99=""),"H02",IF(AND(OR(V99="Consequential / high-impact",W99="Hard to reverse"),AK99&lt;&gt;"",AL99&lt;&gt;"",EXACT(AK99,AL99)),"H03",IF(AND(AN99="Yes",AO99=""),"H04",IF(AND(AN99="No",AO99&lt;&gt;""),"H05","H06"))))))))</x:f>
      </x:c>
      <x:c r="AQ99" s="38" t="str">
        <x:f>IF(A99="","",IF(AP99="Not active","Not active",IF(OR(AP99="H00",AP99="H01",AP99="H04"),"Incomplete",IF(OR(AP99="H02",AP99="H03",AP99="H05"),"Draft","Complete"))))</x:f>
      </x:c>
      <x:c r="AR99" s="38" t="str">
        <x:f>IF(A99="","",IF(AP99="H00","CONF-HANDOFF-INVALID",IF(AP99="H01","CONF-HANDOFF-INCOMPLETE",IF(AP99="H02","CONF-HANDOFF-REVIEWER",IF(AP99="H03","CONF-HANDOFF-INDEPENDENCE",IF(AP99="H04","CONF-HANDOFF-DATE",IF(AP99="H05","CONF-HANDOFF-DATE-NOT-MATERIAL","")))))))</x:f>
      </x:c>
      <x:c r="AS99" s="38" t="str">
        <x:f>IF(A99="","",IF(AP99="H06","Permitted","Prohibited"))</x:f>
      </x:c>
      <x:c r="AT99" s="38" t="str">
        <x:f>IF(A99="","",IF(OR(AB99="P99",AB99="P100",AB99="P102",AB99="P103"),"What Counts as Reliable Evidence in Competitor Analysis?",IF(AB99="P101","Observed, Inferred and Unresolved Evidence",IF(AB99="P104","How to Handle Contradictory Competitor Evidence",IF(AB99="P105","When Competitor Evidence Becomes Too Old to Use","")))))</x:f>
      </x:c>
      <x:c r="AU99" s="38" t="str">
        <x:f>IF(A99="","","SERPIFAI Confidence Statement Method v1.0.1")</x:f>
      </x:c>
      <x:c r="AV99" s="38" t="str">
        <x:f>IF(A99="","","Qualitative evidence-and-uncertainty protocol; not probability, calibrated accuracy, scoring, assurance or a guarantee.")</x:f>
      </x:c>
    </x:row>
    <x:row r="100">
      <x:c r="A100" s="37"/>
      <x:c r="B100" s="37"/>
      <x:c r="C100" s="37"/>
      <x:c r="D100" s="37"/>
      <x:c r="E100" s="42"/>
      <x:c r="F100" s="37"/>
      <x:c r="G100" s="37"/>
      <x:c r="H100" s="37"/>
      <x:c r="I100" s="37"/>
      <x:c r="J100" s="37"/>
      <x:c r="K100" s="37"/>
      <x:c r="L100" s="37"/>
      <x:c r="M100" s="37"/>
      <x:c r="N100" s="37"/>
      <x:c r="O100" s="37"/>
      <x:c r="P100" s="37"/>
      <x:c r="Q100" s="37"/>
      <x:c r="R100" s="37"/>
      <x:c r="S100" s="37"/>
      <x:c r="T100" s="37"/>
      <x:c r="U100" s="37"/>
      <x:c r="V100" s="37"/>
      <x:c r="W100" s="37"/>
      <x:c r="X100" s="38" t="str">
        <x:f>IF(A100="","",IF(NOT(AND(OR(EXACT(F100,"Use"),EXACT(F100,"Use with limits"),EXACT(F100,"Review required"),EXACT(F100,"Refuse claim"),EXACT(F100,"No material change")),OR(EXACT(J100,"Fit"),EXACT(J100,"Limited / weak"),EXACT(J100,"Stale"),EXACT(J100,"Contradictory"),EXACT(J100,"Missing")),OR(EXACT(K100,"Supported"),EXACT(K100,"Inferred"),EXACT(K100,"Unresolved")),OR(EXACT(L100,"Yes"),EXACT(L100,"Partial"),EXACT(L100,"No"),EXACT(L100,"Unknown")),OR(EXACT(M100,"None found"),EXACT(M100,"Apparent contradiction resolved"),EXACT(M100,"Material contradiction unresolved"),EXACT(M100,"Not checked")),OR(EXACT(N100,"None"),EXACT(N100,"Recoverable missing evidence"),EXACT(N100,"Material evidence unavailable"),EXACT(N100,"Unknown")),OR(EXACT(O100,"Multiple independent lines"),EXACT(O100,"One independent line"),EXACT(O100,"Single-origin only"),EXACT(O100,"Not established")),OR(EXACT(Q100,"None"),EXACT(Q100,"Limited and visible"),EXACT(Q100,"Material but bounded"),EXACT(Q100,"Material and unresolved")),OR(EXACT(S100,"Fit for current decision"),EXACT(S100,"Historical but deliberately bounded"),EXACT(S100,"Stale for current decision"),EXACT(S100,"Context not established")),OR(EXACT(T100,"Unlikely to change assessment"),EXACT(T100,"Could change scope or wording"),EXACT(T100,"Likely to change assessment")),OR(EXACT(V100,"Routine / descriptive"),EXACT(V100,"Material / decision-changing"),EXACT(V100,"Consequential / high-impact")),OR(EXACT(W100,"Easy to reverse"),EXACT(W100,"Costly to reverse"),EXACT(W100,"Hard to reverse")),IF(F100="No material change",OR(EXACT(H100,"Unchanged exact claim"),EXACT(H100,"Changed exact claim")),TRUE),IF(F100="No material change",OR(EXACT(I100,"Unchanged decision use"),EXACT(I100,"Changed decision use")),TRUE),IF(OR(O100="Multiple independent lines",O100="One independent line"),OR(EXACT(P100,"Established independent origins"),EXACT(P100,"Shared or dependent origins"),EXACT(P100,"Not established")),TRUE))),"Invalid","Valid"))</x:f>
      </x:c>
      <x:c r="Y100" s="38" t="str">
        <x:f>IF(A100="","",IF(X100="Invalid","Not evaluated after P00",IF(OR(C100="",D100="",F100="",IF(F100="No material change",OR(H100="",I100=""),FALSE),J100="",K100="",L100="",M100="",N100="",O100="",IF(OR(O100="Multiple independent lines",O100="One independent line"),P100="",FALSE),Q100="",IF(Q100&lt;&gt;"None",R100="",FALSE),S100="",T100="",U100="",V100="",W100=""),"Incomplete","Complete")))</x:f>
      </x:c>
      <x:c r="Z100" s="38" t="str">
        <x:f>IF(A100="","",IF(AB100="P00","Invalid controlled input",IF(AB100="P01","Incomplete",IF(OR(AB100="P02",AB100="P03",AB100="P04",AB100="P05",AB100="P06",AB100="P07",AB100="P08",AB100="P09"),"Not eligible","Eligible"))))</x:f>
      </x:c>
      <x:c r="AA100" s="38" t="str">
        <x:f>IF(A100="","",IF(AB100="P00","No confidence assigned",IF(AB100="P01","No confidence result",IF(OR(AB100="P02",AB100="P03",AB100="P04",AB100="P05",AB100="P06",AB100="P07",AB100="P08",AB100="P09"),"Confidence not assignable",IF(AB100="P10","Low confidence",IF(AB100="P11","Moderate confidence","High confidence"))))))</x:f>
      </x:c>
      <x:c r="AB100" s="38" t="str">
        <x:f>IF(A100="","",IF(X100="Invalid","P00",IF(Y100="Incomplete","P01",IF(F100="Refuse claim","P02",IF(F100="Review required","P03",IF(K100="Unresolved","P04",IF(OR(L100="No",L100="Unknown",L100="Partial"),"P05",IF(OR(J100="Missing",N100&lt;&gt;"None",M100="Not checked"),"P06",IF(OR(J100="Contradictory",M100="Material contradiction unresolved"),"P07",IF(OR(J100="Stale",S100="Stale for current decision",S100="Context not established",Q100="Material and unresolved"),"P08",IF(OR(AND(F100="Use with limits",G100=""),AND(F100="No material change",H100="Changed exact claim"),AND(F100="No material change",I100="Changed decision use"),AND(OR(O100="Multiple independent lines",O100="One independent line"),P100="Not established"),AND(Q100="None",R100&lt;&gt;"")),"P09",IF(OR(Q100="Material but bounded",AND(S100="Historical but deliberately bounded",J100="Limited / weak"),O100="Not established",AND(J100="Limited / weak",O100="Multiple independent lines",P100="Established independent origins",T100="Likely to change assessment"),AND(O100="Single-origin only",NOT(AND(F100="Use",J100="Fit",OR(K100="Supported",K100="Inferred"),L100="Yes",OR(M100="None found",M100="Apparent contradiction resolved"),N100="None",O100="Single-origin only",OR(Q100="None",Q100="Limited and visible"),S100="Fit for current decision",T100="Unlikely to change assessment"))),T100="Likely to change assessment"),"P10",IF(OR(AND(F100="No material change",NOT(AND(OR(F100="Use",F100="No material change"),IF(F100="No material change",AND(H100="Unchanged exact claim",I100="Unchanged decision use"),TRUE),J100="Fit",OR(K100="Supported",K100="Inferred"),L100="Yes",OR(M100="None found",M100="Apparent contradiction resolved"),N100="None",O100="Multiple independent lines",P100="Established independent origins",OR(Q100="None",Q100="Limited and visible"),S100="Fit for current decision",T100="Unlikely to change assessment"))),F100="Use with limits",S100="Historical but deliberately bounded",P100="Shared or dependent origins",O100="One independent line",AND(F100="Use",J100="Fit",OR(K100="Supported",K100="Inferred"),L100="Yes",OR(M100="None found",M100="Apparent contradiction resolved"),N100="None",O100="Single-origin only",OR(Q100="None",Q100="Limited and visible"),S100="Fit for current decision",T100="Unlikely to change assessment"),AND(J100="Limited / weak",O100="Multiple independent lines",P100="Established independent origins",OR(T100="Unlikely to change assessment",T100="Could change scope or wording")),T100="Could change scope or wording"),"P11",IF(AND(OR(F100="Use",F100="No material change"),IF(F100="No material change",AND(H100="Unchanged exact claim",I100="Unchanged decision use"),TRUE),J100="Fit",OR(K100="Supported",K100="Inferred"),L100="Yes",OR(M100="None found",M100="Apparent contradiction resolved"),N100="None",O100="Multiple independent lines",P100="Established independent origins",OR(Q100="None",Q100="Limited and visible"),S100="Fit for current decision",T100="Unlikely to change assessment"),"P12","P09"))))))))))))))</x:f>
      </x:c>
      <x:c r="AC100" s="38" t="str">
        <x:f>IF(A100="","",IF(AB100="P00","CONF-TECH-INVALID-ENUM",IF(AB100="P01","CONF-INCOMPLETE",IF(AB100="P02","CONF-UPSTREAM-REFUSE",IF(AB100="P03","CONF-UPSTREAM-REVIEW",IF(AB100="P04",IF(F100="No material change","CONF-SC-NMC-UNRESOLVED","CONF-UPSTREAM-UNRESOLVED"),IF(AB100="P05",IF(L100="Partial","CONF-DIRECT-FIT-PARTIAL","CONF-DIRECT-FIT"),IF(AB100="P06","CONF-MISSING-OR-UNCHECKED",IF(AB100="P07",IF(F100="No material change","CONF-SC-NMC-CONTRADICTION","CONF-CONTRADICTION"),IF(AB100="P08",IF(Q100="Material and unresolved","CONF-NOT-ASSIGNABLE-ASSUMPTION",IF(AND(F100="No material change",OR(J100="Stale",S100="Stale for current decision")),"CONF-SC-NMC-STALE",IF(S100="Context not established","CONF-NOT-ASSIGNABLE-CONTEXT","CONF-NOT-ASSIGNABLE-STALE-CURRENT"))),IF(AB100="P09",IF(AND(F100="Use with limits",G100=""),"CONF-SC-LIMIT-MISSING",IF(AND(F100="No material change",H100="Changed exact claim"),"CONF-SC-NMC-CLAIM-CHANGED",IF(AND(F100="No material change",I100="Changed decision use"),"CONF-SC-NMC-USE-CHANGED",IF(AND(OR(O100="Multiple independent lines",O100="One independent line"),P100="Not established"),"CONF-SC-INDEPENDENCE-UNPROVEN",IF(AND(Q100="None",R100&lt;&gt;""),"CONF-SC-ASSUMPTION-CONFLICT","CONF-SC-UNCLASSIFIED"))))),IF(AB100="P10",IF(Q100="Material but bounded","CONF-LOW-ASSUMPTION",IF(AND(S100="Historical but deliberately bounded",J100="Limited / weak"),"CONF-LOW-HISTORICAL",IF(O100="Not established","CONF-LOW-NOT-ESTABLISHED",IF(AND(J100="Limited / weak",O100="Multiple independent lines",P100="Established independent origins",T100="Likely to change assessment"),"CONF-LOW-WEAK-LINES",IF(AND(O100="Single-origin only",NOT(AND(F100="Use",J100="Fit",OR(K100="Supported",K100="Inferred"),L100="Yes",OR(M100="None found",M100="Apparent contradiction resolved"),N100="None",O100="Single-origin only",OR(Q100="None",Q100="Limited and visible"),S100="Fit for current decision",T100="Unlikely to change assessment"))),"CONF-LOW-SINGLE-ORIGIN","CONF-LOW-SENSITIVE"))))),IF(AB100="P11",IF(F100="No material change","CONF-MODERATE-NMC",IF(F100="Use with limits","CONF-MODERATE-LIMITED",IF(S100="Historical but deliberately bounded","CONF-MODERATE-HISTORICAL",IF(P100="Shared or dependent origins","CONF-MODERATE-SHARED-ORIGINS",IF(OR(O100="One independent line",AND(F100="Use",J100="Fit",OR(K100="Supported",K100="Inferred"),L100="Yes",OR(M100="None found",M100="Apparent contradiction resolved"),N100="None",O100="Single-origin only",OR(Q100="None",Q100="Limited and visible"),S100="Fit for current decision",T100="Unlikely to change assessment")),"CONF-MODERATE-ONE-LINE",IF(AND(J100="Limited / weak",O100="Multiple independent lines",P100="Established independent origins",OR(T100="Unlikely to change assessment",T100="Could change scope or wording")),"CONF-MODERATE-WEAK-LINES","CONF-MODERATE-SENSITIVE")))))),IF(AB100="P12",IF(F100="No material change","CONF-HIGH-NMC",IF(K100="Inferred","CONF-HIGH-INFERENCE-RETAINED","CONF-HIGH-DIRECT-INDEPENDENT")),""))))))))))))))</x:f>
      </x:c>
      <x:c r="AD100" s="38" t="str">
        <x:f>IF(A100="","",IF(AC100="A122-TECH-INVALID-ENUM","One or more active Stage 1 controlled values are invalid.",IF(AC100="A122-INCOMPLETE","The active Stage 1 assessment is incomplete.",IF(AC100="A122-UPSTREAM-REFUSE","What Counts as Reliable Evidence in Competitor Analysis? returned Refuse claim.",IF(AC100="A122-UPSTREAM-REVIEW","What Counts as Reliable Evidence in Competitor Analysis? returned Review required.",IF(AC100="A122-SC-NMC-UNRESOLVED","The no-material-change claim remains unresolved.",IF(AC100="A122-UPSTREAM-UNRESOLVED","The claim remains unresolved.",IF(AC100="A122-DIRECT-FIT","The evidence does not directly fit the exact submitted claim.",IF(AC100="A122-DIRECT-FIT-PARTIAL","The submitted claim only partially fits the evidence.",IF(AC100="A122-MISSING-OR-UNCHECKED","Required evidence is missing, unavailable, unknown, or contradiction checking is incomplete.",IF(AC100="A122-CONTRADICTION","A material contradiction remains unresolved.",IF(AC100="A122-SC-NMC-CONTRADICTION","The no-material-change submission contains an unresolved material contradiction.",IF(AC100="A122-NOT-ASSIGNABLE-ASSUMPTION","A material assumption remains unresolved.",IF(AC100="A122-NOT-ASSIGNABLE-CONTEXT","The relevant context is not established.",IF(AC100="A122-NOT-ASSIGNABLE-STALE-CURRENT","The evidence or context is stale for the current decision.",IF(AC100="A122-SC-NMC-STALE","The no-material-change assessment is stale for the current decision.",IF(AC100="A122-SC-ASSUMPTION-CONFLICT","The assumption category and detail conflict.",IF(AC100="A122-SC-INDEPENDENCE-UNPROVEN","Independent origins are not established.",IF(AC100="A122-SC-LIMIT-MISSING","Use with limits requires a named limitation.",IF(AC100="A122-SC-NMC-CLAIM-CHANGED","The exact claim changed, so prior confidence cannot be carried forward.",IF(AC100="A122-SC-NMC-USE-CHANGED","The decision use changed.",IF(AC100="A122-SC-UNCLASSIFIED","The valid input combination has no authorized classification.",IF(AC100="A122-LOW-ASSUMPTION","A bounded material assumption makes the eligible assessment fragile.",IF(AC100="A122-LOW-HISTORICAL","Historical, weak support makes the assessment fragile.",IF(AC100="A122-LOW-NOT-ESTABLISHED","Support exists but independent support is not established.",IF(AC100="A122-LOW-SENSITIVE","Plausible new evidence is likely to change the assessment.",IF(AC100="A122-LOW-SINGLE-ORIGIN","The eligible assessment depends on one origin and fails the stable single-origin conjunction.",IF(AC100="A122-LOW-WEAK-LINES","Multiple independent lines remain weak and the result is likely to change.",IF(AC100="A122-MODERATE-HISTORICAL","The evidence supports a deliberately historical, bounded assessment.",IF(AC100="A122-MODERATE-LIMITED","The assessment is eligible only within the named limitation.",IF(AC100="A122-MODERATE-NMC","The unchanged assessment remains eligible but retains meaningful uncertainty.",IF(AC100="A122-MODERATE-ONE-LINE","The assessment rests on one effective line of support.",IF(AC100="A122-MODERATE-SENSITIVE","Meaningful new evidence could change the scope or wording.",IF(AC100="A122-MODERATE-SHARED-ORIGINS","The lines share or depend on common origins, reducing independent corroboration.",IF(AC100="A122-MODERATE-WEAK-LINES","Established independent origins support the assessment, but the evidence remains limited or weak.",IF(AC100="A122-HIGH-DIRECT-INDEPENDENT","Direct, coherent support with established independent origins and limited visible assumptions supports the bounded assessment.",IF(AC100="A122-HIGH-INFERENCE-RETAINED","Direct, coherent support with established independent origins supports the bounded inference; it remains explicitly an inference.",IF(AC100="A122-HIGH-NMC","The exact claim and decision use are unchanged and the strong-support conditions remain satisfied.",""))))))))))))))))))))))))))))))))))))))</x:f>
      </x:c>
      <x:c r="AE100" s="38" t="str">
        <x:f>IF(A100="","",IF(Z100="Invalid controlled input","No confidence statement is permitted.",IF(Z100="Incomplete","No confidence statement is permitted until Stage 1 is complete.",IF(Z100="Not eligible","Confidence not assignable: no confidence statement is permitted for "&amp;C100&amp;" because "&amp;AD100&amp;" "&amp;AG100,IF(AA100="High confidence",IF(K100="Inferred","The evidence supports the inference that ","The available evidence strongly supports the assessment that ")&amp;C100&amp;", with High confidence within "&amp;D100&amp;". The principal remaining uncertainty is "&amp;U100,IF(AA100="Moderate confidence",IF(K100="Inferred","The evidence supports the inference that ","The available evidence supports the assessment that ")&amp;C100&amp;", with Moderate confidence within "&amp;D100&amp;". "&amp;U100&amp;" could change its scope or wording.",IF(K100="Inferred","The limited evidence supports the provisional inference that ","Limited evidence weakly supports the bounded assessment that ")&amp;C100&amp;". Treat it as provisional because "&amp;U100))))))</x:f>
      </x:c>
      <x:c r="AF100" s="38" t="str">
        <x:f>IF(A100="","",IF(Z100="Invalid controlled input","Do not preserve or reuse a previous result.",IF(Z100="Incomplete","Do not infer a result from partial inputs.",IF(Z100="Not eligible","Do not use High, Moderate or Low confidence, zero confidence, very low confidence, or wording that presents the claim as established.",IF(AA100="High confidence","Do not say certain, proven, guaranteed, definitely, conclusive, established fact, or assign a numerical probability.",IF(AA100="Moderate confidence","Do not say definitive, conclusive, established fact, or attach a percentage band.","Do not say shows, confirms, demonstrates as established, or use Low confidence to rescue an unsupported claim."))))))</x:f>
      </x:c>
      <x:c r="AG100" s="38" t="str">
        <x:f>IF(A100="","",IF(AC100="A122-TECH-INVALID-ENUM","Correct the exact invalid value and resubmit.",IF(AC100="A122-INCOMPLETE","Complete every active Stage 1 field.",IF(AC100="A122-UPSTREAM-REFUSE","Resolve or replace the refused claim through What Counts as Reliable Evidence in Competitor Analysis?.",IF(AC100="A122-UPSTREAM-REVIEW","Complete the review in What Counts as Reliable Evidence in Competitor Analysis? before confidence assessment.",IF(AC100="A122-SC-NMC-UNRESOLVED","Resolve the claim status upstream before assigning confidence.",IF(AC100="A122-UPSTREAM-UNRESOLVED","Resolve the claim status upstream before assigning confidence.",IF(AC100="A122-DIRECT-FIT","Narrow or replace the claim and rerun What Counts as Reliable Evidence in Competitor Analysis?.",IF(AC100="A122-DIRECT-FIT-PARTIAL","Submit the separately narrowed proposition approved through What Counts as Reliable Evidence in Competitor Analysis? as the new Exact claim with Direct claim fit set to Yes.",IF(AC100="A122-MISSING-OR-UNCHECKED","Recover or document the required evidence and complete the review in What Counts as Reliable Evidence in Competitor Analysis? before assigning confidence.",IF(AC100="A122-CONTRADICTION","Resolve or preserve the contradiction through How to Handle Contradictory Competitor Evidence before assigning confidence.",IF(AC100="A122-SC-NMC-CONTRADICTION","Resolve or preserve the contradiction through How to Handle Contradictory Competitor Evidence before assigning confidence.",IF(AC100="A122-NOT-ASSIGNABLE-ASSUMPTION","Resolve the material assumption or narrow the claim.",IF(AC100="A122-NOT-ASSIGNABLE-CONTEXT","Establish the relevant context before assigning confidence.",IF(AC100="A122-NOT-ASSIGNABLE-STALE-CURRENT","Update or historically bind the evidence through When Competitor Evidence Becomes Too Old to Use.",IF(AC100="A122-SC-NMC-STALE","Run a fresh assessment with current evidence.",IF(AC100="A122-SC-ASSUMPTION-CONFLICT","Choose a bounded assumption category or remove the detail.",IF(AC100="A122-SC-INDEPENDENCE-UNPROVEN","Trace origins or correct the support category.",IF(AC100="A122-SC-LIMIT-MISSING","Add the exact limitation or correct the upstream outcome.",IF(AC100="A122-SC-NMC-CLAIM-CHANGED","Run a fresh assessment.",IF(AC100="A122-SC-NMC-USE-CHANGED","Run a fresh assessment for the new use.",IF(AC100="A122-SC-UNCLASSIFIED","Return to method governance; do not invent a result.",IF(AC100="A122-LOW-ASSUMPTION","Keep the assumption explicit and seek evidence that could remove it.",IF(AC100="A122-LOW-HISTORICAL","Use only historically bounded wording and seek current evidence.",IF(AC100="A122-LOW-NOT-ESTABLISHED","Trace provenance or collect genuinely independent evidence.",IF(AC100="A122-LOW-SENSITIVE","Collect the evidence most likely to change the result.",IF(AC100="A122-LOW-SINGLE-ORIGIN","Seek genuinely independent corroboration.",IF(AC100="A122-LOW-WEAK-LINES","Strengthen direct support before consequential use.",IF(AC100="A122-MODERATE-HISTORICAL","Do not generalize it to the current decision without fresh evidence.",IF(AC100="A122-MODERATE-LIMITED","Reopen if the named limitation no longer holds.",IF(AC100="A122-MODERATE-NMC","Reopen if the exact claim, use, evidence or context changes.",IF(AC100="A122-MODERATE-ONE-LINE","A second genuinely independent line could change scope or wording.",IF(AC100="A122-MODERATE-SENSITIVE","Name the likely change trigger and keep the statement bounded.",IF(AC100="A122-MODERATE-SHARED-ORIGINS","Seek genuinely independent origins.",IF(AC100="A122-MODERATE-WEAK-LINES","Strengthen the direct evidence and preserve the limitation.",IF(AC100="A122-HIGH-DIRECT-INDEPENDENT","Reopen on the named evidence, context, assumption or decision-use trigger.",IF(AC100="A122-HIGH-INFERENCE-RETAINED","Retain the inference marker and reopen on the named trigger.",IF(AC100="A122-HIGH-NMC","Reopen on the named evidence, context, assumption or decision-use trigger.",""))))))))))))))))))))))))))))))))))))))</x:f>
      </x:c>
      <x:c r="AH100" s="38" t="str">
        <x:f>IF(A100="","",IF(Z100&lt;&gt;"Eligible","",IF(AND(V100="Consequential / high-impact",W100="Hard to reverse"),"CONF-OVERLAY-CONSEQUENCE + CONF-OVERLAY-HARD-TO-REVERSE",IF(AND(AA100="Low confidence",W100="Hard to reverse"),"CONF-OVERLAY-HARD-TO-REVERSE",IF(V100="Consequential / high-impact","CONF-OVERLAY-CONSEQUENCE",IF(W100="Hard to reverse","CONF-OVERLAY-HARD-TO-REVERSE",IF(OR(V100="Material / decision-changing",W100="Costly to reverse"),"CONF-OVERLAY-CONSEQUENCE","")))))))</x:f>
      </x:c>
      <x:c r="AI100" s="38" t="str">
        <x:f>IF(A100="","",IF(Z100&lt;&gt;"Eligible","",IF(AND(V100="Consequential / high-impact",W100="Hard to reverse"),IF(AA100="Low confidence","Independent review and formal approval required; default to deferral, evidence collection or a reversible test.","Independent accountable review and formal approval required before a consequential, hard-to-reverse action."),IF(AND(AA100="Low confidence",W100="Hard to reverse"),"Independent review and formal approval required; default to deferral, evidence collection or a reversible test.",IF(V100="Consequential / high-impact","Independent accountable review and formal approval required.",IF(W100="Hard to reverse","Independent review required before a hard-to-reverse action.",IF(OR(V100="Material / decision-changing",W100="Costly to reverse"),"Accountable reviewer required before material use.","Owner review; reopen on the named trigger.")))))))</x:f>
      </x:c>
      <x:c r="AJ100" s="38" t="str">
        <x:f>IF(A100="","",IF(Z100&lt;&gt;"Eligible","",IF(AND(V100="Consequential / high-impact",W100="Hard to reverse"),IF(AA100="Low confidence","Do not make an irreversible commitment from this Low-confidence assessment.","Prefer a reversible step and proceed only within the recorded scope after independent review; confidence itself is unchanged."),IF(AND(AA100="Low confidence",W100="Hard to reverse"),"Do not make an irreversible commitment from this Low-confidence assessment.",IF(V100="Consequential / high-impact","Proceed only within the recorded scope after independent review; confidence itself is unchanged.",IF(W100="Hard to reverse","Prefer a reversible step until review is complete.",IF(OR(V100="Material / decision-changing",W100="Costly to reverse"),"Use only after accountable review and within the stated boundary.","Proceed within the stated scope and preserve the reopen condition.")))))))</x:f>
      </x:c>
      <x:c r="AK100" s="37"/>
      <x:c r="AL100" s="37"/>
      <x:c r="AM100" s="37"/>
      <x:c r="AN100" s="37"/>
      <x:c r="AO100" s="42"/>
      <x:c r="AP100" s="38" t="str">
        <x:f>IF(A100="","",IF(Z100&lt;&gt;"Eligible","Not active",IF(OR(AND(AN100&lt;&gt;"",NOT(OR(EXACT(AN100,"Yes"),EXACT(AN100,"No")))),AND(AO100&lt;&gt;"",NOT(ISNUMBER(AO100)))),"H00",IF(OR(AK100="",AM100="",AN100=""),"H01",IF(AND(OR(V100="Material / decision-changing",V100="Consequential / high-impact",W100="Costly to reverse",W100="Hard to reverse"),AL100=""),"H02",IF(AND(OR(V100="Consequential / high-impact",W100="Hard to reverse"),AK100&lt;&gt;"",AL100&lt;&gt;"",EXACT(AK100,AL100)),"H03",IF(AND(AN100="Yes",AO100=""),"H04",IF(AND(AN100="No",AO100&lt;&gt;""),"H05","H06"))))))))</x:f>
      </x:c>
      <x:c r="AQ100" s="38" t="str">
        <x:f>IF(A100="","",IF(AP100="Not active","Not active",IF(OR(AP100="H00",AP100="H01",AP100="H04"),"Incomplete",IF(OR(AP100="H02",AP100="H03",AP100="H05"),"Draft","Complete"))))</x:f>
      </x:c>
      <x:c r="AR100" s="38" t="str">
        <x:f>IF(A100="","",IF(AP100="H00","CONF-HANDOFF-INVALID",IF(AP100="H01","CONF-HANDOFF-INCOMPLETE",IF(AP100="H02","CONF-HANDOFF-REVIEWER",IF(AP100="H03","CONF-HANDOFF-INDEPENDENCE",IF(AP100="H04","CONF-HANDOFF-DATE",IF(AP100="H05","CONF-HANDOFF-DATE-NOT-MATERIAL","")))))))</x:f>
      </x:c>
      <x:c r="AS100" s="38" t="str">
        <x:f>IF(A100="","",IF(AP100="H06","Permitted","Prohibited"))</x:f>
      </x:c>
      <x:c r="AT100" s="38" t="str">
        <x:f>IF(A100="","",IF(OR(AB100="P100",AB100="P101",AB100="P103",AB100="P104"),"What Counts as Reliable Evidence in Competitor Analysis?",IF(AB100="P102","Observed, Inferred and Unresolved Evidence",IF(AB100="P105","How to Handle Contradictory Competitor Evidence",IF(AB100="P106","When Competitor Evidence Becomes Too Old to Use","")))))</x:f>
      </x:c>
      <x:c r="AU100" s="38" t="str">
        <x:f>IF(A100="","","SERPIFAI Confidence Statement Method v1.0.1")</x:f>
      </x:c>
      <x:c r="AV100" s="38" t="str">
        <x:f>IF(A100="","","Qualitative evidence-and-uncertainty protocol; not probability, calibrated accuracy, scoring, assurance or a guarantee.")</x:f>
      </x:c>
    </x:row>
    <x:row r="101">
      <x:c r="A101" s="37"/>
      <x:c r="B101" s="37"/>
      <x:c r="C101" s="37"/>
      <x:c r="D101" s="37"/>
      <x:c r="E101" s="42"/>
      <x:c r="F101" s="37"/>
      <x:c r="G101" s="37"/>
      <x:c r="H101" s="37"/>
      <x:c r="I101" s="37"/>
      <x:c r="J101" s="37"/>
      <x:c r="K101" s="37"/>
      <x:c r="L101" s="37"/>
      <x:c r="M101" s="37"/>
      <x:c r="N101" s="37"/>
      <x:c r="O101" s="37"/>
      <x:c r="P101" s="37"/>
      <x:c r="Q101" s="37"/>
      <x:c r="R101" s="37"/>
      <x:c r="S101" s="37"/>
      <x:c r="T101" s="37"/>
      <x:c r="U101" s="37"/>
      <x:c r="V101" s="37"/>
      <x:c r="W101" s="37"/>
      <x:c r="X101" s="38" t="str">
        <x:f>IF(A101="","",IF(NOT(AND(OR(EXACT(F101,"Use"),EXACT(F101,"Use with limits"),EXACT(F101,"Review required"),EXACT(F101,"Refuse claim"),EXACT(F101,"No material change")),OR(EXACT(J101,"Fit"),EXACT(J101,"Limited / weak"),EXACT(J101,"Stale"),EXACT(J101,"Contradictory"),EXACT(J101,"Missing")),OR(EXACT(K101,"Supported"),EXACT(K101,"Inferred"),EXACT(K101,"Unresolved")),OR(EXACT(L101,"Yes"),EXACT(L101,"Partial"),EXACT(L101,"No"),EXACT(L101,"Unknown")),OR(EXACT(M101,"None found"),EXACT(M101,"Apparent contradiction resolved"),EXACT(M101,"Material contradiction unresolved"),EXACT(M101,"Not checked")),OR(EXACT(N101,"None"),EXACT(N101,"Recoverable missing evidence"),EXACT(N101,"Material evidence unavailable"),EXACT(N101,"Unknown")),OR(EXACT(O101,"Multiple independent lines"),EXACT(O101,"One independent line"),EXACT(O101,"Single-origin only"),EXACT(O101,"Not established")),OR(EXACT(Q101,"None"),EXACT(Q101,"Limited and visible"),EXACT(Q101,"Material but bounded"),EXACT(Q101,"Material and unresolved")),OR(EXACT(S101,"Fit for current decision"),EXACT(S101,"Historical but deliberately bounded"),EXACT(S101,"Stale for current decision"),EXACT(S101,"Context not established")),OR(EXACT(T101,"Unlikely to change assessment"),EXACT(T101,"Could change scope or wording"),EXACT(T101,"Likely to change assessment")),OR(EXACT(V101,"Routine / descriptive"),EXACT(V101,"Material / decision-changing"),EXACT(V101,"Consequential / high-impact")),OR(EXACT(W101,"Easy to reverse"),EXACT(W101,"Costly to reverse"),EXACT(W101,"Hard to reverse")),IF(F101="No material change",OR(EXACT(H101,"Unchanged exact claim"),EXACT(H101,"Changed exact claim")),TRUE),IF(F101="No material change",OR(EXACT(I101,"Unchanged decision use"),EXACT(I101,"Changed decision use")),TRUE),IF(OR(O101="Multiple independent lines",O101="One independent line"),OR(EXACT(P101,"Established independent origins"),EXACT(P101,"Shared or dependent origins"),EXACT(P101,"Not established")),TRUE))),"Invalid","Valid"))</x:f>
      </x:c>
      <x:c r="Y101" s="38" t="str">
        <x:f>IF(A101="","",IF(X101="Invalid","Not evaluated after P00",IF(OR(C101="",D101="",F101="",IF(F101="No material change",OR(H101="",I101=""),FALSE),J101="",K101="",L101="",M101="",N101="",O101="",IF(OR(O101="Multiple independent lines",O101="One independent line"),P101="",FALSE),Q101="",IF(Q101&lt;&gt;"None",R101="",FALSE),S101="",T101="",U101="",V101="",W101=""),"Incomplete","Complete")))</x:f>
      </x:c>
      <x:c r="Z101" s="38" t="str">
        <x:f>IF(A101="","",IF(AB101="P00","Invalid controlled input",IF(AB101="P01","Incomplete",IF(OR(AB101="P02",AB101="P03",AB101="P04",AB101="P05",AB101="P06",AB101="P07",AB101="P08",AB101="P09"),"Not eligible","Eligible"))))</x:f>
      </x:c>
      <x:c r="AA101" s="38" t="str">
        <x:f>IF(A101="","",IF(AB101="P00","No confidence assigned",IF(AB101="P01","No confidence result",IF(OR(AB101="P02",AB101="P03",AB101="P04",AB101="P05",AB101="P06",AB101="P07",AB101="P08",AB101="P09"),"Confidence not assignable",IF(AB101="P10","Low confidence",IF(AB101="P11","Moderate confidence","High confidence"))))))</x:f>
      </x:c>
      <x:c r="AB101" s="38" t="str">
        <x:f>IF(A101="","",IF(X101="Invalid","P00",IF(Y101="Incomplete","P01",IF(F101="Refuse claim","P02",IF(F101="Review required","P03",IF(K101="Unresolved","P04",IF(OR(L101="No",L101="Unknown",L101="Partial"),"P05",IF(OR(J101="Missing",N101&lt;&gt;"None",M101="Not checked"),"P06",IF(OR(J101="Contradictory",M101="Material contradiction unresolved"),"P07",IF(OR(J101="Stale",S101="Stale for current decision",S101="Context not established",Q101="Material and unresolved"),"P08",IF(OR(AND(F101="Use with limits",G101=""),AND(F101="No material change",H101="Changed exact claim"),AND(F101="No material change",I101="Changed decision use"),AND(OR(O101="Multiple independent lines",O101="One independent line"),P101="Not established"),AND(Q101="None",R101&lt;&gt;"")),"P09",IF(OR(Q101="Material but bounded",AND(S101="Historical but deliberately bounded",J101="Limited / weak"),O101="Not established",AND(J101="Limited / weak",O101="Multiple independent lines",P101="Established independent origins",T101="Likely to change assessment"),AND(O101="Single-origin only",NOT(AND(F101="Use",J101="Fit",OR(K101="Supported",K101="Inferred"),L101="Yes",OR(M101="None found",M101="Apparent contradiction resolved"),N101="None",O101="Single-origin only",OR(Q101="None",Q101="Limited and visible"),S101="Fit for current decision",T101="Unlikely to change assessment"))),T101="Likely to change assessment"),"P10",IF(OR(AND(F101="No material change",NOT(AND(OR(F101="Use",F101="No material change"),IF(F101="No material change",AND(H101="Unchanged exact claim",I101="Unchanged decision use"),TRUE),J101="Fit",OR(K101="Supported",K101="Inferred"),L101="Yes",OR(M101="None found",M101="Apparent contradiction resolved"),N101="None",O101="Multiple independent lines",P101="Established independent origins",OR(Q101="None",Q101="Limited and visible"),S101="Fit for current decision",T101="Unlikely to change assessment"))),F101="Use with limits",S101="Historical but deliberately bounded",P101="Shared or dependent origins",O101="One independent line",AND(F101="Use",J101="Fit",OR(K101="Supported",K101="Inferred"),L101="Yes",OR(M101="None found",M101="Apparent contradiction resolved"),N101="None",O101="Single-origin only",OR(Q101="None",Q101="Limited and visible"),S101="Fit for current decision",T101="Unlikely to change assessment"),AND(J101="Limited / weak",O101="Multiple independent lines",P101="Established independent origins",OR(T101="Unlikely to change assessment",T101="Could change scope or wording")),T101="Could change scope or wording"),"P11",IF(AND(OR(F101="Use",F101="No material change"),IF(F101="No material change",AND(H101="Unchanged exact claim",I101="Unchanged decision use"),TRUE),J101="Fit",OR(K101="Supported",K101="Inferred"),L101="Yes",OR(M101="None found",M101="Apparent contradiction resolved"),N101="None",O101="Multiple independent lines",P101="Established independent origins",OR(Q101="None",Q101="Limited and visible"),S101="Fit for current decision",T101="Unlikely to change assessment"),"P12","P09"))))))))))))))</x:f>
      </x:c>
      <x:c r="AC101" s="38" t="str">
        <x:f>IF(A101="","",IF(AB101="P00","CONF-TECH-INVALID-ENUM",IF(AB101="P01","CONF-INCOMPLETE",IF(AB101="P02","CONF-UPSTREAM-REFUSE",IF(AB101="P03","CONF-UPSTREAM-REVIEW",IF(AB101="P04",IF(F101="No material change","CONF-SC-NMC-UNRESOLVED","CONF-UPSTREAM-UNRESOLVED"),IF(AB101="P05",IF(L101="Partial","CONF-DIRECT-FIT-PARTIAL","CONF-DIRECT-FIT"),IF(AB101="P06","CONF-MISSING-OR-UNCHECKED",IF(AB101="P07",IF(F101="No material change","CONF-SC-NMC-CONTRADICTION","CONF-CONTRADICTION"),IF(AB101="P08",IF(Q101="Material and unresolved","CONF-NOT-ASSIGNABLE-ASSUMPTION",IF(AND(F101="No material change",OR(J101="Stale",S101="Stale for current decision")),"CONF-SC-NMC-STALE",IF(S101="Context not established","CONF-NOT-ASSIGNABLE-CONTEXT","CONF-NOT-ASSIGNABLE-STALE-CURRENT"))),IF(AB101="P09",IF(AND(F101="Use with limits",G101=""),"CONF-SC-LIMIT-MISSING",IF(AND(F101="No material change",H101="Changed exact claim"),"CONF-SC-NMC-CLAIM-CHANGED",IF(AND(F101="No material change",I101="Changed decision use"),"CONF-SC-NMC-USE-CHANGED",IF(AND(OR(O101="Multiple independent lines",O101="One independent line"),P101="Not established"),"CONF-SC-INDEPENDENCE-UNPROVEN",IF(AND(Q101="None",R101&lt;&gt;""),"CONF-SC-ASSUMPTION-CONFLICT","CONF-SC-UNCLASSIFIED"))))),IF(AB101="P10",IF(Q101="Material but bounded","CONF-LOW-ASSUMPTION",IF(AND(S101="Historical but deliberately bounded",J101="Limited / weak"),"CONF-LOW-HISTORICAL",IF(O101="Not established","CONF-LOW-NOT-ESTABLISHED",IF(AND(J101="Limited / weak",O101="Multiple independent lines",P101="Established independent origins",T101="Likely to change assessment"),"CONF-LOW-WEAK-LINES",IF(AND(O101="Single-origin only",NOT(AND(F101="Use",J101="Fit",OR(K101="Supported",K101="Inferred"),L101="Yes",OR(M101="None found",M101="Apparent contradiction resolved"),N101="None",O101="Single-origin only",OR(Q101="None",Q101="Limited and visible"),S101="Fit for current decision",T101="Unlikely to change assessment"))),"CONF-LOW-SINGLE-ORIGIN","CONF-LOW-SENSITIVE"))))),IF(AB101="P11",IF(F101="No material change","CONF-MODERATE-NMC",IF(F101="Use with limits","CONF-MODERATE-LIMITED",IF(S101="Historical but deliberately bounded","CONF-MODERATE-HISTORICAL",IF(P101="Shared or dependent origins","CONF-MODERATE-SHARED-ORIGINS",IF(OR(O101="One independent line",AND(F101="Use",J101="Fit",OR(K101="Supported",K101="Inferred"),L101="Yes",OR(M101="None found",M101="Apparent contradiction resolved"),N101="None",O101="Single-origin only",OR(Q101="None",Q101="Limited and visible"),S101="Fit for current decision",T101="Unlikely to change assessment")),"CONF-MODERATE-ONE-LINE",IF(AND(J101="Limited / weak",O101="Multiple independent lines",P101="Established independent origins",OR(T101="Unlikely to change assessment",T101="Could change scope or wording")),"CONF-MODERATE-WEAK-LINES","CONF-MODERATE-SENSITIVE")))))),IF(AB101="P12",IF(F101="No material change","CONF-HIGH-NMC",IF(K101="Inferred","CONF-HIGH-INFERENCE-RETAINED","CONF-HIGH-DIRECT-INDEPENDENT")),""))))))))))))))</x:f>
      </x:c>
      <x:c r="AD101" s="38" t="str">
        <x:f>IF(A101="","",IF(AC101="A123-TECH-INVALID-ENUM","One or more active Stage 1 controlled values are invalid.",IF(AC101="A123-INCOMPLETE","The active Stage 1 assessment is incomplete.",IF(AC101="A123-UPSTREAM-REFUSE","What Counts as Reliable Evidence in Competitor Analysis? returned Refuse claim.",IF(AC101="A123-UPSTREAM-REVIEW","What Counts as Reliable Evidence in Competitor Analysis? returned Review required.",IF(AC101="A123-SC-NMC-UNRESOLVED","The no-material-change claim remains unresolved.",IF(AC101="A123-UPSTREAM-UNRESOLVED","The claim remains unresolved.",IF(AC101="A123-DIRECT-FIT","The evidence does not directly fit the exact submitted claim.",IF(AC101="A123-DIRECT-FIT-PARTIAL","The submitted claim only partially fits the evidence.",IF(AC101="A123-MISSING-OR-UNCHECKED","Required evidence is missing, unavailable, unknown, or contradiction checking is incomplete.",IF(AC101="A123-CONTRADICTION","A material contradiction remains unresolved.",IF(AC101="A123-SC-NMC-CONTRADICTION","The no-material-change submission contains an unresolved material contradiction.",IF(AC101="A123-NOT-ASSIGNABLE-ASSUMPTION","A material assumption remains unresolved.",IF(AC101="A123-NOT-ASSIGNABLE-CONTEXT","The relevant context is not established.",IF(AC101="A123-NOT-ASSIGNABLE-STALE-CURRENT","The evidence or context is stale for the current decision.",IF(AC101="A123-SC-NMC-STALE","The no-material-change assessment is stale for the current decision.",IF(AC101="A123-SC-ASSUMPTION-CONFLICT","The assumption category and detail conflict.",IF(AC101="A123-SC-INDEPENDENCE-UNPROVEN","Independent origins are not established.",IF(AC101="A123-SC-LIMIT-MISSING","Use with limits requires a named limitation.",IF(AC101="A123-SC-NMC-CLAIM-CHANGED","The exact claim changed, so prior confidence cannot be carried forward.",IF(AC101="A123-SC-NMC-USE-CHANGED","The decision use changed.",IF(AC101="A123-SC-UNCLASSIFIED","The valid input combination has no authorized classification.",IF(AC101="A123-LOW-ASSUMPTION","A bounded material assumption makes the eligible assessment fragile.",IF(AC101="A123-LOW-HISTORICAL","Historical, weak support makes the assessment fragile.",IF(AC101="A123-LOW-NOT-ESTABLISHED","Support exists but independent support is not established.",IF(AC101="A123-LOW-SENSITIVE","Plausible new evidence is likely to change the assessment.",IF(AC101="A123-LOW-SINGLE-ORIGIN","The eligible assessment depends on one origin and fails the stable single-origin conjunction.",IF(AC101="A123-LOW-WEAK-LINES","Multiple independent lines remain weak and the result is likely to change.",IF(AC101="A123-MODERATE-HISTORICAL","The evidence supports a deliberately historical, bounded assessment.",IF(AC101="A123-MODERATE-LIMITED","The assessment is eligible only within the named limitation.",IF(AC101="A123-MODERATE-NMC","The unchanged assessment remains eligible but retains meaningful uncertainty.",IF(AC101="A123-MODERATE-ONE-LINE","The assessment rests on one effective line of support.",IF(AC101="A123-MODERATE-SENSITIVE","Meaningful new evidence could change the scope or wording.",IF(AC101="A123-MODERATE-SHARED-ORIGINS","The lines share or depend on common origins, reducing independent corroboration.",IF(AC101="A123-MODERATE-WEAK-LINES","Established independent origins support the assessment, but the evidence remains limited or weak.",IF(AC101="A123-HIGH-DIRECT-INDEPENDENT","Direct, coherent support with established independent origins and limited visible assumptions supports the bounded assessment.",IF(AC101="A123-HIGH-INFERENCE-RETAINED","Direct, coherent support with established independent origins supports the bounded inference; it remains explicitly an inference.",IF(AC101="A123-HIGH-NMC","The exact claim and decision use are unchanged and the strong-support conditions remain satisfied.",""))))))))))))))))))))))))))))))))))))))</x:f>
      </x:c>
      <x:c r="AE101" s="38" t="str">
        <x:f>IF(A101="","",IF(Z101="Invalid controlled input","No confidence statement is permitted.",IF(Z101="Incomplete","No confidence statement is permitted until Stage 1 is complete.",IF(Z101="Not eligible","Confidence not assignable: no confidence statement is permitted for "&amp;C101&amp;" because "&amp;AD101&amp;" "&amp;AG101,IF(AA101="High confidence",IF(K101="Inferred","The evidence supports the inference that ","The available evidence strongly supports the assessment that ")&amp;C101&amp;", with High confidence within "&amp;D101&amp;". The principal remaining uncertainty is "&amp;U101,IF(AA101="Moderate confidence",IF(K101="Inferred","The evidence supports the inference that ","The available evidence supports the assessment that ")&amp;C101&amp;", with Moderate confidence within "&amp;D101&amp;". "&amp;U101&amp;" could change its scope or wording.",IF(K101="Inferred","The limited evidence supports the provisional inference that ","Limited evidence weakly supports the bounded assessment that ")&amp;C101&amp;". Treat it as provisional because "&amp;U101))))))</x:f>
      </x:c>
      <x:c r="AF101" s="38" t="str">
        <x:f>IF(A101="","",IF(Z101="Invalid controlled input","Do not preserve or reuse a previous result.",IF(Z101="Incomplete","Do not infer a result from partial inputs.",IF(Z101="Not eligible","Do not use High, Moderate or Low confidence, zero confidence, very low confidence, or wording that presents the claim as established.",IF(AA101="High confidence","Do not say certain, proven, guaranteed, definitely, conclusive, established fact, or assign a numerical probability.",IF(AA101="Moderate confidence","Do not say definitive, conclusive, established fact, or attach a percentage band.","Do not say shows, confirms, demonstrates as established, or use Low confidence to rescue an unsupported claim."))))))</x:f>
      </x:c>
      <x:c r="AG101" s="38" t="str">
        <x:f>IF(A101="","",IF(AC101="A123-TECH-INVALID-ENUM","Correct the exact invalid value and resubmit.",IF(AC101="A123-INCOMPLETE","Complete every active Stage 1 field.",IF(AC101="A123-UPSTREAM-REFUSE","Resolve or replace the refused claim through What Counts as Reliable Evidence in Competitor Analysis?.",IF(AC101="A123-UPSTREAM-REVIEW","Complete the review in What Counts as Reliable Evidence in Competitor Analysis? before confidence assessment.",IF(AC101="A123-SC-NMC-UNRESOLVED","Resolve the claim status upstream before assigning confidence.",IF(AC101="A123-UPSTREAM-UNRESOLVED","Resolve the claim status upstream before assigning confidence.",IF(AC101="A123-DIRECT-FIT","Narrow or replace the claim and rerun What Counts as Reliable Evidence in Competitor Analysis?.",IF(AC101="A123-DIRECT-FIT-PARTIAL","Submit the separately narrowed proposition approved through What Counts as Reliable Evidence in Competitor Analysis? as the new Exact claim with Direct claim fit set to Yes.",IF(AC101="A123-MISSING-OR-UNCHECKED","Recover or document the required evidence and complete the review in What Counts as Reliable Evidence in Competitor Analysis? before assigning confidence.",IF(AC101="A123-CONTRADICTION","Resolve or preserve the contradiction through How to Handle Contradictory Competitor Evidence before assigning confidence.",IF(AC101="A123-SC-NMC-CONTRADICTION","Resolve or preserve the contradiction through How to Handle Contradictory Competitor Evidence before assigning confidence.",IF(AC101="A123-NOT-ASSIGNABLE-ASSUMPTION","Resolve the material assumption or narrow the claim.",IF(AC101="A123-NOT-ASSIGNABLE-CONTEXT","Establish the relevant context before assigning confidence.",IF(AC101="A123-NOT-ASSIGNABLE-STALE-CURRENT","Update or historically bind the evidence through When Competitor Evidence Becomes Too Old to Use.",IF(AC101="A123-SC-NMC-STALE","Run a fresh assessment with current evidence.",IF(AC101="A123-SC-ASSUMPTION-CONFLICT","Choose a bounded assumption category or remove the detail.",IF(AC101="A123-SC-INDEPENDENCE-UNPROVEN","Trace origins or correct the support category.",IF(AC101="A123-SC-LIMIT-MISSING","Add the exact limitation or correct the upstream outcome.",IF(AC101="A123-SC-NMC-CLAIM-CHANGED","Run a fresh assessment.",IF(AC101="A123-SC-NMC-USE-CHANGED","Run a fresh assessment for the new use.",IF(AC101="A123-SC-UNCLASSIFIED","Return to method governance; do not invent a result.",IF(AC101="A123-LOW-ASSUMPTION","Keep the assumption explicit and seek evidence that could remove it.",IF(AC101="A123-LOW-HISTORICAL","Use only historically bounded wording and seek current evidence.",IF(AC101="A123-LOW-NOT-ESTABLISHED","Trace provenance or collect genuinely independent evidence.",IF(AC101="A123-LOW-SENSITIVE","Collect the evidence most likely to change the result.",IF(AC101="A123-LOW-SINGLE-ORIGIN","Seek genuinely independent corroboration.",IF(AC101="A123-LOW-WEAK-LINES","Strengthen direct support before consequential use.",IF(AC101="A123-MODERATE-HISTORICAL","Do not generalize it to the current decision without fresh evidence.",IF(AC101="A123-MODERATE-LIMITED","Reopen if the named limitation no longer holds.",IF(AC101="A123-MODERATE-NMC","Reopen if the exact claim, use, evidence or context changes.",IF(AC101="A123-MODERATE-ONE-LINE","A second genuinely independent line could change scope or wording.",IF(AC101="A123-MODERATE-SENSITIVE","Name the likely change trigger and keep the statement bounded.",IF(AC101="A123-MODERATE-SHARED-ORIGINS","Seek genuinely independent origins.",IF(AC101="A123-MODERATE-WEAK-LINES","Strengthen the direct evidence and preserve the limitation.",IF(AC101="A123-HIGH-DIRECT-INDEPENDENT","Reopen on the named evidence, context, assumption or decision-use trigger.",IF(AC101="A123-HIGH-INFERENCE-RETAINED","Retain the inference marker and reopen on the named trigger.",IF(AC101="A123-HIGH-NMC","Reopen on the named evidence, context, assumption or decision-use trigger.",""))))))))))))))))))))))))))))))))))))))</x:f>
      </x:c>
      <x:c r="AH101" s="38" t="str">
        <x:f>IF(A101="","",IF(Z101&lt;&gt;"Eligible","",IF(AND(V101="Consequential / high-impact",W101="Hard to reverse"),"CONF-OVERLAY-CONSEQUENCE + CONF-OVERLAY-HARD-TO-REVERSE",IF(AND(AA101="Low confidence",W101="Hard to reverse"),"CONF-OVERLAY-HARD-TO-REVERSE",IF(V101="Consequential / high-impact","CONF-OVERLAY-CONSEQUENCE",IF(W101="Hard to reverse","CONF-OVERLAY-HARD-TO-REVERSE",IF(OR(V101="Material / decision-changing",W101="Costly to reverse"),"CONF-OVERLAY-CONSEQUENCE","")))))))</x:f>
      </x:c>
      <x:c r="AI101" s="38" t="str">
        <x:f>IF(A101="","",IF(Z101&lt;&gt;"Eligible","",IF(AND(V101="Consequential / high-impact",W101="Hard to reverse"),IF(AA101="Low confidence","Independent review and formal approval required; default to deferral, evidence collection or a reversible test.","Independent accountable review and formal approval required before a consequential, hard-to-reverse action."),IF(AND(AA101="Low confidence",W101="Hard to reverse"),"Independent review and formal approval required; default to deferral, evidence collection or a reversible test.",IF(V101="Consequential / high-impact","Independent accountable review and formal approval required.",IF(W101="Hard to reverse","Independent review required before a hard-to-reverse action.",IF(OR(V101="Material / decision-changing",W101="Costly to reverse"),"Accountable reviewer required before material use.","Owner review; reopen on the named trigger.")))))))</x:f>
      </x:c>
      <x:c r="AJ101" s="38" t="str">
        <x:f>IF(A101="","",IF(Z101&lt;&gt;"Eligible","",IF(AND(V101="Consequential / high-impact",W101="Hard to reverse"),IF(AA101="Low confidence","Do not make an irreversible commitment from this Low-confidence assessment.","Prefer a reversible step and proceed only within the recorded scope after independent review; confidence itself is unchanged."),IF(AND(AA101="Low confidence",W101="Hard to reverse"),"Do not make an irreversible commitment from this Low-confidence assessment.",IF(V101="Consequential / high-impact","Proceed only within the recorded scope after independent review; confidence itself is unchanged.",IF(W101="Hard to reverse","Prefer a reversible step until review is complete.",IF(OR(V101="Material / decision-changing",W101="Costly to reverse"),"Use only after accountable review and within the stated boundary.","Proceed within the stated scope and preserve the reopen condition.")))))))</x:f>
      </x:c>
      <x:c r="AK101" s="37"/>
      <x:c r="AL101" s="37"/>
      <x:c r="AM101" s="37"/>
      <x:c r="AN101" s="37"/>
      <x:c r="AO101" s="42"/>
      <x:c r="AP101" s="38" t="str">
        <x:f>IF(A101="","",IF(Z101&lt;&gt;"Eligible","Not active",IF(OR(AND(AN101&lt;&gt;"",NOT(OR(EXACT(AN101,"Yes"),EXACT(AN101,"No")))),AND(AO101&lt;&gt;"",NOT(ISNUMBER(AO101)))),"H00",IF(OR(AK101="",AM101="",AN101=""),"H01",IF(AND(OR(V101="Material / decision-changing",V101="Consequential / high-impact",W101="Costly to reverse",W101="Hard to reverse"),AL101=""),"H02",IF(AND(OR(V101="Consequential / high-impact",W101="Hard to reverse"),AK101&lt;&gt;"",AL101&lt;&gt;"",EXACT(AK101,AL101)),"H03",IF(AND(AN101="Yes",AO101=""),"H04",IF(AND(AN101="No",AO101&lt;&gt;""),"H05","H06"))))))))</x:f>
      </x:c>
      <x:c r="AQ101" s="38" t="str">
        <x:f>IF(A101="","",IF(AP101="Not active","Not active",IF(OR(AP101="H00",AP101="H01",AP101="H04"),"Incomplete",IF(OR(AP101="H02",AP101="H03",AP101="H05"),"Draft","Complete"))))</x:f>
      </x:c>
      <x:c r="AR101" s="38" t="str">
        <x:f>IF(A101="","",IF(AP101="H00","CONF-HANDOFF-INVALID",IF(AP101="H01","CONF-HANDOFF-INCOMPLETE",IF(AP101="H02","CONF-HANDOFF-REVIEWER",IF(AP101="H03","CONF-HANDOFF-INDEPENDENCE",IF(AP101="H04","CONF-HANDOFF-DATE",IF(AP101="H05","CONF-HANDOFF-DATE-NOT-MATERIAL","")))))))</x:f>
      </x:c>
      <x:c r="AS101" s="38" t="str">
        <x:f>IF(A101="","",IF(AP101="H06","Permitted","Prohibited"))</x:f>
      </x:c>
      <x:c r="AT101" s="38" t="str">
        <x:f>IF(A101="","",IF(OR(AB101="P101",AB101="P102",AB101="P104",AB101="P105"),"What Counts as Reliable Evidence in Competitor Analysis?",IF(AB101="P103","Observed, Inferred and Unresolved Evidence",IF(AB101="P106","How to Handle Contradictory Competitor Evidence",IF(AB101="P107","When Competitor Evidence Becomes Too Old to Use","")))))</x:f>
      </x:c>
      <x:c r="AU101" s="38" t="str">
        <x:f>IF(A101="","","SERPIFAI Confidence Statement Method v1.0.1")</x:f>
      </x:c>
      <x:c r="AV101" s="38" t="str">
        <x:f>IF(A101="","","Qualitative evidence-and-uncertainty protocol; not probability, calibrated accuracy, scoring, assurance or a guarantee.")</x:f>
      </x:c>
    </x:row>
    <x:row r="102">
      <x:c r="A102" s="37"/>
      <x:c r="B102" s="37"/>
      <x:c r="C102" s="37"/>
      <x:c r="D102" s="37"/>
      <x:c r="E102" s="42"/>
      <x:c r="F102" s="37"/>
      <x:c r="G102" s="37"/>
      <x:c r="H102" s="37"/>
      <x:c r="I102" s="37"/>
      <x:c r="J102" s="37"/>
      <x:c r="K102" s="37"/>
      <x:c r="L102" s="37"/>
      <x:c r="M102" s="37"/>
      <x:c r="N102" s="37"/>
      <x:c r="O102" s="37"/>
      <x:c r="P102" s="37"/>
      <x:c r="Q102" s="37"/>
      <x:c r="R102" s="37"/>
      <x:c r="S102" s="37"/>
      <x:c r="T102" s="37"/>
      <x:c r="U102" s="37"/>
      <x:c r="V102" s="37"/>
      <x:c r="W102" s="37"/>
      <x:c r="X102" s="38" t="str">
        <x:f>IF(A102="","",IF(NOT(AND(OR(EXACT(F102,"Use"),EXACT(F102,"Use with limits"),EXACT(F102,"Review required"),EXACT(F102,"Refuse claim"),EXACT(F102,"No material change")),OR(EXACT(J102,"Fit"),EXACT(J102,"Limited / weak"),EXACT(J102,"Stale"),EXACT(J102,"Contradictory"),EXACT(J102,"Missing")),OR(EXACT(K102,"Supported"),EXACT(K102,"Inferred"),EXACT(K102,"Unresolved")),OR(EXACT(L102,"Yes"),EXACT(L102,"Partial"),EXACT(L102,"No"),EXACT(L102,"Unknown")),OR(EXACT(M102,"None found"),EXACT(M102,"Apparent contradiction resolved"),EXACT(M102,"Material contradiction unresolved"),EXACT(M102,"Not checked")),OR(EXACT(N102,"None"),EXACT(N102,"Recoverable missing evidence"),EXACT(N102,"Material evidence unavailable"),EXACT(N102,"Unknown")),OR(EXACT(O102,"Multiple independent lines"),EXACT(O102,"One independent line"),EXACT(O102,"Single-origin only"),EXACT(O102,"Not established")),OR(EXACT(Q102,"None"),EXACT(Q102,"Limited and visible"),EXACT(Q102,"Material but bounded"),EXACT(Q102,"Material and unresolved")),OR(EXACT(S102,"Fit for current decision"),EXACT(S102,"Historical but deliberately bounded"),EXACT(S102,"Stale for current decision"),EXACT(S102,"Context not established")),OR(EXACT(T102,"Unlikely to change assessment"),EXACT(T102,"Could change scope or wording"),EXACT(T102,"Likely to change assessment")),OR(EXACT(V102,"Routine / descriptive"),EXACT(V102,"Material / decision-changing"),EXACT(V102,"Consequential / high-impact")),OR(EXACT(W102,"Easy to reverse"),EXACT(W102,"Costly to reverse"),EXACT(W102,"Hard to reverse")),IF(F102="No material change",OR(EXACT(H102,"Unchanged exact claim"),EXACT(H102,"Changed exact claim")),TRUE),IF(F102="No material change",OR(EXACT(I102,"Unchanged decision use"),EXACT(I102,"Changed decision use")),TRUE),IF(OR(O102="Multiple independent lines",O102="One independent line"),OR(EXACT(P102,"Established independent origins"),EXACT(P102,"Shared or dependent origins"),EXACT(P102,"Not established")),TRUE))),"Invalid","Valid"))</x:f>
      </x:c>
      <x:c r="Y102" s="38" t="str">
        <x:f>IF(A102="","",IF(X102="Invalid","Not evaluated after P00",IF(OR(C102="",D102="",F102="",IF(F102="No material change",OR(H102="",I102=""),FALSE),J102="",K102="",L102="",M102="",N102="",O102="",IF(OR(O102="Multiple independent lines",O102="One independent line"),P102="",FALSE),Q102="",IF(Q102&lt;&gt;"None",R102="",FALSE),S102="",T102="",U102="",V102="",W102=""),"Incomplete","Complete")))</x:f>
      </x:c>
      <x:c r="Z102" s="38" t="str">
        <x:f>IF(A102="","",IF(AB102="P00","Invalid controlled input",IF(AB102="P01","Incomplete",IF(OR(AB102="P02",AB102="P03",AB102="P04",AB102="P05",AB102="P06",AB102="P07",AB102="P08",AB102="P09"),"Not eligible","Eligible"))))</x:f>
      </x:c>
      <x:c r="AA102" s="38" t="str">
        <x:f>IF(A102="","",IF(AB102="P00","No confidence assigned",IF(AB102="P01","No confidence result",IF(OR(AB102="P02",AB102="P03",AB102="P04",AB102="P05",AB102="P06",AB102="P07",AB102="P08",AB102="P09"),"Confidence not assignable",IF(AB102="P10","Low confidence",IF(AB102="P11","Moderate confidence","High confidence"))))))</x:f>
      </x:c>
      <x:c r="AB102" s="38" t="str">
        <x:f>IF(A102="","",IF(X102="Invalid","P00",IF(Y102="Incomplete","P01",IF(F102="Refuse claim","P02",IF(F102="Review required","P03",IF(K102="Unresolved","P04",IF(OR(L102="No",L102="Unknown",L102="Partial"),"P05",IF(OR(J102="Missing",N102&lt;&gt;"None",M102="Not checked"),"P06",IF(OR(J102="Contradictory",M102="Material contradiction unresolved"),"P07",IF(OR(J102="Stale",S102="Stale for current decision",S102="Context not established",Q102="Material and unresolved"),"P08",IF(OR(AND(F102="Use with limits",G102=""),AND(F102="No material change",H102="Changed exact claim"),AND(F102="No material change",I102="Changed decision use"),AND(OR(O102="Multiple independent lines",O102="One independent line"),P102="Not established"),AND(Q102="None",R102&lt;&gt;"")),"P09",IF(OR(Q102="Material but bounded",AND(S102="Historical but deliberately bounded",J102="Limited / weak"),O102="Not established",AND(J102="Limited / weak",O102="Multiple independent lines",P102="Established independent origins",T102="Likely to change assessment"),AND(O102="Single-origin only",NOT(AND(F102="Use",J102="Fit",OR(K102="Supported",K102="Inferred"),L102="Yes",OR(M102="None found",M102="Apparent contradiction resolved"),N102="None",O102="Single-origin only",OR(Q102="None",Q102="Limited and visible"),S102="Fit for current decision",T102="Unlikely to change assessment"))),T102="Likely to change assessment"),"P10",IF(OR(AND(F102="No material change",NOT(AND(OR(F102="Use",F102="No material change"),IF(F102="No material change",AND(H102="Unchanged exact claim",I102="Unchanged decision use"),TRUE),J102="Fit",OR(K102="Supported",K102="Inferred"),L102="Yes",OR(M102="None found",M102="Apparent contradiction resolved"),N102="None",O102="Multiple independent lines",P102="Established independent origins",OR(Q102="None",Q102="Limited and visible"),S102="Fit for current decision",T102="Unlikely to change assessment"))),F102="Use with limits",S102="Historical but deliberately bounded",P102="Shared or dependent origins",O102="One independent line",AND(F102="Use",J102="Fit",OR(K102="Supported",K102="Inferred"),L102="Yes",OR(M102="None found",M102="Apparent contradiction resolved"),N102="None",O102="Single-origin only",OR(Q102="None",Q102="Limited and visible"),S102="Fit for current decision",T102="Unlikely to change assessment"),AND(J102="Limited / weak",O102="Multiple independent lines",P102="Established independent origins",OR(T102="Unlikely to change assessment",T102="Could change scope or wording")),T102="Could change scope or wording"),"P11",IF(AND(OR(F102="Use",F102="No material change"),IF(F102="No material change",AND(H102="Unchanged exact claim",I102="Unchanged decision use"),TRUE),J102="Fit",OR(K102="Supported",K102="Inferred"),L102="Yes",OR(M102="None found",M102="Apparent contradiction resolved"),N102="None",O102="Multiple independent lines",P102="Established independent origins",OR(Q102="None",Q102="Limited and visible"),S102="Fit for current decision",T102="Unlikely to change assessment"),"P12","P09"))))))))))))))</x:f>
      </x:c>
      <x:c r="AC102" s="38" t="str">
        <x:f>IF(A102="","",IF(AB102="P00","CONF-TECH-INVALID-ENUM",IF(AB102="P01","CONF-INCOMPLETE",IF(AB102="P02","CONF-UPSTREAM-REFUSE",IF(AB102="P03","CONF-UPSTREAM-REVIEW",IF(AB102="P04",IF(F102="No material change","CONF-SC-NMC-UNRESOLVED","CONF-UPSTREAM-UNRESOLVED"),IF(AB102="P05",IF(L102="Partial","CONF-DIRECT-FIT-PARTIAL","CONF-DIRECT-FIT"),IF(AB102="P06","CONF-MISSING-OR-UNCHECKED",IF(AB102="P07",IF(F102="No material change","CONF-SC-NMC-CONTRADICTION","CONF-CONTRADICTION"),IF(AB102="P08",IF(Q102="Material and unresolved","CONF-NOT-ASSIGNABLE-ASSUMPTION",IF(AND(F102="No material change",OR(J102="Stale",S102="Stale for current decision")),"CONF-SC-NMC-STALE",IF(S102="Context not established","CONF-NOT-ASSIGNABLE-CONTEXT","CONF-NOT-ASSIGNABLE-STALE-CURRENT"))),IF(AB102="P09",IF(AND(F102="Use with limits",G102=""),"CONF-SC-LIMIT-MISSING",IF(AND(F102="No material change",H102="Changed exact claim"),"CONF-SC-NMC-CLAIM-CHANGED",IF(AND(F102="No material change",I102="Changed decision use"),"CONF-SC-NMC-USE-CHANGED",IF(AND(OR(O102="Multiple independent lines",O102="One independent line"),P102="Not established"),"CONF-SC-INDEPENDENCE-UNPROVEN",IF(AND(Q102="None",R102&lt;&gt;""),"CONF-SC-ASSUMPTION-CONFLICT","CONF-SC-UNCLASSIFIED"))))),IF(AB102="P10",IF(Q102="Material but bounded","CONF-LOW-ASSUMPTION",IF(AND(S102="Historical but deliberately bounded",J102="Limited / weak"),"CONF-LOW-HISTORICAL",IF(O102="Not established","CONF-LOW-NOT-ESTABLISHED",IF(AND(J102="Limited / weak",O102="Multiple independent lines",P102="Established independent origins",T102="Likely to change assessment"),"CONF-LOW-WEAK-LINES",IF(AND(O102="Single-origin only",NOT(AND(F102="Use",J102="Fit",OR(K102="Supported",K102="Inferred"),L102="Yes",OR(M102="None found",M102="Apparent contradiction resolved"),N102="None",O102="Single-origin only",OR(Q102="None",Q102="Limited and visible"),S102="Fit for current decision",T102="Unlikely to change assessment"))),"CONF-LOW-SINGLE-ORIGIN","CONF-LOW-SENSITIVE"))))),IF(AB102="P11",IF(F102="No material change","CONF-MODERATE-NMC",IF(F102="Use with limits","CONF-MODERATE-LIMITED",IF(S102="Historical but deliberately bounded","CONF-MODERATE-HISTORICAL",IF(P102="Shared or dependent origins","CONF-MODERATE-SHARED-ORIGINS",IF(OR(O102="One independent line",AND(F102="Use",J102="Fit",OR(K102="Supported",K102="Inferred"),L102="Yes",OR(M102="None found",M102="Apparent contradiction resolved"),N102="None",O102="Single-origin only",OR(Q102="None",Q102="Limited and visible"),S102="Fit for current decision",T102="Unlikely to change assessment")),"CONF-MODERATE-ONE-LINE",IF(AND(J102="Limited / weak",O102="Multiple independent lines",P102="Established independent origins",OR(T102="Unlikely to change assessment",T102="Could change scope or wording")),"CONF-MODERATE-WEAK-LINES","CONF-MODERATE-SENSITIVE")))))),IF(AB102="P12",IF(F102="No material change","CONF-HIGH-NMC",IF(K102="Inferred","CONF-HIGH-INFERENCE-RETAINED","CONF-HIGH-DIRECT-INDEPENDENT")),""))))))))))))))</x:f>
      </x:c>
      <x:c r="AD102" s="38" t="str">
        <x:f>IF(A102="","",IF(AC102="A124-TECH-INVALID-ENUM","One or more active Stage 1 controlled values are invalid.",IF(AC102="A124-INCOMPLETE","The active Stage 1 assessment is incomplete.",IF(AC102="A124-UPSTREAM-REFUSE","What Counts as Reliable Evidence in Competitor Analysis? returned Refuse claim.",IF(AC102="A124-UPSTREAM-REVIEW","What Counts as Reliable Evidence in Competitor Analysis? returned Review required.",IF(AC102="A124-SC-NMC-UNRESOLVED","The no-material-change claim remains unresolved.",IF(AC102="A124-UPSTREAM-UNRESOLVED","The claim remains unresolved.",IF(AC102="A124-DIRECT-FIT","The evidence does not directly fit the exact submitted claim.",IF(AC102="A124-DIRECT-FIT-PARTIAL","The submitted claim only partially fits the evidence.",IF(AC102="A124-MISSING-OR-UNCHECKED","Required evidence is missing, unavailable, unknown, or contradiction checking is incomplete.",IF(AC102="A124-CONTRADICTION","A material contradiction remains unresolved.",IF(AC102="A124-SC-NMC-CONTRADICTION","The no-material-change submission contains an unresolved material contradiction.",IF(AC102="A124-NOT-ASSIGNABLE-ASSUMPTION","A material assumption remains unresolved.",IF(AC102="A124-NOT-ASSIGNABLE-CONTEXT","The relevant context is not established.",IF(AC102="A124-NOT-ASSIGNABLE-STALE-CURRENT","The evidence or context is stale for the current decision.",IF(AC102="A124-SC-NMC-STALE","The no-material-change assessment is stale for the current decision.",IF(AC102="A124-SC-ASSUMPTION-CONFLICT","The assumption category and detail conflict.",IF(AC102="A124-SC-INDEPENDENCE-UNPROVEN","Independent origins are not established.",IF(AC102="A124-SC-LIMIT-MISSING","Use with limits requires a named limitation.",IF(AC102="A124-SC-NMC-CLAIM-CHANGED","The exact claim changed, so prior confidence cannot be carried forward.",IF(AC102="A124-SC-NMC-USE-CHANGED","The decision use changed.",IF(AC102="A124-SC-UNCLASSIFIED","The valid input combination has no authorized classification.",IF(AC102="A124-LOW-ASSUMPTION","A bounded material assumption makes the eligible assessment fragile.",IF(AC102="A124-LOW-HISTORICAL","Historical, weak support makes the assessment fragile.",IF(AC102="A124-LOW-NOT-ESTABLISHED","Support exists but independent support is not established.",IF(AC102="A124-LOW-SENSITIVE","Plausible new evidence is likely to change the assessment.",IF(AC102="A124-LOW-SINGLE-ORIGIN","The eligible assessment depends on one origin and fails the stable single-origin conjunction.",IF(AC102="A124-LOW-WEAK-LINES","Multiple independent lines remain weak and the result is likely to change.",IF(AC102="A124-MODERATE-HISTORICAL","The evidence supports a deliberately historical, bounded assessment.",IF(AC102="A124-MODERATE-LIMITED","The assessment is eligible only within the named limitation.",IF(AC102="A124-MODERATE-NMC","The unchanged assessment remains eligible but retains meaningful uncertainty.",IF(AC102="A124-MODERATE-ONE-LINE","The assessment rests on one effective line of support.",IF(AC102="A124-MODERATE-SENSITIVE","Meaningful new evidence could change the scope or wording.",IF(AC102="A124-MODERATE-SHARED-ORIGINS","The lines share or depend on common origins, reducing independent corroboration.",IF(AC102="A124-MODERATE-WEAK-LINES","Established independent origins support the assessment, but the evidence remains limited or weak.",IF(AC102="A124-HIGH-DIRECT-INDEPENDENT","Direct, coherent support with established independent origins and limited visible assumptions supports the bounded assessment.",IF(AC102="A124-HIGH-INFERENCE-RETAINED","Direct, coherent support with established independent origins supports the bounded inference; it remains explicitly an inference.",IF(AC102="A124-HIGH-NMC","The exact claim and decision use are unchanged and the strong-support conditions remain satisfied.",""))))))))))))))))))))))))))))))))))))))</x:f>
      </x:c>
      <x:c r="AE102" s="38" t="str">
        <x:f>IF(A102="","",IF(Z102="Invalid controlled input","No confidence statement is permitted.",IF(Z102="Incomplete","No confidence statement is permitted until Stage 1 is complete.",IF(Z102="Not eligible","Confidence not assignable: no confidence statement is permitted for "&amp;C102&amp;" because "&amp;AD102&amp;" "&amp;AG102,IF(AA102="High confidence",IF(K102="Inferred","The evidence supports the inference that ","The available evidence strongly supports the assessment that ")&amp;C102&amp;", with High confidence within "&amp;D102&amp;". The principal remaining uncertainty is "&amp;U102,IF(AA102="Moderate confidence",IF(K102="Inferred","The evidence supports the inference that ","The available evidence supports the assessment that ")&amp;C102&amp;", with Moderate confidence within "&amp;D102&amp;". "&amp;U102&amp;" could change its scope or wording.",IF(K102="Inferred","The limited evidence supports the provisional inference that ","Limited evidence weakly supports the bounded assessment that ")&amp;C102&amp;". Treat it as provisional because "&amp;U102))))))</x:f>
      </x:c>
      <x:c r="AF102" s="38" t="str">
        <x:f>IF(A102="","",IF(Z102="Invalid controlled input","Do not preserve or reuse a previous result.",IF(Z102="Incomplete","Do not infer a result from partial inputs.",IF(Z102="Not eligible","Do not use High, Moderate or Low confidence, zero confidence, very low confidence, or wording that presents the claim as established.",IF(AA102="High confidence","Do not say certain, proven, guaranteed, definitely, conclusive, established fact, or assign a numerical probability.",IF(AA102="Moderate confidence","Do not say definitive, conclusive, established fact, or attach a percentage band.","Do not say shows, confirms, demonstrates as established, or use Low confidence to rescue an unsupported claim."))))))</x:f>
      </x:c>
      <x:c r="AG102" s="38" t="str">
        <x:f>IF(A102="","",IF(AC102="A124-TECH-INVALID-ENUM","Correct the exact invalid value and resubmit.",IF(AC102="A124-INCOMPLETE","Complete every active Stage 1 field.",IF(AC102="A124-UPSTREAM-REFUSE","Resolve or replace the refused claim through What Counts as Reliable Evidence in Competitor Analysis?.",IF(AC102="A124-UPSTREAM-REVIEW","Complete the review in What Counts as Reliable Evidence in Competitor Analysis? before confidence assessment.",IF(AC102="A124-SC-NMC-UNRESOLVED","Resolve the claim status upstream before assigning confidence.",IF(AC102="A124-UPSTREAM-UNRESOLVED","Resolve the claim status upstream before assigning confidence.",IF(AC102="A124-DIRECT-FIT","Narrow or replace the claim and rerun What Counts as Reliable Evidence in Competitor Analysis?.",IF(AC102="A124-DIRECT-FIT-PARTIAL","Submit the separately narrowed proposition approved through What Counts as Reliable Evidence in Competitor Analysis? as the new Exact claim with Direct claim fit set to Yes.",IF(AC102="A124-MISSING-OR-UNCHECKED","Recover or document the required evidence and complete the review in What Counts as Reliable Evidence in Competitor Analysis? before assigning confidence.",IF(AC102="A124-CONTRADICTION","Resolve or preserve the contradiction through How to Handle Contradictory Competitor Evidence before assigning confidence.",IF(AC102="A124-SC-NMC-CONTRADICTION","Resolve or preserve the contradiction through How to Handle Contradictory Competitor Evidence before assigning confidence.",IF(AC102="A124-NOT-ASSIGNABLE-ASSUMPTION","Resolve the material assumption or narrow the claim.",IF(AC102="A124-NOT-ASSIGNABLE-CONTEXT","Establish the relevant context before assigning confidence.",IF(AC102="A124-NOT-ASSIGNABLE-STALE-CURRENT","Update or historically bind the evidence through When Competitor Evidence Becomes Too Old to Use.",IF(AC102="A124-SC-NMC-STALE","Run a fresh assessment with current evidence.",IF(AC102="A124-SC-ASSUMPTION-CONFLICT","Choose a bounded assumption category or remove the detail.",IF(AC102="A124-SC-INDEPENDENCE-UNPROVEN","Trace origins or correct the support category.",IF(AC102="A124-SC-LIMIT-MISSING","Add the exact limitation or correct the upstream outcome.",IF(AC102="A124-SC-NMC-CLAIM-CHANGED","Run a fresh assessment.",IF(AC102="A124-SC-NMC-USE-CHANGED","Run a fresh assessment for the new use.",IF(AC102="A124-SC-UNCLASSIFIED","Return to method governance; do not invent a result.",IF(AC102="A124-LOW-ASSUMPTION","Keep the assumption explicit and seek evidence that could remove it.",IF(AC102="A124-LOW-HISTORICAL","Use only historically bounded wording and seek current evidence.",IF(AC102="A124-LOW-NOT-ESTABLISHED","Trace provenance or collect genuinely independent evidence.",IF(AC102="A124-LOW-SENSITIVE","Collect the evidence most likely to change the result.",IF(AC102="A124-LOW-SINGLE-ORIGIN","Seek genuinely independent corroboration.",IF(AC102="A124-LOW-WEAK-LINES","Strengthen direct support before consequential use.",IF(AC102="A124-MODERATE-HISTORICAL","Do not generalize it to the current decision without fresh evidence.",IF(AC102="A124-MODERATE-LIMITED","Reopen if the named limitation no longer holds.",IF(AC102="A124-MODERATE-NMC","Reopen if the exact claim, use, evidence or context changes.",IF(AC102="A124-MODERATE-ONE-LINE","A second genuinely independent line could change scope or wording.",IF(AC102="A124-MODERATE-SENSITIVE","Name the likely change trigger and keep the statement bounded.",IF(AC102="A124-MODERATE-SHARED-ORIGINS","Seek genuinely independent origins.",IF(AC102="A124-MODERATE-WEAK-LINES","Strengthen the direct evidence and preserve the limitation.",IF(AC102="A124-HIGH-DIRECT-INDEPENDENT","Reopen on the named evidence, context, assumption or decision-use trigger.",IF(AC102="A124-HIGH-INFERENCE-RETAINED","Retain the inference marker and reopen on the named trigger.",IF(AC102="A124-HIGH-NMC","Reopen on the named evidence, context, assumption or decision-use trigger.",""))))))))))))))))))))))))))))))))))))))</x:f>
      </x:c>
      <x:c r="AH102" s="38" t="str">
        <x:f>IF(A102="","",IF(Z102&lt;&gt;"Eligible","",IF(AND(V102="Consequential / high-impact",W102="Hard to reverse"),"CONF-OVERLAY-CONSEQUENCE + CONF-OVERLAY-HARD-TO-REVERSE",IF(AND(AA102="Low confidence",W102="Hard to reverse"),"CONF-OVERLAY-HARD-TO-REVERSE",IF(V102="Consequential / high-impact","CONF-OVERLAY-CONSEQUENCE",IF(W102="Hard to reverse","CONF-OVERLAY-HARD-TO-REVERSE",IF(OR(V102="Material / decision-changing",W102="Costly to reverse"),"CONF-OVERLAY-CONSEQUENCE","")))))))</x:f>
      </x:c>
      <x:c r="AI102" s="38" t="str">
        <x:f>IF(A102="","",IF(Z102&lt;&gt;"Eligible","",IF(AND(V102="Consequential / high-impact",W102="Hard to reverse"),IF(AA102="Low confidence","Independent review and formal approval required; default to deferral, evidence collection or a reversible test.","Independent accountable review and formal approval required before a consequential, hard-to-reverse action."),IF(AND(AA102="Low confidence",W102="Hard to reverse"),"Independent review and formal approval required; default to deferral, evidence collection or a reversible test.",IF(V102="Consequential / high-impact","Independent accountable review and formal approval required.",IF(W102="Hard to reverse","Independent review required before a hard-to-reverse action.",IF(OR(V102="Material / decision-changing",W102="Costly to reverse"),"Accountable reviewer required before material use.","Owner review; reopen on the named trigger.")))))))</x:f>
      </x:c>
      <x:c r="AJ102" s="38" t="str">
        <x:f>IF(A102="","",IF(Z102&lt;&gt;"Eligible","",IF(AND(V102="Consequential / high-impact",W102="Hard to reverse"),IF(AA102="Low confidence","Do not make an irreversible commitment from this Low-confidence assessment.","Prefer a reversible step and proceed only within the recorded scope after independent review; confidence itself is unchanged."),IF(AND(AA102="Low confidence",W102="Hard to reverse"),"Do not make an irreversible commitment from this Low-confidence assessment.",IF(V102="Consequential / high-impact","Proceed only within the recorded scope after independent review; confidence itself is unchanged.",IF(W102="Hard to reverse","Prefer a reversible step until review is complete.",IF(OR(V102="Material / decision-changing",W102="Costly to reverse"),"Use only after accountable review and within the stated boundary.","Proceed within the stated scope and preserve the reopen condition.")))))))</x:f>
      </x:c>
      <x:c r="AK102" s="37"/>
      <x:c r="AL102" s="37"/>
      <x:c r="AM102" s="37"/>
      <x:c r="AN102" s="37"/>
      <x:c r="AO102" s="42"/>
      <x:c r="AP102" s="38" t="str">
        <x:f>IF(A102="","",IF(Z102&lt;&gt;"Eligible","Not active",IF(OR(AND(AN102&lt;&gt;"",NOT(OR(EXACT(AN102,"Yes"),EXACT(AN102,"No")))),AND(AO102&lt;&gt;"",NOT(ISNUMBER(AO102)))),"H00",IF(OR(AK102="",AM102="",AN102=""),"H01",IF(AND(OR(V102="Material / decision-changing",V102="Consequential / high-impact",W102="Costly to reverse",W102="Hard to reverse"),AL102=""),"H02",IF(AND(OR(V102="Consequential / high-impact",W102="Hard to reverse"),AK102&lt;&gt;"",AL102&lt;&gt;"",EXACT(AK102,AL102)),"H03",IF(AND(AN102="Yes",AO102=""),"H04",IF(AND(AN102="No",AO102&lt;&gt;""),"H05","H06"))))))))</x:f>
      </x:c>
      <x:c r="AQ102" s="38" t="str">
        <x:f>IF(A102="","",IF(AP102="Not active","Not active",IF(OR(AP102="H00",AP102="H01",AP102="H04"),"Incomplete",IF(OR(AP102="H02",AP102="H03",AP102="H05"),"Draft","Complete"))))</x:f>
      </x:c>
      <x:c r="AR102" s="38" t="str">
        <x:f>IF(A102="","",IF(AP102="H00","CONF-HANDOFF-INVALID",IF(AP102="H01","CONF-HANDOFF-INCOMPLETE",IF(AP102="H02","CONF-HANDOFF-REVIEWER",IF(AP102="H03","CONF-HANDOFF-INDEPENDENCE",IF(AP102="H04","CONF-HANDOFF-DATE",IF(AP102="H05","CONF-HANDOFF-DATE-NOT-MATERIAL","")))))))</x:f>
      </x:c>
      <x:c r="AS102" s="38" t="str">
        <x:f>IF(A102="","",IF(AP102="H06","Permitted","Prohibited"))</x:f>
      </x:c>
      <x:c r="AT102" s="38" t="str">
        <x:f>IF(A102="","",IF(OR(AB102="P102",AB102="P103",AB102="P105",AB102="P106"),"What Counts as Reliable Evidence in Competitor Analysis?",IF(AB102="P104","Observed, Inferred and Unresolved Evidence",IF(AB102="P107","How to Handle Contradictory Competitor Evidence",IF(AB102="P108","When Competitor Evidence Becomes Too Old to Use","")))))</x:f>
      </x:c>
      <x:c r="AU102" s="38" t="str">
        <x:f>IF(A102="","","SERPIFAI Confidence Statement Method v1.0.1")</x:f>
      </x:c>
      <x:c r="AV102" s="38" t="str">
        <x:f>IF(A102="","","Qualitative evidence-and-uncertainty protocol; not probability, calibrated accuracy, scoring, assurance or a guarantee.")</x:f>
      </x:c>
    </x:row>
    <x:row r="103">
      <x:c r="A103" s="37"/>
      <x:c r="B103" s="37"/>
      <x:c r="C103" s="37"/>
      <x:c r="D103" s="37"/>
      <x:c r="E103" s="42"/>
      <x:c r="F103" s="37"/>
      <x:c r="G103" s="37"/>
      <x:c r="H103" s="37"/>
      <x:c r="I103" s="37"/>
      <x:c r="J103" s="37"/>
      <x:c r="K103" s="37"/>
      <x:c r="L103" s="37"/>
      <x:c r="M103" s="37"/>
      <x:c r="N103" s="37"/>
      <x:c r="O103" s="37"/>
      <x:c r="P103" s="37"/>
      <x:c r="Q103" s="37"/>
      <x:c r="R103" s="37"/>
      <x:c r="S103" s="37"/>
      <x:c r="T103" s="37"/>
      <x:c r="U103" s="37"/>
      <x:c r="V103" s="37"/>
      <x:c r="W103" s="37"/>
      <x:c r="X103" s="38" t="str">
        <x:f>IF(A103="","",IF(NOT(AND(OR(EXACT(F103,"Use"),EXACT(F103,"Use with limits"),EXACT(F103,"Review required"),EXACT(F103,"Refuse claim"),EXACT(F103,"No material change")),OR(EXACT(J103,"Fit"),EXACT(J103,"Limited / weak"),EXACT(J103,"Stale"),EXACT(J103,"Contradictory"),EXACT(J103,"Missing")),OR(EXACT(K103,"Supported"),EXACT(K103,"Inferred"),EXACT(K103,"Unresolved")),OR(EXACT(L103,"Yes"),EXACT(L103,"Partial"),EXACT(L103,"No"),EXACT(L103,"Unknown")),OR(EXACT(M103,"None found"),EXACT(M103,"Apparent contradiction resolved"),EXACT(M103,"Material contradiction unresolved"),EXACT(M103,"Not checked")),OR(EXACT(N103,"None"),EXACT(N103,"Recoverable missing evidence"),EXACT(N103,"Material evidence unavailable"),EXACT(N103,"Unknown")),OR(EXACT(O103,"Multiple independent lines"),EXACT(O103,"One independent line"),EXACT(O103,"Single-origin only"),EXACT(O103,"Not established")),OR(EXACT(Q103,"None"),EXACT(Q103,"Limited and visible"),EXACT(Q103,"Material but bounded"),EXACT(Q103,"Material and unresolved")),OR(EXACT(S103,"Fit for current decision"),EXACT(S103,"Historical but deliberately bounded"),EXACT(S103,"Stale for current decision"),EXACT(S103,"Context not established")),OR(EXACT(T103,"Unlikely to change assessment"),EXACT(T103,"Could change scope or wording"),EXACT(T103,"Likely to change assessment")),OR(EXACT(V103,"Routine / descriptive"),EXACT(V103,"Material / decision-changing"),EXACT(V103,"Consequential / high-impact")),OR(EXACT(W103,"Easy to reverse"),EXACT(W103,"Costly to reverse"),EXACT(W103,"Hard to reverse")),IF(F103="No material change",OR(EXACT(H103,"Unchanged exact claim"),EXACT(H103,"Changed exact claim")),TRUE),IF(F103="No material change",OR(EXACT(I103,"Unchanged decision use"),EXACT(I103,"Changed decision use")),TRUE),IF(OR(O103="Multiple independent lines",O103="One independent line"),OR(EXACT(P103,"Established independent origins"),EXACT(P103,"Shared or dependent origins"),EXACT(P103,"Not established")),TRUE))),"Invalid","Valid"))</x:f>
      </x:c>
      <x:c r="Y103" s="38" t="str">
        <x:f>IF(A103="","",IF(X103="Invalid","Not evaluated after P00",IF(OR(C103="",D103="",F103="",IF(F103="No material change",OR(H103="",I103=""),FALSE),J103="",K103="",L103="",M103="",N103="",O103="",IF(OR(O103="Multiple independent lines",O103="One independent line"),P103="",FALSE),Q103="",IF(Q103&lt;&gt;"None",R103="",FALSE),S103="",T103="",U103="",V103="",W103=""),"Incomplete","Complete")))</x:f>
      </x:c>
      <x:c r="Z103" s="38" t="str">
        <x:f>IF(A103="","",IF(AB103="P00","Invalid controlled input",IF(AB103="P01","Incomplete",IF(OR(AB103="P02",AB103="P03",AB103="P04",AB103="P05",AB103="P06",AB103="P07",AB103="P08",AB103="P09"),"Not eligible","Eligible"))))</x:f>
      </x:c>
      <x:c r="AA103" s="38" t="str">
        <x:f>IF(A103="","",IF(AB103="P00","No confidence assigned",IF(AB103="P01","No confidence result",IF(OR(AB103="P02",AB103="P03",AB103="P04",AB103="P05",AB103="P06",AB103="P07",AB103="P08",AB103="P09"),"Confidence not assignable",IF(AB103="P10","Low confidence",IF(AB103="P11","Moderate confidence","High confidence"))))))</x:f>
      </x:c>
      <x:c r="AB103" s="38" t="str">
        <x:f>IF(A103="","",IF(X103="Invalid","P00",IF(Y103="Incomplete","P01",IF(F103="Refuse claim","P02",IF(F103="Review required","P03",IF(K103="Unresolved","P04",IF(OR(L103="No",L103="Unknown",L103="Partial"),"P05",IF(OR(J103="Missing",N103&lt;&gt;"None",M103="Not checked"),"P06",IF(OR(J103="Contradictory",M103="Material contradiction unresolved"),"P07",IF(OR(J103="Stale",S103="Stale for current decision",S103="Context not established",Q103="Material and unresolved"),"P08",IF(OR(AND(F103="Use with limits",G103=""),AND(F103="No material change",H103="Changed exact claim"),AND(F103="No material change",I103="Changed decision use"),AND(OR(O103="Multiple independent lines",O103="One independent line"),P103="Not established"),AND(Q103="None",R103&lt;&gt;"")),"P09",IF(OR(Q103="Material but bounded",AND(S103="Historical but deliberately bounded",J103="Limited / weak"),O103="Not established",AND(J103="Limited / weak",O103="Multiple independent lines",P103="Established independent origins",T103="Likely to change assessment"),AND(O103="Single-origin only",NOT(AND(F103="Use",J103="Fit",OR(K103="Supported",K103="Inferred"),L103="Yes",OR(M103="None found",M103="Apparent contradiction resolved"),N103="None",O103="Single-origin only",OR(Q103="None",Q103="Limited and visible"),S103="Fit for current decision",T103="Unlikely to change assessment"))),T103="Likely to change assessment"),"P10",IF(OR(AND(F103="No material change",NOT(AND(OR(F103="Use",F103="No material change"),IF(F103="No material change",AND(H103="Unchanged exact claim",I103="Unchanged decision use"),TRUE),J103="Fit",OR(K103="Supported",K103="Inferred"),L103="Yes",OR(M103="None found",M103="Apparent contradiction resolved"),N103="None",O103="Multiple independent lines",P103="Established independent origins",OR(Q103="None",Q103="Limited and visible"),S103="Fit for current decision",T103="Unlikely to change assessment"))),F103="Use with limits",S103="Historical but deliberately bounded",P103="Shared or dependent origins",O103="One independent line",AND(F103="Use",J103="Fit",OR(K103="Supported",K103="Inferred"),L103="Yes",OR(M103="None found",M103="Apparent contradiction resolved"),N103="None",O103="Single-origin only",OR(Q103="None",Q103="Limited and visible"),S103="Fit for current decision",T103="Unlikely to change assessment"),AND(J103="Limited / weak",O103="Multiple independent lines",P103="Established independent origins",OR(T103="Unlikely to change assessment",T103="Could change scope or wording")),T103="Could change scope or wording"),"P11",IF(AND(OR(F103="Use",F103="No material change"),IF(F103="No material change",AND(H103="Unchanged exact claim",I103="Unchanged decision use"),TRUE),J103="Fit",OR(K103="Supported",K103="Inferred"),L103="Yes",OR(M103="None found",M103="Apparent contradiction resolved"),N103="None",O103="Multiple independent lines",P103="Established independent origins",OR(Q103="None",Q103="Limited and visible"),S103="Fit for current decision",T103="Unlikely to change assessment"),"P12","P09"))))))))))))))</x:f>
      </x:c>
      <x:c r="AC103" s="38" t="str">
        <x:f>IF(A103="","",IF(AB103="P00","CONF-TECH-INVALID-ENUM",IF(AB103="P01","CONF-INCOMPLETE",IF(AB103="P02","CONF-UPSTREAM-REFUSE",IF(AB103="P03","CONF-UPSTREAM-REVIEW",IF(AB103="P04",IF(F103="No material change","CONF-SC-NMC-UNRESOLVED","CONF-UPSTREAM-UNRESOLVED"),IF(AB103="P05",IF(L103="Partial","CONF-DIRECT-FIT-PARTIAL","CONF-DIRECT-FIT"),IF(AB103="P06","CONF-MISSING-OR-UNCHECKED",IF(AB103="P07",IF(F103="No material change","CONF-SC-NMC-CONTRADICTION","CONF-CONTRADICTION"),IF(AB103="P08",IF(Q103="Material and unresolved","CONF-NOT-ASSIGNABLE-ASSUMPTION",IF(AND(F103="No material change",OR(J103="Stale",S103="Stale for current decision")),"CONF-SC-NMC-STALE",IF(S103="Context not established","CONF-NOT-ASSIGNABLE-CONTEXT","CONF-NOT-ASSIGNABLE-STALE-CURRENT"))),IF(AB103="P09",IF(AND(F103="Use with limits",G103=""),"CONF-SC-LIMIT-MISSING",IF(AND(F103="No material change",H103="Changed exact claim"),"CONF-SC-NMC-CLAIM-CHANGED",IF(AND(F103="No material change",I103="Changed decision use"),"CONF-SC-NMC-USE-CHANGED",IF(AND(OR(O103="Multiple independent lines",O103="One independent line"),P103="Not established"),"CONF-SC-INDEPENDENCE-UNPROVEN",IF(AND(Q103="None",R103&lt;&gt;""),"CONF-SC-ASSUMPTION-CONFLICT","CONF-SC-UNCLASSIFIED"))))),IF(AB103="P10",IF(Q103="Material but bounded","CONF-LOW-ASSUMPTION",IF(AND(S103="Historical but deliberately bounded",J103="Limited / weak"),"CONF-LOW-HISTORICAL",IF(O103="Not established","CONF-LOW-NOT-ESTABLISHED",IF(AND(J103="Limited / weak",O103="Multiple independent lines",P103="Established independent origins",T103="Likely to change assessment"),"CONF-LOW-WEAK-LINES",IF(AND(O103="Single-origin only",NOT(AND(F103="Use",J103="Fit",OR(K103="Supported",K103="Inferred"),L103="Yes",OR(M103="None found",M103="Apparent contradiction resolved"),N103="None",O103="Single-origin only",OR(Q103="None",Q103="Limited and visible"),S103="Fit for current decision",T103="Unlikely to change assessment"))),"CONF-LOW-SINGLE-ORIGIN","CONF-LOW-SENSITIVE"))))),IF(AB103="P11",IF(F103="No material change","CONF-MODERATE-NMC",IF(F103="Use with limits","CONF-MODERATE-LIMITED",IF(S103="Historical but deliberately bounded","CONF-MODERATE-HISTORICAL",IF(P103="Shared or dependent origins","CONF-MODERATE-SHARED-ORIGINS",IF(OR(O103="One independent line",AND(F103="Use",J103="Fit",OR(K103="Supported",K103="Inferred"),L103="Yes",OR(M103="None found",M103="Apparent contradiction resolved"),N103="None",O103="Single-origin only",OR(Q103="None",Q103="Limited and visible"),S103="Fit for current decision",T103="Unlikely to change assessment")),"CONF-MODERATE-ONE-LINE",IF(AND(J103="Limited / weak",O103="Multiple independent lines",P103="Established independent origins",OR(T103="Unlikely to change assessment",T103="Could change scope or wording")),"CONF-MODERATE-WEAK-LINES","CONF-MODERATE-SENSITIVE")))))),IF(AB103="P12",IF(F103="No material change","CONF-HIGH-NMC",IF(K103="Inferred","CONF-HIGH-INFERENCE-RETAINED","CONF-HIGH-DIRECT-INDEPENDENT")),""))))))))))))))</x:f>
      </x:c>
      <x:c r="AD103" s="38" t="str">
        <x:f>IF(A103="","",IF(AC103="A125-TECH-INVALID-ENUM","One or more active Stage 1 controlled values are invalid.",IF(AC103="A125-INCOMPLETE","The active Stage 1 assessment is incomplete.",IF(AC103="A125-UPSTREAM-REFUSE","What Counts as Reliable Evidence in Competitor Analysis? returned Refuse claim.",IF(AC103="A125-UPSTREAM-REVIEW","What Counts as Reliable Evidence in Competitor Analysis? returned Review required.",IF(AC103="A125-SC-NMC-UNRESOLVED","The no-material-change claim remains unresolved.",IF(AC103="A125-UPSTREAM-UNRESOLVED","The claim remains unresolved.",IF(AC103="A125-DIRECT-FIT","The evidence does not directly fit the exact submitted claim.",IF(AC103="A125-DIRECT-FIT-PARTIAL","The submitted claim only partially fits the evidence.",IF(AC103="A125-MISSING-OR-UNCHECKED","Required evidence is missing, unavailable, unknown, or contradiction checking is incomplete.",IF(AC103="A125-CONTRADICTION","A material contradiction remains unresolved.",IF(AC103="A125-SC-NMC-CONTRADICTION","The no-material-change submission contains an unresolved material contradiction.",IF(AC103="A125-NOT-ASSIGNABLE-ASSUMPTION","A material assumption remains unresolved.",IF(AC103="A125-NOT-ASSIGNABLE-CONTEXT","The relevant context is not established.",IF(AC103="A125-NOT-ASSIGNABLE-STALE-CURRENT","The evidence or context is stale for the current decision.",IF(AC103="A125-SC-NMC-STALE","The no-material-change assessment is stale for the current decision.",IF(AC103="A125-SC-ASSUMPTION-CONFLICT","The assumption category and detail conflict.",IF(AC103="A125-SC-INDEPENDENCE-UNPROVEN","Independent origins are not established.",IF(AC103="A125-SC-LIMIT-MISSING","Use with limits requires a named limitation.",IF(AC103="A125-SC-NMC-CLAIM-CHANGED","The exact claim changed, so prior confidence cannot be carried forward.",IF(AC103="A125-SC-NMC-USE-CHANGED","The decision use changed.",IF(AC103="A125-SC-UNCLASSIFIED","The valid input combination has no authorized classification.",IF(AC103="A125-LOW-ASSUMPTION","A bounded material assumption makes the eligible assessment fragile.",IF(AC103="A125-LOW-HISTORICAL","Historical, weak support makes the assessment fragile.",IF(AC103="A125-LOW-NOT-ESTABLISHED","Support exists but independent support is not established.",IF(AC103="A125-LOW-SENSITIVE","Plausible new evidence is likely to change the assessment.",IF(AC103="A125-LOW-SINGLE-ORIGIN","The eligible assessment depends on one origin and fails the stable single-origin conjunction.",IF(AC103="A125-LOW-WEAK-LINES","Multiple independent lines remain weak and the result is likely to change.",IF(AC103="A125-MODERATE-HISTORICAL","The evidence supports a deliberately historical, bounded assessment.",IF(AC103="A125-MODERATE-LIMITED","The assessment is eligible only within the named limitation.",IF(AC103="A125-MODERATE-NMC","The unchanged assessment remains eligible but retains meaningful uncertainty.",IF(AC103="A125-MODERATE-ONE-LINE","The assessment rests on one effective line of support.",IF(AC103="A125-MODERATE-SENSITIVE","Meaningful new evidence could change the scope or wording.",IF(AC103="A125-MODERATE-SHARED-ORIGINS","The lines share or depend on common origins, reducing independent corroboration.",IF(AC103="A125-MODERATE-WEAK-LINES","Established independent origins support the assessment, but the evidence remains limited or weak.",IF(AC103="A125-HIGH-DIRECT-INDEPENDENT","Direct, coherent support with established independent origins and limited visible assumptions supports the bounded assessment.",IF(AC103="A125-HIGH-INFERENCE-RETAINED","Direct, coherent support with established independent origins supports the bounded inference; it remains explicitly an inference.",IF(AC103="A125-HIGH-NMC","The exact claim and decision use are unchanged and the strong-support conditions remain satisfied.",""))))))))))))))))))))))))))))))))))))))</x:f>
      </x:c>
      <x:c r="AE103" s="38" t="str">
        <x:f>IF(A103="","",IF(Z103="Invalid controlled input","No confidence statement is permitted.",IF(Z103="Incomplete","No confidence statement is permitted until Stage 1 is complete.",IF(Z103="Not eligible","Confidence not assignable: no confidence statement is permitted for "&amp;C103&amp;" because "&amp;AD103&amp;" "&amp;AG103,IF(AA103="High confidence",IF(K103="Inferred","The evidence supports the inference that ","The available evidence strongly supports the assessment that ")&amp;C103&amp;", with High confidence within "&amp;D103&amp;". The principal remaining uncertainty is "&amp;U103,IF(AA103="Moderate confidence",IF(K103="Inferred","The evidence supports the inference that ","The available evidence supports the assessment that ")&amp;C103&amp;", with Moderate confidence within "&amp;D103&amp;". "&amp;U103&amp;" could change its scope or wording.",IF(K103="Inferred","The limited evidence supports the provisional inference that ","Limited evidence weakly supports the bounded assessment that ")&amp;C103&amp;". Treat it as provisional because "&amp;U103))))))</x:f>
      </x:c>
      <x:c r="AF103" s="38" t="str">
        <x:f>IF(A103="","",IF(Z103="Invalid controlled input","Do not preserve or reuse a previous result.",IF(Z103="Incomplete","Do not infer a result from partial inputs.",IF(Z103="Not eligible","Do not use High, Moderate or Low confidence, zero confidence, very low confidence, or wording that presents the claim as established.",IF(AA103="High confidence","Do not say certain, proven, guaranteed, definitely, conclusive, established fact, or assign a numerical probability.",IF(AA103="Moderate confidence","Do not say definitive, conclusive, established fact, or attach a percentage band.","Do not say shows, confirms, demonstrates as established, or use Low confidence to rescue an unsupported claim."))))))</x:f>
      </x:c>
      <x:c r="AG103" s="38" t="str">
        <x:f>IF(A103="","",IF(AC103="A125-TECH-INVALID-ENUM","Correct the exact invalid value and resubmit.",IF(AC103="A125-INCOMPLETE","Complete every active Stage 1 field.",IF(AC103="A125-UPSTREAM-REFUSE","Resolve or replace the refused claim through What Counts as Reliable Evidence in Competitor Analysis?.",IF(AC103="A125-UPSTREAM-REVIEW","Complete the review in What Counts as Reliable Evidence in Competitor Analysis? before confidence assessment.",IF(AC103="A125-SC-NMC-UNRESOLVED","Resolve the claim status upstream before assigning confidence.",IF(AC103="A125-UPSTREAM-UNRESOLVED","Resolve the claim status upstream before assigning confidence.",IF(AC103="A125-DIRECT-FIT","Narrow or replace the claim and rerun What Counts as Reliable Evidence in Competitor Analysis?.",IF(AC103="A125-DIRECT-FIT-PARTIAL","Submit the separately narrowed proposition approved through What Counts as Reliable Evidence in Competitor Analysis? as the new Exact claim with Direct claim fit set to Yes.",IF(AC103="A125-MISSING-OR-UNCHECKED","Recover or document the required evidence and complete the review in What Counts as Reliable Evidence in Competitor Analysis? before assigning confidence.",IF(AC103="A125-CONTRADICTION","Resolve or preserve the contradiction through How to Handle Contradictory Competitor Evidence before assigning confidence.",IF(AC103="A125-SC-NMC-CONTRADICTION","Resolve or preserve the contradiction through How to Handle Contradictory Competitor Evidence before assigning confidence.",IF(AC103="A125-NOT-ASSIGNABLE-ASSUMPTION","Resolve the material assumption or narrow the claim.",IF(AC103="A125-NOT-ASSIGNABLE-CONTEXT","Establish the relevant context before assigning confidence.",IF(AC103="A125-NOT-ASSIGNABLE-STALE-CURRENT","Update or historically bind the evidence through When Competitor Evidence Becomes Too Old to Use.",IF(AC103="A125-SC-NMC-STALE","Run a fresh assessment with current evidence.",IF(AC103="A125-SC-ASSUMPTION-CONFLICT","Choose a bounded assumption category or remove the detail.",IF(AC103="A125-SC-INDEPENDENCE-UNPROVEN","Trace origins or correct the support category.",IF(AC103="A125-SC-LIMIT-MISSING","Add the exact limitation or correct the upstream outcome.",IF(AC103="A125-SC-NMC-CLAIM-CHANGED","Run a fresh assessment.",IF(AC103="A125-SC-NMC-USE-CHANGED","Run a fresh assessment for the new use.",IF(AC103="A125-SC-UNCLASSIFIED","Return to method governance; do not invent a result.",IF(AC103="A125-LOW-ASSUMPTION","Keep the assumption explicit and seek evidence that could remove it.",IF(AC103="A125-LOW-HISTORICAL","Use only historically bounded wording and seek current evidence.",IF(AC103="A125-LOW-NOT-ESTABLISHED","Trace provenance or collect genuinely independent evidence.",IF(AC103="A125-LOW-SENSITIVE","Collect the evidence most likely to change the result.",IF(AC103="A125-LOW-SINGLE-ORIGIN","Seek genuinely independent corroboration.",IF(AC103="A125-LOW-WEAK-LINES","Strengthen direct support before consequential use.",IF(AC103="A125-MODERATE-HISTORICAL","Do not generalize it to the current decision without fresh evidence.",IF(AC103="A125-MODERATE-LIMITED","Reopen if the named limitation no longer holds.",IF(AC103="A125-MODERATE-NMC","Reopen if the exact claim, use, evidence or context changes.",IF(AC103="A125-MODERATE-ONE-LINE","A second genuinely independent line could change scope or wording.",IF(AC103="A125-MODERATE-SENSITIVE","Name the likely change trigger and keep the statement bounded.",IF(AC103="A125-MODERATE-SHARED-ORIGINS","Seek genuinely independent origins.",IF(AC103="A125-MODERATE-WEAK-LINES","Strengthen the direct evidence and preserve the limitation.",IF(AC103="A125-HIGH-DIRECT-INDEPENDENT","Reopen on the named evidence, context, assumption or decision-use trigger.",IF(AC103="A125-HIGH-INFERENCE-RETAINED","Retain the inference marker and reopen on the named trigger.",IF(AC103="A125-HIGH-NMC","Reopen on the named evidence, context, assumption or decision-use trigger.",""))))))))))))))))))))))))))))))))))))))</x:f>
      </x:c>
      <x:c r="AH103" s="38" t="str">
        <x:f>IF(A103="","",IF(Z103&lt;&gt;"Eligible","",IF(AND(V103="Consequential / high-impact",W103="Hard to reverse"),"CONF-OVERLAY-CONSEQUENCE + CONF-OVERLAY-HARD-TO-REVERSE",IF(AND(AA103="Low confidence",W103="Hard to reverse"),"CONF-OVERLAY-HARD-TO-REVERSE",IF(V103="Consequential / high-impact","CONF-OVERLAY-CONSEQUENCE",IF(W103="Hard to reverse","CONF-OVERLAY-HARD-TO-REVERSE",IF(OR(V103="Material / decision-changing",W103="Costly to reverse"),"CONF-OVERLAY-CONSEQUENCE","")))))))</x:f>
      </x:c>
      <x:c r="AI103" s="38" t="str">
        <x:f>IF(A103="","",IF(Z103&lt;&gt;"Eligible","",IF(AND(V103="Consequential / high-impact",W103="Hard to reverse"),IF(AA103="Low confidence","Independent review and formal approval required; default to deferral, evidence collection or a reversible test.","Independent accountable review and formal approval required before a consequential, hard-to-reverse action."),IF(AND(AA103="Low confidence",W103="Hard to reverse"),"Independent review and formal approval required; default to deferral, evidence collection or a reversible test.",IF(V103="Consequential / high-impact","Independent accountable review and formal approval required.",IF(W103="Hard to reverse","Independent review required before a hard-to-reverse action.",IF(OR(V103="Material / decision-changing",W103="Costly to reverse"),"Accountable reviewer required before material use.","Owner review; reopen on the named trigger.")))))))</x:f>
      </x:c>
      <x:c r="AJ103" s="38" t="str">
        <x:f>IF(A103="","",IF(Z103&lt;&gt;"Eligible","",IF(AND(V103="Consequential / high-impact",W103="Hard to reverse"),IF(AA103="Low confidence","Do not make an irreversible commitment from this Low-confidence assessment.","Prefer a reversible step and proceed only within the recorded scope after independent review; confidence itself is unchanged."),IF(AND(AA103="Low confidence",W103="Hard to reverse"),"Do not make an irreversible commitment from this Low-confidence assessment.",IF(V103="Consequential / high-impact","Proceed only within the recorded scope after independent review; confidence itself is unchanged.",IF(W103="Hard to reverse","Prefer a reversible step until review is complete.",IF(OR(V103="Material / decision-changing",W103="Costly to reverse"),"Use only after accountable review and within the stated boundary.","Proceed within the stated scope and preserve the reopen condition.")))))))</x:f>
      </x:c>
      <x:c r="AK103" s="37"/>
      <x:c r="AL103" s="37"/>
      <x:c r="AM103" s="37"/>
      <x:c r="AN103" s="37"/>
      <x:c r="AO103" s="42"/>
      <x:c r="AP103" s="38" t="str">
        <x:f>IF(A103="","",IF(Z103&lt;&gt;"Eligible","Not active",IF(OR(AND(AN103&lt;&gt;"",NOT(OR(EXACT(AN103,"Yes"),EXACT(AN103,"No")))),AND(AO103&lt;&gt;"",NOT(ISNUMBER(AO103)))),"H00",IF(OR(AK103="",AM103="",AN103=""),"H01",IF(AND(OR(V103="Material / decision-changing",V103="Consequential / high-impact",W103="Costly to reverse",W103="Hard to reverse"),AL103=""),"H02",IF(AND(OR(V103="Consequential / high-impact",W103="Hard to reverse"),AK103&lt;&gt;"",AL103&lt;&gt;"",EXACT(AK103,AL103)),"H03",IF(AND(AN103="Yes",AO103=""),"H04",IF(AND(AN103="No",AO103&lt;&gt;""),"H05","H06"))))))))</x:f>
      </x:c>
      <x:c r="AQ103" s="38" t="str">
        <x:f>IF(A103="","",IF(AP103="Not active","Not active",IF(OR(AP103="H00",AP103="H01",AP103="H04"),"Incomplete",IF(OR(AP103="H02",AP103="H03",AP103="H05"),"Draft","Complete"))))</x:f>
      </x:c>
      <x:c r="AR103" s="38" t="str">
        <x:f>IF(A103="","",IF(AP103="H00","CONF-HANDOFF-INVALID",IF(AP103="H01","CONF-HANDOFF-INCOMPLETE",IF(AP103="H02","CONF-HANDOFF-REVIEWER",IF(AP103="H03","CONF-HANDOFF-INDEPENDENCE",IF(AP103="H04","CONF-HANDOFF-DATE",IF(AP103="H05","CONF-HANDOFF-DATE-NOT-MATERIAL","")))))))</x:f>
      </x:c>
      <x:c r="AS103" s="38" t="str">
        <x:f>IF(A103="","",IF(AP103="H06","Permitted","Prohibited"))</x:f>
      </x:c>
      <x:c r="AT103" s="38" t="str">
        <x:f>IF(A103="","",IF(OR(AB103="P103",AB103="P104",AB103="P106",AB103="P107"),"What Counts as Reliable Evidence in Competitor Analysis?",IF(AB103="P105","Observed, Inferred and Unresolved Evidence",IF(AB103="P108","How to Handle Contradictory Competitor Evidence",IF(AB103="P109","When Competitor Evidence Becomes Too Old to Use","")))))</x:f>
      </x:c>
      <x:c r="AU103" s="38" t="str">
        <x:f>IF(A103="","","SERPIFAI Confidence Statement Method v1.0.1")</x:f>
      </x:c>
      <x:c r="AV103" s="38" t="str">
        <x:f>IF(A103="","","Qualitative evidence-and-uncertainty protocol; not probability, calibrated accuracy, scoring, assurance or a guarantee.")</x:f>
      </x:c>
    </x:row>
    <x:row r="104">
      <x:c r="A104" s="37"/>
      <x:c r="B104" s="37"/>
      <x:c r="C104" s="37"/>
      <x:c r="D104" s="37"/>
      <x:c r="E104" s="42"/>
      <x:c r="F104" s="37"/>
      <x:c r="G104" s="37"/>
      <x:c r="H104" s="37"/>
      <x:c r="I104" s="37"/>
      <x:c r="J104" s="37"/>
      <x:c r="K104" s="37"/>
      <x:c r="L104" s="37"/>
      <x:c r="M104" s="37"/>
      <x:c r="N104" s="37"/>
      <x:c r="O104" s="37"/>
      <x:c r="P104" s="37"/>
      <x:c r="Q104" s="37"/>
      <x:c r="R104" s="37"/>
      <x:c r="S104" s="37"/>
      <x:c r="T104" s="37"/>
      <x:c r="U104" s="37"/>
      <x:c r="V104" s="37"/>
      <x:c r="W104" s="37"/>
      <x:c r="X104" s="38" t="str">
        <x:f>IF(A104="","",IF(NOT(AND(OR(EXACT(F104,"Use"),EXACT(F104,"Use with limits"),EXACT(F104,"Review required"),EXACT(F104,"Refuse claim"),EXACT(F104,"No material change")),OR(EXACT(J104,"Fit"),EXACT(J104,"Limited / weak"),EXACT(J104,"Stale"),EXACT(J104,"Contradictory"),EXACT(J104,"Missing")),OR(EXACT(K104,"Supported"),EXACT(K104,"Inferred"),EXACT(K104,"Unresolved")),OR(EXACT(L104,"Yes"),EXACT(L104,"Partial"),EXACT(L104,"No"),EXACT(L104,"Unknown")),OR(EXACT(M104,"None found"),EXACT(M104,"Apparent contradiction resolved"),EXACT(M104,"Material contradiction unresolved"),EXACT(M104,"Not checked")),OR(EXACT(N104,"None"),EXACT(N104,"Recoverable missing evidence"),EXACT(N104,"Material evidence unavailable"),EXACT(N104,"Unknown")),OR(EXACT(O104,"Multiple independent lines"),EXACT(O104,"One independent line"),EXACT(O104,"Single-origin only"),EXACT(O104,"Not established")),OR(EXACT(Q104,"None"),EXACT(Q104,"Limited and visible"),EXACT(Q104,"Material but bounded"),EXACT(Q104,"Material and unresolved")),OR(EXACT(S104,"Fit for current decision"),EXACT(S104,"Historical but deliberately bounded"),EXACT(S104,"Stale for current decision"),EXACT(S104,"Context not established")),OR(EXACT(T104,"Unlikely to change assessment"),EXACT(T104,"Could change scope or wording"),EXACT(T104,"Likely to change assessment")),OR(EXACT(V104,"Routine / descriptive"),EXACT(V104,"Material / decision-changing"),EXACT(V104,"Consequential / high-impact")),OR(EXACT(W104,"Easy to reverse"),EXACT(W104,"Costly to reverse"),EXACT(W104,"Hard to reverse")),IF(F104="No material change",OR(EXACT(H104,"Unchanged exact claim"),EXACT(H104,"Changed exact claim")),TRUE),IF(F104="No material change",OR(EXACT(I104,"Unchanged decision use"),EXACT(I104,"Changed decision use")),TRUE),IF(OR(O104="Multiple independent lines",O104="One independent line"),OR(EXACT(P104,"Established independent origins"),EXACT(P104,"Shared or dependent origins"),EXACT(P104,"Not established")),TRUE))),"Invalid","Valid"))</x:f>
      </x:c>
      <x:c r="Y104" s="38" t="str">
        <x:f>IF(A104="","",IF(X104="Invalid","Not evaluated after P00",IF(OR(C104="",D104="",F104="",IF(F104="No material change",OR(H104="",I104=""),FALSE),J104="",K104="",L104="",M104="",N104="",O104="",IF(OR(O104="Multiple independent lines",O104="One independent line"),P104="",FALSE),Q104="",IF(Q104&lt;&gt;"None",R104="",FALSE),S104="",T104="",U104="",V104="",W104=""),"Incomplete","Complete")))</x:f>
      </x:c>
      <x:c r="Z104" s="38" t="str">
        <x:f>IF(A104="","",IF(AB104="P00","Invalid controlled input",IF(AB104="P01","Incomplete",IF(OR(AB104="P02",AB104="P03",AB104="P04",AB104="P05",AB104="P06",AB104="P07",AB104="P08",AB104="P09"),"Not eligible","Eligible"))))</x:f>
      </x:c>
      <x:c r="AA104" s="38" t="str">
        <x:f>IF(A104="","",IF(AB104="P00","No confidence assigned",IF(AB104="P01","No confidence result",IF(OR(AB104="P02",AB104="P03",AB104="P04",AB104="P05",AB104="P06",AB104="P07",AB104="P08",AB104="P09"),"Confidence not assignable",IF(AB104="P10","Low confidence",IF(AB104="P11","Moderate confidence","High confidence"))))))</x:f>
      </x:c>
      <x:c r="AB104" s="38" t="str">
        <x:f>IF(A104="","",IF(X104="Invalid","P00",IF(Y104="Incomplete","P01",IF(F104="Refuse claim","P02",IF(F104="Review required","P03",IF(K104="Unresolved","P04",IF(OR(L104="No",L104="Unknown",L104="Partial"),"P05",IF(OR(J104="Missing",N104&lt;&gt;"None",M104="Not checked"),"P06",IF(OR(J104="Contradictory",M104="Material contradiction unresolved"),"P07",IF(OR(J104="Stale",S104="Stale for current decision",S104="Context not established",Q104="Material and unresolved"),"P08",IF(OR(AND(F104="Use with limits",G104=""),AND(F104="No material change",H104="Changed exact claim"),AND(F104="No material change",I104="Changed decision use"),AND(OR(O104="Multiple independent lines",O104="One independent line"),P104="Not established"),AND(Q104="None",R104&lt;&gt;"")),"P09",IF(OR(Q104="Material but bounded",AND(S104="Historical but deliberately bounded",J104="Limited / weak"),O104="Not established",AND(J104="Limited / weak",O104="Multiple independent lines",P104="Established independent origins",T104="Likely to change assessment"),AND(O104="Single-origin only",NOT(AND(F104="Use",J104="Fit",OR(K104="Supported",K104="Inferred"),L104="Yes",OR(M104="None found",M104="Apparent contradiction resolved"),N104="None",O104="Single-origin only",OR(Q104="None",Q104="Limited and visible"),S104="Fit for current decision",T104="Unlikely to change assessment"))),T104="Likely to change assessment"),"P10",IF(OR(AND(F104="No material change",NOT(AND(OR(F104="Use",F104="No material change"),IF(F104="No material change",AND(H104="Unchanged exact claim",I104="Unchanged decision use"),TRUE),J104="Fit",OR(K104="Supported",K104="Inferred"),L104="Yes",OR(M104="None found",M104="Apparent contradiction resolved"),N104="None",O104="Multiple independent lines",P104="Established independent origins",OR(Q104="None",Q104="Limited and visible"),S104="Fit for current decision",T104="Unlikely to change assessment"))),F104="Use with limits",S104="Historical but deliberately bounded",P104="Shared or dependent origins",O104="One independent line",AND(F104="Use",J104="Fit",OR(K104="Supported",K104="Inferred"),L104="Yes",OR(M104="None found",M104="Apparent contradiction resolved"),N104="None",O104="Single-origin only",OR(Q104="None",Q104="Limited and visible"),S104="Fit for current decision",T104="Unlikely to change assessment"),AND(J104="Limited / weak",O104="Multiple independent lines",P104="Established independent origins",OR(T104="Unlikely to change assessment",T104="Could change scope or wording")),T104="Could change scope or wording"),"P11",IF(AND(OR(F104="Use",F104="No material change"),IF(F104="No material change",AND(H104="Unchanged exact claim",I104="Unchanged decision use"),TRUE),J104="Fit",OR(K104="Supported",K104="Inferred"),L104="Yes",OR(M104="None found",M104="Apparent contradiction resolved"),N104="None",O104="Multiple independent lines",P104="Established independent origins",OR(Q104="None",Q104="Limited and visible"),S104="Fit for current decision",T104="Unlikely to change assessment"),"P12","P09"))))))))))))))</x:f>
      </x:c>
      <x:c r="AC104" s="38" t="str">
        <x:f>IF(A104="","",IF(AB104="P00","CONF-TECH-INVALID-ENUM",IF(AB104="P01","CONF-INCOMPLETE",IF(AB104="P02","CONF-UPSTREAM-REFUSE",IF(AB104="P03","CONF-UPSTREAM-REVIEW",IF(AB104="P04",IF(F104="No material change","CONF-SC-NMC-UNRESOLVED","CONF-UPSTREAM-UNRESOLVED"),IF(AB104="P05",IF(L104="Partial","CONF-DIRECT-FIT-PARTIAL","CONF-DIRECT-FIT"),IF(AB104="P06","CONF-MISSING-OR-UNCHECKED",IF(AB104="P07",IF(F104="No material change","CONF-SC-NMC-CONTRADICTION","CONF-CONTRADICTION"),IF(AB104="P08",IF(Q104="Material and unresolved","CONF-NOT-ASSIGNABLE-ASSUMPTION",IF(AND(F104="No material change",OR(J104="Stale",S104="Stale for current decision")),"CONF-SC-NMC-STALE",IF(S104="Context not established","CONF-NOT-ASSIGNABLE-CONTEXT","CONF-NOT-ASSIGNABLE-STALE-CURRENT"))),IF(AB104="P09",IF(AND(F104="Use with limits",G104=""),"CONF-SC-LIMIT-MISSING",IF(AND(F104="No material change",H104="Changed exact claim"),"CONF-SC-NMC-CLAIM-CHANGED",IF(AND(F104="No material change",I104="Changed decision use"),"CONF-SC-NMC-USE-CHANGED",IF(AND(OR(O104="Multiple independent lines",O104="One independent line"),P104="Not established"),"CONF-SC-INDEPENDENCE-UNPROVEN",IF(AND(Q104="None",R104&lt;&gt;""),"CONF-SC-ASSUMPTION-CONFLICT","CONF-SC-UNCLASSIFIED"))))),IF(AB104="P10",IF(Q104="Material but bounded","CONF-LOW-ASSUMPTION",IF(AND(S104="Historical but deliberately bounded",J104="Limited / weak"),"CONF-LOW-HISTORICAL",IF(O104="Not established","CONF-LOW-NOT-ESTABLISHED",IF(AND(J104="Limited / weak",O104="Multiple independent lines",P104="Established independent origins",T104="Likely to change assessment"),"CONF-LOW-WEAK-LINES",IF(AND(O104="Single-origin only",NOT(AND(F104="Use",J104="Fit",OR(K104="Supported",K104="Inferred"),L104="Yes",OR(M104="None found",M104="Apparent contradiction resolved"),N104="None",O104="Single-origin only",OR(Q104="None",Q104="Limited and visible"),S104="Fit for current decision",T104="Unlikely to change assessment"))),"CONF-LOW-SINGLE-ORIGIN","CONF-LOW-SENSITIVE"))))),IF(AB104="P11",IF(F104="No material change","CONF-MODERATE-NMC",IF(F104="Use with limits","CONF-MODERATE-LIMITED",IF(S104="Historical but deliberately bounded","CONF-MODERATE-HISTORICAL",IF(P104="Shared or dependent origins","CONF-MODERATE-SHARED-ORIGINS",IF(OR(O104="One independent line",AND(F104="Use",J104="Fit",OR(K104="Supported",K104="Inferred"),L104="Yes",OR(M104="None found",M104="Apparent contradiction resolved"),N104="None",O104="Single-origin only",OR(Q104="None",Q104="Limited and visible"),S104="Fit for current decision",T104="Unlikely to change assessment")),"CONF-MODERATE-ONE-LINE",IF(AND(J104="Limited / weak",O104="Multiple independent lines",P104="Established independent origins",OR(T104="Unlikely to change assessment",T104="Could change scope or wording")),"CONF-MODERATE-WEAK-LINES","CONF-MODERATE-SENSITIVE")))))),IF(AB104="P12",IF(F104="No material change","CONF-HIGH-NMC",IF(K104="Inferred","CONF-HIGH-INFERENCE-RETAINED","CONF-HIGH-DIRECT-INDEPENDENT")),""))))))))))))))</x:f>
      </x:c>
      <x:c r="AD104" s="38" t="str">
        <x:f>IF(A104="","",IF(AC104="A126-TECH-INVALID-ENUM","One or more active Stage 1 controlled values are invalid.",IF(AC104="A126-INCOMPLETE","The active Stage 1 assessment is incomplete.",IF(AC104="A126-UPSTREAM-REFUSE","What Counts as Reliable Evidence in Competitor Analysis? returned Refuse claim.",IF(AC104="A126-UPSTREAM-REVIEW","What Counts as Reliable Evidence in Competitor Analysis? returned Review required.",IF(AC104="A126-SC-NMC-UNRESOLVED","The no-material-change claim remains unresolved.",IF(AC104="A126-UPSTREAM-UNRESOLVED","The claim remains unresolved.",IF(AC104="A126-DIRECT-FIT","The evidence does not directly fit the exact submitted claim.",IF(AC104="A126-DIRECT-FIT-PARTIAL","The submitted claim only partially fits the evidence.",IF(AC104="A126-MISSING-OR-UNCHECKED","Required evidence is missing, unavailable, unknown, or contradiction checking is incomplete.",IF(AC104="A126-CONTRADICTION","A material contradiction remains unresolved.",IF(AC104="A126-SC-NMC-CONTRADICTION","The no-material-change submission contains an unresolved material contradiction.",IF(AC104="A126-NOT-ASSIGNABLE-ASSUMPTION","A material assumption remains unresolved.",IF(AC104="A126-NOT-ASSIGNABLE-CONTEXT","The relevant context is not established.",IF(AC104="A126-NOT-ASSIGNABLE-STALE-CURRENT","The evidence or context is stale for the current decision.",IF(AC104="A126-SC-NMC-STALE","The no-material-change assessment is stale for the current decision.",IF(AC104="A126-SC-ASSUMPTION-CONFLICT","The assumption category and detail conflict.",IF(AC104="A126-SC-INDEPENDENCE-UNPROVEN","Independent origins are not established.",IF(AC104="A126-SC-LIMIT-MISSING","Use with limits requires a named limitation.",IF(AC104="A126-SC-NMC-CLAIM-CHANGED","The exact claim changed, so prior confidence cannot be carried forward.",IF(AC104="A126-SC-NMC-USE-CHANGED","The decision use changed.",IF(AC104="A126-SC-UNCLASSIFIED","The valid input combination has no authorized classification.",IF(AC104="A126-LOW-ASSUMPTION","A bounded material assumption makes the eligible assessment fragile.",IF(AC104="A126-LOW-HISTORICAL","Historical, weak support makes the assessment fragile.",IF(AC104="A126-LOW-NOT-ESTABLISHED","Support exists but independent support is not established.",IF(AC104="A126-LOW-SENSITIVE","Plausible new evidence is likely to change the assessment.",IF(AC104="A126-LOW-SINGLE-ORIGIN","The eligible assessment depends on one origin and fails the stable single-origin conjunction.",IF(AC104="A126-LOW-WEAK-LINES","Multiple independent lines remain weak and the result is likely to change.",IF(AC104="A126-MODERATE-HISTORICAL","The evidence supports a deliberately historical, bounded assessment.",IF(AC104="A126-MODERATE-LIMITED","The assessment is eligible only within the named limitation.",IF(AC104="A126-MODERATE-NMC","The unchanged assessment remains eligible but retains meaningful uncertainty.",IF(AC104="A126-MODERATE-ONE-LINE","The assessment rests on one effective line of support.",IF(AC104="A126-MODERATE-SENSITIVE","Meaningful new evidence could change the scope or wording.",IF(AC104="A126-MODERATE-SHARED-ORIGINS","The lines share or depend on common origins, reducing independent corroboration.",IF(AC104="A126-MODERATE-WEAK-LINES","Established independent origins support the assessment, but the evidence remains limited or weak.",IF(AC104="A126-HIGH-DIRECT-INDEPENDENT","Direct, coherent support with established independent origins and limited visible assumptions supports the bounded assessment.",IF(AC104="A126-HIGH-INFERENCE-RETAINED","Direct, coherent support with established independent origins supports the bounded inference; it remains explicitly an inference.",IF(AC104="A126-HIGH-NMC","The exact claim and decision use are unchanged and the strong-support conditions remain satisfied.",""))))))))))))))))))))))))))))))))))))))</x:f>
      </x:c>
      <x:c r="AE104" s="38" t="str">
        <x:f>IF(A104="","",IF(Z104="Invalid controlled input","No confidence statement is permitted.",IF(Z104="Incomplete","No confidence statement is permitted until Stage 1 is complete.",IF(Z104="Not eligible","Confidence not assignable: no confidence statement is permitted for "&amp;C104&amp;" because "&amp;AD104&amp;" "&amp;AG104,IF(AA104="High confidence",IF(K104="Inferred","The evidence supports the inference that ","The available evidence strongly supports the assessment that ")&amp;C104&amp;", with High confidence within "&amp;D104&amp;". The principal remaining uncertainty is "&amp;U104,IF(AA104="Moderate confidence",IF(K104="Inferred","The evidence supports the inference that ","The available evidence supports the assessment that ")&amp;C104&amp;", with Moderate confidence within "&amp;D104&amp;". "&amp;U104&amp;" could change its scope or wording.",IF(K104="Inferred","The limited evidence supports the provisional inference that ","Limited evidence weakly supports the bounded assessment that ")&amp;C104&amp;". Treat it as provisional because "&amp;U104))))))</x:f>
      </x:c>
      <x:c r="AF104" s="38" t="str">
        <x:f>IF(A104="","",IF(Z104="Invalid controlled input","Do not preserve or reuse a previous result.",IF(Z104="Incomplete","Do not infer a result from partial inputs.",IF(Z104="Not eligible","Do not use High, Moderate or Low confidence, zero confidence, very low confidence, or wording that presents the claim as established.",IF(AA104="High confidence","Do not say certain, proven, guaranteed, definitely, conclusive, established fact, or assign a numerical probability.",IF(AA104="Moderate confidence","Do not say definitive, conclusive, established fact, or attach a percentage band.","Do not say shows, confirms, demonstrates as established, or use Low confidence to rescue an unsupported claim."))))))</x:f>
      </x:c>
      <x:c r="AG104" s="38" t="str">
        <x:f>IF(A104="","",IF(AC104="A126-TECH-INVALID-ENUM","Correct the exact invalid value and resubmit.",IF(AC104="A126-INCOMPLETE","Complete every active Stage 1 field.",IF(AC104="A126-UPSTREAM-REFUSE","Resolve or replace the refused claim through What Counts as Reliable Evidence in Competitor Analysis?.",IF(AC104="A126-UPSTREAM-REVIEW","Complete the review in What Counts as Reliable Evidence in Competitor Analysis? before confidence assessment.",IF(AC104="A126-SC-NMC-UNRESOLVED","Resolve the claim status upstream before assigning confidence.",IF(AC104="A126-UPSTREAM-UNRESOLVED","Resolve the claim status upstream before assigning confidence.",IF(AC104="A126-DIRECT-FIT","Narrow or replace the claim and rerun What Counts as Reliable Evidence in Competitor Analysis?.",IF(AC104="A126-DIRECT-FIT-PARTIAL","Submit the separately narrowed proposition approved through What Counts as Reliable Evidence in Competitor Analysis? as the new Exact claim with Direct claim fit set to Yes.",IF(AC104="A126-MISSING-OR-UNCHECKED","Recover or document the required evidence and complete the review in What Counts as Reliable Evidence in Competitor Analysis? before assigning confidence.",IF(AC104="A126-CONTRADICTION","Resolve or preserve the contradiction through How to Handle Contradictory Competitor Evidence before assigning confidence.",IF(AC104="A126-SC-NMC-CONTRADICTION","Resolve or preserve the contradiction through How to Handle Contradictory Competitor Evidence before assigning confidence.",IF(AC104="A126-NOT-ASSIGNABLE-ASSUMPTION","Resolve the material assumption or narrow the claim.",IF(AC104="A126-NOT-ASSIGNABLE-CONTEXT","Establish the relevant context before assigning confidence.",IF(AC104="A126-NOT-ASSIGNABLE-STALE-CURRENT","Update or historically bind the evidence through When Competitor Evidence Becomes Too Old to Use.",IF(AC104="A126-SC-NMC-STALE","Run a fresh assessment with current evidence.",IF(AC104="A126-SC-ASSUMPTION-CONFLICT","Choose a bounded assumption category or remove the detail.",IF(AC104="A126-SC-INDEPENDENCE-UNPROVEN","Trace origins or correct the support category.",IF(AC104="A126-SC-LIMIT-MISSING","Add the exact limitation or correct the upstream outcome.",IF(AC104="A126-SC-NMC-CLAIM-CHANGED","Run a fresh assessment.",IF(AC104="A126-SC-NMC-USE-CHANGED","Run a fresh assessment for the new use.",IF(AC104="A126-SC-UNCLASSIFIED","Return to method governance; do not invent a result.",IF(AC104="A126-LOW-ASSUMPTION","Keep the assumption explicit and seek evidence that could remove it.",IF(AC104="A126-LOW-HISTORICAL","Use only historically bounded wording and seek current evidence.",IF(AC104="A126-LOW-NOT-ESTABLISHED","Trace provenance or collect genuinely independent evidence.",IF(AC104="A126-LOW-SENSITIVE","Collect the evidence most likely to change the result.",IF(AC104="A126-LOW-SINGLE-ORIGIN","Seek genuinely independent corroboration.",IF(AC104="A126-LOW-WEAK-LINES","Strengthen direct support before consequential use.",IF(AC104="A126-MODERATE-HISTORICAL","Do not generalize it to the current decision without fresh evidence.",IF(AC104="A126-MODERATE-LIMITED","Reopen if the named limitation no longer holds.",IF(AC104="A126-MODERATE-NMC","Reopen if the exact claim, use, evidence or context changes.",IF(AC104="A126-MODERATE-ONE-LINE","A second genuinely independent line could change scope or wording.",IF(AC104="A126-MODERATE-SENSITIVE","Name the likely change trigger and keep the statement bounded.",IF(AC104="A126-MODERATE-SHARED-ORIGINS","Seek genuinely independent origins.",IF(AC104="A126-MODERATE-WEAK-LINES","Strengthen the direct evidence and preserve the limitation.",IF(AC104="A126-HIGH-DIRECT-INDEPENDENT","Reopen on the named evidence, context, assumption or decision-use trigger.",IF(AC104="A126-HIGH-INFERENCE-RETAINED","Retain the inference marker and reopen on the named trigger.",IF(AC104="A126-HIGH-NMC","Reopen on the named evidence, context, assumption or decision-use trigger.",""))))))))))))))))))))))))))))))))))))))</x:f>
      </x:c>
      <x:c r="AH104" s="38" t="str">
        <x:f>IF(A104="","",IF(Z104&lt;&gt;"Eligible","",IF(AND(V104="Consequential / high-impact",W104="Hard to reverse"),"CONF-OVERLAY-CONSEQUENCE + CONF-OVERLAY-HARD-TO-REVERSE",IF(AND(AA104="Low confidence",W104="Hard to reverse"),"CONF-OVERLAY-HARD-TO-REVERSE",IF(V104="Consequential / high-impact","CONF-OVERLAY-CONSEQUENCE",IF(W104="Hard to reverse","CONF-OVERLAY-HARD-TO-REVERSE",IF(OR(V104="Material / decision-changing",W104="Costly to reverse"),"CONF-OVERLAY-CONSEQUENCE","")))))))</x:f>
      </x:c>
      <x:c r="AI104" s="38" t="str">
        <x:f>IF(A104="","",IF(Z104&lt;&gt;"Eligible","",IF(AND(V104="Consequential / high-impact",W104="Hard to reverse"),IF(AA104="Low confidence","Independent review and formal approval required; default to deferral, evidence collection or a reversible test.","Independent accountable review and formal approval required before a consequential, hard-to-reverse action."),IF(AND(AA104="Low confidence",W104="Hard to reverse"),"Independent review and formal approval required; default to deferral, evidence collection or a reversible test.",IF(V104="Consequential / high-impact","Independent accountable review and formal approval required.",IF(W104="Hard to reverse","Independent review required before a hard-to-reverse action.",IF(OR(V104="Material / decision-changing",W104="Costly to reverse"),"Accountable reviewer required before material use.","Owner review; reopen on the named trigger.")))))))</x:f>
      </x:c>
      <x:c r="AJ104" s="38" t="str">
        <x:f>IF(A104="","",IF(Z104&lt;&gt;"Eligible","",IF(AND(V104="Consequential / high-impact",W104="Hard to reverse"),IF(AA104="Low confidence","Do not make an irreversible commitment from this Low-confidence assessment.","Prefer a reversible step and proceed only within the recorded scope after independent review; confidence itself is unchanged."),IF(AND(AA104="Low confidence",W104="Hard to reverse"),"Do not make an irreversible commitment from this Low-confidence assessment.",IF(V104="Consequential / high-impact","Proceed only within the recorded scope after independent review; confidence itself is unchanged.",IF(W104="Hard to reverse","Prefer a reversible step until review is complete.",IF(OR(V104="Material / decision-changing",W104="Costly to reverse"),"Use only after accountable review and within the stated boundary.","Proceed within the stated scope and preserve the reopen condition.")))))))</x:f>
      </x:c>
      <x:c r="AK104" s="37"/>
      <x:c r="AL104" s="37"/>
      <x:c r="AM104" s="37"/>
      <x:c r="AN104" s="37"/>
      <x:c r="AO104" s="42"/>
      <x:c r="AP104" s="38" t="str">
        <x:f>IF(A104="","",IF(Z104&lt;&gt;"Eligible","Not active",IF(OR(AND(AN104&lt;&gt;"",NOT(OR(EXACT(AN104,"Yes"),EXACT(AN104,"No")))),AND(AO104&lt;&gt;"",NOT(ISNUMBER(AO104)))),"H00",IF(OR(AK104="",AM104="",AN104=""),"H01",IF(AND(OR(V104="Material / decision-changing",V104="Consequential / high-impact",W104="Costly to reverse",W104="Hard to reverse"),AL104=""),"H02",IF(AND(OR(V104="Consequential / high-impact",W104="Hard to reverse"),AK104&lt;&gt;"",AL104&lt;&gt;"",EXACT(AK104,AL104)),"H03",IF(AND(AN104="Yes",AO104=""),"H04",IF(AND(AN104="No",AO104&lt;&gt;""),"H05","H06"))))))))</x:f>
      </x:c>
      <x:c r="AQ104" s="38" t="str">
        <x:f>IF(A104="","",IF(AP104="Not active","Not active",IF(OR(AP104="H00",AP104="H01",AP104="H04"),"Incomplete",IF(OR(AP104="H02",AP104="H03",AP104="H05"),"Draft","Complete"))))</x:f>
      </x:c>
      <x:c r="AR104" s="38" t="str">
        <x:f>IF(A104="","",IF(AP104="H00","CONF-HANDOFF-INVALID",IF(AP104="H01","CONF-HANDOFF-INCOMPLETE",IF(AP104="H02","CONF-HANDOFF-REVIEWER",IF(AP104="H03","CONF-HANDOFF-INDEPENDENCE",IF(AP104="H04","CONF-HANDOFF-DATE",IF(AP104="H05","CONF-HANDOFF-DATE-NOT-MATERIAL","")))))))</x:f>
      </x:c>
      <x:c r="AS104" s="38" t="str">
        <x:f>IF(A104="","",IF(AP104="H06","Permitted","Prohibited"))</x:f>
      </x:c>
      <x:c r="AT104" s="38" t="str">
        <x:f>IF(A104="","",IF(OR(AB104="P104",AB104="P105",AB104="P107",AB104="P108"),"What Counts as Reliable Evidence in Competitor Analysis?",IF(AB104="P106","Observed, Inferred and Unresolved Evidence",IF(AB104="P109","How to Handle Contradictory Competitor Evidence",IF(AB104="P110","When Competitor Evidence Becomes Too Old to Use","")))))</x:f>
      </x:c>
      <x:c r="AU104" s="38" t="str">
        <x:f>IF(A104="","","SERPIFAI Confidence Statement Method v1.0.1")</x:f>
      </x:c>
      <x:c r="AV104" s="38" t="str">
        <x:f>IF(A104="","","Qualitative evidence-and-uncertainty protocol; not probability, calibrated accuracy, scoring, assurance or a guarantee.")</x:f>
      </x:c>
    </x:row>
    <x:row r="105">
      <x:c r="A105" s="37"/>
      <x:c r="B105" s="37"/>
      <x:c r="C105" s="37"/>
      <x:c r="D105" s="37"/>
      <x:c r="E105" s="42"/>
      <x:c r="F105" s="37"/>
      <x:c r="G105" s="37"/>
      <x:c r="H105" s="37"/>
      <x:c r="I105" s="37"/>
      <x:c r="J105" s="37"/>
      <x:c r="K105" s="37"/>
      <x:c r="L105" s="37"/>
      <x:c r="M105" s="37"/>
      <x:c r="N105" s="37"/>
      <x:c r="O105" s="37"/>
      <x:c r="P105" s="37"/>
      <x:c r="Q105" s="37"/>
      <x:c r="R105" s="37"/>
      <x:c r="S105" s="37"/>
      <x:c r="T105" s="37"/>
      <x:c r="U105" s="37"/>
      <x:c r="V105" s="37"/>
      <x:c r="W105" s="37"/>
      <x:c r="X105" s="38" t="str">
        <x:f>IF(A105="","",IF(NOT(AND(OR(EXACT(F105,"Use"),EXACT(F105,"Use with limits"),EXACT(F105,"Review required"),EXACT(F105,"Refuse claim"),EXACT(F105,"No material change")),OR(EXACT(J105,"Fit"),EXACT(J105,"Limited / weak"),EXACT(J105,"Stale"),EXACT(J105,"Contradictory"),EXACT(J105,"Missing")),OR(EXACT(K105,"Supported"),EXACT(K105,"Inferred"),EXACT(K105,"Unresolved")),OR(EXACT(L105,"Yes"),EXACT(L105,"Partial"),EXACT(L105,"No"),EXACT(L105,"Unknown")),OR(EXACT(M105,"None found"),EXACT(M105,"Apparent contradiction resolved"),EXACT(M105,"Material contradiction unresolved"),EXACT(M105,"Not checked")),OR(EXACT(N105,"None"),EXACT(N105,"Recoverable missing evidence"),EXACT(N105,"Material evidence unavailable"),EXACT(N105,"Unknown")),OR(EXACT(O105,"Multiple independent lines"),EXACT(O105,"One independent line"),EXACT(O105,"Single-origin only"),EXACT(O105,"Not established")),OR(EXACT(Q105,"None"),EXACT(Q105,"Limited and visible"),EXACT(Q105,"Material but bounded"),EXACT(Q105,"Material and unresolved")),OR(EXACT(S105,"Fit for current decision"),EXACT(S105,"Historical but deliberately bounded"),EXACT(S105,"Stale for current decision"),EXACT(S105,"Context not established")),OR(EXACT(T105,"Unlikely to change assessment"),EXACT(T105,"Could change scope or wording"),EXACT(T105,"Likely to change assessment")),OR(EXACT(V105,"Routine / descriptive"),EXACT(V105,"Material / decision-changing"),EXACT(V105,"Consequential / high-impact")),OR(EXACT(W105,"Easy to reverse"),EXACT(W105,"Costly to reverse"),EXACT(W105,"Hard to reverse")),IF(F105="No material change",OR(EXACT(H105,"Unchanged exact claim"),EXACT(H105,"Changed exact claim")),TRUE),IF(F105="No material change",OR(EXACT(I105,"Unchanged decision use"),EXACT(I105,"Changed decision use")),TRUE),IF(OR(O105="Multiple independent lines",O105="One independent line"),OR(EXACT(P105,"Established independent origins"),EXACT(P105,"Shared or dependent origins"),EXACT(P105,"Not established")),TRUE))),"Invalid","Valid"))</x:f>
      </x:c>
      <x:c r="Y105" s="38" t="str">
        <x:f>IF(A105="","",IF(X105="Invalid","Not evaluated after P00",IF(OR(C105="",D105="",F105="",IF(F105="No material change",OR(H105="",I105=""),FALSE),J105="",K105="",L105="",M105="",N105="",O105="",IF(OR(O105="Multiple independent lines",O105="One independent line"),P105="",FALSE),Q105="",IF(Q105&lt;&gt;"None",R105="",FALSE),S105="",T105="",U105="",V105="",W105=""),"Incomplete","Complete")))</x:f>
      </x:c>
      <x:c r="Z105" s="38" t="str">
        <x:f>IF(A105="","",IF(AB105="P00","Invalid controlled input",IF(AB105="P01","Incomplete",IF(OR(AB105="P02",AB105="P03",AB105="P04",AB105="P05",AB105="P06",AB105="P07",AB105="P08",AB105="P09"),"Not eligible","Eligible"))))</x:f>
      </x:c>
      <x:c r="AA105" s="38" t="str">
        <x:f>IF(A105="","",IF(AB105="P00","No confidence assigned",IF(AB105="P01","No confidence result",IF(OR(AB105="P02",AB105="P03",AB105="P04",AB105="P05",AB105="P06",AB105="P07",AB105="P08",AB105="P09"),"Confidence not assignable",IF(AB105="P10","Low confidence",IF(AB105="P11","Moderate confidence","High confidence"))))))</x:f>
      </x:c>
      <x:c r="AB105" s="38" t="str">
        <x:f>IF(A105="","",IF(X105="Invalid","P00",IF(Y105="Incomplete","P01",IF(F105="Refuse claim","P02",IF(F105="Review required","P03",IF(K105="Unresolved","P04",IF(OR(L105="No",L105="Unknown",L105="Partial"),"P05",IF(OR(J105="Missing",N105&lt;&gt;"None",M105="Not checked"),"P06",IF(OR(J105="Contradictory",M105="Material contradiction unresolved"),"P07",IF(OR(J105="Stale",S105="Stale for current decision",S105="Context not established",Q105="Material and unresolved"),"P08",IF(OR(AND(F105="Use with limits",G105=""),AND(F105="No material change",H105="Changed exact claim"),AND(F105="No material change",I105="Changed decision use"),AND(OR(O105="Multiple independent lines",O105="One independent line"),P105="Not established"),AND(Q105="None",R105&lt;&gt;"")),"P09",IF(OR(Q105="Material but bounded",AND(S105="Historical but deliberately bounded",J105="Limited / weak"),O105="Not established",AND(J105="Limited / weak",O105="Multiple independent lines",P105="Established independent origins",T105="Likely to change assessment"),AND(O105="Single-origin only",NOT(AND(F105="Use",J105="Fit",OR(K105="Supported",K105="Inferred"),L105="Yes",OR(M105="None found",M105="Apparent contradiction resolved"),N105="None",O105="Single-origin only",OR(Q105="None",Q105="Limited and visible"),S105="Fit for current decision",T105="Unlikely to change assessment"))),T105="Likely to change assessment"),"P10",IF(OR(AND(F105="No material change",NOT(AND(OR(F105="Use",F105="No material change"),IF(F105="No material change",AND(H105="Unchanged exact claim",I105="Unchanged decision use"),TRUE),J105="Fit",OR(K105="Supported",K105="Inferred"),L105="Yes",OR(M105="None found",M105="Apparent contradiction resolved"),N105="None",O105="Multiple independent lines",P105="Established independent origins",OR(Q105="None",Q105="Limited and visible"),S105="Fit for current decision",T105="Unlikely to change assessment"))),F105="Use with limits",S105="Historical but deliberately bounded",P105="Shared or dependent origins",O105="One independent line",AND(F105="Use",J105="Fit",OR(K105="Supported",K105="Inferred"),L105="Yes",OR(M105="None found",M105="Apparent contradiction resolved"),N105="None",O105="Single-origin only",OR(Q105="None",Q105="Limited and visible"),S105="Fit for current decision",T105="Unlikely to change assessment"),AND(J105="Limited / weak",O105="Multiple independent lines",P105="Established independent origins",OR(T105="Unlikely to change assessment",T105="Could change scope or wording")),T105="Could change scope or wording"),"P11",IF(AND(OR(F105="Use",F105="No material change"),IF(F105="No material change",AND(H105="Unchanged exact claim",I105="Unchanged decision use"),TRUE),J105="Fit",OR(K105="Supported",K105="Inferred"),L105="Yes",OR(M105="None found",M105="Apparent contradiction resolved"),N105="None",O105="Multiple independent lines",P105="Established independent origins",OR(Q105="None",Q105="Limited and visible"),S105="Fit for current decision",T105="Unlikely to change assessment"),"P12","P09"))))))))))))))</x:f>
      </x:c>
      <x:c r="AC105" s="38" t="str">
        <x:f>IF(A105="","",IF(AB105="P00","CONF-TECH-INVALID-ENUM",IF(AB105="P01","CONF-INCOMPLETE",IF(AB105="P02","CONF-UPSTREAM-REFUSE",IF(AB105="P03","CONF-UPSTREAM-REVIEW",IF(AB105="P04",IF(F105="No material change","CONF-SC-NMC-UNRESOLVED","CONF-UPSTREAM-UNRESOLVED"),IF(AB105="P05",IF(L105="Partial","CONF-DIRECT-FIT-PARTIAL","CONF-DIRECT-FIT"),IF(AB105="P06","CONF-MISSING-OR-UNCHECKED",IF(AB105="P07",IF(F105="No material change","CONF-SC-NMC-CONTRADICTION","CONF-CONTRADICTION"),IF(AB105="P08",IF(Q105="Material and unresolved","CONF-NOT-ASSIGNABLE-ASSUMPTION",IF(AND(F105="No material change",OR(J105="Stale",S105="Stale for current decision")),"CONF-SC-NMC-STALE",IF(S105="Context not established","CONF-NOT-ASSIGNABLE-CONTEXT","CONF-NOT-ASSIGNABLE-STALE-CURRENT"))),IF(AB105="P09",IF(AND(F105="Use with limits",G105=""),"CONF-SC-LIMIT-MISSING",IF(AND(F105="No material change",H105="Changed exact claim"),"CONF-SC-NMC-CLAIM-CHANGED",IF(AND(F105="No material change",I105="Changed decision use"),"CONF-SC-NMC-USE-CHANGED",IF(AND(OR(O105="Multiple independent lines",O105="One independent line"),P105="Not established"),"CONF-SC-INDEPENDENCE-UNPROVEN",IF(AND(Q105="None",R105&lt;&gt;""),"CONF-SC-ASSUMPTION-CONFLICT","CONF-SC-UNCLASSIFIED"))))),IF(AB105="P10",IF(Q105="Material but bounded","CONF-LOW-ASSUMPTION",IF(AND(S105="Historical but deliberately bounded",J105="Limited / weak"),"CONF-LOW-HISTORICAL",IF(O105="Not established","CONF-LOW-NOT-ESTABLISHED",IF(AND(J105="Limited / weak",O105="Multiple independent lines",P105="Established independent origins",T105="Likely to change assessment"),"CONF-LOW-WEAK-LINES",IF(AND(O105="Single-origin only",NOT(AND(F105="Use",J105="Fit",OR(K105="Supported",K105="Inferred"),L105="Yes",OR(M105="None found",M105="Apparent contradiction resolved"),N105="None",O105="Single-origin only",OR(Q105="None",Q105="Limited and visible"),S105="Fit for current decision",T105="Unlikely to change assessment"))),"CONF-LOW-SINGLE-ORIGIN","CONF-LOW-SENSITIVE"))))),IF(AB105="P11",IF(F105="No material change","CONF-MODERATE-NMC",IF(F105="Use with limits","CONF-MODERATE-LIMITED",IF(S105="Historical but deliberately bounded","CONF-MODERATE-HISTORICAL",IF(P105="Shared or dependent origins","CONF-MODERATE-SHARED-ORIGINS",IF(OR(O105="One independent line",AND(F105="Use",J105="Fit",OR(K105="Supported",K105="Inferred"),L105="Yes",OR(M105="None found",M105="Apparent contradiction resolved"),N105="None",O105="Single-origin only",OR(Q105="None",Q105="Limited and visible"),S105="Fit for current decision",T105="Unlikely to change assessment")),"CONF-MODERATE-ONE-LINE",IF(AND(J105="Limited / weak",O105="Multiple independent lines",P105="Established independent origins",OR(T105="Unlikely to change assessment",T105="Could change scope or wording")),"CONF-MODERATE-WEAK-LINES","CONF-MODERATE-SENSITIVE")))))),IF(AB105="P12",IF(F105="No material change","CONF-HIGH-NMC",IF(K105="Inferred","CONF-HIGH-INFERENCE-RETAINED","CONF-HIGH-DIRECT-INDEPENDENT")),""))))))))))))))</x:f>
      </x:c>
      <x:c r="AD105" s="38" t="str">
        <x:f>IF(A105="","",IF(AC105="A127-TECH-INVALID-ENUM","One or more active Stage 1 controlled values are invalid.",IF(AC105="A127-INCOMPLETE","The active Stage 1 assessment is incomplete.",IF(AC105="A127-UPSTREAM-REFUSE","What Counts as Reliable Evidence in Competitor Analysis? returned Refuse claim.",IF(AC105="A127-UPSTREAM-REVIEW","What Counts as Reliable Evidence in Competitor Analysis? returned Review required.",IF(AC105="A127-SC-NMC-UNRESOLVED","The no-material-change claim remains unresolved.",IF(AC105="A127-UPSTREAM-UNRESOLVED","The claim remains unresolved.",IF(AC105="A127-DIRECT-FIT","The evidence does not directly fit the exact submitted claim.",IF(AC105="A127-DIRECT-FIT-PARTIAL","The submitted claim only partially fits the evidence.",IF(AC105="A127-MISSING-OR-UNCHECKED","Required evidence is missing, unavailable, unknown, or contradiction checking is incomplete.",IF(AC105="A127-CONTRADICTION","A material contradiction remains unresolved.",IF(AC105="A127-SC-NMC-CONTRADICTION","The no-material-change submission contains an unresolved material contradiction.",IF(AC105="A127-NOT-ASSIGNABLE-ASSUMPTION","A material assumption remains unresolved.",IF(AC105="A127-NOT-ASSIGNABLE-CONTEXT","The relevant context is not established.",IF(AC105="A127-NOT-ASSIGNABLE-STALE-CURRENT","The evidence or context is stale for the current decision.",IF(AC105="A127-SC-NMC-STALE","The no-material-change assessment is stale for the current decision.",IF(AC105="A127-SC-ASSUMPTION-CONFLICT","The assumption category and detail conflict.",IF(AC105="A127-SC-INDEPENDENCE-UNPROVEN","Independent origins are not established.",IF(AC105="A127-SC-LIMIT-MISSING","Use with limits requires a named limitation.",IF(AC105="A127-SC-NMC-CLAIM-CHANGED","The exact claim changed, so prior confidence cannot be carried forward.",IF(AC105="A127-SC-NMC-USE-CHANGED","The decision use changed.",IF(AC105="A127-SC-UNCLASSIFIED","The valid input combination has no authorized classification.",IF(AC105="A127-LOW-ASSUMPTION","A bounded material assumption makes the eligible assessment fragile.",IF(AC105="A127-LOW-HISTORICAL","Historical, weak support makes the assessment fragile.",IF(AC105="A127-LOW-NOT-ESTABLISHED","Support exists but independent support is not established.",IF(AC105="A127-LOW-SENSITIVE","Plausible new evidence is likely to change the assessment.",IF(AC105="A127-LOW-SINGLE-ORIGIN","The eligible assessment depends on one origin and fails the stable single-origin conjunction.",IF(AC105="A127-LOW-WEAK-LINES","Multiple independent lines remain weak and the result is likely to change.",IF(AC105="A127-MODERATE-HISTORICAL","The evidence supports a deliberately historical, bounded assessment.",IF(AC105="A127-MODERATE-LIMITED","The assessment is eligible only within the named limitation.",IF(AC105="A127-MODERATE-NMC","The unchanged assessment remains eligible but retains meaningful uncertainty.",IF(AC105="A127-MODERATE-ONE-LINE","The assessment rests on one effective line of support.",IF(AC105="A127-MODERATE-SENSITIVE","Meaningful new evidence could change the scope or wording.",IF(AC105="A127-MODERATE-SHARED-ORIGINS","The lines share or depend on common origins, reducing independent corroboration.",IF(AC105="A127-MODERATE-WEAK-LINES","Established independent origins support the assessment, but the evidence remains limited or weak.",IF(AC105="A127-HIGH-DIRECT-INDEPENDENT","Direct, coherent support with established independent origins and limited visible assumptions supports the bounded assessment.",IF(AC105="A127-HIGH-INFERENCE-RETAINED","Direct, coherent support with established independent origins supports the bounded inference; it remains explicitly an inference.",IF(AC105="A127-HIGH-NMC","The exact claim and decision use are unchanged and the strong-support conditions remain satisfied.",""))))))))))))))))))))))))))))))))))))))</x:f>
      </x:c>
      <x:c r="AE105" s="38" t="str">
        <x:f>IF(A105="","",IF(Z105="Invalid controlled input","No confidence statement is permitted.",IF(Z105="Incomplete","No confidence statement is permitted until Stage 1 is complete.",IF(Z105="Not eligible","Confidence not assignable: no confidence statement is permitted for "&amp;C105&amp;" because "&amp;AD105&amp;" "&amp;AG105,IF(AA105="High confidence",IF(K105="Inferred","The evidence supports the inference that ","The available evidence strongly supports the assessment that ")&amp;C105&amp;", with High confidence within "&amp;D105&amp;". The principal remaining uncertainty is "&amp;U105,IF(AA105="Moderate confidence",IF(K105="Inferred","The evidence supports the inference that ","The available evidence supports the assessment that ")&amp;C105&amp;", with Moderate confidence within "&amp;D105&amp;". "&amp;U105&amp;" could change its scope or wording.",IF(K105="Inferred","The limited evidence supports the provisional inference that ","Limited evidence weakly supports the bounded assessment that ")&amp;C105&amp;". Treat it as provisional because "&amp;U105))))))</x:f>
      </x:c>
      <x:c r="AF105" s="38" t="str">
        <x:f>IF(A105="","",IF(Z105="Invalid controlled input","Do not preserve or reuse a previous result.",IF(Z105="Incomplete","Do not infer a result from partial inputs.",IF(Z105="Not eligible","Do not use High, Moderate or Low confidence, zero confidence, very low confidence, or wording that presents the claim as established.",IF(AA105="High confidence","Do not say certain, proven, guaranteed, definitely, conclusive, established fact, or assign a numerical probability.",IF(AA105="Moderate confidence","Do not say definitive, conclusive, established fact, or attach a percentage band.","Do not say shows, confirms, demonstrates as established, or use Low confidence to rescue an unsupported claim."))))))</x:f>
      </x:c>
      <x:c r="AG105" s="38" t="str">
        <x:f>IF(A105="","",IF(AC105="A127-TECH-INVALID-ENUM","Correct the exact invalid value and resubmit.",IF(AC105="A127-INCOMPLETE","Complete every active Stage 1 field.",IF(AC105="A127-UPSTREAM-REFUSE","Resolve or replace the refused claim through What Counts as Reliable Evidence in Competitor Analysis?.",IF(AC105="A127-UPSTREAM-REVIEW","Complete the review in What Counts as Reliable Evidence in Competitor Analysis? before confidence assessment.",IF(AC105="A127-SC-NMC-UNRESOLVED","Resolve the claim status upstream before assigning confidence.",IF(AC105="A127-UPSTREAM-UNRESOLVED","Resolve the claim status upstream before assigning confidence.",IF(AC105="A127-DIRECT-FIT","Narrow or replace the claim and rerun What Counts as Reliable Evidence in Competitor Analysis?.",IF(AC105="A127-DIRECT-FIT-PARTIAL","Submit the separately narrowed proposition approved through What Counts as Reliable Evidence in Competitor Analysis? as the new Exact claim with Direct claim fit set to Yes.",IF(AC105="A127-MISSING-OR-UNCHECKED","Recover or document the required evidence and complete the review in What Counts as Reliable Evidence in Competitor Analysis? before assigning confidence.",IF(AC105="A127-CONTRADICTION","Resolve or preserve the contradiction through How to Handle Contradictory Competitor Evidence before assigning confidence.",IF(AC105="A127-SC-NMC-CONTRADICTION","Resolve or preserve the contradiction through How to Handle Contradictory Competitor Evidence before assigning confidence.",IF(AC105="A127-NOT-ASSIGNABLE-ASSUMPTION","Resolve the material assumption or narrow the claim.",IF(AC105="A127-NOT-ASSIGNABLE-CONTEXT","Establish the relevant context before assigning confidence.",IF(AC105="A127-NOT-ASSIGNABLE-STALE-CURRENT","Update or historically bind the evidence through When Competitor Evidence Becomes Too Old to Use.",IF(AC105="A127-SC-NMC-STALE","Run a fresh assessment with current evidence.",IF(AC105="A127-SC-ASSUMPTION-CONFLICT","Choose a bounded assumption category or remove the detail.",IF(AC105="A127-SC-INDEPENDENCE-UNPROVEN","Trace origins or correct the support category.",IF(AC105="A127-SC-LIMIT-MISSING","Add the exact limitation or correct the upstream outcome.",IF(AC105="A127-SC-NMC-CLAIM-CHANGED","Run a fresh assessment.",IF(AC105="A127-SC-NMC-USE-CHANGED","Run a fresh assessment for the new use.",IF(AC105="A127-SC-UNCLASSIFIED","Return to method governance; do not invent a result.",IF(AC105="A127-LOW-ASSUMPTION","Keep the assumption explicit and seek evidence that could remove it.",IF(AC105="A127-LOW-HISTORICAL","Use only historically bounded wording and seek current evidence.",IF(AC105="A127-LOW-NOT-ESTABLISHED","Trace provenance or collect genuinely independent evidence.",IF(AC105="A127-LOW-SENSITIVE","Collect the evidence most likely to change the result.",IF(AC105="A127-LOW-SINGLE-ORIGIN","Seek genuinely independent corroboration.",IF(AC105="A127-LOW-WEAK-LINES","Strengthen direct support before consequential use.",IF(AC105="A127-MODERATE-HISTORICAL","Do not generalize it to the current decision without fresh evidence.",IF(AC105="A127-MODERATE-LIMITED","Reopen if the named limitation no longer holds.",IF(AC105="A127-MODERATE-NMC","Reopen if the exact claim, use, evidence or context changes.",IF(AC105="A127-MODERATE-ONE-LINE","A second genuinely independent line could change scope or wording.",IF(AC105="A127-MODERATE-SENSITIVE","Name the likely change trigger and keep the statement bounded.",IF(AC105="A127-MODERATE-SHARED-ORIGINS","Seek genuinely independent origins.",IF(AC105="A127-MODERATE-WEAK-LINES","Strengthen the direct evidence and preserve the limitation.",IF(AC105="A127-HIGH-DIRECT-INDEPENDENT","Reopen on the named evidence, context, assumption or decision-use trigger.",IF(AC105="A127-HIGH-INFERENCE-RETAINED","Retain the inference marker and reopen on the named trigger.",IF(AC105="A127-HIGH-NMC","Reopen on the named evidence, context, assumption or decision-use trigger.",""))))))))))))))))))))))))))))))))))))))</x:f>
      </x:c>
      <x:c r="AH105" s="38" t="str">
        <x:f>IF(A105="","",IF(Z105&lt;&gt;"Eligible","",IF(AND(V105="Consequential / high-impact",W105="Hard to reverse"),"CONF-OVERLAY-CONSEQUENCE + CONF-OVERLAY-HARD-TO-REVERSE",IF(AND(AA105="Low confidence",W105="Hard to reverse"),"CONF-OVERLAY-HARD-TO-REVERSE",IF(V105="Consequential / high-impact","CONF-OVERLAY-CONSEQUENCE",IF(W105="Hard to reverse","CONF-OVERLAY-HARD-TO-REVERSE",IF(OR(V105="Material / decision-changing",W105="Costly to reverse"),"CONF-OVERLAY-CONSEQUENCE","")))))))</x:f>
      </x:c>
      <x:c r="AI105" s="38" t="str">
        <x:f>IF(A105="","",IF(Z105&lt;&gt;"Eligible","",IF(AND(V105="Consequential / high-impact",W105="Hard to reverse"),IF(AA105="Low confidence","Independent review and formal approval required; default to deferral, evidence collection or a reversible test.","Independent accountable review and formal approval required before a consequential, hard-to-reverse action."),IF(AND(AA105="Low confidence",W105="Hard to reverse"),"Independent review and formal approval required; default to deferral, evidence collection or a reversible test.",IF(V105="Consequential / high-impact","Independent accountable review and formal approval required.",IF(W105="Hard to reverse","Independent review required before a hard-to-reverse action.",IF(OR(V105="Material / decision-changing",W105="Costly to reverse"),"Accountable reviewer required before material use.","Owner review; reopen on the named trigger.")))))))</x:f>
      </x:c>
      <x:c r="AJ105" s="38" t="str">
        <x:f>IF(A105="","",IF(Z105&lt;&gt;"Eligible","",IF(AND(V105="Consequential / high-impact",W105="Hard to reverse"),IF(AA105="Low confidence","Do not make an irreversible commitment from this Low-confidence assessment.","Prefer a reversible step and proceed only within the recorded scope after independent review; confidence itself is unchanged."),IF(AND(AA105="Low confidence",W105="Hard to reverse"),"Do not make an irreversible commitment from this Low-confidence assessment.",IF(V105="Consequential / high-impact","Proceed only within the recorded scope after independent review; confidence itself is unchanged.",IF(W105="Hard to reverse","Prefer a reversible step until review is complete.",IF(OR(V105="Material / decision-changing",W105="Costly to reverse"),"Use only after accountable review and within the stated boundary.","Proceed within the stated scope and preserve the reopen condition.")))))))</x:f>
      </x:c>
      <x:c r="AK105" s="37"/>
      <x:c r="AL105" s="37"/>
      <x:c r="AM105" s="37"/>
      <x:c r="AN105" s="37"/>
      <x:c r="AO105" s="42"/>
      <x:c r="AP105" s="38" t="str">
        <x:f>IF(A105="","",IF(Z105&lt;&gt;"Eligible","Not active",IF(OR(AND(AN105&lt;&gt;"",NOT(OR(EXACT(AN105,"Yes"),EXACT(AN105,"No")))),AND(AO105&lt;&gt;"",NOT(ISNUMBER(AO105)))),"H00",IF(OR(AK105="",AM105="",AN105=""),"H01",IF(AND(OR(V105="Material / decision-changing",V105="Consequential / high-impact",W105="Costly to reverse",W105="Hard to reverse"),AL105=""),"H02",IF(AND(OR(V105="Consequential / high-impact",W105="Hard to reverse"),AK105&lt;&gt;"",AL105&lt;&gt;"",EXACT(AK105,AL105)),"H03",IF(AND(AN105="Yes",AO105=""),"H04",IF(AND(AN105="No",AO105&lt;&gt;""),"H05","H06"))))))))</x:f>
      </x:c>
      <x:c r="AQ105" s="38" t="str">
        <x:f>IF(A105="","",IF(AP105="Not active","Not active",IF(OR(AP105="H00",AP105="H01",AP105="H04"),"Incomplete",IF(OR(AP105="H02",AP105="H03",AP105="H05"),"Draft","Complete"))))</x:f>
      </x:c>
      <x:c r="AR105" s="38" t="str">
        <x:f>IF(A105="","",IF(AP105="H00","CONF-HANDOFF-INVALID",IF(AP105="H01","CONF-HANDOFF-INCOMPLETE",IF(AP105="H02","CONF-HANDOFF-REVIEWER",IF(AP105="H03","CONF-HANDOFF-INDEPENDENCE",IF(AP105="H04","CONF-HANDOFF-DATE",IF(AP105="H05","CONF-HANDOFF-DATE-NOT-MATERIAL","")))))))</x:f>
      </x:c>
      <x:c r="AS105" s="38" t="str">
        <x:f>IF(A105="","",IF(AP105="H06","Permitted","Prohibited"))</x:f>
      </x:c>
      <x:c r="AT105" s="38" t="str">
        <x:f>IF(A105="","",IF(OR(AB105="P105",AB105="P106",AB105="P108",AB105="P109"),"What Counts as Reliable Evidence in Competitor Analysis?",IF(AB105="P107","Observed, Inferred and Unresolved Evidence",IF(AB105="P110","How to Handle Contradictory Competitor Evidence",IF(AB105="P111","When Competitor Evidence Becomes Too Old to Use","")))))</x:f>
      </x:c>
      <x:c r="AU105" s="38" t="str">
        <x:f>IF(A105="","","SERPIFAI Confidence Statement Method v1.0.1")</x:f>
      </x:c>
      <x:c r="AV105" s="38" t="str">
        <x:f>IF(A105="","","Qualitative evidence-and-uncertainty protocol; not probability, calibrated accuracy, scoring, assurance or a guarantee.")</x:f>
      </x:c>
    </x:row>
    <x:row r="106">
      <x:c r="A106" s="37"/>
      <x:c r="B106" s="37"/>
      <x:c r="C106" s="37"/>
      <x:c r="D106" s="37"/>
      <x:c r="E106" s="42"/>
      <x:c r="F106" s="37"/>
      <x:c r="G106" s="37"/>
      <x:c r="H106" s="37"/>
      <x:c r="I106" s="37"/>
      <x:c r="J106" s="37"/>
      <x:c r="K106" s="37"/>
      <x:c r="L106" s="37"/>
      <x:c r="M106" s="37"/>
      <x:c r="N106" s="37"/>
      <x:c r="O106" s="37"/>
      <x:c r="P106" s="37"/>
      <x:c r="Q106" s="37"/>
      <x:c r="R106" s="37"/>
      <x:c r="S106" s="37"/>
      <x:c r="T106" s="37"/>
      <x:c r="U106" s="37"/>
      <x:c r="V106" s="37"/>
      <x:c r="W106" s="37"/>
      <x:c r="X106" s="38" t="str">
        <x:f>IF(A106="","",IF(NOT(AND(OR(EXACT(F106,"Use"),EXACT(F106,"Use with limits"),EXACT(F106,"Review required"),EXACT(F106,"Refuse claim"),EXACT(F106,"No material change")),OR(EXACT(J106,"Fit"),EXACT(J106,"Limited / weak"),EXACT(J106,"Stale"),EXACT(J106,"Contradictory"),EXACT(J106,"Missing")),OR(EXACT(K106,"Supported"),EXACT(K106,"Inferred"),EXACT(K106,"Unresolved")),OR(EXACT(L106,"Yes"),EXACT(L106,"Partial"),EXACT(L106,"No"),EXACT(L106,"Unknown")),OR(EXACT(M106,"None found"),EXACT(M106,"Apparent contradiction resolved"),EXACT(M106,"Material contradiction unresolved"),EXACT(M106,"Not checked")),OR(EXACT(N106,"None"),EXACT(N106,"Recoverable missing evidence"),EXACT(N106,"Material evidence unavailable"),EXACT(N106,"Unknown")),OR(EXACT(O106,"Multiple independent lines"),EXACT(O106,"One independent line"),EXACT(O106,"Single-origin only"),EXACT(O106,"Not established")),OR(EXACT(Q106,"None"),EXACT(Q106,"Limited and visible"),EXACT(Q106,"Material but bounded"),EXACT(Q106,"Material and unresolved")),OR(EXACT(S106,"Fit for current decision"),EXACT(S106,"Historical but deliberately bounded"),EXACT(S106,"Stale for current decision"),EXACT(S106,"Context not established")),OR(EXACT(T106,"Unlikely to change assessment"),EXACT(T106,"Could change scope or wording"),EXACT(T106,"Likely to change assessment")),OR(EXACT(V106,"Routine / descriptive"),EXACT(V106,"Material / decision-changing"),EXACT(V106,"Consequential / high-impact")),OR(EXACT(W106,"Easy to reverse"),EXACT(W106,"Costly to reverse"),EXACT(W106,"Hard to reverse")),IF(F106="No material change",OR(EXACT(H106,"Unchanged exact claim"),EXACT(H106,"Changed exact claim")),TRUE),IF(F106="No material change",OR(EXACT(I106,"Unchanged decision use"),EXACT(I106,"Changed decision use")),TRUE),IF(OR(O106="Multiple independent lines",O106="One independent line"),OR(EXACT(P106,"Established independent origins"),EXACT(P106,"Shared or dependent origins"),EXACT(P106,"Not established")),TRUE))),"Invalid","Valid"))</x:f>
      </x:c>
      <x:c r="Y106" s="38" t="str">
        <x:f>IF(A106="","",IF(X106="Invalid","Not evaluated after P00",IF(OR(C106="",D106="",F106="",IF(F106="No material change",OR(H106="",I106=""),FALSE),J106="",K106="",L106="",M106="",N106="",O106="",IF(OR(O106="Multiple independent lines",O106="One independent line"),P106="",FALSE),Q106="",IF(Q106&lt;&gt;"None",R106="",FALSE),S106="",T106="",U106="",V106="",W106=""),"Incomplete","Complete")))</x:f>
      </x:c>
      <x:c r="Z106" s="38" t="str">
        <x:f>IF(A106="","",IF(AB106="P00","Invalid controlled input",IF(AB106="P01","Incomplete",IF(OR(AB106="P02",AB106="P03",AB106="P04",AB106="P05",AB106="P06",AB106="P07",AB106="P08",AB106="P09"),"Not eligible","Eligible"))))</x:f>
      </x:c>
      <x:c r="AA106" s="38" t="str">
        <x:f>IF(A106="","",IF(AB106="P00","No confidence assigned",IF(AB106="P01","No confidence result",IF(OR(AB106="P02",AB106="P03",AB106="P04",AB106="P05",AB106="P06",AB106="P07",AB106="P08",AB106="P09"),"Confidence not assignable",IF(AB106="P10","Low confidence",IF(AB106="P11","Moderate confidence","High confidence"))))))</x:f>
      </x:c>
      <x:c r="AB106" s="38" t="str">
        <x:f>IF(A106="","",IF(X106="Invalid","P00",IF(Y106="Incomplete","P01",IF(F106="Refuse claim","P02",IF(F106="Review required","P03",IF(K106="Unresolved","P04",IF(OR(L106="No",L106="Unknown",L106="Partial"),"P05",IF(OR(J106="Missing",N106&lt;&gt;"None",M106="Not checked"),"P06",IF(OR(J106="Contradictory",M106="Material contradiction unresolved"),"P07",IF(OR(J106="Stale",S106="Stale for current decision",S106="Context not established",Q106="Material and unresolved"),"P08",IF(OR(AND(F106="Use with limits",G106=""),AND(F106="No material change",H106="Changed exact claim"),AND(F106="No material change",I106="Changed decision use"),AND(OR(O106="Multiple independent lines",O106="One independent line"),P106="Not established"),AND(Q106="None",R106&lt;&gt;"")),"P09",IF(OR(Q106="Material but bounded",AND(S106="Historical but deliberately bounded",J106="Limited / weak"),O106="Not established",AND(J106="Limited / weak",O106="Multiple independent lines",P106="Established independent origins",T106="Likely to change assessment"),AND(O106="Single-origin only",NOT(AND(F106="Use",J106="Fit",OR(K106="Supported",K106="Inferred"),L106="Yes",OR(M106="None found",M106="Apparent contradiction resolved"),N106="None",O106="Single-origin only",OR(Q106="None",Q106="Limited and visible"),S106="Fit for current decision",T106="Unlikely to change assessment"))),T106="Likely to change assessment"),"P10",IF(OR(AND(F106="No material change",NOT(AND(OR(F106="Use",F106="No material change"),IF(F106="No material change",AND(H106="Unchanged exact claim",I106="Unchanged decision use"),TRUE),J106="Fit",OR(K106="Supported",K106="Inferred"),L106="Yes",OR(M106="None found",M106="Apparent contradiction resolved"),N106="None",O106="Multiple independent lines",P106="Established independent origins",OR(Q106="None",Q106="Limited and visible"),S106="Fit for current decision",T106="Unlikely to change assessment"))),F106="Use with limits",S106="Historical but deliberately bounded",P106="Shared or dependent origins",O106="One independent line",AND(F106="Use",J106="Fit",OR(K106="Supported",K106="Inferred"),L106="Yes",OR(M106="None found",M106="Apparent contradiction resolved"),N106="None",O106="Single-origin only",OR(Q106="None",Q106="Limited and visible"),S106="Fit for current decision",T106="Unlikely to change assessment"),AND(J106="Limited / weak",O106="Multiple independent lines",P106="Established independent origins",OR(T106="Unlikely to change assessment",T106="Could change scope or wording")),T106="Could change scope or wording"),"P11",IF(AND(OR(F106="Use",F106="No material change"),IF(F106="No material change",AND(H106="Unchanged exact claim",I106="Unchanged decision use"),TRUE),J106="Fit",OR(K106="Supported",K106="Inferred"),L106="Yes",OR(M106="None found",M106="Apparent contradiction resolved"),N106="None",O106="Multiple independent lines",P106="Established independent origins",OR(Q106="None",Q106="Limited and visible"),S106="Fit for current decision",T106="Unlikely to change assessment"),"P12","P09"))))))))))))))</x:f>
      </x:c>
      <x:c r="AC106" s="38" t="str">
        <x:f>IF(A106="","",IF(AB106="P00","CONF-TECH-INVALID-ENUM",IF(AB106="P01","CONF-INCOMPLETE",IF(AB106="P02","CONF-UPSTREAM-REFUSE",IF(AB106="P03","CONF-UPSTREAM-REVIEW",IF(AB106="P04",IF(F106="No material change","CONF-SC-NMC-UNRESOLVED","CONF-UPSTREAM-UNRESOLVED"),IF(AB106="P05",IF(L106="Partial","CONF-DIRECT-FIT-PARTIAL","CONF-DIRECT-FIT"),IF(AB106="P06","CONF-MISSING-OR-UNCHECKED",IF(AB106="P07",IF(F106="No material change","CONF-SC-NMC-CONTRADICTION","CONF-CONTRADICTION"),IF(AB106="P08",IF(Q106="Material and unresolved","CONF-NOT-ASSIGNABLE-ASSUMPTION",IF(AND(F106="No material change",OR(J106="Stale",S106="Stale for current decision")),"CONF-SC-NMC-STALE",IF(S106="Context not established","CONF-NOT-ASSIGNABLE-CONTEXT","CONF-NOT-ASSIGNABLE-STALE-CURRENT"))),IF(AB106="P09",IF(AND(F106="Use with limits",G106=""),"CONF-SC-LIMIT-MISSING",IF(AND(F106="No material change",H106="Changed exact claim"),"CONF-SC-NMC-CLAIM-CHANGED",IF(AND(F106="No material change",I106="Changed decision use"),"CONF-SC-NMC-USE-CHANGED",IF(AND(OR(O106="Multiple independent lines",O106="One independent line"),P106="Not established"),"CONF-SC-INDEPENDENCE-UNPROVEN",IF(AND(Q106="None",R106&lt;&gt;""),"CONF-SC-ASSUMPTION-CONFLICT","CONF-SC-UNCLASSIFIED"))))),IF(AB106="P10",IF(Q106="Material but bounded","CONF-LOW-ASSUMPTION",IF(AND(S106="Historical but deliberately bounded",J106="Limited / weak"),"CONF-LOW-HISTORICAL",IF(O106="Not established","CONF-LOW-NOT-ESTABLISHED",IF(AND(J106="Limited / weak",O106="Multiple independent lines",P106="Established independent origins",T106="Likely to change assessment"),"CONF-LOW-WEAK-LINES",IF(AND(O106="Single-origin only",NOT(AND(F106="Use",J106="Fit",OR(K106="Supported",K106="Inferred"),L106="Yes",OR(M106="None found",M106="Apparent contradiction resolved"),N106="None",O106="Single-origin only",OR(Q106="None",Q106="Limited and visible"),S106="Fit for current decision",T106="Unlikely to change assessment"))),"CONF-LOW-SINGLE-ORIGIN","CONF-LOW-SENSITIVE"))))),IF(AB106="P11",IF(F106="No material change","CONF-MODERATE-NMC",IF(F106="Use with limits","CONF-MODERATE-LIMITED",IF(S106="Historical but deliberately bounded","CONF-MODERATE-HISTORICAL",IF(P106="Shared or dependent origins","CONF-MODERATE-SHARED-ORIGINS",IF(OR(O106="One independent line",AND(F106="Use",J106="Fit",OR(K106="Supported",K106="Inferred"),L106="Yes",OR(M106="None found",M106="Apparent contradiction resolved"),N106="None",O106="Single-origin only",OR(Q106="None",Q106="Limited and visible"),S106="Fit for current decision",T106="Unlikely to change assessment")),"CONF-MODERATE-ONE-LINE",IF(AND(J106="Limited / weak",O106="Multiple independent lines",P106="Established independent origins",OR(T106="Unlikely to change assessment",T106="Could change scope or wording")),"CONF-MODERATE-WEAK-LINES","CONF-MODERATE-SENSITIVE")))))),IF(AB106="P12",IF(F106="No material change","CONF-HIGH-NMC",IF(K106="Inferred","CONF-HIGH-INFERENCE-RETAINED","CONF-HIGH-DIRECT-INDEPENDENT")),""))))))))))))))</x:f>
      </x:c>
      <x:c r="AD106" s="38" t="str">
        <x:f>IF(A106="","",IF(AC106="A128-TECH-INVALID-ENUM","One or more active Stage 1 controlled values are invalid.",IF(AC106="A128-INCOMPLETE","The active Stage 1 assessment is incomplete.",IF(AC106="A128-UPSTREAM-REFUSE","What Counts as Reliable Evidence in Competitor Analysis? returned Refuse claim.",IF(AC106="A128-UPSTREAM-REVIEW","What Counts as Reliable Evidence in Competitor Analysis? returned Review required.",IF(AC106="A128-SC-NMC-UNRESOLVED","The no-material-change claim remains unresolved.",IF(AC106="A128-UPSTREAM-UNRESOLVED","The claim remains unresolved.",IF(AC106="A128-DIRECT-FIT","The evidence does not directly fit the exact submitted claim.",IF(AC106="A128-DIRECT-FIT-PARTIAL","The submitted claim only partially fits the evidence.",IF(AC106="A128-MISSING-OR-UNCHECKED","Required evidence is missing, unavailable, unknown, or contradiction checking is incomplete.",IF(AC106="A128-CONTRADICTION","A material contradiction remains unresolved.",IF(AC106="A128-SC-NMC-CONTRADICTION","The no-material-change submission contains an unresolved material contradiction.",IF(AC106="A128-NOT-ASSIGNABLE-ASSUMPTION","A material assumption remains unresolved.",IF(AC106="A128-NOT-ASSIGNABLE-CONTEXT","The relevant context is not established.",IF(AC106="A128-NOT-ASSIGNABLE-STALE-CURRENT","The evidence or context is stale for the current decision.",IF(AC106="A128-SC-NMC-STALE","The no-material-change assessment is stale for the current decision.",IF(AC106="A128-SC-ASSUMPTION-CONFLICT","The assumption category and detail conflict.",IF(AC106="A128-SC-INDEPENDENCE-UNPROVEN","Independent origins are not established.",IF(AC106="A128-SC-LIMIT-MISSING","Use with limits requires a named limitation.",IF(AC106="A128-SC-NMC-CLAIM-CHANGED","The exact claim changed, so prior confidence cannot be carried forward.",IF(AC106="A128-SC-NMC-USE-CHANGED","The decision use changed.",IF(AC106="A128-SC-UNCLASSIFIED","The valid input combination has no authorized classification.",IF(AC106="A128-LOW-ASSUMPTION","A bounded material assumption makes the eligible assessment fragile.",IF(AC106="A128-LOW-HISTORICAL","Historical, weak support makes the assessment fragile.",IF(AC106="A128-LOW-NOT-ESTABLISHED","Support exists but independent support is not established.",IF(AC106="A128-LOW-SENSITIVE","Plausible new evidence is likely to change the assessment.",IF(AC106="A128-LOW-SINGLE-ORIGIN","The eligible assessment depends on one origin and fails the stable single-origin conjunction.",IF(AC106="A128-LOW-WEAK-LINES","Multiple independent lines remain weak and the result is likely to change.",IF(AC106="A128-MODERATE-HISTORICAL","The evidence supports a deliberately historical, bounded assessment.",IF(AC106="A128-MODERATE-LIMITED","The assessment is eligible only within the named limitation.",IF(AC106="A128-MODERATE-NMC","The unchanged assessment remains eligible but retains meaningful uncertainty.",IF(AC106="A128-MODERATE-ONE-LINE","The assessment rests on one effective line of support.",IF(AC106="A128-MODERATE-SENSITIVE","Meaningful new evidence could change the scope or wording.",IF(AC106="A128-MODERATE-SHARED-ORIGINS","The lines share or depend on common origins, reducing independent corroboration.",IF(AC106="A128-MODERATE-WEAK-LINES","Established independent origins support the assessment, but the evidence remains limited or weak.",IF(AC106="A128-HIGH-DIRECT-INDEPENDENT","Direct, coherent support with established independent origins and limited visible assumptions supports the bounded assessment.",IF(AC106="A128-HIGH-INFERENCE-RETAINED","Direct, coherent support with established independent origins supports the bounded inference; it remains explicitly an inference.",IF(AC106="A128-HIGH-NMC","The exact claim and decision use are unchanged and the strong-support conditions remain satisfied.",""))))))))))))))))))))))))))))))))))))))</x:f>
      </x:c>
      <x:c r="AE106" s="38" t="str">
        <x:f>IF(A106="","",IF(Z106="Invalid controlled input","No confidence statement is permitted.",IF(Z106="Incomplete","No confidence statement is permitted until Stage 1 is complete.",IF(Z106="Not eligible","Confidence not assignable: no confidence statement is permitted for "&amp;C106&amp;" because "&amp;AD106&amp;" "&amp;AG106,IF(AA106="High confidence",IF(K106="Inferred","The evidence supports the inference that ","The available evidence strongly supports the assessment that ")&amp;C106&amp;", with High confidence within "&amp;D106&amp;". The principal remaining uncertainty is "&amp;U106,IF(AA106="Moderate confidence",IF(K106="Inferred","The evidence supports the inference that ","The available evidence supports the assessment that ")&amp;C106&amp;", with Moderate confidence within "&amp;D106&amp;". "&amp;U106&amp;" could change its scope or wording.",IF(K106="Inferred","The limited evidence supports the provisional inference that ","Limited evidence weakly supports the bounded assessment that ")&amp;C106&amp;". Treat it as provisional because "&amp;U106))))))</x:f>
      </x:c>
      <x:c r="AF106" s="38" t="str">
        <x:f>IF(A106="","",IF(Z106="Invalid controlled input","Do not preserve or reuse a previous result.",IF(Z106="Incomplete","Do not infer a result from partial inputs.",IF(Z106="Not eligible","Do not use High, Moderate or Low confidence, zero confidence, very low confidence, or wording that presents the claim as established.",IF(AA106="High confidence","Do not say certain, proven, guaranteed, definitely, conclusive, established fact, or assign a numerical probability.",IF(AA106="Moderate confidence","Do not say definitive, conclusive, established fact, or attach a percentage band.","Do not say shows, confirms, demonstrates as established, or use Low confidence to rescue an unsupported claim."))))))</x:f>
      </x:c>
      <x:c r="AG106" s="38" t="str">
        <x:f>IF(A106="","",IF(AC106="A128-TECH-INVALID-ENUM","Correct the exact invalid value and resubmit.",IF(AC106="A128-INCOMPLETE","Complete every active Stage 1 field.",IF(AC106="A128-UPSTREAM-REFUSE","Resolve or replace the refused claim through What Counts as Reliable Evidence in Competitor Analysis?.",IF(AC106="A128-UPSTREAM-REVIEW","Complete the review in What Counts as Reliable Evidence in Competitor Analysis? before confidence assessment.",IF(AC106="A128-SC-NMC-UNRESOLVED","Resolve the claim status upstream before assigning confidence.",IF(AC106="A128-UPSTREAM-UNRESOLVED","Resolve the claim status upstream before assigning confidence.",IF(AC106="A128-DIRECT-FIT","Narrow or replace the claim and rerun What Counts as Reliable Evidence in Competitor Analysis?.",IF(AC106="A128-DIRECT-FIT-PARTIAL","Submit the separately narrowed proposition approved through What Counts as Reliable Evidence in Competitor Analysis? as the new Exact claim with Direct claim fit set to Yes.",IF(AC106="A128-MISSING-OR-UNCHECKED","Recover or document the required evidence and complete the review in What Counts as Reliable Evidence in Competitor Analysis? before assigning confidence.",IF(AC106="A128-CONTRADICTION","Resolve or preserve the contradiction through How to Handle Contradictory Competitor Evidence before assigning confidence.",IF(AC106="A128-SC-NMC-CONTRADICTION","Resolve or preserve the contradiction through How to Handle Contradictory Competitor Evidence before assigning confidence.",IF(AC106="A128-NOT-ASSIGNABLE-ASSUMPTION","Resolve the material assumption or narrow the claim.",IF(AC106="A128-NOT-ASSIGNABLE-CONTEXT","Establish the relevant context before assigning confidence.",IF(AC106="A128-NOT-ASSIGNABLE-STALE-CURRENT","Update or historically bind the evidence through When Competitor Evidence Becomes Too Old to Use.",IF(AC106="A128-SC-NMC-STALE","Run a fresh assessment with current evidence.",IF(AC106="A128-SC-ASSUMPTION-CONFLICT","Choose a bounded assumption category or remove the detail.",IF(AC106="A128-SC-INDEPENDENCE-UNPROVEN","Trace origins or correct the support category.",IF(AC106="A128-SC-LIMIT-MISSING","Add the exact limitation or correct the upstream outcome.",IF(AC106="A128-SC-NMC-CLAIM-CHANGED","Run a fresh assessment.",IF(AC106="A128-SC-NMC-USE-CHANGED","Run a fresh assessment for the new use.",IF(AC106="A128-SC-UNCLASSIFIED","Return to method governance; do not invent a result.",IF(AC106="A128-LOW-ASSUMPTION","Keep the assumption explicit and seek evidence that could remove it.",IF(AC106="A128-LOW-HISTORICAL","Use only historically bounded wording and seek current evidence.",IF(AC106="A128-LOW-NOT-ESTABLISHED","Trace provenance or collect genuinely independent evidence.",IF(AC106="A128-LOW-SENSITIVE","Collect the evidence most likely to change the result.",IF(AC106="A128-LOW-SINGLE-ORIGIN","Seek genuinely independent corroboration.",IF(AC106="A128-LOW-WEAK-LINES","Strengthen direct support before consequential use.",IF(AC106="A128-MODERATE-HISTORICAL","Do not generalize it to the current decision without fresh evidence.",IF(AC106="A128-MODERATE-LIMITED","Reopen if the named limitation no longer holds.",IF(AC106="A128-MODERATE-NMC","Reopen if the exact claim, use, evidence or context changes.",IF(AC106="A128-MODERATE-ONE-LINE","A second genuinely independent line could change scope or wording.",IF(AC106="A128-MODERATE-SENSITIVE","Name the likely change trigger and keep the statement bounded.",IF(AC106="A128-MODERATE-SHARED-ORIGINS","Seek genuinely independent origins.",IF(AC106="A128-MODERATE-WEAK-LINES","Strengthen the direct evidence and preserve the limitation.",IF(AC106="A128-HIGH-DIRECT-INDEPENDENT","Reopen on the named evidence, context, assumption or decision-use trigger.",IF(AC106="A128-HIGH-INFERENCE-RETAINED","Retain the inference marker and reopen on the named trigger.",IF(AC106="A128-HIGH-NMC","Reopen on the named evidence, context, assumption or decision-use trigger.",""))))))))))))))))))))))))))))))))))))))</x:f>
      </x:c>
      <x:c r="AH106" s="38" t="str">
        <x:f>IF(A106="","",IF(Z106&lt;&gt;"Eligible","",IF(AND(V106="Consequential / high-impact",W106="Hard to reverse"),"CONF-OVERLAY-CONSEQUENCE + CONF-OVERLAY-HARD-TO-REVERSE",IF(AND(AA106="Low confidence",W106="Hard to reverse"),"CONF-OVERLAY-HARD-TO-REVERSE",IF(V106="Consequential / high-impact","CONF-OVERLAY-CONSEQUENCE",IF(W106="Hard to reverse","CONF-OVERLAY-HARD-TO-REVERSE",IF(OR(V106="Material / decision-changing",W106="Costly to reverse"),"CONF-OVERLAY-CONSEQUENCE","")))))))</x:f>
      </x:c>
      <x:c r="AI106" s="38" t="str">
        <x:f>IF(A106="","",IF(Z106&lt;&gt;"Eligible","",IF(AND(V106="Consequential / high-impact",W106="Hard to reverse"),IF(AA106="Low confidence","Independent review and formal approval required; default to deferral, evidence collection or a reversible test.","Independent accountable review and formal approval required before a consequential, hard-to-reverse action."),IF(AND(AA106="Low confidence",W106="Hard to reverse"),"Independent review and formal approval required; default to deferral, evidence collection or a reversible test.",IF(V106="Consequential / high-impact","Independent accountable review and formal approval required.",IF(W106="Hard to reverse","Independent review required before a hard-to-reverse action.",IF(OR(V106="Material / decision-changing",W106="Costly to reverse"),"Accountable reviewer required before material use.","Owner review; reopen on the named trigger.")))))))</x:f>
      </x:c>
      <x:c r="AJ106" s="38" t="str">
        <x:f>IF(A106="","",IF(Z106&lt;&gt;"Eligible","",IF(AND(V106="Consequential / high-impact",W106="Hard to reverse"),IF(AA106="Low confidence","Do not make an irreversible commitment from this Low-confidence assessment.","Prefer a reversible step and proceed only within the recorded scope after independent review; confidence itself is unchanged."),IF(AND(AA106="Low confidence",W106="Hard to reverse"),"Do not make an irreversible commitment from this Low-confidence assessment.",IF(V106="Consequential / high-impact","Proceed only within the recorded scope after independent review; confidence itself is unchanged.",IF(W106="Hard to reverse","Prefer a reversible step until review is complete.",IF(OR(V106="Material / decision-changing",W106="Costly to reverse"),"Use only after accountable review and within the stated boundary.","Proceed within the stated scope and preserve the reopen condition.")))))))</x:f>
      </x:c>
      <x:c r="AK106" s="37"/>
      <x:c r="AL106" s="37"/>
      <x:c r="AM106" s="37"/>
      <x:c r="AN106" s="37"/>
      <x:c r="AO106" s="42"/>
      <x:c r="AP106" s="38" t="str">
        <x:f>IF(A106="","",IF(Z106&lt;&gt;"Eligible","Not active",IF(OR(AND(AN106&lt;&gt;"",NOT(OR(EXACT(AN106,"Yes"),EXACT(AN106,"No")))),AND(AO106&lt;&gt;"",NOT(ISNUMBER(AO106)))),"H00",IF(OR(AK106="",AM106="",AN106=""),"H01",IF(AND(OR(V106="Material / decision-changing",V106="Consequential / high-impact",W106="Costly to reverse",W106="Hard to reverse"),AL106=""),"H02",IF(AND(OR(V106="Consequential / high-impact",W106="Hard to reverse"),AK106&lt;&gt;"",AL106&lt;&gt;"",EXACT(AK106,AL106)),"H03",IF(AND(AN106="Yes",AO106=""),"H04",IF(AND(AN106="No",AO106&lt;&gt;""),"H05","H06"))))))))</x:f>
      </x:c>
      <x:c r="AQ106" s="38" t="str">
        <x:f>IF(A106="","",IF(AP106="Not active","Not active",IF(OR(AP106="H00",AP106="H01",AP106="H04"),"Incomplete",IF(OR(AP106="H02",AP106="H03",AP106="H05"),"Draft","Complete"))))</x:f>
      </x:c>
      <x:c r="AR106" s="38" t="str">
        <x:f>IF(A106="","",IF(AP106="H00","CONF-HANDOFF-INVALID",IF(AP106="H01","CONF-HANDOFF-INCOMPLETE",IF(AP106="H02","CONF-HANDOFF-REVIEWER",IF(AP106="H03","CONF-HANDOFF-INDEPENDENCE",IF(AP106="H04","CONF-HANDOFF-DATE",IF(AP106="H05","CONF-HANDOFF-DATE-NOT-MATERIAL","")))))))</x:f>
      </x:c>
      <x:c r="AS106" s="38" t="str">
        <x:f>IF(A106="","",IF(AP106="H06","Permitted","Prohibited"))</x:f>
      </x:c>
      <x:c r="AT106" s="38" t="str">
        <x:f>IF(A106="","",IF(OR(AB106="P106",AB106="P107",AB106="P109",AB106="P110"),"What Counts as Reliable Evidence in Competitor Analysis?",IF(AB106="P108","Observed, Inferred and Unresolved Evidence",IF(AB106="P111","How to Handle Contradictory Competitor Evidence",IF(AB106="P112","When Competitor Evidence Becomes Too Old to Use","")))))</x:f>
      </x:c>
      <x:c r="AU106" s="38" t="str">
        <x:f>IF(A106="","","SERPIFAI Confidence Statement Method v1.0.1")</x:f>
      </x:c>
      <x:c r="AV106" s="38" t="str">
        <x:f>IF(A106="","","Qualitative evidence-and-uncertainty protocol; not probability, calibrated accuracy, scoring, assurance or a guarantee.")</x:f>
      </x:c>
    </x:row>
    <x:row r="107">
      <x:c r="A107" s="37"/>
      <x:c r="B107" s="37"/>
      <x:c r="C107" s="37"/>
      <x:c r="D107" s="37"/>
      <x:c r="E107" s="42"/>
      <x:c r="F107" s="37"/>
      <x:c r="G107" s="37"/>
      <x:c r="H107" s="37"/>
      <x:c r="I107" s="37"/>
      <x:c r="J107" s="37"/>
      <x:c r="K107" s="37"/>
      <x:c r="L107" s="37"/>
      <x:c r="M107" s="37"/>
      <x:c r="N107" s="37"/>
      <x:c r="O107" s="37"/>
      <x:c r="P107" s="37"/>
      <x:c r="Q107" s="37"/>
      <x:c r="R107" s="37"/>
      <x:c r="S107" s="37"/>
      <x:c r="T107" s="37"/>
      <x:c r="U107" s="37"/>
      <x:c r="V107" s="37"/>
      <x:c r="W107" s="37"/>
      <x:c r="X107" s="38" t="str">
        <x:f>IF(A107="","",IF(NOT(AND(OR(EXACT(F107,"Use"),EXACT(F107,"Use with limits"),EXACT(F107,"Review required"),EXACT(F107,"Refuse claim"),EXACT(F107,"No material change")),OR(EXACT(J107,"Fit"),EXACT(J107,"Limited / weak"),EXACT(J107,"Stale"),EXACT(J107,"Contradictory"),EXACT(J107,"Missing")),OR(EXACT(K107,"Supported"),EXACT(K107,"Inferred"),EXACT(K107,"Unresolved")),OR(EXACT(L107,"Yes"),EXACT(L107,"Partial"),EXACT(L107,"No"),EXACT(L107,"Unknown")),OR(EXACT(M107,"None found"),EXACT(M107,"Apparent contradiction resolved"),EXACT(M107,"Material contradiction unresolved"),EXACT(M107,"Not checked")),OR(EXACT(N107,"None"),EXACT(N107,"Recoverable missing evidence"),EXACT(N107,"Material evidence unavailable"),EXACT(N107,"Unknown")),OR(EXACT(O107,"Multiple independent lines"),EXACT(O107,"One independent line"),EXACT(O107,"Single-origin only"),EXACT(O107,"Not established")),OR(EXACT(Q107,"None"),EXACT(Q107,"Limited and visible"),EXACT(Q107,"Material but bounded"),EXACT(Q107,"Material and unresolved")),OR(EXACT(S107,"Fit for current decision"),EXACT(S107,"Historical but deliberately bounded"),EXACT(S107,"Stale for current decision"),EXACT(S107,"Context not established")),OR(EXACT(T107,"Unlikely to change assessment"),EXACT(T107,"Could change scope or wording"),EXACT(T107,"Likely to change assessment")),OR(EXACT(V107,"Routine / descriptive"),EXACT(V107,"Material / decision-changing"),EXACT(V107,"Consequential / high-impact")),OR(EXACT(W107,"Easy to reverse"),EXACT(W107,"Costly to reverse"),EXACT(W107,"Hard to reverse")),IF(F107="No material change",OR(EXACT(H107,"Unchanged exact claim"),EXACT(H107,"Changed exact claim")),TRUE),IF(F107="No material change",OR(EXACT(I107,"Unchanged decision use"),EXACT(I107,"Changed decision use")),TRUE),IF(OR(O107="Multiple independent lines",O107="One independent line"),OR(EXACT(P107,"Established independent origins"),EXACT(P107,"Shared or dependent origins"),EXACT(P107,"Not established")),TRUE))),"Invalid","Valid"))</x:f>
      </x:c>
      <x:c r="Y107" s="38" t="str">
        <x:f>IF(A107="","",IF(X107="Invalid","Not evaluated after P00",IF(OR(C107="",D107="",F107="",IF(F107="No material change",OR(H107="",I107=""),FALSE),J107="",K107="",L107="",M107="",N107="",O107="",IF(OR(O107="Multiple independent lines",O107="One independent line"),P107="",FALSE),Q107="",IF(Q107&lt;&gt;"None",R107="",FALSE),S107="",T107="",U107="",V107="",W107=""),"Incomplete","Complete")))</x:f>
      </x:c>
      <x:c r="Z107" s="38" t="str">
        <x:f>IF(A107="","",IF(AB107="P00","Invalid controlled input",IF(AB107="P01","Incomplete",IF(OR(AB107="P02",AB107="P03",AB107="P04",AB107="P05",AB107="P06",AB107="P07",AB107="P08",AB107="P09"),"Not eligible","Eligible"))))</x:f>
      </x:c>
      <x:c r="AA107" s="38" t="str">
        <x:f>IF(A107="","",IF(AB107="P00","No confidence assigned",IF(AB107="P01","No confidence result",IF(OR(AB107="P02",AB107="P03",AB107="P04",AB107="P05",AB107="P06",AB107="P07",AB107="P08",AB107="P09"),"Confidence not assignable",IF(AB107="P10","Low confidence",IF(AB107="P11","Moderate confidence","High confidence"))))))</x:f>
      </x:c>
      <x:c r="AB107" s="38" t="str">
        <x:f>IF(A107="","",IF(X107="Invalid","P00",IF(Y107="Incomplete","P01",IF(F107="Refuse claim","P02",IF(F107="Review required","P03",IF(K107="Unresolved","P04",IF(OR(L107="No",L107="Unknown",L107="Partial"),"P05",IF(OR(J107="Missing",N107&lt;&gt;"None",M107="Not checked"),"P06",IF(OR(J107="Contradictory",M107="Material contradiction unresolved"),"P07",IF(OR(J107="Stale",S107="Stale for current decision",S107="Context not established",Q107="Material and unresolved"),"P08",IF(OR(AND(F107="Use with limits",G107=""),AND(F107="No material change",H107="Changed exact claim"),AND(F107="No material change",I107="Changed decision use"),AND(OR(O107="Multiple independent lines",O107="One independent line"),P107="Not established"),AND(Q107="None",R107&lt;&gt;"")),"P09",IF(OR(Q107="Material but bounded",AND(S107="Historical but deliberately bounded",J107="Limited / weak"),O107="Not established",AND(J107="Limited / weak",O107="Multiple independent lines",P107="Established independent origins",T107="Likely to change assessment"),AND(O107="Single-origin only",NOT(AND(F107="Use",J107="Fit",OR(K107="Supported",K107="Inferred"),L107="Yes",OR(M107="None found",M107="Apparent contradiction resolved"),N107="None",O107="Single-origin only",OR(Q107="None",Q107="Limited and visible"),S107="Fit for current decision",T107="Unlikely to change assessment"))),T107="Likely to change assessment"),"P10",IF(OR(AND(F107="No material change",NOT(AND(OR(F107="Use",F107="No material change"),IF(F107="No material change",AND(H107="Unchanged exact claim",I107="Unchanged decision use"),TRUE),J107="Fit",OR(K107="Supported",K107="Inferred"),L107="Yes",OR(M107="None found",M107="Apparent contradiction resolved"),N107="None",O107="Multiple independent lines",P107="Established independent origins",OR(Q107="None",Q107="Limited and visible"),S107="Fit for current decision",T107="Unlikely to change assessment"))),F107="Use with limits",S107="Historical but deliberately bounded",P107="Shared or dependent origins",O107="One independent line",AND(F107="Use",J107="Fit",OR(K107="Supported",K107="Inferred"),L107="Yes",OR(M107="None found",M107="Apparent contradiction resolved"),N107="None",O107="Single-origin only",OR(Q107="None",Q107="Limited and visible"),S107="Fit for current decision",T107="Unlikely to change assessment"),AND(J107="Limited / weak",O107="Multiple independent lines",P107="Established independent origins",OR(T107="Unlikely to change assessment",T107="Could change scope or wording")),T107="Could change scope or wording"),"P11",IF(AND(OR(F107="Use",F107="No material change"),IF(F107="No material change",AND(H107="Unchanged exact claim",I107="Unchanged decision use"),TRUE),J107="Fit",OR(K107="Supported",K107="Inferred"),L107="Yes",OR(M107="None found",M107="Apparent contradiction resolved"),N107="None",O107="Multiple independent lines",P107="Established independent origins",OR(Q107="None",Q107="Limited and visible"),S107="Fit for current decision",T107="Unlikely to change assessment"),"P12","P09"))))))))))))))</x:f>
      </x:c>
      <x:c r="AC107" s="38" t="str">
        <x:f>IF(A107="","",IF(AB107="P00","CONF-TECH-INVALID-ENUM",IF(AB107="P01","CONF-INCOMPLETE",IF(AB107="P02","CONF-UPSTREAM-REFUSE",IF(AB107="P03","CONF-UPSTREAM-REVIEW",IF(AB107="P04",IF(F107="No material change","CONF-SC-NMC-UNRESOLVED","CONF-UPSTREAM-UNRESOLVED"),IF(AB107="P05",IF(L107="Partial","CONF-DIRECT-FIT-PARTIAL","CONF-DIRECT-FIT"),IF(AB107="P06","CONF-MISSING-OR-UNCHECKED",IF(AB107="P07",IF(F107="No material change","CONF-SC-NMC-CONTRADICTION","CONF-CONTRADICTION"),IF(AB107="P08",IF(Q107="Material and unresolved","CONF-NOT-ASSIGNABLE-ASSUMPTION",IF(AND(F107="No material change",OR(J107="Stale",S107="Stale for current decision")),"CONF-SC-NMC-STALE",IF(S107="Context not established","CONF-NOT-ASSIGNABLE-CONTEXT","CONF-NOT-ASSIGNABLE-STALE-CURRENT"))),IF(AB107="P09",IF(AND(F107="Use with limits",G107=""),"CONF-SC-LIMIT-MISSING",IF(AND(F107="No material change",H107="Changed exact claim"),"CONF-SC-NMC-CLAIM-CHANGED",IF(AND(F107="No material change",I107="Changed decision use"),"CONF-SC-NMC-USE-CHANGED",IF(AND(OR(O107="Multiple independent lines",O107="One independent line"),P107="Not established"),"CONF-SC-INDEPENDENCE-UNPROVEN",IF(AND(Q107="None",R107&lt;&gt;""),"CONF-SC-ASSUMPTION-CONFLICT","CONF-SC-UNCLASSIFIED"))))),IF(AB107="P10",IF(Q107="Material but bounded","CONF-LOW-ASSUMPTION",IF(AND(S107="Historical but deliberately bounded",J107="Limited / weak"),"CONF-LOW-HISTORICAL",IF(O107="Not established","CONF-LOW-NOT-ESTABLISHED",IF(AND(J107="Limited / weak",O107="Multiple independent lines",P107="Established independent origins",T107="Likely to change assessment"),"CONF-LOW-WEAK-LINES",IF(AND(O107="Single-origin only",NOT(AND(F107="Use",J107="Fit",OR(K107="Supported",K107="Inferred"),L107="Yes",OR(M107="None found",M107="Apparent contradiction resolved"),N107="None",O107="Single-origin only",OR(Q107="None",Q107="Limited and visible"),S107="Fit for current decision",T107="Unlikely to change assessment"))),"CONF-LOW-SINGLE-ORIGIN","CONF-LOW-SENSITIVE"))))),IF(AB107="P11",IF(F107="No material change","CONF-MODERATE-NMC",IF(F107="Use with limits","CONF-MODERATE-LIMITED",IF(S107="Historical but deliberately bounded","CONF-MODERATE-HISTORICAL",IF(P107="Shared or dependent origins","CONF-MODERATE-SHARED-ORIGINS",IF(OR(O107="One independent line",AND(F107="Use",J107="Fit",OR(K107="Supported",K107="Inferred"),L107="Yes",OR(M107="None found",M107="Apparent contradiction resolved"),N107="None",O107="Single-origin only",OR(Q107="None",Q107="Limited and visible"),S107="Fit for current decision",T107="Unlikely to change assessment")),"CONF-MODERATE-ONE-LINE",IF(AND(J107="Limited / weak",O107="Multiple independent lines",P107="Established independent origins",OR(T107="Unlikely to change assessment",T107="Could change scope or wording")),"CONF-MODERATE-WEAK-LINES","CONF-MODERATE-SENSITIVE")))))),IF(AB107="P12",IF(F107="No material change","CONF-HIGH-NMC",IF(K107="Inferred","CONF-HIGH-INFERENCE-RETAINED","CONF-HIGH-DIRECT-INDEPENDENT")),""))))))))))))))</x:f>
      </x:c>
      <x:c r="AD107" s="38" t="str">
        <x:f>IF(A107="","",IF(AC107="A129-TECH-INVALID-ENUM","One or more active Stage 1 controlled values are invalid.",IF(AC107="A129-INCOMPLETE","The active Stage 1 assessment is incomplete.",IF(AC107="A129-UPSTREAM-REFUSE","What Counts as Reliable Evidence in Competitor Analysis? returned Refuse claim.",IF(AC107="A129-UPSTREAM-REVIEW","What Counts as Reliable Evidence in Competitor Analysis? returned Review required.",IF(AC107="A129-SC-NMC-UNRESOLVED","The no-material-change claim remains unresolved.",IF(AC107="A129-UPSTREAM-UNRESOLVED","The claim remains unresolved.",IF(AC107="A129-DIRECT-FIT","The evidence does not directly fit the exact submitted claim.",IF(AC107="A129-DIRECT-FIT-PARTIAL","The submitted claim only partially fits the evidence.",IF(AC107="A129-MISSING-OR-UNCHECKED","Required evidence is missing, unavailable, unknown, or contradiction checking is incomplete.",IF(AC107="A129-CONTRADICTION","A material contradiction remains unresolved.",IF(AC107="A129-SC-NMC-CONTRADICTION","The no-material-change submission contains an unresolved material contradiction.",IF(AC107="A129-NOT-ASSIGNABLE-ASSUMPTION","A material assumption remains unresolved.",IF(AC107="A129-NOT-ASSIGNABLE-CONTEXT","The relevant context is not established.",IF(AC107="A129-NOT-ASSIGNABLE-STALE-CURRENT","The evidence or context is stale for the current decision.",IF(AC107="A129-SC-NMC-STALE","The no-material-change assessment is stale for the current decision.",IF(AC107="A129-SC-ASSUMPTION-CONFLICT","The assumption category and detail conflict.",IF(AC107="A129-SC-INDEPENDENCE-UNPROVEN","Independent origins are not established.",IF(AC107="A129-SC-LIMIT-MISSING","Use with limits requires a named limitation.",IF(AC107="A129-SC-NMC-CLAIM-CHANGED","The exact claim changed, so prior confidence cannot be carried forward.",IF(AC107="A129-SC-NMC-USE-CHANGED","The decision use changed.",IF(AC107="A129-SC-UNCLASSIFIED","The valid input combination has no authorized classification.",IF(AC107="A129-LOW-ASSUMPTION","A bounded material assumption makes the eligible assessment fragile.",IF(AC107="A129-LOW-HISTORICAL","Historical, weak support makes the assessment fragile.",IF(AC107="A129-LOW-NOT-ESTABLISHED","Support exists but independent support is not established.",IF(AC107="A129-LOW-SENSITIVE","Plausible new evidence is likely to change the assessment.",IF(AC107="A129-LOW-SINGLE-ORIGIN","The eligible assessment depends on one origin and fails the stable single-origin conjunction.",IF(AC107="A129-LOW-WEAK-LINES","Multiple independent lines remain weak and the result is likely to change.",IF(AC107="A129-MODERATE-HISTORICAL","The evidence supports a deliberately historical, bounded assessment.",IF(AC107="A129-MODERATE-LIMITED","The assessment is eligible only within the named limitation.",IF(AC107="A129-MODERATE-NMC","The unchanged assessment remains eligible but retains meaningful uncertainty.",IF(AC107="A129-MODERATE-ONE-LINE","The assessment rests on one effective line of support.",IF(AC107="A129-MODERATE-SENSITIVE","Meaningful new evidence could change the scope or wording.",IF(AC107="A129-MODERATE-SHARED-ORIGINS","The lines share or depend on common origins, reducing independent corroboration.",IF(AC107="A129-MODERATE-WEAK-LINES","Established independent origins support the assessment, but the evidence remains limited or weak.",IF(AC107="A129-HIGH-DIRECT-INDEPENDENT","Direct, coherent support with established independent origins and limited visible assumptions supports the bounded assessment.",IF(AC107="A129-HIGH-INFERENCE-RETAINED","Direct, coherent support with established independent origins supports the bounded inference; it remains explicitly an inference.",IF(AC107="A129-HIGH-NMC","The exact claim and decision use are unchanged and the strong-support conditions remain satisfied.",""))))))))))))))))))))))))))))))))))))))</x:f>
      </x:c>
      <x:c r="AE107" s="38" t="str">
        <x:f>IF(A107="","",IF(Z107="Invalid controlled input","No confidence statement is permitted.",IF(Z107="Incomplete","No confidence statement is permitted until Stage 1 is complete.",IF(Z107="Not eligible","Confidence not assignable: no confidence statement is permitted for "&amp;C107&amp;" because "&amp;AD107&amp;" "&amp;AG107,IF(AA107="High confidence",IF(K107="Inferred","The evidence supports the inference that ","The available evidence strongly supports the assessment that ")&amp;C107&amp;", with High confidence within "&amp;D107&amp;". The principal remaining uncertainty is "&amp;U107,IF(AA107="Moderate confidence",IF(K107="Inferred","The evidence supports the inference that ","The available evidence supports the assessment that ")&amp;C107&amp;", with Moderate confidence within "&amp;D107&amp;". "&amp;U107&amp;" could change its scope or wording.",IF(K107="Inferred","The limited evidence supports the provisional inference that ","Limited evidence weakly supports the bounded assessment that ")&amp;C107&amp;". Treat it as provisional because "&amp;U107))))))</x:f>
      </x:c>
      <x:c r="AF107" s="38" t="str">
        <x:f>IF(A107="","",IF(Z107="Invalid controlled input","Do not preserve or reuse a previous result.",IF(Z107="Incomplete","Do not infer a result from partial inputs.",IF(Z107="Not eligible","Do not use High, Moderate or Low confidence, zero confidence, very low confidence, or wording that presents the claim as established.",IF(AA107="High confidence","Do not say certain, proven, guaranteed, definitely, conclusive, established fact, or assign a numerical probability.",IF(AA107="Moderate confidence","Do not say definitive, conclusive, established fact, or attach a percentage band.","Do not say shows, confirms, demonstrates as established, or use Low confidence to rescue an unsupported claim."))))))</x:f>
      </x:c>
      <x:c r="AG107" s="38" t="str">
        <x:f>IF(A107="","",IF(AC107="A129-TECH-INVALID-ENUM","Correct the exact invalid value and resubmit.",IF(AC107="A129-INCOMPLETE","Complete every active Stage 1 field.",IF(AC107="A129-UPSTREAM-REFUSE","Resolve or replace the refused claim through What Counts as Reliable Evidence in Competitor Analysis?.",IF(AC107="A129-UPSTREAM-REVIEW","Complete the review in What Counts as Reliable Evidence in Competitor Analysis? before confidence assessment.",IF(AC107="A129-SC-NMC-UNRESOLVED","Resolve the claim status upstream before assigning confidence.",IF(AC107="A129-UPSTREAM-UNRESOLVED","Resolve the claim status upstream before assigning confidence.",IF(AC107="A129-DIRECT-FIT","Narrow or replace the claim and rerun What Counts as Reliable Evidence in Competitor Analysis?.",IF(AC107="A129-DIRECT-FIT-PARTIAL","Submit the separately narrowed proposition approved through What Counts as Reliable Evidence in Competitor Analysis? as the new Exact claim with Direct claim fit set to Yes.",IF(AC107="A129-MISSING-OR-UNCHECKED","Recover or document the required evidence and complete the review in What Counts as Reliable Evidence in Competitor Analysis? before assigning confidence.",IF(AC107="A129-CONTRADICTION","Resolve or preserve the contradiction through How to Handle Contradictory Competitor Evidence before assigning confidence.",IF(AC107="A129-SC-NMC-CONTRADICTION","Resolve or preserve the contradiction through How to Handle Contradictory Competitor Evidence before assigning confidence.",IF(AC107="A129-NOT-ASSIGNABLE-ASSUMPTION","Resolve the material assumption or narrow the claim.",IF(AC107="A129-NOT-ASSIGNABLE-CONTEXT","Establish the relevant context before assigning confidence.",IF(AC107="A129-NOT-ASSIGNABLE-STALE-CURRENT","Update or historically bind the evidence through When Competitor Evidence Becomes Too Old to Use.",IF(AC107="A129-SC-NMC-STALE","Run a fresh assessment with current evidence.",IF(AC107="A129-SC-ASSUMPTION-CONFLICT","Choose a bounded assumption category or remove the detail.",IF(AC107="A129-SC-INDEPENDENCE-UNPROVEN","Trace origins or correct the support category.",IF(AC107="A129-SC-LIMIT-MISSING","Add the exact limitation or correct the upstream outcome.",IF(AC107="A129-SC-NMC-CLAIM-CHANGED","Run a fresh assessment.",IF(AC107="A129-SC-NMC-USE-CHANGED","Run a fresh assessment for the new use.",IF(AC107="A129-SC-UNCLASSIFIED","Return to method governance; do not invent a result.",IF(AC107="A129-LOW-ASSUMPTION","Keep the assumption explicit and seek evidence that could remove it.",IF(AC107="A129-LOW-HISTORICAL","Use only historically bounded wording and seek current evidence.",IF(AC107="A129-LOW-NOT-ESTABLISHED","Trace provenance or collect genuinely independent evidence.",IF(AC107="A129-LOW-SENSITIVE","Collect the evidence most likely to change the result.",IF(AC107="A129-LOW-SINGLE-ORIGIN","Seek genuinely independent corroboration.",IF(AC107="A129-LOW-WEAK-LINES","Strengthen direct support before consequential use.",IF(AC107="A129-MODERATE-HISTORICAL","Do not generalize it to the current decision without fresh evidence.",IF(AC107="A129-MODERATE-LIMITED","Reopen if the named limitation no longer holds.",IF(AC107="A129-MODERATE-NMC","Reopen if the exact claim, use, evidence or context changes.",IF(AC107="A129-MODERATE-ONE-LINE","A second genuinely independent line could change scope or wording.",IF(AC107="A129-MODERATE-SENSITIVE","Name the likely change trigger and keep the statement bounded.",IF(AC107="A129-MODERATE-SHARED-ORIGINS","Seek genuinely independent origins.",IF(AC107="A129-MODERATE-WEAK-LINES","Strengthen the direct evidence and preserve the limitation.",IF(AC107="A129-HIGH-DIRECT-INDEPENDENT","Reopen on the named evidence, context, assumption or decision-use trigger.",IF(AC107="A129-HIGH-INFERENCE-RETAINED","Retain the inference marker and reopen on the named trigger.",IF(AC107="A129-HIGH-NMC","Reopen on the named evidence, context, assumption or decision-use trigger.",""))))))))))))))))))))))))))))))))))))))</x:f>
      </x:c>
      <x:c r="AH107" s="38" t="str">
        <x:f>IF(A107="","",IF(Z107&lt;&gt;"Eligible","",IF(AND(V107="Consequential / high-impact",W107="Hard to reverse"),"CONF-OVERLAY-CONSEQUENCE + CONF-OVERLAY-HARD-TO-REVERSE",IF(AND(AA107="Low confidence",W107="Hard to reverse"),"CONF-OVERLAY-HARD-TO-REVERSE",IF(V107="Consequential / high-impact","CONF-OVERLAY-CONSEQUENCE",IF(W107="Hard to reverse","CONF-OVERLAY-HARD-TO-REVERSE",IF(OR(V107="Material / decision-changing",W107="Costly to reverse"),"CONF-OVERLAY-CONSEQUENCE","")))))))</x:f>
      </x:c>
      <x:c r="AI107" s="38" t="str">
        <x:f>IF(A107="","",IF(Z107&lt;&gt;"Eligible","",IF(AND(V107="Consequential / high-impact",W107="Hard to reverse"),IF(AA107="Low confidence","Independent review and formal approval required; default to deferral, evidence collection or a reversible test.","Independent accountable review and formal approval required before a consequential, hard-to-reverse action."),IF(AND(AA107="Low confidence",W107="Hard to reverse"),"Independent review and formal approval required; default to deferral, evidence collection or a reversible test.",IF(V107="Consequential / high-impact","Independent accountable review and formal approval required.",IF(W107="Hard to reverse","Independent review required before a hard-to-reverse action.",IF(OR(V107="Material / decision-changing",W107="Costly to reverse"),"Accountable reviewer required before material use.","Owner review; reopen on the named trigger.")))))))</x:f>
      </x:c>
      <x:c r="AJ107" s="38" t="str">
        <x:f>IF(A107="","",IF(Z107&lt;&gt;"Eligible","",IF(AND(V107="Consequential / high-impact",W107="Hard to reverse"),IF(AA107="Low confidence","Do not make an irreversible commitment from this Low-confidence assessment.","Prefer a reversible step and proceed only within the recorded scope after independent review; confidence itself is unchanged."),IF(AND(AA107="Low confidence",W107="Hard to reverse"),"Do not make an irreversible commitment from this Low-confidence assessment.",IF(V107="Consequential / high-impact","Proceed only within the recorded scope after independent review; confidence itself is unchanged.",IF(W107="Hard to reverse","Prefer a reversible step until review is complete.",IF(OR(V107="Material / decision-changing",W107="Costly to reverse"),"Use only after accountable review and within the stated boundary.","Proceed within the stated scope and preserve the reopen condition.")))))))</x:f>
      </x:c>
      <x:c r="AK107" s="37"/>
      <x:c r="AL107" s="37"/>
      <x:c r="AM107" s="37"/>
      <x:c r="AN107" s="37"/>
      <x:c r="AO107" s="42"/>
      <x:c r="AP107" s="38" t="str">
        <x:f>IF(A107="","",IF(Z107&lt;&gt;"Eligible","Not active",IF(OR(AND(AN107&lt;&gt;"",NOT(OR(EXACT(AN107,"Yes"),EXACT(AN107,"No")))),AND(AO107&lt;&gt;"",NOT(ISNUMBER(AO107)))),"H00",IF(OR(AK107="",AM107="",AN107=""),"H01",IF(AND(OR(V107="Material / decision-changing",V107="Consequential / high-impact",W107="Costly to reverse",W107="Hard to reverse"),AL107=""),"H02",IF(AND(OR(V107="Consequential / high-impact",W107="Hard to reverse"),AK107&lt;&gt;"",AL107&lt;&gt;"",EXACT(AK107,AL107)),"H03",IF(AND(AN107="Yes",AO107=""),"H04",IF(AND(AN107="No",AO107&lt;&gt;""),"H05","H06"))))))))</x:f>
      </x:c>
      <x:c r="AQ107" s="38" t="str">
        <x:f>IF(A107="","",IF(AP107="Not active","Not active",IF(OR(AP107="H00",AP107="H01",AP107="H04"),"Incomplete",IF(OR(AP107="H02",AP107="H03",AP107="H05"),"Draft","Complete"))))</x:f>
      </x:c>
      <x:c r="AR107" s="38" t="str">
        <x:f>IF(A107="","",IF(AP107="H00","CONF-HANDOFF-INVALID",IF(AP107="H01","CONF-HANDOFF-INCOMPLETE",IF(AP107="H02","CONF-HANDOFF-REVIEWER",IF(AP107="H03","CONF-HANDOFF-INDEPENDENCE",IF(AP107="H04","CONF-HANDOFF-DATE",IF(AP107="H05","CONF-HANDOFF-DATE-NOT-MATERIAL","")))))))</x:f>
      </x:c>
      <x:c r="AS107" s="38" t="str">
        <x:f>IF(A107="","",IF(AP107="H06","Permitted","Prohibited"))</x:f>
      </x:c>
      <x:c r="AT107" s="38" t="str">
        <x:f>IF(A107="","",IF(OR(AB107="P107",AB107="P108",AB107="P110",AB107="P111"),"What Counts as Reliable Evidence in Competitor Analysis?",IF(AB107="P109","Observed, Inferred and Unresolved Evidence",IF(AB107="P112","How to Handle Contradictory Competitor Evidence",IF(AB107="P113","When Competitor Evidence Becomes Too Old to Use","")))))</x:f>
      </x:c>
      <x:c r="AU107" s="38" t="str">
        <x:f>IF(A107="","","SERPIFAI Confidence Statement Method v1.0.1")</x:f>
      </x:c>
      <x:c r="AV107" s="38" t="str">
        <x:f>IF(A107="","","Qualitative evidence-and-uncertainty protocol; not probability, calibrated accuracy, scoring, assurance or a guarantee.")</x:f>
      </x:c>
    </x:row>
    <x:row r="108">
      <x:c r="A108" s="37"/>
      <x:c r="B108" s="37"/>
      <x:c r="C108" s="37"/>
      <x:c r="D108" s="37"/>
      <x:c r="E108" s="42"/>
      <x:c r="F108" s="37"/>
      <x:c r="G108" s="37"/>
      <x:c r="H108" s="37"/>
      <x:c r="I108" s="37"/>
      <x:c r="J108" s="37"/>
      <x:c r="K108" s="37"/>
      <x:c r="L108" s="37"/>
      <x:c r="M108" s="37"/>
      <x:c r="N108" s="37"/>
      <x:c r="O108" s="37"/>
      <x:c r="P108" s="37"/>
      <x:c r="Q108" s="37"/>
      <x:c r="R108" s="37"/>
      <x:c r="S108" s="37"/>
      <x:c r="T108" s="37"/>
      <x:c r="U108" s="37"/>
      <x:c r="V108" s="37"/>
      <x:c r="W108" s="37"/>
      <x:c r="X108" s="38" t="str">
        <x:f>IF(A108="","",IF(NOT(AND(OR(EXACT(F108,"Use"),EXACT(F108,"Use with limits"),EXACT(F108,"Review required"),EXACT(F108,"Refuse claim"),EXACT(F108,"No material change")),OR(EXACT(J108,"Fit"),EXACT(J108,"Limited / weak"),EXACT(J108,"Stale"),EXACT(J108,"Contradictory"),EXACT(J108,"Missing")),OR(EXACT(K108,"Supported"),EXACT(K108,"Inferred"),EXACT(K108,"Unresolved")),OR(EXACT(L108,"Yes"),EXACT(L108,"Partial"),EXACT(L108,"No"),EXACT(L108,"Unknown")),OR(EXACT(M108,"None found"),EXACT(M108,"Apparent contradiction resolved"),EXACT(M108,"Material contradiction unresolved"),EXACT(M108,"Not checked")),OR(EXACT(N108,"None"),EXACT(N108,"Recoverable missing evidence"),EXACT(N108,"Material evidence unavailable"),EXACT(N108,"Unknown")),OR(EXACT(O108,"Multiple independent lines"),EXACT(O108,"One independent line"),EXACT(O108,"Single-origin only"),EXACT(O108,"Not established")),OR(EXACT(Q108,"None"),EXACT(Q108,"Limited and visible"),EXACT(Q108,"Material but bounded"),EXACT(Q108,"Material and unresolved")),OR(EXACT(S108,"Fit for current decision"),EXACT(S108,"Historical but deliberately bounded"),EXACT(S108,"Stale for current decision"),EXACT(S108,"Context not established")),OR(EXACT(T108,"Unlikely to change assessment"),EXACT(T108,"Could change scope or wording"),EXACT(T108,"Likely to change assessment")),OR(EXACT(V108,"Routine / descriptive"),EXACT(V108,"Material / decision-changing"),EXACT(V108,"Consequential / high-impact")),OR(EXACT(W108,"Easy to reverse"),EXACT(W108,"Costly to reverse"),EXACT(W108,"Hard to reverse")),IF(F108="No material change",OR(EXACT(H108,"Unchanged exact claim"),EXACT(H108,"Changed exact claim")),TRUE),IF(F108="No material change",OR(EXACT(I108,"Unchanged decision use"),EXACT(I108,"Changed decision use")),TRUE),IF(OR(O108="Multiple independent lines",O108="One independent line"),OR(EXACT(P108,"Established independent origins"),EXACT(P108,"Shared or dependent origins"),EXACT(P108,"Not established")),TRUE))),"Invalid","Valid"))</x:f>
      </x:c>
      <x:c r="Y108" s="38" t="str">
        <x:f>IF(A108="","",IF(X108="Invalid","Not evaluated after P00",IF(OR(C108="",D108="",F108="",IF(F108="No material change",OR(H108="",I108=""),FALSE),J108="",K108="",L108="",M108="",N108="",O108="",IF(OR(O108="Multiple independent lines",O108="One independent line"),P108="",FALSE),Q108="",IF(Q108&lt;&gt;"None",R108="",FALSE),S108="",T108="",U108="",V108="",W108=""),"Incomplete","Complete")))</x:f>
      </x:c>
      <x:c r="Z108" s="38" t="str">
        <x:f>IF(A108="","",IF(AB108="P00","Invalid controlled input",IF(AB108="P01","Incomplete",IF(OR(AB108="P02",AB108="P03",AB108="P04",AB108="P05",AB108="P06",AB108="P07",AB108="P08",AB108="P09"),"Not eligible","Eligible"))))</x:f>
      </x:c>
      <x:c r="AA108" s="38" t="str">
        <x:f>IF(A108="","",IF(AB108="P00","No confidence assigned",IF(AB108="P01","No confidence result",IF(OR(AB108="P02",AB108="P03",AB108="P04",AB108="P05",AB108="P06",AB108="P07",AB108="P08",AB108="P09"),"Confidence not assignable",IF(AB108="P10","Low confidence",IF(AB108="P11","Moderate confidence","High confidence"))))))</x:f>
      </x:c>
      <x:c r="AB108" s="38" t="str">
        <x:f>IF(A108="","",IF(X108="Invalid","P00",IF(Y108="Incomplete","P01",IF(F108="Refuse claim","P02",IF(F108="Review required","P03",IF(K108="Unresolved","P04",IF(OR(L108="No",L108="Unknown",L108="Partial"),"P05",IF(OR(J108="Missing",N108&lt;&gt;"None",M108="Not checked"),"P06",IF(OR(J108="Contradictory",M108="Material contradiction unresolved"),"P07",IF(OR(J108="Stale",S108="Stale for current decision",S108="Context not established",Q108="Material and unresolved"),"P08",IF(OR(AND(F108="Use with limits",G108=""),AND(F108="No material change",H108="Changed exact claim"),AND(F108="No material change",I108="Changed decision use"),AND(OR(O108="Multiple independent lines",O108="One independent line"),P108="Not established"),AND(Q108="None",R108&lt;&gt;"")),"P09",IF(OR(Q108="Material but bounded",AND(S108="Historical but deliberately bounded",J108="Limited / weak"),O108="Not established",AND(J108="Limited / weak",O108="Multiple independent lines",P108="Established independent origins",T108="Likely to change assessment"),AND(O108="Single-origin only",NOT(AND(F108="Use",J108="Fit",OR(K108="Supported",K108="Inferred"),L108="Yes",OR(M108="None found",M108="Apparent contradiction resolved"),N108="None",O108="Single-origin only",OR(Q108="None",Q108="Limited and visible"),S108="Fit for current decision",T108="Unlikely to change assessment"))),T108="Likely to change assessment"),"P10",IF(OR(AND(F108="No material change",NOT(AND(OR(F108="Use",F108="No material change"),IF(F108="No material change",AND(H108="Unchanged exact claim",I108="Unchanged decision use"),TRUE),J108="Fit",OR(K108="Supported",K108="Inferred"),L108="Yes",OR(M108="None found",M108="Apparent contradiction resolved"),N108="None",O108="Multiple independent lines",P108="Established independent origins",OR(Q108="None",Q108="Limited and visible"),S108="Fit for current decision",T108="Unlikely to change assessment"))),F108="Use with limits",S108="Historical but deliberately bounded",P108="Shared or dependent origins",O108="One independent line",AND(F108="Use",J108="Fit",OR(K108="Supported",K108="Inferred"),L108="Yes",OR(M108="None found",M108="Apparent contradiction resolved"),N108="None",O108="Single-origin only",OR(Q108="None",Q108="Limited and visible"),S108="Fit for current decision",T108="Unlikely to change assessment"),AND(J108="Limited / weak",O108="Multiple independent lines",P108="Established independent origins",OR(T108="Unlikely to change assessment",T108="Could change scope or wording")),T108="Could change scope or wording"),"P11",IF(AND(OR(F108="Use",F108="No material change"),IF(F108="No material change",AND(H108="Unchanged exact claim",I108="Unchanged decision use"),TRUE),J108="Fit",OR(K108="Supported",K108="Inferred"),L108="Yes",OR(M108="None found",M108="Apparent contradiction resolved"),N108="None",O108="Multiple independent lines",P108="Established independent origins",OR(Q108="None",Q108="Limited and visible"),S108="Fit for current decision",T108="Unlikely to change assessment"),"P12","P09"))))))))))))))</x:f>
      </x:c>
      <x:c r="AC108" s="38" t="str">
        <x:f>IF(A108="","",IF(AB108="P00","CONF-TECH-INVALID-ENUM",IF(AB108="P01","CONF-INCOMPLETE",IF(AB108="P02","CONF-UPSTREAM-REFUSE",IF(AB108="P03","CONF-UPSTREAM-REVIEW",IF(AB108="P04",IF(F108="No material change","CONF-SC-NMC-UNRESOLVED","CONF-UPSTREAM-UNRESOLVED"),IF(AB108="P05",IF(L108="Partial","CONF-DIRECT-FIT-PARTIAL","CONF-DIRECT-FIT"),IF(AB108="P06","CONF-MISSING-OR-UNCHECKED",IF(AB108="P07",IF(F108="No material change","CONF-SC-NMC-CONTRADICTION","CONF-CONTRADICTION"),IF(AB108="P08",IF(Q108="Material and unresolved","CONF-NOT-ASSIGNABLE-ASSUMPTION",IF(AND(F108="No material change",OR(J108="Stale",S108="Stale for current decision")),"CONF-SC-NMC-STALE",IF(S108="Context not established","CONF-NOT-ASSIGNABLE-CONTEXT","CONF-NOT-ASSIGNABLE-STALE-CURRENT"))),IF(AB108="P09",IF(AND(F108="Use with limits",G108=""),"CONF-SC-LIMIT-MISSING",IF(AND(F108="No material change",H108="Changed exact claim"),"CONF-SC-NMC-CLAIM-CHANGED",IF(AND(F108="No material change",I108="Changed decision use"),"CONF-SC-NMC-USE-CHANGED",IF(AND(OR(O108="Multiple independent lines",O108="One independent line"),P108="Not established"),"CONF-SC-INDEPENDENCE-UNPROVEN",IF(AND(Q108="None",R108&lt;&gt;""),"CONF-SC-ASSUMPTION-CONFLICT","CONF-SC-UNCLASSIFIED"))))),IF(AB108="P10",IF(Q108="Material but bounded","CONF-LOW-ASSUMPTION",IF(AND(S108="Historical but deliberately bounded",J108="Limited / weak"),"CONF-LOW-HISTORICAL",IF(O108="Not established","CONF-LOW-NOT-ESTABLISHED",IF(AND(J108="Limited / weak",O108="Multiple independent lines",P108="Established independent origins",T108="Likely to change assessment"),"CONF-LOW-WEAK-LINES",IF(AND(O108="Single-origin only",NOT(AND(F108="Use",J108="Fit",OR(K108="Supported",K108="Inferred"),L108="Yes",OR(M108="None found",M108="Apparent contradiction resolved"),N108="None",O108="Single-origin only",OR(Q108="None",Q108="Limited and visible"),S108="Fit for current decision",T108="Unlikely to change assessment"))),"CONF-LOW-SINGLE-ORIGIN","CONF-LOW-SENSITIVE"))))),IF(AB108="P11",IF(F108="No material change","CONF-MODERATE-NMC",IF(F108="Use with limits","CONF-MODERATE-LIMITED",IF(S108="Historical but deliberately bounded","CONF-MODERATE-HISTORICAL",IF(P108="Shared or dependent origins","CONF-MODERATE-SHARED-ORIGINS",IF(OR(O108="One independent line",AND(F108="Use",J108="Fit",OR(K108="Supported",K108="Inferred"),L108="Yes",OR(M108="None found",M108="Apparent contradiction resolved"),N108="None",O108="Single-origin only",OR(Q108="None",Q108="Limited and visible"),S108="Fit for current decision",T108="Unlikely to change assessment")),"CONF-MODERATE-ONE-LINE",IF(AND(J108="Limited / weak",O108="Multiple independent lines",P108="Established independent origins",OR(T108="Unlikely to change assessment",T108="Could change scope or wording")),"CONF-MODERATE-WEAK-LINES","CONF-MODERATE-SENSITIVE")))))),IF(AB108="P12",IF(F108="No material change","CONF-HIGH-NMC",IF(K108="Inferred","CONF-HIGH-INFERENCE-RETAINED","CONF-HIGH-DIRECT-INDEPENDENT")),""))))))))))))))</x:f>
      </x:c>
      <x:c r="AD108" s="38" t="str">
        <x:f>IF(A108="","",IF(AC108="A130-TECH-INVALID-ENUM","One or more active Stage 1 controlled values are invalid.",IF(AC108="A130-INCOMPLETE","The active Stage 1 assessment is incomplete.",IF(AC108="A130-UPSTREAM-REFUSE","What Counts as Reliable Evidence in Competitor Analysis? returned Refuse claim.",IF(AC108="A130-UPSTREAM-REVIEW","What Counts as Reliable Evidence in Competitor Analysis? returned Review required.",IF(AC108="A130-SC-NMC-UNRESOLVED","The no-material-change claim remains unresolved.",IF(AC108="A130-UPSTREAM-UNRESOLVED","The claim remains unresolved.",IF(AC108="A130-DIRECT-FIT","The evidence does not directly fit the exact submitted claim.",IF(AC108="A130-DIRECT-FIT-PARTIAL","The submitted claim only partially fits the evidence.",IF(AC108="A130-MISSING-OR-UNCHECKED","Required evidence is missing, unavailable, unknown, or contradiction checking is incomplete.",IF(AC108="A130-CONTRADICTION","A material contradiction remains unresolved.",IF(AC108="A130-SC-NMC-CONTRADICTION","The no-material-change submission contains an unresolved material contradiction.",IF(AC108="A130-NOT-ASSIGNABLE-ASSUMPTION","A material assumption remains unresolved.",IF(AC108="A130-NOT-ASSIGNABLE-CONTEXT","The relevant context is not established.",IF(AC108="A130-NOT-ASSIGNABLE-STALE-CURRENT","The evidence or context is stale for the current decision.",IF(AC108="A130-SC-NMC-STALE","The no-material-change assessment is stale for the current decision.",IF(AC108="A130-SC-ASSUMPTION-CONFLICT","The assumption category and detail conflict.",IF(AC108="A130-SC-INDEPENDENCE-UNPROVEN","Independent origins are not established.",IF(AC108="A130-SC-LIMIT-MISSING","Use with limits requires a named limitation.",IF(AC108="A130-SC-NMC-CLAIM-CHANGED","The exact claim changed, so prior confidence cannot be carried forward.",IF(AC108="A130-SC-NMC-USE-CHANGED","The decision use changed.",IF(AC108="A130-SC-UNCLASSIFIED","The valid input combination has no authorized classification.",IF(AC108="A130-LOW-ASSUMPTION","A bounded material assumption makes the eligible assessment fragile.",IF(AC108="A130-LOW-HISTORICAL","Historical, weak support makes the assessment fragile.",IF(AC108="A130-LOW-NOT-ESTABLISHED","Support exists but independent support is not established.",IF(AC108="A130-LOW-SENSITIVE","Plausible new evidence is likely to change the assessment.",IF(AC108="A130-LOW-SINGLE-ORIGIN","The eligible assessment depends on one origin and fails the stable single-origin conjunction.",IF(AC108="A130-LOW-WEAK-LINES","Multiple independent lines remain weak and the result is likely to change.",IF(AC108="A130-MODERATE-HISTORICAL","The evidence supports a deliberately historical, bounded assessment.",IF(AC108="A130-MODERATE-LIMITED","The assessment is eligible only within the named limitation.",IF(AC108="A130-MODERATE-NMC","The unchanged assessment remains eligible but retains meaningful uncertainty.",IF(AC108="A130-MODERATE-ONE-LINE","The assessment rests on one effective line of support.",IF(AC108="A130-MODERATE-SENSITIVE","Meaningful new evidence could change the scope or wording.",IF(AC108="A130-MODERATE-SHARED-ORIGINS","The lines share or depend on common origins, reducing independent corroboration.",IF(AC108="A130-MODERATE-WEAK-LINES","Established independent origins support the assessment, but the evidence remains limited or weak.",IF(AC108="A130-HIGH-DIRECT-INDEPENDENT","Direct, coherent support with established independent origins and limited visible assumptions supports the bounded assessment.",IF(AC108="A130-HIGH-INFERENCE-RETAINED","Direct, coherent support with established independent origins supports the bounded inference; it remains explicitly an inference.",IF(AC108="A130-HIGH-NMC","The exact claim and decision use are unchanged and the strong-support conditions remain satisfied.",""))))))))))))))))))))))))))))))))))))))</x:f>
      </x:c>
      <x:c r="AE108" s="38" t="str">
        <x:f>IF(A108="","",IF(Z108="Invalid controlled input","No confidence statement is permitted.",IF(Z108="Incomplete","No confidence statement is permitted until Stage 1 is complete.",IF(Z108="Not eligible","Confidence not assignable: no confidence statement is permitted for "&amp;C108&amp;" because "&amp;AD108&amp;" "&amp;AG108,IF(AA108="High confidence",IF(K108="Inferred","The evidence supports the inference that ","The available evidence strongly supports the assessment that ")&amp;C108&amp;", with High confidence within "&amp;D108&amp;". The principal remaining uncertainty is "&amp;U108,IF(AA108="Moderate confidence",IF(K108="Inferred","The evidence supports the inference that ","The available evidence supports the assessment that ")&amp;C108&amp;", with Moderate confidence within "&amp;D108&amp;". "&amp;U108&amp;" could change its scope or wording.",IF(K108="Inferred","The limited evidence supports the provisional inference that ","Limited evidence weakly supports the bounded assessment that ")&amp;C108&amp;". Treat it as provisional because "&amp;U108))))))</x:f>
      </x:c>
      <x:c r="AF108" s="38" t="str">
        <x:f>IF(A108="","",IF(Z108="Invalid controlled input","Do not preserve or reuse a previous result.",IF(Z108="Incomplete","Do not infer a result from partial inputs.",IF(Z108="Not eligible","Do not use High, Moderate or Low confidence, zero confidence, very low confidence, or wording that presents the claim as established.",IF(AA108="High confidence","Do not say certain, proven, guaranteed, definitely, conclusive, established fact, or assign a numerical probability.",IF(AA108="Moderate confidence","Do not say definitive, conclusive, established fact, or attach a percentage band.","Do not say shows, confirms, demonstrates as established, or use Low confidence to rescue an unsupported claim."))))))</x:f>
      </x:c>
      <x:c r="AG108" s="38" t="str">
        <x:f>IF(A108="","",IF(AC108="A130-TECH-INVALID-ENUM","Correct the exact invalid value and resubmit.",IF(AC108="A130-INCOMPLETE","Complete every active Stage 1 field.",IF(AC108="A130-UPSTREAM-REFUSE","Resolve or replace the refused claim through What Counts as Reliable Evidence in Competitor Analysis?.",IF(AC108="A130-UPSTREAM-REVIEW","Complete the review in What Counts as Reliable Evidence in Competitor Analysis? before confidence assessment.",IF(AC108="A130-SC-NMC-UNRESOLVED","Resolve the claim status upstream before assigning confidence.",IF(AC108="A130-UPSTREAM-UNRESOLVED","Resolve the claim status upstream before assigning confidence.",IF(AC108="A130-DIRECT-FIT","Narrow or replace the claim and rerun What Counts as Reliable Evidence in Competitor Analysis?.",IF(AC108="A130-DIRECT-FIT-PARTIAL","Submit the separately narrowed proposition approved through What Counts as Reliable Evidence in Competitor Analysis? as the new Exact claim with Direct claim fit set to Yes.",IF(AC108="A130-MISSING-OR-UNCHECKED","Recover or document the required evidence and complete the review in What Counts as Reliable Evidence in Competitor Analysis? before assigning confidence.",IF(AC108="A130-CONTRADICTION","Resolve or preserve the contradiction through How to Handle Contradictory Competitor Evidence before assigning confidence.",IF(AC108="A130-SC-NMC-CONTRADICTION","Resolve or preserve the contradiction through How to Handle Contradictory Competitor Evidence before assigning confidence.",IF(AC108="A130-NOT-ASSIGNABLE-ASSUMPTION","Resolve the material assumption or narrow the claim.",IF(AC108="A130-NOT-ASSIGNABLE-CONTEXT","Establish the relevant context before assigning confidence.",IF(AC108="A130-NOT-ASSIGNABLE-STALE-CURRENT","Update or historically bind the evidence through When Competitor Evidence Becomes Too Old to Use.",IF(AC108="A130-SC-NMC-STALE","Run a fresh assessment with current evidence.",IF(AC108="A130-SC-ASSUMPTION-CONFLICT","Choose a bounded assumption category or remove the detail.",IF(AC108="A130-SC-INDEPENDENCE-UNPROVEN","Trace origins or correct the support category.",IF(AC108="A130-SC-LIMIT-MISSING","Add the exact limitation or correct the upstream outcome.",IF(AC108="A130-SC-NMC-CLAIM-CHANGED","Run a fresh assessment.",IF(AC108="A130-SC-NMC-USE-CHANGED","Run a fresh assessment for the new use.",IF(AC108="A130-SC-UNCLASSIFIED","Return to method governance; do not invent a result.",IF(AC108="A130-LOW-ASSUMPTION","Keep the assumption explicit and seek evidence that could remove it.",IF(AC108="A130-LOW-HISTORICAL","Use only historically bounded wording and seek current evidence.",IF(AC108="A130-LOW-NOT-ESTABLISHED","Trace provenance or collect genuinely independent evidence.",IF(AC108="A130-LOW-SENSITIVE","Collect the evidence most likely to change the result.",IF(AC108="A130-LOW-SINGLE-ORIGIN","Seek genuinely independent corroboration.",IF(AC108="A130-LOW-WEAK-LINES","Strengthen direct support before consequential use.",IF(AC108="A130-MODERATE-HISTORICAL","Do not generalize it to the current decision without fresh evidence.",IF(AC108="A130-MODERATE-LIMITED","Reopen if the named limitation no longer holds.",IF(AC108="A130-MODERATE-NMC","Reopen if the exact claim, use, evidence or context changes.",IF(AC108="A130-MODERATE-ONE-LINE","A second genuinely independent line could change scope or wording.",IF(AC108="A130-MODERATE-SENSITIVE","Name the likely change trigger and keep the statement bounded.",IF(AC108="A130-MODERATE-SHARED-ORIGINS","Seek genuinely independent origins.",IF(AC108="A130-MODERATE-WEAK-LINES","Strengthen the direct evidence and preserve the limitation.",IF(AC108="A130-HIGH-DIRECT-INDEPENDENT","Reopen on the named evidence, context, assumption or decision-use trigger.",IF(AC108="A130-HIGH-INFERENCE-RETAINED","Retain the inference marker and reopen on the named trigger.",IF(AC108="A130-HIGH-NMC","Reopen on the named evidence, context, assumption or decision-use trigger.",""))))))))))))))))))))))))))))))))))))))</x:f>
      </x:c>
      <x:c r="AH108" s="38" t="str">
        <x:f>IF(A108="","",IF(Z108&lt;&gt;"Eligible","",IF(AND(V108="Consequential / high-impact",W108="Hard to reverse"),"CONF-OVERLAY-CONSEQUENCE + CONF-OVERLAY-HARD-TO-REVERSE",IF(AND(AA108="Low confidence",W108="Hard to reverse"),"CONF-OVERLAY-HARD-TO-REVERSE",IF(V108="Consequential / high-impact","CONF-OVERLAY-CONSEQUENCE",IF(W108="Hard to reverse","CONF-OVERLAY-HARD-TO-REVERSE",IF(OR(V108="Material / decision-changing",W108="Costly to reverse"),"CONF-OVERLAY-CONSEQUENCE","")))))))</x:f>
      </x:c>
      <x:c r="AI108" s="38" t="str">
        <x:f>IF(A108="","",IF(Z108&lt;&gt;"Eligible","",IF(AND(V108="Consequential / high-impact",W108="Hard to reverse"),IF(AA108="Low confidence","Independent review and formal approval required; default to deferral, evidence collection or a reversible test.","Independent accountable review and formal approval required before a consequential, hard-to-reverse action."),IF(AND(AA108="Low confidence",W108="Hard to reverse"),"Independent review and formal approval required; default to deferral, evidence collection or a reversible test.",IF(V108="Consequential / high-impact","Independent accountable review and formal approval required.",IF(W108="Hard to reverse","Independent review required before a hard-to-reverse action.",IF(OR(V108="Material / decision-changing",W108="Costly to reverse"),"Accountable reviewer required before material use.","Owner review; reopen on the named trigger.")))))))</x:f>
      </x:c>
      <x:c r="AJ108" s="38" t="str">
        <x:f>IF(A108="","",IF(Z108&lt;&gt;"Eligible","",IF(AND(V108="Consequential / high-impact",W108="Hard to reverse"),IF(AA108="Low confidence","Do not make an irreversible commitment from this Low-confidence assessment.","Prefer a reversible step and proceed only within the recorded scope after independent review; confidence itself is unchanged."),IF(AND(AA108="Low confidence",W108="Hard to reverse"),"Do not make an irreversible commitment from this Low-confidence assessment.",IF(V108="Consequential / high-impact","Proceed only within the recorded scope after independent review; confidence itself is unchanged.",IF(W108="Hard to reverse","Prefer a reversible step until review is complete.",IF(OR(V108="Material / decision-changing",W108="Costly to reverse"),"Use only after accountable review and within the stated boundary.","Proceed within the stated scope and preserve the reopen condition.")))))))</x:f>
      </x:c>
      <x:c r="AK108" s="37"/>
      <x:c r="AL108" s="37"/>
      <x:c r="AM108" s="37"/>
      <x:c r="AN108" s="37"/>
      <x:c r="AO108" s="42"/>
      <x:c r="AP108" s="38" t="str">
        <x:f>IF(A108="","",IF(Z108&lt;&gt;"Eligible","Not active",IF(OR(AND(AN108&lt;&gt;"",NOT(OR(EXACT(AN108,"Yes"),EXACT(AN108,"No")))),AND(AO108&lt;&gt;"",NOT(ISNUMBER(AO108)))),"H00",IF(OR(AK108="",AM108="",AN108=""),"H01",IF(AND(OR(V108="Material / decision-changing",V108="Consequential / high-impact",W108="Costly to reverse",W108="Hard to reverse"),AL108=""),"H02",IF(AND(OR(V108="Consequential / high-impact",W108="Hard to reverse"),AK108&lt;&gt;"",AL108&lt;&gt;"",EXACT(AK108,AL108)),"H03",IF(AND(AN108="Yes",AO108=""),"H04",IF(AND(AN108="No",AO108&lt;&gt;""),"H05","H06"))))))))</x:f>
      </x:c>
      <x:c r="AQ108" s="38" t="str">
        <x:f>IF(A108="","",IF(AP108="Not active","Not active",IF(OR(AP108="H00",AP108="H01",AP108="H04"),"Incomplete",IF(OR(AP108="H02",AP108="H03",AP108="H05"),"Draft","Complete"))))</x:f>
      </x:c>
      <x:c r="AR108" s="38" t="str">
        <x:f>IF(A108="","",IF(AP108="H00","CONF-HANDOFF-INVALID",IF(AP108="H01","CONF-HANDOFF-INCOMPLETE",IF(AP108="H02","CONF-HANDOFF-REVIEWER",IF(AP108="H03","CONF-HANDOFF-INDEPENDENCE",IF(AP108="H04","CONF-HANDOFF-DATE",IF(AP108="H05","CONF-HANDOFF-DATE-NOT-MATERIAL","")))))))</x:f>
      </x:c>
      <x:c r="AS108" s="38" t="str">
        <x:f>IF(A108="","",IF(AP108="H06","Permitted","Prohibited"))</x:f>
      </x:c>
      <x:c r="AT108" s="38" t="str">
        <x:f>IF(A108="","",IF(OR(AB108="P108",AB108="P109",AB108="P111",AB108="P112"),"What Counts as Reliable Evidence in Competitor Analysis?",IF(AB108="P110","Observed, Inferred and Unresolved Evidence",IF(AB108="P113","How to Handle Contradictory Competitor Evidence",IF(AB108="P114","When Competitor Evidence Becomes Too Old to Use","")))))</x:f>
      </x:c>
      <x:c r="AU108" s="38" t="str">
        <x:f>IF(A108="","","SERPIFAI Confidence Statement Method v1.0.1")</x:f>
      </x:c>
      <x:c r="AV108" s="38" t="str">
        <x:f>IF(A108="","","Qualitative evidence-and-uncertainty protocol; not probability, calibrated accuracy, scoring, assurance or a guarantee.")</x:f>
      </x:c>
    </x:row>
    <x:row r="109">
      <x:c r="A109" s="37"/>
      <x:c r="B109" s="37"/>
      <x:c r="C109" s="37"/>
      <x:c r="D109" s="37"/>
      <x:c r="E109" s="42"/>
      <x:c r="F109" s="37"/>
      <x:c r="G109" s="37"/>
      <x:c r="H109" s="37"/>
      <x:c r="I109" s="37"/>
      <x:c r="J109" s="37"/>
      <x:c r="K109" s="37"/>
      <x:c r="L109" s="37"/>
      <x:c r="M109" s="37"/>
      <x:c r="N109" s="37"/>
      <x:c r="O109" s="37"/>
      <x:c r="P109" s="37"/>
      <x:c r="Q109" s="37"/>
      <x:c r="R109" s="37"/>
      <x:c r="S109" s="37"/>
      <x:c r="T109" s="37"/>
      <x:c r="U109" s="37"/>
      <x:c r="V109" s="37"/>
      <x:c r="W109" s="37"/>
      <x:c r="X109" s="38" t="str">
        <x:f>IF(A109="","",IF(NOT(AND(OR(EXACT(F109,"Use"),EXACT(F109,"Use with limits"),EXACT(F109,"Review required"),EXACT(F109,"Refuse claim"),EXACT(F109,"No material change")),OR(EXACT(J109,"Fit"),EXACT(J109,"Limited / weak"),EXACT(J109,"Stale"),EXACT(J109,"Contradictory"),EXACT(J109,"Missing")),OR(EXACT(K109,"Supported"),EXACT(K109,"Inferred"),EXACT(K109,"Unresolved")),OR(EXACT(L109,"Yes"),EXACT(L109,"Partial"),EXACT(L109,"No"),EXACT(L109,"Unknown")),OR(EXACT(M109,"None found"),EXACT(M109,"Apparent contradiction resolved"),EXACT(M109,"Material contradiction unresolved"),EXACT(M109,"Not checked")),OR(EXACT(N109,"None"),EXACT(N109,"Recoverable missing evidence"),EXACT(N109,"Material evidence unavailable"),EXACT(N109,"Unknown")),OR(EXACT(O109,"Multiple independent lines"),EXACT(O109,"One independent line"),EXACT(O109,"Single-origin only"),EXACT(O109,"Not established")),OR(EXACT(Q109,"None"),EXACT(Q109,"Limited and visible"),EXACT(Q109,"Material but bounded"),EXACT(Q109,"Material and unresolved")),OR(EXACT(S109,"Fit for current decision"),EXACT(S109,"Historical but deliberately bounded"),EXACT(S109,"Stale for current decision"),EXACT(S109,"Context not established")),OR(EXACT(T109,"Unlikely to change assessment"),EXACT(T109,"Could change scope or wording"),EXACT(T109,"Likely to change assessment")),OR(EXACT(V109,"Routine / descriptive"),EXACT(V109,"Material / decision-changing"),EXACT(V109,"Consequential / high-impact")),OR(EXACT(W109,"Easy to reverse"),EXACT(W109,"Costly to reverse"),EXACT(W109,"Hard to reverse")),IF(F109="No material change",OR(EXACT(H109,"Unchanged exact claim"),EXACT(H109,"Changed exact claim")),TRUE),IF(F109="No material change",OR(EXACT(I109,"Unchanged decision use"),EXACT(I109,"Changed decision use")),TRUE),IF(OR(O109="Multiple independent lines",O109="One independent line"),OR(EXACT(P109,"Established independent origins"),EXACT(P109,"Shared or dependent origins"),EXACT(P109,"Not established")),TRUE))),"Invalid","Valid"))</x:f>
      </x:c>
      <x:c r="Y109" s="38" t="str">
        <x:f>IF(A109="","",IF(X109="Invalid","Not evaluated after P00",IF(OR(C109="",D109="",F109="",IF(F109="No material change",OR(H109="",I109=""),FALSE),J109="",K109="",L109="",M109="",N109="",O109="",IF(OR(O109="Multiple independent lines",O109="One independent line"),P109="",FALSE),Q109="",IF(Q109&lt;&gt;"None",R109="",FALSE),S109="",T109="",U109="",V109="",W109=""),"Incomplete","Complete")))</x:f>
      </x:c>
      <x:c r="Z109" s="38" t="str">
        <x:f>IF(A109="","",IF(AB109="P00","Invalid controlled input",IF(AB109="P01","Incomplete",IF(OR(AB109="P02",AB109="P03",AB109="P04",AB109="P05",AB109="P06",AB109="P07",AB109="P08",AB109="P09"),"Not eligible","Eligible"))))</x:f>
      </x:c>
      <x:c r="AA109" s="38" t="str">
        <x:f>IF(A109="","",IF(AB109="P00","No confidence assigned",IF(AB109="P01","No confidence result",IF(OR(AB109="P02",AB109="P03",AB109="P04",AB109="P05",AB109="P06",AB109="P07",AB109="P08",AB109="P09"),"Confidence not assignable",IF(AB109="P10","Low confidence",IF(AB109="P11","Moderate confidence","High confidence"))))))</x:f>
      </x:c>
      <x:c r="AB109" s="38" t="str">
        <x:f>IF(A109="","",IF(X109="Invalid","P00",IF(Y109="Incomplete","P01",IF(F109="Refuse claim","P02",IF(F109="Review required","P03",IF(K109="Unresolved","P04",IF(OR(L109="No",L109="Unknown",L109="Partial"),"P05",IF(OR(J109="Missing",N109&lt;&gt;"None",M109="Not checked"),"P06",IF(OR(J109="Contradictory",M109="Material contradiction unresolved"),"P07",IF(OR(J109="Stale",S109="Stale for current decision",S109="Context not established",Q109="Material and unresolved"),"P08",IF(OR(AND(F109="Use with limits",G109=""),AND(F109="No material change",H109="Changed exact claim"),AND(F109="No material change",I109="Changed decision use"),AND(OR(O109="Multiple independent lines",O109="One independent line"),P109="Not established"),AND(Q109="None",R109&lt;&gt;"")),"P09",IF(OR(Q109="Material but bounded",AND(S109="Historical but deliberately bounded",J109="Limited / weak"),O109="Not established",AND(J109="Limited / weak",O109="Multiple independent lines",P109="Established independent origins",T109="Likely to change assessment"),AND(O109="Single-origin only",NOT(AND(F109="Use",J109="Fit",OR(K109="Supported",K109="Inferred"),L109="Yes",OR(M109="None found",M109="Apparent contradiction resolved"),N109="None",O109="Single-origin only",OR(Q109="None",Q109="Limited and visible"),S109="Fit for current decision",T109="Unlikely to change assessment"))),T109="Likely to change assessment"),"P10",IF(OR(AND(F109="No material change",NOT(AND(OR(F109="Use",F109="No material change"),IF(F109="No material change",AND(H109="Unchanged exact claim",I109="Unchanged decision use"),TRUE),J109="Fit",OR(K109="Supported",K109="Inferred"),L109="Yes",OR(M109="None found",M109="Apparent contradiction resolved"),N109="None",O109="Multiple independent lines",P109="Established independent origins",OR(Q109="None",Q109="Limited and visible"),S109="Fit for current decision",T109="Unlikely to change assessment"))),F109="Use with limits",S109="Historical but deliberately bounded",P109="Shared or dependent origins",O109="One independent line",AND(F109="Use",J109="Fit",OR(K109="Supported",K109="Inferred"),L109="Yes",OR(M109="None found",M109="Apparent contradiction resolved"),N109="None",O109="Single-origin only",OR(Q109="None",Q109="Limited and visible"),S109="Fit for current decision",T109="Unlikely to change assessment"),AND(J109="Limited / weak",O109="Multiple independent lines",P109="Established independent origins",OR(T109="Unlikely to change assessment",T109="Could change scope or wording")),T109="Could change scope or wording"),"P11",IF(AND(OR(F109="Use",F109="No material change"),IF(F109="No material change",AND(H109="Unchanged exact claim",I109="Unchanged decision use"),TRUE),J109="Fit",OR(K109="Supported",K109="Inferred"),L109="Yes",OR(M109="None found",M109="Apparent contradiction resolved"),N109="None",O109="Multiple independent lines",P109="Established independent origins",OR(Q109="None",Q109="Limited and visible"),S109="Fit for current decision",T109="Unlikely to change assessment"),"P12","P09"))))))))))))))</x:f>
      </x:c>
      <x:c r="AC109" s="38" t="str">
        <x:f>IF(A109="","",IF(AB109="P00","CONF-TECH-INVALID-ENUM",IF(AB109="P01","CONF-INCOMPLETE",IF(AB109="P02","CONF-UPSTREAM-REFUSE",IF(AB109="P03","CONF-UPSTREAM-REVIEW",IF(AB109="P04",IF(F109="No material change","CONF-SC-NMC-UNRESOLVED","CONF-UPSTREAM-UNRESOLVED"),IF(AB109="P05",IF(L109="Partial","CONF-DIRECT-FIT-PARTIAL","CONF-DIRECT-FIT"),IF(AB109="P06","CONF-MISSING-OR-UNCHECKED",IF(AB109="P07",IF(F109="No material change","CONF-SC-NMC-CONTRADICTION","CONF-CONTRADICTION"),IF(AB109="P08",IF(Q109="Material and unresolved","CONF-NOT-ASSIGNABLE-ASSUMPTION",IF(AND(F109="No material change",OR(J109="Stale",S109="Stale for current decision")),"CONF-SC-NMC-STALE",IF(S109="Context not established","CONF-NOT-ASSIGNABLE-CONTEXT","CONF-NOT-ASSIGNABLE-STALE-CURRENT"))),IF(AB109="P09",IF(AND(F109="Use with limits",G109=""),"CONF-SC-LIMIT-MISSING",IF(AND(F109="No material change",H109="Changed exact claim"),"CONF-SC-NMC-CLAIM-CHANGED",IF(AND(F109="No material change",I109="Changed decision use"),"CONF-SC-NMC-USE-CHANGED",IF(AND(OR(O109="Multiple independent lines",O109="One independent line"),P109="Not established"),"CONF-SC-INDEPENDENCE-UNPROVEN",IF(AND(Q109="None",R109&lt;&gt;""),"CONF-SC-ASSUMPTION-CONFLICT","CONF-SC-UNCLASSIFIED"))))),IF(AB109="P10",IF(Q109="Material but bounded","CONF-LOW-ASSUMPTION",IF(AND(S109="Historical but deliberately bounded",J109="Limited / weak"),"CONF-LOW-HISTORICAL",IF(O109="Not established","CONF-LOW-NOT-ESTABLISHED",IF(AND(J109="Limited / weak",O109="Multiple independent lines",P109="Established independent origins",T109="Likely to change assessment"),"CONF-LOW-WEAK-LINES",IF(AND(O109="Single-origin only",NOT(AND(F109="Use",J109="Fit",OR(K109="Supported",K109="Inferred"),L109="Yes",OR(M109="None found",M109="Apparent contradiction resolved"),N109="None",O109="Single-origin only",OR(Q109="None",Q109="Limited and visible"),S109="Fit for current decision",T109="Unlikely to change assessment"))),"CONF-LOW-SINGLE-ORIGIN","CONF-LOW-SENSITIVE"))))),IF(AB109="P11",IF(F109="No material change","CONF-MODERATE-NMC",IF(F109="Use with limits","CONF-MODERATE-LIMITED",IF(S109="Historical but deliberately bounded","CONF-MODERATE-HISTORICAL",IF(P109="Shared or dependent origins","CONF-MODERATE-SHARED-ORIGINS",IF(OR(O109="One independent line",AND(F109="Use",J109="Fit",OR(K109="Supported",K109="Inferred"),L109="Yes",OR(M109="None found",M109="Apparent contradiction resolved"),N109="None",O109="Single-origin only",OR(Q109="None",Q109="Limited and visible"),S109="Fit for current decision",T109="Unlikely to change assessment")),"CONF-MODERATE-ONE-LINE",IF(AND(J109="Limited / weak",O109="Multiple independent lines",P109="Established independent origins",OR(T109="Unlikely to change assessment",T109="Could change scope or wording")),"CONF-MODERATE-WEAK-LINES","CONF-MODERATE-SENSITIVE")))))),IF(AB109="P12",IF(F109="No material change","CONF-HIGH-NMC",IF(K109="Inferred","CONF-HIGH-INFERENCE-RETAINED","CONF-HIGH-DIRECT-INDEPENDENT")),""))))))))))))))</x:f>
      </x:c>
      <x:c r="AD109" s="38" t="str">
        <x:f>IF(A109="","",IF(AC109="A131-TECH-INVALID-ENUM","One or more active Stage 1 controlled values are invalid.",IF(AC109="A131-INCOMPLETE","The active Stage 1 assessment is incomplete.",IF(AC109="A131-UPSTREAM-REFUSE","What Counts as Reliable Evidence in Competitor Analysis? returned Refuse claim.",IF(AC109="A131-UPSTREAM-REVIEW","What Counts as Reliable Evidence in Competitor Analysis? returned Review required.",IF(AC109="A131-SC-NMC-UNRESOLVED","The no-material-change claim remains unresolved.",IF(AC109="A131-UPSTREAM-UNRESOLVED","The claim remains unresolved.",IF(AC109="A131-DIRECT-FIT","The evidence does not directly fit the exact submitted claim.",IF(AC109="A131-DIRECT-FIT-PARTIAL","The submitted claim only partially fits the evidence.",IF(AC109="A131-MISSING-OR-UNCHECKED","Required evidence is missing, unavailable, unknown, or contradiction checking is incomplete.",IF(AC109="A131-CONTRADICTION","A material contradiction remains unresolved.",IF(AC109="A131-SC-NMC-CONTRADICTION","The no-material-change submission contains an unresolved material contradiction.",IF(AC109="A131-NOT-ASSIGNABLE-ASSUMPTION","A material assumption remains unresolved.",IF(AC109="A131-NOT-ASSIGNABLE-CONTEXT","The relevant context is not established.",IF(AC109="A131-NOT-ASSIGNABLE-STALE-CURRENT","The evidence or context is stale for the current decision.",IF(AC109="A131-SC-NMC-STALE","The no-material-change assessment is stale for the current decision.",IF(AC109="A131-SC-ASSUMPTION-CONFLICT","The assumption category and detail conflict.",IF(AC109="A131-SC-INDEPENDENCE-UNPROVEN","Independent origins are not established.",IF(AC109="A131-SC-LIMIT-MISSING","Use with limits requires a named limitation.",IF(AC109="A131-SC-NMC-CLAIM-CHANGED","The exact claim changed, so prior confidence cannot be carried forward.",IF(AC109="A131-SC-NMC-USE-CHANGED","The decision use changed.",IF(AC109="A131-SC-UNCLASSIFIED","The valid input combination has no authorized classification.",IF(AC109="A131-LOW-ASSUMPTION","A bounded material assumption makes the eligible assessment fragile.",IF(AC109="A131-LOW-HISTORICAL","Historical, weak support makes the assessment fragile.",IF(AC109="A131-LOW-NOT-ESTABLISHED","Support exists but independent support is not established.",IF(AC109="A131-LOW-SENSITIVE","Plausible new evidence is likely to change the assessment.",IF(AC109="A131-LOW-SINGLE-ORIGIN","The eligible assessment depends on one origin and fails the stable single-origin conjunction.",IF(AC109="A131-LOW-WEAK-LINES","Multiple independent lines remain weak and the result is likely to change.",IF(AC109="A131-MODERATE-HISTORICAL","The evidence supports a deliberately historical, bounded assessment.",IF(AC109="A131-MODERATE-LIMITED","The assessment is eligible only within the named limitation.",IF(AC109="A131-MODERATE-NMC","The unchanged assessment remains eligible but retains meaningful uncertainty.",IF(AC109="A131-MODERATE-ONE-LINE","The assessment rests on one effective line of support.",IF(AC109="A131-MODERATE-SENSITIVE","Meaningful new evidence could change the scope or wording.",IF(AC109="A131-MODERATE-SHARED-ORIGINS","The lines share or depend on common origins, reducing independent corroboration.",IF(AC109="A131-MODERATE-WEAK-LINES","Established independent origins support the assessment, but the evidence remains limited or weak.",IF(AC109="A131-HIGH-DIRECT-INDEPENDENT","Direct, coherent support with established independent origins and limited visible assumptions supports the bounded assessment.",IF(AC109="A131-HIGH-INFERENCE-RETAINED","Direct, coherent support with established independent origins supports the bounded inference; it remains explicitly an inference.",IF(AC109="A131-HIGH-NMC","The exact claim and decision use are unchanged and the strong-support conditions remain satisfied.",""))))))))))))))))))))))))))))))))))))))</x:f>
      </x:c>
      <x:c r="AE109" s="38" t="str">
        <x:f>IF(A109="","",IF(Z109="Invalid controlled input","No confidence statement is permitted.",IF(Z109="Incomplete","No confidence statement is permitted until Stage 1 is complete.",IF(Z109="Not eligible","Confidence not assignable: no confidence statement is permitted for "&amp;C109&amp;" because "&amp;AD109&amp;" "&amp;AG109,IF(AA109="High confidence",IF(K109="Inferred","The evidence supports the inference that ","The available evidence strongly supports the assessment that ")&amp;C109&amp;", with High confidence within "&amp;D109&amp;". The principal remaining uncertainty is "&amp;U109,IF(AA109="Moderate confidence",IF(K109="Inferred","The evidence supports the inference that ","The available evidence supports the assessment that ")&amp;C109&amp;", with Moderate confidence within "&amp;D109&amp;". "&amp;U109&amp;" could change its scope or wording.",IF(K109="Inferred","The limited evidence supports the provisional inference that ","Limited evidence weakly supports the bounded assessment that ")&amp;C109&amp;". Treat it as provisional because "&amp;U109))))))</x:f>
      </x:c>
      <x:c r="AF109" s="38" t="str">
        <x:f>IF(A109="","",IF(Z109="Invalid controlled input","Do not preserve or reuse a previous result.",IF(Z109="Incomplete","Do not infer a result from partial inputs.",IF(Z109="Not eligible","Do not use High, Moderate or Low confidence, zero confidence, very low confidence, or wording that presents the claim as established.",IF(AA109="High confidence","Do not say certain, proven, guaranteed, definitely, conclusive, established fact, or assign a numerical probability.",IF(AA109="Moderate confidence","Do not say definitive, conclusive, established fact, or attach a percentage band.","Do not say shows, confirms, demonstrates as established, or use Low confidence to rescue an unsupported claim."))))))</x:f>
      </x:c>
      <x:c r="AG109" s="38" t="str">
        <x:f>IF(A109="","",IF(AC109="A131-TECH-INVALID-ENUM","Correct the exact invalid value and resubmit.",IF(AC109="A131-INCOMPLETE","Complete every active Stage 1 field.",IF(AC109="A131-UPSTREAM-REFUSE","Resolve or replace the refused claim through What Counts as Reliable Evidence in Competitor Analysis?.",IF(AC109="A131-UPSTREAM-REVIEW","Complete the review in What Counts as Reliable Evidence in Competitor Analysis? before confidence assessment.",IF(AC109="A131-SC-NMC-UNRESOLVED","Resolve the claim status upstream before assigning confidence.",IF(AC109="A131-UPSTREAM-UNRESOLVED","Resolve the claim status upstream before assigning confidence.",IF(AC109="A131-DIRECT-FIT","Narrow or replace the claim and rerun What Counts as Reliable Evidence in Competitor Analysis?.",IF(AC109="A131-DIRECT-FIT-PARTIAL","Submit the separately narrowed proposition approved through What Counts as Reliable Evidence in Competitor Analysis? as the new Exact claim with Direct claim fit set to Yes.",IF(AC109="A131-MISSING-OR-UNCHECKED","Recover or document the required evidence and complete the review in What Counts as Reliable Evidence in Competitor Analysis? before assigning confidence.",IF(AC109="A131-CONTRADICTION","Resolve or preserve the contradiction through How to Handle Contradictory Competitor Evidence before assigning confidence.",IF(AC109="A131-SC-NMC-CONTRADICTION","Resolve or preserve the contradiction through How to Handle Contradictory Competitor Evidence before assigning confidence.",IF(AC109="A131-NOT-ASSIGNABLE-ASSUMPTION","Resolve the material assumption or narrow the claim.",IF(AC109="A131-NOT-ASSIGNABLE-CONTEXT","Establish the relevant context before assigning confidence.",IF(AC109="A131-NOT-ASSIGNABLE-STALE-CURRENT","Update or historically bind the evidence through When Competitor Evidence Becomes Too Old to Use.",IF(AC109="A131-SC-NMC-STALE","Run a fresh assessment with current evidence.",IF(AC109="A131-SC-ASSUMPTION-CONFLICT","Choose a bounded assumption category or remove the detail.",IF(AC109="A131-SC-INDEPENDENCE-UNPROVEN","Trace origins or correct the support category.",IF(AC109="A131-SC-LIMIT-MISSING","Add the exact limitation or correct the upstream outcome.",IF(AC109="A131-SC-NMC-CLAIM-CHANGED","Run a fresh assessment.",IF(AC109="A131-SC-NMC-USE-CHANGED","Run a fresh assessment for the new use.",IF(AC109="A131-SC-UNCLASSIFIED","Return to method governance; do not invent a result.",IF(AC109="A131-LOW-ASSUMPTION","Keep the assumption explicit and seek evidence that could remove it.",IF(AC109="A131-LOW-HISTORICAL","Use only historically bounded wording and seek current evidence.",IF(AC109="A131-LOW-NOT-ESTABLISHED","Trace provenance or collect genuinely independent evidence.",IF(AC109="A131-LOW-SENSITIVE","Collect the evidence most likely to change the result.",IF(AC109="A131-LOW-SINGLE-ORIGIN","Seek genuinely independent corroboration.",IF(AC109="A131-LOW-WEAK-LINES","Strengthen direct support before consequential use.",IF(AC109="A131-MODERATE-HISTORICAL","Do not generalize it to the current decision without fresh evidence.",IF(AC109="A131-MODERATE-LIMITED","Reopen if the named limitation no longer holds.",IF(AC109="A131-MODERATE-NMC","Reopen if the exact claim, use, evidence or context changes.",IF(AC109="A131-MODERATE-ONE-LINE","A second genuinely independent line could change scope or wording.",IF(AC109="A131-MODERATE-SENSITIVE","Name the likely change trigger and keep the statement bounded.",IF(AC109="A131-MODERATE-SHARED-ORIGINS","Seek genuinely independent origins.",IF(AC109="A131-MODERATE-WEAK-LINES","Strengthen the direct evidence and preserve the limitation.",IF(AC109="A131-HIGH-DIRECT-INDEPENDENT","Reopen on the named evidence, context, assumption or decision-use trigger.",IF(AC109="A131-HIGH-INFERENCE-RETAINED","Retain the inference marker and reopen on the named trigger.",IF(AC109="A131-HIGH-NMC","Reopen on the named evidence, context, assumption or decision-use trigger.",""))))))))))))))))))))))))))))))))))))))</x:f>
      </x:c>
      <x:c r="AH109" s="38" t="str">
        <x:f>IF(A109="","",IF(Z109&lt;&gt;"Eligible","",IF(AND(V109="Consequential / high-impact",W109="Hard to reverse"),"CONF-OVERLAY-CONSEQUENCE + CONF-OVERLAY-HARD-TO-REVERSE",IF(AND(AA109="Low confidence",W109="Hard to reverse"),"CONF-OVERLAY-HARD-TO-REVERSE",IF(V109="Consequential / high-impact","CONF-OVERLAY-CONSEQUENCE",IF(W109="Hard to reverse","CONF-OVERLAY-HARD-TO-REVERSE",IF(OR(V109="Material / decision-changing",W109="Costly to reverse"),"CONF-OVERLAY-CONSEQUENCE","")))))))</x:f>
      </x:c>
      <x:c r="AI109" s="38" t="str">
        <x:f>IF(A109="","",IF(Z109&lt;&gt;"Eligible","",IF(AND(V109="Consequential / high-impact",W109="Hard to reverse"),IF(AA109="Low confidence","Independent review and formal approval required; default to deferral, evidence collection or a reversible test.","Independent accountable review and formal approval required before a consequential, hard-to-reverse action."),IF(AND(AA109="Low confidence",W109="Hard to reverse"),"Independent review and formal approval required; default to deferral, evidence collection or a reversible test.",IF(V109="Consequential / high-impact","Independent accountable review and formal approval required.",IF(W109="Hard to reverse","Independent review required before a hard-to-reverse action.",IF(OR(V109="Material / decision-changing",W109="Costly to reverse"),"Accountable reviewer required before material use.","Owner review; reopen on the named trigger.")))))))</x:f>
      </x:c>
      <x:c r="AJ109" s="38" t="str">
        <x:f>IF(A109="","",IF(Z109&lt;&gt;"Eligible","",IF(AND(V109="Consequential / high-impact",W109="Hard to reverse"),IF(AA109="Low confidence","Do not make an irreversible commitment from this Low-confidence assessment.","Prefer a reversible step and proceed only within the recorded scope after independent review; confidence itself is unchanged."),IF(AND(AA109="Low confidence",W109="Hard to reverse"),"Do not make an irreversible commitment from this Low-confidence assessment.",IF(V109="Consequential / high-impact","Proceed only within the recorded scope after independent review; confidence itself is unchanged.",IF(W109="Hard to reverse","Prefer a reversible step until review is complete.",IF(OR(V109="Material / decision-changing",W109="Costly to reverse"),"Use only after accountable review and within the stated boundary.","Proceed within the stated scope and preserve the reopen condition.")))))))</x:f>
      </x:c>
      <x:c r="AK109" s="37"/>
      <x:c r="AL109" s="37"/>
      <x:c r="AM109" s="37"/>
      <x:c r="AN109" s="37"/>
      <x:c r="AO109" s="42"/>
      <x:c r="AP109" s="38" t="str">
        <x:f>IF(A109="","",IF(Z109&lt;&gt;"Eligible","Not active",IF(OR(AND(AN109&lt;&gt;"",NOT(OR(EXACT(AN109,"Yes"),EXACT(AN109,"No")))),AND(AO109&lt;&gt;"",NOT(ISNUMBER(AO109)))),"H00",IF(OR(AK109="",AM109="",AN109=""),"H01",IF(AND(OR(V109="Material / decision-changing",V109="Consequential / high-impact",W109="Costly to reverse",W109="Hard to reverse"),AL109=""),"H02",IF(AND(OR(V109="Consequential / high-impact",W109="Hard to reverse"),AK109&lt;&gt;"",AL109&lt;&gt;"",EXACT(AK109,AL109)),"H03",IF(AND(AN109="Yes",AO109=""),"H04",IF(AND(AN109="No",AO109&lt;&gt;""),"H05","H06"))))))))</x:f>
      </x:c>
      <x:c r="AQ109" s="38" t="str">
        <x:f>IF(A109="","",IF(AP109="Not active","Not active",IF(OR(AP109="H00",AP109="H01",AP109="H04"),"Incomplete",IF(OR(AP109="H02",AP109="H03",AP109="H05"),"Draft","Complete"))))</x:f>
      </x:c>
      <x:c r="AR109" s="38" t="str">
        <x:f>IF(A109="","",IF(AP109="H00","CONF-HANDOFF-INVALID",IF(AP109="H01","CONF-HANDOFF-INCOMPLETE",IF(AP109="H02","CONF-HANDOFF-REVIEWER",IF(AP109="H03","CONF-HANDOFF-INDEPENDENCE",IF(AP109="H04","CONF-HANDOFF-DATE",IF(AP109="H05","CONF-HANDOFF-DATE-NOT-MATERIAL","")))))))</x:f>
      </x:c>
      <x:c r="AS109" s="38" t="str">
        <x:f>IF(A109="","",IF(AP109="H06","Permitted","Prohibited"))</x:f>
      </x:c>
      <x:c r="AT109" s="38" t="str">
        <x:f>IF(A109="","",IF(OR(AB109="P109",AB109="P110",AB109="P112",AB109="P113"),"What Counts as Reliable Evidence in Competitor Analysis?",IF(AB109="P111","Observed, Inferred and Unresolved Evidence",IF(AB109="P114","How to Handle Contradictory Competitor Evidence",IF(AB109="P115","When Competitor Evidence Becomes Too Old to Use","")))))</x:f>
      </x:c>
      <x:c r="AU109" s="38" t="str">
        <x:f>IF(A109="","","SERPIFAI Confidence Statement Method v1.0.1")</x:f>
      </x:c>
      <x:c r="AV109" s="38" t="str">
        <x:f>IF(A109="","","Qualitative evidence-and-uncertainty protocol; not probability, calibrated accuracy, scoring, assurance or a guarantee.")</x:f>
      </x:c>
    </x:row>
    <x:row r="110">
      <x:c r="A110" s="37"/>
      <x:c r="B110" s="37"/>
      <x:c r="C110" s="37"/>
      <x:c r="D110" s="37"/>
      <x:c r="E110" s="42"/>
      <x:c r="F110" s="37"/>
      <x:c r="G110" s="37"/>
      <x:c r="H110" s="37"/>
      <x:c r="I110" s="37"/>
      <x:c r="J110" s="37"/>
      <x:c r="K110" s="37"/>
      <x:c r="L110" s="37"/>
      <x:c r="M110" s="37"/>
      <x:c r="N110" s="37"/>
      <x:c r="O110" s="37"/>
      <x:c r="P110" s="37"/>
      <x:c r="Q110" s="37"/>
      <x:c r="R110" s="37"/>
      <x:c r="S110" s="37"/>
      <x:c r="T110" s="37"/>
      <x:c r="U110" s="37"/>
      <x:c r="V110" s="37"/>
      <x:c r="W110" s="37"/>
      <x:c r="X110" s="38" t="str">
        <x:f>IF(A110="","",IF(NOT(AND(OR(EXACT(F110,"Use"),EXACT(F110,"Use with limits"),EXACT(F110,"Review required"),EXACT(F110,"Refuse claim"),EXACT(F110,"No material change")),OR(EXACT(J110,"Fit"),EXACT(J110,"Limited / weak"),EXACT(J110,"Stale"),EXACT(J110,"Contradictory"),EXACT(J110,"Missing")),OR(EXACT(K110,"Supported"),EXACT(K110,"Inferred"),EXACT(K110,"Unresolved")),OR(EXACT(L110,"Yes"),EXACT(L110,"Partial"),EXACT(L110,"No"),EXACT(L110,"Unknown")),OR(EXACT(M110,"None found"),EXACT(M110,"Apparent contradiction resolved"),EXACT(M110,"Material contradiction unresolved"),EXACT(M110,"Not checked")),OR(EXACT(N110,"None"),EXACT(N110,"Recoverable missing evidence"),EXACT(N110,"Material evidence unavailable"),EXACT(N110,"Unknown")),OR(EXACT(O110,"Multiple independent lines"),EXACT(O110,"One independent line"),EXACT(O110,"Single-origin only"),EXACT(O110,"Not established")),OR(EXACT(Q110,"None"),EXACT(Q110,"Limited and visible"),EXACT(Q110,"Material but bounded"),EXACT(Q110,"Material and unresolved")),OR(EXACT(S110,"Fit for current decision"),EXACT(S110,"Historical but deliberately bounded"),EXACT(S110,"Stale for current decision"),EXACT(S110,"Context not established")),OR(EXACT(T110,"Unlikely to change assessment"),EXACT(T110,"Could change scope or wording"),EXACT(T110,"Likely to change assessment")),OR(EXACT(V110,"Routine / descriptive"),EXACT(V110,"Material / decision-changing"),EXACT(V110,"Consequential / high-impact")),OR(EXACT(W110,"Easy to reverse"),EXACT(W110,"Costly to reverse"),EXACT(W110,"Hard to reverse")),IF(F110="No material change",OR(EXACT(H110,"Unchanged exact claim"),EXACT(H110,"Changed exact claim")),TRUE),IF(F110="No material change",OR(EXACT(I110,"Unchanged decision use"),EXACT(I110,"Changed decision use")),TRUE),IF(OR(O110="Multiple independent lines",O110="One independent line"),OR(EXACT(P110,"Established independent origins"),EXACT(P110,"Shared or dependent origins"),EXACT(P110,"Not established")),TRUE))),"Invalid","Valid"))</x:f>
      </x:c>
      <x:c r="Y110" s="38" t="str">
        <x:f>IF(A110="","",IF(X110="Invalid","Not evaluated after P00",IF(OR(C110="",D110="",F110="",IF(F110="No material change",OR(H110="",I110=""),FALSE),J110="",K110="",L110="",M110="",N110="",O110="",IF(OR(O110="Multiple independent lines",O110="One independent line"),P110="",FALSE),Q110="",IF(Q110&lt;&gt;"None",R110="",FALSE),S110="",T110="",U110="",V110="",W110=""),"Incomplete","Complete")))</x:f>
      </x:c>
      <x:c r="Z110" s="38" t="str">
        <x:f>IF(A110="","",IF(AB110="P00","Invalid controlled input",IF(AB110="P01","Incomplete",IF(OR(AB110="P02",AB110="P03",AB110="P04",AB110="P05",AB110="P06",AB110="P07",AB110="P08",AB110="P09"),"Not eligible","Eligible"))))</x:f>
      </x:c>
      <x:c r="AA110" s="38" t="str">
        <x:f>IF(A110="","",IF(AB110="P00","No confidence assigned",IF(AB110="P01","No confidence result",IF(OR(AB110="P02",AB110="P03",AB110="P04",AB110="P05",AB110="P06",AB110="P07",AB110="P08",AB110="P09"),"Confidence not assignable",IF(AB110="P10","Low confidence",IF(AB110="P11","Moderate confidence","High confidence"))))))</x:f>
      </x:c>
      <x:c r="AB110" s="38" t="str">
        <x:f>IF(A110="","",IF(X110="Invalid","P00",IF(Y110="Incomplete","P01",IF(F110="Refuse claim","P02",IF(F110="Review required","P03",IF(K110="Unresolved","P04",IF(OR(L110="No",L110="Unknown",L110="Partial"),"P05",IF(OR(J110="Missing",N110&lt;&gt;"None",M110="Not checked"),"P06",IF(OR(J110="Contradictory",M110="Material contradiction unresolved"),"P07",IF(OR(J110="Stale",S110="Stale for current decision",S110="Context not established",Q110="Material and unresolved"),"P08",IF(OR(AND(F110="Use with limits",G110=""),AND(F110="No material change",H110="Changed exact claim"),AND(F110="No material change",I110="Changed decision use"),AND(OR(O110="Multiple independent lines",O110="One independent line"),P110="Not established"),AND(Q110="None",R110&lt;&gt;"")),"P09",IF(OR(Q110="Material but bounded",AND(S110="Historical but deliberately bounded",J110="Limited / weak"),O110="Not established",AND(J110="Limited / weak",O110="Multiple independent lines",P110="Established independent origins",T110="Likely to change assessment"),AND(O110="Single-origin only",NOT(AND(F110="Use",J110="Fit",OR(K110="Supported",K110="Inferred"),L110="Yes",OR(M110="None found",M110="Apparent contradiction resolved"),N110="None",O110="Single-origin only",OR(Q110="None",Q110="Limited and visible"),S110="Fit for current decision",T110="Unlikely to change assessment"))),T110="Likely to change assessment"),"P10",IF(OR(AND(F110="No material change",NOT(AND(OR(F110="Use",F110="No material change"),IF(F110="No material change",AND(H110="Unchanged exact claim",I110="Unchanged decision use"),TRUE),J110="Fit",OR(K110="Supported",K110="Inferred"),L110="Yes",OR(M110="None found",M110="Apparent contradiction resolved"),N110="None",O110="Multiple independent lines",P110="Established independent origins",OR(Q110="None",Q110="Limited and visible"),S110="Fit for current decision",T110="Unlikely to change assessment"))),F110="Use with limits",S110="Historical but deliberately bounded",P110="Shared or dependent origins",O110="One independent line",AND(F110="Use",J110="Fit",OR(K110="Supported",K110="Inferred"),L110="Yes",OR(M110="None found",M110="Apparent contradiction resolved"),N110="None",O110="Single-origin only",OR(Q110="None",Q110="Limited and visible"),S110="Fit for current decision",T110="Unlikely to change assessment"),AND(J110="Limited / weak",O110="Multiple independent lines",P110="Established independent origins",OR(T110="Unlikely to change assessment",T110="Could change scope or wording")),T110="Could change scope or wording"),"P11",IF(AND(OR(F110="Use",F110="No material change"),IF(F110="No material change",AND(H110="Unchanged exact claim",I110="Unchanged decision use"),TRUE),J110="Fit",OR(K110="Supported",K110="Inferred"),L110="Yes",OR(M110="None found",M110="Apparent contradiction resolved"),N110="None",O110="Multiple independent lines",P110="Established independent origins",OR(Q110="None",Q110="Limited and visible"),S110="Fit for current decision",T110="Unlikely to change assessment"),"P12","P09"))))))))))))))</x:f>
      </x:c>
      <x:c r="AC110" s="38" t="str">
        <x:f>IF(A110="","",IF(AB110="P00","CONF-TECH-INVALID-ENUM",IF(AB110="P01","CONF-INCOMPLETE",IF(AB110="P02","CONF-UPSTREAM-REFUSE",IF(AB110="P03","CONF-UPSTREAM-REVIEW",IF(AB110="P04",IF(F110="No material change","CONF-SC-NMC-UNRESOLVED","CONF-UPSTREAM-UNRESOLVED"),IF(AB110="P05",IF(L110="Partial","CONF-DIRECT-FIT-PARTIAL","CONF-DIRECT-FIT"),IF(AB110="P06","CONF-MISSING-OR-UNCHECKED",IF(AB110="P07",IF(F110="No material change","CONF-SC-NMC-CONTRADICTION","CONF-CONTRADICTION"),IF(AB110="P08",IF(Q110="Material and unresolved","CONF-NOT-ASSIGNABLE-ASSUMPTION",IF(AND(F110="No material change",OR(J110="Stale",S110="Stale for current decision")),"CONF-SC-NMC-STALE",IF(S110="Context not established","CONF-NOT-ASSIGNABLE-CONTEXT","CONF-NOT-ASSIGNABLE-STALE-CURRENT"))),IF(AB110="P09",IF(AND(F110="Use with limits",G110=""),"CONF-SC-LIMIT-MISSING",IF(AND(F110="No material change",H110="Changed exact claim"),"CONF-SC-NMC-CLAIM-CHANGED",IF(AND(F110="No material change",I110="Changed decision use"),"CONF-SC-NMC-USE-CHANGED",IF(AND(OR(O110="Multiple independent lines",O110="One independent line"),P110="Not established"),"CONF-SC-INDEPENDENCE-UNPROVEN",IF(AND(Q110="None",R110&lt;&gt;""),"CONF-SC-ASSUMPTION-CONFLICT","CONF-SC-UNCLASSIFIED"))))),IF(AB110="P10",IF(Q110="Material but bounded","CONF-LOW-ASSUMPTION",IF(AND(S110="Historical but deliberately bounded",J110="Limited / weak"),"CONF-LOW-HISTORICAL",IF(O110="Not established","CONF-LOW-NOT-ESTABLISHED",IF(AND(J110="Limited / weak",O110="Multiple independent lines",P110="Established independent origins",T110="Likely to change assessment"),"CONF-LOW-WEAK-LINES",IF(AND(O110="Single-origin only",NOT(AND(F110="Use",J110="Fit",OR(K110="Supported",K110="Inferred"),L110="Yes",OR(M110="None found",M110="Apparent contradiction resolved"),N110="None",O110="Single-origin only",OR(Q110="None",Q110="Limited and visible"),S110="Fit for current decision",T110="Unlikely to change assessment"))),"CONF-LOW-SINGLE-ORIGIN","CONF-LOW-SENSITIVE"))))),IF(AB110="P11",IF(F110="No material change","CONF-MODERATE-NMC",IF(F110="Use with limits","CONF-MODERATE-LIMITED",IF(S110="Historical but deliberately bounded","CONF-MODERATE-HISTORICAL",IF(P110="Shared or dependent origins","CONF-MODERATE-SHARED-ORIGINS",IF(OR(O110="One independent line",AND(F110="Use",J110="Fit",OR(K110="Supported",K110="Inferred"),L110="Yes",OR(M110="None found",M110="Apparent contradiction resolved"),N110="None",O110="Single-origin only",OR(Q110="None",Q110="Limited and visible"),S110="Fit for current decision",T110="Unlikely to change assessment")),"CONF-MODERATE-ONE-LINE",IF(AND(J110="Limited / weak",O110="Multiple independent lines",P110="Established independent origins",OR(T110="Unlikely to change assessment",T110="Could change scope or wording")),"CONF-MODERATE-WEAK-LINES","CONF-MODERATE-SENSITIVE")))))),IF(AB110="P12",IF(F110="No material change","CONF-HIGH-NMC",IF(K110="Inferred","CONF-HIGH-INFERENCE-RETAINED","CONF-HIGH-DIRECT-INDEPENDENT")),""))))))))))))))</x:f>
      </x:c>
      <x:c r="AD110" s="38" t="str">
        <x:f>IF(A110="","",IF(AC110="A132-TECH-INVALID-ENUM","One or more active Stage 1 controlled values are invalid.",IF(AC110="A132-INCOMPLETE","The active Stage 1 assessment is incomplete.",IF(AC110="A132-UPSTREAM-REFUSE","What Counts as Reliable Evidence in Competitor Analysis? returned Refuse claim.",IF(AC110="A132-UPSTREAM-REVIEW","What Counts as Reliable Evidence in Competitor Analysis? returned Review required.",IF(AC110="A132-SC-NMC-UNRESOLVED","The no-material-change claim remains unresolved.",IF(AC110="A132-UPSTREAM-UNRESOLVED","The claim remains unresolved.",IF(AC110="A132-DIRECT-FIT","The evidence does not directly fit the exact submitted claim.",IF(AC110="A132-DIRECT-FIT-PARTIAL","The submitted claim only partially fits the evidence.",IF(AC110="A132-MISSING-OR-UNCHECKED","Required evidence is missing, unavailable, unknown, or contradiction checking is incomplete.",IF(AC110="A132-CONTRADICTION","A material contradiction remains unresolved.",IF(AC110="A132-SC-NMC-CONTRADICTION","The no-material-change submission contains an unresolved material contradiction.",IF(AC110="A132-NOT-ASSIGNABLE-ASSUMPTION","A material assumption remains unresolved.",IF(AC110="A132-NOT-ASSIGNABLE-CONTEXT","The relevant context is not established.",IF(AC110="A132-NOT-ASSIGNABLE-STALE-CURRENT","The evidence or context is stale for the current decision.",IF(AC110="A132-SC-NMC-STALE","The no-material-change assessment is stale for the current decision.",IF(AC110="A132-SC-ASSUMPTION-CONFLICT","The assumption category and detail conflict.",IF(AC110="A132-SC-INDEPENDENCE-UNPROVEN","Independent origins are not established.",IF(AC110="A132-SC-LIMIT-MISSING","Use with limits requires a named limitation.",IF(AC110="A132-SC-NMC-CLAIM-CHANGED","The exact claim changed, so prior confidence cannot be carried forward.",IF(AC110="A132-SC-NMC-USE-CHANGED","The decision use changed.",IF(AC110="A132-SC-UNCLASSIFIED","The valid input combination has no authorized classification.",IF(AC110="A132-LOW-ASSUMPTION","A bounded material assumption makes the eligible assessment fragile.",IF(AC110="A132-LOW-HISTORICAL","Historical, weak support makes the assessment fragile.",IF(AC110="A132-LOW-NOT-ESTABLISHED","Support exists but independent support is not established.",IF(AC110="A132-LOW-SENSITIVE","Plausible new evidence is likely to change the assessment.",IF(AC110="A132-LOW-SINGLE-ORIGIN","The eligible assessment depends on one origin and fails the stable single-origin conjunction.",IF(AC110="A132-LOW-WEAK-LINES","Multiple independent lines remain weak and the result is likely to change.",IF(AC110="A132-MODERATE-HISTORICAL","The evidence supports a deliberately historical, bounded assessment.",IF(AC110="A132-MODERATE-LIMITED","The assessment is eligible only within the named limitation.",IF(AC110="A132-MODERATE-NMC","The unchanged assessment remains eligible but retains meaningful uncertainty.",IF(AC110="A132-MODERATE-ONE-LINE","The assessment rests on one effective line of support.",IF(AC110="A132-MODERATE-SENSITIVE","Meaningful new evidence could change the scope or wording.",IF(AC110="A132-MODERATE-SHARED-ORIGINS","The lines share or depend on common origins, reducing independent corroboration.",IF(AC110="A132-MODERATE-WEAK-LINES","Established independent origins support the assessment, but the evidence remains limited or weak.",IF(AC110="A132-HIGH-DIRECT-INDEPENDENT","Direct, coherent support with established independent origins and limited visible assumptions supports the bounded assessment.",IF(AC110="A132-HIGH-INFERENCE-RETAINED","Direct, coherent support with established independent origins supports the bounded inference; it remains explicitly an inference.",IF(AC110="A132-HIGH-NMC","The exact claim and decision use are unchanged and the strong-support conditions remain satisfied.",""))))))))))))))))))))))))))))))))))))))</x:f>
      </x:c>
      <x:c r="AE110" s="38" t="str">
        <x:f>IF(A110="","",IF(Z110="Invalid controlled input","No confidence statement is permitted.",IF(Z110="Incomplete","No confidence statement is permitted until Stage 1 is complete.",IF(Z110="Not eligible","Confidence not assignable: no confidence statement is permitted for "&amp;C110&amp;" because "&amp;AD110&amp;" "&amp;AG110,IF(AA110="High confidence",IF(K110="Inferred","The evidence supports the inference that ","The available evidence strongly supports the assessment that ")&amp;C110&amp;", with High confidence within "&amp;D110&amp;". The principal remaining uncertainty is "&amp;U110,IF(AA110="Moderate confidence",IF(K110="Inferred","The evidence supports the inference that ","The available evidence supports the assessment that ")&amp;C110&amp;", with Moderate confidence within "&amp;D110&amp;". "&amp;U110&amp;" could change its scope or wording.",IF(K110="Inferred","The limited evidence supports the provisional inference that ","Limited evidence weakly supports the bounded assessment that ")&amp;C110&amp;". Treat it as provisional because "&amp;U110))))))</x:f>
      </x:c>
      <x:c r="AF110" s="38" t="str">
        <x:f>IF(A110="","",IF(Z110="Invalid controlled input","Do not preserve or reuse a previous result.",IF(Z110="Incomplete","Do not infer a result from partial inputs.",IF(Z110="Not eligible","Do not use High, Moderate or Low confidence, zero confidence, very low confidence, or wording that presents the claim as established.",IF(AA110="High confidence","Do not say certain, proven, guaranteed, definitely, conclusive, established fact, or assign a numerical probability.",IF(AA110="Moderate confidence","Do not say definitive, conclusive, established fact, or attach a percentage band.","Do not say shows, confirms, demonstrates as established, or use Low confidence to rescue an unsupported claim."))))))</x:f>
      </x:c>
      <x:c r="AG110" s="38" t="str">
        <x:f>IF(A110="","",IF(AC110="A132-TECH-INVALID-ENUM","Correct the exact invalid value and resubmit.",IF(AC110="A132-INCOMPLETE","Complete every active Stage 1 field.",IF(AC110="A132-UPSTREAM-REFUSE","Resolve or replace the refused claim through What Counts as Reliable Evidence in Competitor Analysis?.",IF(AC110="A132-UPSTREAM-REVIEW","Complete the review in What Counts as Reliable Evidence in Competitor Analysis? before confidence assessment.",IF(AC110="A132-SC-NMC-UNRESOLVED","Resolve the claim status upstream before assigning confidence.",IF(AC110="A132-UPSTREAM-UNRESOLVED","Resolve the claim status upstream before assigning confidence.",IF(AC110="A132-DIRECT-FIT","Narrow or replace the claim and rerun What Counts as Reliable Evidence in Competitor Analysis?.",IF(AC110="A132-DIRECT-FIT-PARTIAL","Submit the separately narrowed proposition approved through What Counts as Reliable Evidence in Competitor Analysis? as the new Exact claim with Direct claim fit set to Yes.",IF(AC110="A132-MISSING-OR-UNCHECKED","Recover or document the required evidence and complete the review in What Counts as Reliable Evidence in Competitor Analysis? before assigning confidence.",IF(AC110="A132-CONTRADICTION","Resolve or preserve the contradiction through How to Handle Contradictory Competitor Evidence before assigning confidence.",IF(AC110="A132-SC-NMC-CONTRADICTION","Resolve or preserve the contradiction through How to Handle Contradictory Competitor Evidence before assigning confidence.",IF(AC110="A132-NOT-ASSIGNABLE-ASSUMPTION","Resolve the material assumption or narrow the claim.",IF(AC110="A132-NOT-ASSIGNABLE-CONTEXT","Establish the relevant context before assigning confidence.",IF(AC110="A132-NOT-ASSIGNABLE-STALE-CURRENT","Update or historically bind the evidence through When Competitor Evidence Becomes Too Old to Use.",IF(AC110="A132-SC-NMC-STALE","Run a fresh assessment with current evidence.",IF(AC110="A132-SC-ASSUMPTION-CONFLICT","Choose a bounded assumption category or remove the detail.",IF(AC110="A132-SC-INDEPENDENCE-UNPROVEN","Trace origins or correct the support category.",IF(AC110="A132-SC-LIMIT-MISSING","Add the exact limitation or correct the upstream outcome.",IF(AC110="A132-SC-NMC-CLAIM-CHANGED","Run a fresh assessment.",IF(AC110="A132-SC-NMC-USE-CHANGED","Run a fresh assessment for the new use.",IF(AC110="A132-SC-UNCLASSIFIED","Return to method governance; do not invent a result.",IF(AC110="A132-LOW-ASSUMPTION","Keep the assumption explicit and seek evidence that could remove it.",IF(AC110="A132-LOW-HISTORICAL","Use only historically bounded wording and seek current evidence.",IF(AC110="A132-LOW-NOT-ESTABLISHED","Trace provenance or collect genuinely independent evidence.",IF(AC110="A132-LOW-SENSITIVE","Collect the evidence most likely to change the result.",IF(AC110="A132-LOW-SINGLE-ORIGIN","Seek genuinely independent corroboration.",IF(AC110="A132-LOW-WEAK-LINES","Strengthen direct support before consequential use.",IF(AC110="A132-MODERATE-HISTORICAL","Do not generalize it to the current decision without fresh evidence.",IF(AC110="A132-MODERATE-LIMITED","Reopen if the named limitation no longer holds.",IF(AC110="A132-MODERATE-NMC","Reopen if the exact claim, use, evidence or context changes.",IF(AC110="A132-MODERATE-ONE-LINE","A second genuinely independent line could change scope or wording.",IF(AC110="A132-MODERATE-SENSITIVE","Name the likely change trigger and keep the statement bounded.",IF(AC110="A132-MODERATE-SHARED-ORIGINS","Seek genuinely independent origins.",IF(AC110="A132-MODERATE-WEAK-LINES","Strengthen the direct evidence and preserve the limitation.",IF(AC110="A132-HIGH-DIRECT-INDEPENDENT","Reopen on the named evidence, context, assumption or decision-use trigger.",IF(AC110="A132-HIGH-INFERENCE-RETAINED","Retain the inference marker and reopen on the named trigger.",IF(AC110="A132-HIGH-NMC","Reopen on the named evidence, context, assumption or decision-use trigger.",""))))))))))))))))))))))))))))))))))))))</x:f>
      </x:c>
      <x:c r="AH110" s="38" t="str">
        <x:f>IF(A110="","",IF(Z110&lt;&gt;"Eligible","",IF(AND(V110="Consequential / high-impact",W110="Hard to reverse"),"CONF-OVERLAY-CONSEQUENCE + CONF-OVERLAY-HARD-TO-REVERSE",IF(AND(AA110="Low confidence",W110="Hard to reverse"),"CONF-OVERLAY-HARD-TO-REVERSE",IF(V110="Consequential / high-impact","CONF-OVERLAY-CONSEQUENCE",IF(W110="Hard to reverse","CONF-OVERLAY-HARD-TO-REVERSE",IF(OR(V110="Material / decision-changing",W110="Costly to reverse"),"CONF-OVERLAY-CONSEQUENCE","")))))))</x:f>
      </x:c>
      <x:c r="AI110" s="38" t="str">
        <x:f>IF(A110="","",IF(Z110&lt;&gt;"Eligible","",IF(AND(V110="Consequential / high-impact",W110="Hard to reverse"),IF(AA110="Low confidence","Independent review and formal approval required; default to deferral, evidence collection or a reversible test.","Independent accountable review and formal approval required before a consequential, hard-to-reverse action."),IF(AND(AA110="Low confidence",W110="Hard to reverse"),"Independent review and formal approval required; default to deferral, evidence collection or a reversible test.",IF(V110="Consequential / high-impact","Independent accountable review and formal approval required.",IF(W110="Hard to reverse","Independent review required before a hard-to-reverse action.",IF(OR(V110="Material / decision-changing",W110="Costly to reverse"),"Accountable reviewer required before material use.","Owner review; reopen on the named trigger.")))))))</x:f>
      </x:c>
      <x:c r="AJ110" s="38" t="str">
        <x:f>IF(A110="","",IF(Z110&lt;&gt;"Eligible","",IF(AND(V110="Consequential / high-impact",W110="Hard to reverse"),IF(AA110="Low confidence","Do not make an irreversible commitment from this Low-confidence assessment.","Prefer a reversible step and proceed only within the recorded scope after independent review; confidence itself is unchanged."),IF(AND(AA110="Low confidence",W110="Hard to reverse"),"Do not make an irreversible commitment from this Low-confidence assessment.",IF(V110="Consequential / high-impact","Proceed only within the recorded scope after independent review; confidence itself is unchanged.",IF(W110="Hard to reverse","Prefer a reversible step until review is complete.",IF(OR(V110="Material / decision-changing",W110="Costly to reverse"),"Use only after accountable review and within the stated boundary.","Proceed within the stated scope and preserve the reopen condition.")))))))</x:f>
      </x:c>
      <x:c r="AK110" s="37"/>
      <x:c r="AL110" s="37"/>
      <x:c r="AM110" s="37"/>
      <x:c r="AN110" s="37"/>
      <x:c r="AO110" s="42"/>
      <x:c r="AP110" s="38" t="str">
        <x:f>IF(A110="","",IF(Z110&lt;&gt;"Eligible","Not active",IF(OR(AND(AN110&lt;&gt;"",NOT(OR(EXACT(AN110,"Yes"),EXACT(AN110,"No")))),AND(AO110&lt;&gt;"",NOT(ISNUMBER(AO110)))),"H00",IF(OR(AK110="",AM110="",AN110=""),"H01",IF(AND(OR(V110="Material / decision-changing",V110="Consequential / high-impact",W110="Costly to reverse",W110="Hard to reverse"),AL110=""),"H02",IF(AND(OR(V110="Consequential / high-impact",W110="Hard to reverse"),AK110&lt;&gt;"",AL110&lt;&gt;"",EXACT(AK110,AL110)),"H03",IF(AND(AN110="Yes",AO110=""),"H04",IF(AND(AN110="No",AO110&lt;&gt;""),"H05","H06"))))))))</x:f>
      </x:c>
      <x:c r="AQ110" s="38" t="str">
        <x:f>IF(A110="","",IF(AP110="Not active","Not active",IF(OR(AP110="H00",AP110="H01",AP110="H04"),"Incomplete",IF(OR(AP110="H02",AP110="H03",AP110="H05"),"Draft","Complete"))))</x:f>
      </x:c>
      <x:c r="AR110" s="38" t="str">
        <x:f>IF(A110="","",IF(AP110="H00","CONF-HANDOFF-INVALID",IF(AP110="H01","CONF-HANDOFF-INCOMPLETE",IF(AP110="H02","CONF-HANDOFF-REVIEWER",IF(AP110="H03","CONF-HANDOFF-INDEPENDENCE",IF(AP110="H04","CONF-HANDOFF-DATE",IF(AP110="H05","CONF-HANDOFF-DATE-NOT-MATERIAL","")))))))</x:f>
      </x:c>
      <x:c r="AS110" s="38" t="str">
        <x:f>IF(A110="","",IF(AP110="H06","Permitted","Prohibited"))</x:f>
      </x:c>
      <x:c r="AT110" s="38" t="str">
        <x:f>IF(A110="","",IF(OR(AB110="P110",AB110="P111",AB110="P113",AB110="P114"),"What Counts as Reliable Evidence in Competitor Analysis?",IF(AB110="P112","Observed, Inferred and Unresolved Evidence",IF(AB110="P115","How to Handle Contradictory Competitor Evidence",IF(AB110="P116","When Competitor Evidence Becomes Too Old to Use","")))))</x:f>
      </x:c>
      <x:c r="AU110" s="38" t="str">
        <x:f>IF(A110="","","SERPIFAI Confidence Statement Method v1.0.1")</x:f>
      </x:c>
      <x:c r="AV110" s="38" t="str">
        <x:f>IF(A110="","","Qualitative evidence-and-uncertainty protocol; not probability, calibrated accuracy, scoring, assurance or a guarantee.")</x:f>
      </x:c>
    </x:row>
    <x:row r="111">
      <x:c r="A111" s="37"/>
      <x:c r="B111" s="37"/>
      <x:c r="C111" s="37"/>
      <x:c r="D111" s="37"/>
      <x:c r="E111" s="42"/>
      <x:c r="F111" s="37"/>
      <x:c r="G111" s="37"/>
      <x:c r="H111" s="37"/>
      <x:c r="I111" s="37"/>
      <x:c r="J111" s="37"/>
      <x:c r="K111" s="37"/>
      <x:c r="L111" s="37"/>
      <x:c r="M111" s="37"/>
      <x:c r="N111" s="37"/>
      <x:c r="O111" s="37"/>
      <x:c r="P111" s="37"/>
      <x:c r="Q111" s="37"/>
      <x:c r="R111" s="37"/>
      <x:c r="S111" s="37"/>
      <x:c r="T111" s="37"/>
      <x:c r="U111" s="37"/>
      <x:c r="V111" s="37"/>
      <x:c r="W111" s="37"/>
      <x:c r="X111" s="38" t="str">
        <x:f>IF(A111="","",IF(NOT(AND(OR(EXACT(F111,"Use"),EXACT(F111,"Use with limits"),EXACT(F111,"Review required"),EXACT(F111,"Refuse claim"),EXACT(F111,"No material change")),OR(EXACT(J111,"Fit"),EXACT(J111,"Limited / weak"),EXACT(J111,"Stale"),EXACT(J111,"Contradictory"),EXACT(J111,"Missing")),OR(EXACT(K111,"Supported"),EXACT(K111,"Inferred"),EXACT(K111,"Unresolved")),OR(EXACT(L111,"Yes"),EXACT(L111,"Partial"),EXACT(L111,"No"),EXACT(L111,"Unknown")),OR(EXACT(M111,"None found"),EXACT(M111,"Apparent contradiction resolved"),EXACT(M111,"Material contradiction unresolved"),EXACT(M111,"Not checked")),OR(EXACT(N111,"None"),EXACT(N111,"Recoverable missing evidence"),EXACT(N111,"Material evidence unavailable"),EXACT(N111,"Unknown")),OR(EXACT(O111,"Multiple independent lines"),EXACT(O111,"One independent line"),EXACT(O111,"Single-origin only"),EXACT(O111,"Not established")),OR(EXACT(Q111,"None"),EXACT(Q111,"Limited and visible"),EXACT(Q111,"Material but bounded"),EXACT(Q111,"Material and unresolved")),OR(EXACT(S111,"Fit for current decision"),EXACT(S111,"Historical but deliberately bounded"),EXACT(S111,"Stale for current decision"),EXACT(S111,"Context not established")),OR(EXACT(T111,"Unlikely to change assessment"),EXACT(T111,"Could change scope or wording"),EXACT(T111,"Likely to change assessment")),OR(EXACT(V111,"Routine / descriptive"),EXACT(V111,"Material / decision-changing"),EXACT(V111,"Consequential / high-impact")),OR(EXACT(W111,"Easy to reverse"),EXACT(W111,"Costly to reverse"),EXACT(W111,"Hard to reverse")),IF(F111="No material change",OR(EXACT(H111,"Unchanged exact claim"),EXACT(H111,"Changed exact claim")),TRUE),IF(F111="No material change",OR(EXACT(I111,"Unchanged decision use"),EXACT(I111,"Changed decision use")),TRUE),IF(OR(O111="Multiple independent lines",O111="One independent line"),OR(EXACT(P111,"Established independent origins"),EXACT(P111,"Shared or dependent origins"),EXACT(P111,"Not established")),TRUE))),"Invalid","Valid"))</x:f>
      </x:c>
      <x:c r="Y111" s="38" t="str">
        <x:f>IF(A111="","",IF(X111="Invalid","Not evaluated after P00",IF(OR(C111="",D111="",F111="",IF(F111="No material change",OR(H111="",I111=""),FALSE),J111="",K111="",L111="",M111="",N111="",O111="",IF(OR(O111="Multiple independent lines",O111="One independent line"),P111="",FALSE),Q111="",IF(Q111&lt;&gt;"None",R111="",FALSE),S111="",T111="",U111="",V111="",W111=""),"Incomplete","Complete")))</x:f>
      </x:c>
      <x:c r="Z111" s="38" t="str">
        <x:f>IF(A111="","",IF(AB111="P00","Invalid controlled input",IF(AB111="P01","Incomplete",IF(OR(AB111="P02",AB111="P03",AB111="P04",AB111="P05",AB111="P06",AB111="P07",AB111="P08",AB111="P09"),"Not eligible","Eligible"))))</x:f>
      </x:c>
      <x:c r="AA111" s="38" t="str">
        <x:f>IF(A111="","",IF(AB111="P00","No confidence assigned",IF(AB111="P01","No confidence result",IF(OR(AB111="P02",AB111="P03",AB111="P04",AB111="P05",AB111="P06",AB111="P07",AB111="P08",AB111="P09"),"Confidence not assignable",IF(AB111="P10","Low confidence",IF(AB111="P11","Moderate confidence","High confidence"))))))</x:f>
      </x:c>
      <x:c r="AB111" s="38" t="str">
        <x:f>IF(A111="","",IF(X111="Invalid","P00",IF(Y111="Incomplete","P01",IF(F111="Refuse claim","P02",IF(F111="Review required","P03",IF(K111="Unresolved","P04",IF(OR(L111="No",L111="Unknown",L111="Partial"),"P05",IF(OR(J111="Missing",N111&lt;&gt;"None",M111="Not checked"),"P06",IF(OR(J111="Contradictory",M111="Material contradiction unresolved"),"P07",IF(OR(J111="Stale",S111="Stale for current decision",S111="Context not established",Q111="Material and unresolved"),"P08",IF(OR(AND(F111="Use with limits",G111=""),AND(F111="No material change",H111="Changed exact claim"),AND(F111="No material change",I111="Changed decision use"),AND(OR(O111="Multiple independent lines",O111="One independent line"),P111="Not established"),AND(Q111="None",R111&lt;&gt;"")),"P09",IF(OR(Q111="Material but bounded",AND(S111="Historical but deliberately bounded",J111="Limited / weak"),O111="Not established",AND(J111="Limited / weak",O111="Multiple independent lines",P111="Established independent origins",T111="Likely to change assessment"),AND(O111="Single-origin only",NOT(AND(F111="Use",J111="Fit",OR(K111="Supported",K111="Inferred"),L111="Yes",OR(M111="None found",M111="Apparent contradiction resolved"),N111="None",O111="Single-origin only",OR(Q111="None",Q111="Limited and visible"),S111="Fit for current decision",T111="Unlikely to change assessment"))),T111="Likely to change assessment"),"P10",IF(OR(AND(F111="No material change",NOT(AND(OR(F111="Use",F111="No material change"),IF(F111="No material change",AND(H111="Unchanged exact claim",I111="Unchanged decision use"),TRUE),J111="Fit",OR(K111="Supported",K111="Inferred"),L111="Yes",OR(M111="None found",M111="Apparent contradiction resolved"),N111="None",O111="Multiple independent lines",P111="Established independent origins",OR(Q111="None",Q111="Limited and visible"),S111="Fit for current decision",T111="Unlikely to change assessment"))),F111="Use with limits",S111="Historical but deliberately bounded",P111="Shared or dependent origins",O111="One independent line",AND(F111="Use",J111="Fit",OR(K111="Supported",K111="Inferred"),L111="Yes",OR(M111="None found",M111="Apparent contradiction resolved"),N111="None",O111="Single-origin only",OR(Q111="None",Q111="Limited and visible"),S111="Fit for current decision",T111="Unlikely to change assessment"),AND(J111="Limited / weak",O111="Multiple independent lines",P111="Established independent origins",OR(T111="Unlikely to change assessment",T111="Could change scope or wording")),T111="Could change scope or wording"),"P11",IF(AND(OR(F111="Use",F111="No material change"),IF(F111="No material change",AND(H111="Unchanged exact claim",I111="Unchanged decision use"),TRUE),J111="Fit",OR(K111="Supported",K111="Inferred"),L111="Yes",OR(M111="None found",M111="Apparent contradiction resolved"),N111="None",O111="Multiple independent lines",P111="Established independent origins",OR(Q111="None",Q111="Limited and visible"),S111="Fit for current decision",T111="Unlikely to change assessment"),"P12","P09"))))))))))))))</x:f>
      </x:c>
      <x:c r="AC111" s="38" t="str">
        <x:f>IF(A111="","",IF(AB111="P00","CONF-TECH-INVALID-ENUM",IF(AB111="P01","CONF-INCOMPLETE",IF(AB111="P02","CONF-UPSTREAM-REFUSE",IF(AB111="P03","CONF-UPSTREAM-REVIEW",IF(AB111="P04",IF(F111="No material change","CONF-SC-NMC-UNRESOLVED","CONF-UPSTREAM-UNRESOLVED"),IF(AB111="P05",IF(L111="Partial","CONF-DIRECT-FIT-PARTIAL","CONF-DIRECT-FIT"),IF(AB111="P06","CONF-MISSING-OR-UNCHECKED",IF(AB111="P07",IF(F111="No material change","CONF-SC-NMC-CONTRADICTION","CONF-CONTRADICTION"),IF(AB111="P08",IF(Q111="Material and unresolved","CONF-NOT-ASSIGNABLE-ASSUMPTION",IF(AND(F111="No material change",OR(J111="Stale",S111="Stale for current decision")),"CONF-SC-NMC-STALE",IF(S111="Context not established","CONF-NOT-ASSIGNABLE-CONTEXT","CONF-NOT-ASSIGNABLE-STALE-CURRENT"))),IF(AB111="P09",IF(AND(F111="Use with limits",G111=""),"CONF-SC-LIMIT-MISSING",IF(AND(F111="No material change",H111="Changed exact claim"),"CONF-SC-NMC-CLAIM-CHANGED",IF(AND(F111="No material change",I111="Changed decision use"),"CONF-SC-NMC-USE-CHANGED",IF(AND(OR(O111="Multiple independent lines",O111="One independent line"),P111="Not established"),"CONF-SC-INDEPENDENCE-UNPROVEN",IF(AND(Q111="None",R111&lt;&gt;""),"CONF-SC-ASSUMPTION-CONFLICT","CONF-SC-UNCLASSIFIED"))))),IF(AB111="P10",IF(Q111="Material but bounded","CONF-LOW-ASSUMPTION",IF(AND(S111="Historical but deliberately bounded",J111="Limited / weak"),"CONF-LOW-HISTORICAL",IF(O111="Not established","CONF-LOW-NOT-ESTABLISHED",IF(AND(J111="Limited / weak",O111="Multiple independent lines",P111="Established independent origins",T111="Likely to change assessment"),"CONF-LOW-WEAK-LINES",IF(AND(O111="Single-origin only",NOT(AND(F111="Use",J111="Fit",OR(K111="Supported",K111="Inferred"),L111="Yes",OR(M111="None found",M111="Apparent contradiction resolved"),N111="None",O111="Single-origin only",OR(Q111="None",Q111="Limited and visible"),S111="Fit for current decision",T111="Unlikely to change assessment"))),"CONF-LOW-SINGLE-ORIGIN","CONF-LOW-SENSITIVE"))))),IF(AB111="P11",IF(F111="No material change","CONF-MODERATE-NMC",IF(F111="Use with limits","CONF-MODERATE-LIMITED",IF(S111="Historical but deliberately bounded","CONF-MODERATE-HISTORICAL",IF(P111="Shared or dependent origins","CONF-MODERATE-SHARED-ORIGINS",IF(OR(O111="One independent line",AND(F111="Use",J111="Fit",OR(K111="Supported",K111="Inferred"),L111="Yes",OR(M111="None found",M111="Apparent contradiction resolved"),N111="None",O111="Single-origin only",OR(Q111="None",Q111="Limited and visible"),S111="Fit for current decision",T111="Unlikely to change assessment")),"CONF-MODERATE-ONE-LINE",IF(AND(J111="Limited / weak",O111="Multiple independent lines",P111="Established independent origins",OR(T111="Unlikely to change assessment",T111="Could change scope or wording")),"CONF-MODERATE-WEAK-LINES","CONF-MODERATE-SENSITIVE")))))),IF(AB111="P12",IF(F111="No material change","CONF-HIGH-NMC",IF(K111="Inferred","CONF-HIGH-INFERENCE-RETAINED","CONF-HIGH-DIRECT-INDEPENDENT")),""))))))))))))))</x:f>
      </x:c>
      <x:c r="AD111" s="38" t="str">
        <x:f>IF(A111="","",IF(AC111="A133-TECH-INVALID-ENUM","One or more active Stage 1 controlled values are invalid.",IF(AC111="A133-INCOMPLETE","The active Stage 1 assessment is incomplete.",IF(AC111="A133-UPSTREAM-REFUSE","What Counts as Reliable Evidence in Competitor Analysis? returned Refuse claim.",IF(AC111="A133-UPSTREAM-REVIEW","What Counts as Reliable Evidence in Competitor Analysis? returned Review required.",IF(AC111="A133-SC-NMC-UNRESOLVED","The no-material-change claim remains unresolved.",IF(AC111="A133-UPSTREAM-UNRESOLVED","The claim remains unresolved.",IF(AC111="A133-DIRECT-FIT","The evidence does not directly fit the exact submitted claim.",IF(AC111="A133-DIRECT-FIT-PARTIAL","The submitted claim only partially fits the evidence.",IF(AC111="A133-MISSING-OR-UNCHECKED","Required evidence is missing, unavailable, unknown, or contradiction checking is incomplete.",IF(AC111="A133-CONTRADICTION","A material contradiction remains unresolved.",IF(AC111="A133-SC-NMC-CONTRADICTION","The no-material-change submission contains an unresolved material contradiction.",IF(AC111="A133-NOT-ASSIGNABLE-ASSUMPTION","A material assumption remains unresolved.",IF(AC111="A133-NOT-ASSIGNABLE-CONTEXT","The relevant context is not established.",IF(AC111="A133-NOT-ASSIGNABLE-STALE-CURRENT","The evidence or context is stale for the current decision.",IF(AC111="A133-SC-NMC-STALE","The no-material-change assessment is stale for the current decision.",IF(AC111="A133-SC-ASSUMPTION-CONFLICT","The assumption category and detail conflict.",IF(AC111="A133-SC-INDEPENDENCE-UNPROVEN","Independent origins are not established.",IF(AC111="A133-SC-LIMIT-MISSING","Use with limits requires a named limitation.",IF(AC111="A133-SC-NMC-CLAIM-CHANGED","The exact claim changed, so prior confidence cannot be carried forward.",IF(AC111="A133-SC-NMC-USE-CHANGED","The decision use changed.",IF(AC111="A133-SC-UNCLASSIFIED","The valid input combination has no authorized classification.",IF(AC111="A133-LOW-ASSUMPTION","A bounded material assumption makes the eligible assessment fragile.",IF(AC111="A133-LOW-HISTORICAL","Historical, weak support makes the assessment fragile.",IF(AC111="A133-LOW-NOT-ESTABLISHED","Support exists but independent support is not established.",IF(AC111="A133-LOW-SENSITIVE","Plausible new evidence is likely to change the assessment.",IF(AC111="A133-LOW-SINGLE-ORIGIN","The eligible assessment depends on one origin and fails the stable single-origin conjunction.",IF(AC111="A133-LOW-WEAK-LINES","Multiple independent lines remain weak and the result is likely to change.",IF(AC111="A133-MODERATE-HISTORICAL","The evidence supports a deliberately historical, bounded assessment.",IF(AC111="A133-MODERATE-LIMITED","The assessment is eligible only within the named limitation.",IF(AC111="A133-MODERATE-NMC","The unchanged assessment remains eligible but retains meaningful uncertainty.",IF(AC111="A133-MODERATE-ONE-LINE","The assessment rests on one effective line of support.",IF(AC111="A133-MODERATE-SENSITIVE","Meaningful new evidence could change the scope or wording.",IF(AC111="A133-MODERATE-SHARED-ORIGINS","The lines share or depend on common origins, reducing independent corroboration.",IF(AC111="A133-MODERATE-WEAK-LINES","Established independent origins support the assessment, but the evidence remains limited or weak.",IF(AC111="A133-HIGH-DIRECT-INDEPENDENT","Direct, coherent support with established independent origins and limited visible assumptions supports the bounded assessment.",IF(AC111="A133-HIGH-INFERENCE-RETAINED","Direct, coherent support with established independent origins supports the bounded inference; it remains explicitly an inference.",IF(AC111="A133-HIGH-NMC","The exact claim and decision use are unchanged and the strong-support conditions remain satisfied.",""))))))))))))))))))))))))))))))))))))))</x:f>
      </x:c>
      <x:c r="AE111" s="38" t="str">
        <x:f>IF(A111="","",IF(Z111="Invalid controlled input","No confidence statement is permitted.",IF(Z111="Incomplete","No confidence statement is permitted until Stage 1 is complete.",IF(Z111="Not eligible","Confidence not assignable: no confidence statement is permitted for "&amp;C111&amp;" because "&amp;AD111&amp;" "&amp;AG111,IF(AA111="High confidence",IF(K111="Inferred","The evidence supports the inference that ","The available evidence strongly supports the assessment that ")&amp;C111&amp;", with High confidence within "&amp;D111&amp;". The principal remaining uncertainty is "&amp;U111,IF(AA111="Moderate confidence",IF(K111="Inferred","The evidence supports the inference that ","The available evidence supports the assessment that ")&amp;C111&amp;", with Moderate confidence within "&amp;D111&amp;". "&amp;U111&amp;" could change its scope or wording.",IF(K111="Inferred","The limited evidence supports the provisional inference that ","Limited evidence weakly supports the bounded assessment that ")&amp;C111&amp;". Treat it as provisional because "&amp;U111))))))</x:f>
      </x:c>
      <x:c r="AF111" s="38" t="str">
        <x:f>IF(A111="","",IF(Z111="Invalid controlled input","Do not preserve or reuse a previous result.",IF(Z111="Incomplete","Do not infer a result from partial inputs.",IF(Z111="Not eligible","Do not use High, Moderate or Low confidence, zero confidence, very low confidence, or wording that presents the claim as established.",IF(AA111="High confidence","Do not say certain, proven, guaranteed, definitely, conclusive, established fact, or assign a numerical probability.",IF(AA111="Moderate confidence","Do not say definitive, conclusive, established fact, or attach a percentage band.","Do not say shows, confirms, demonstrates as established, or use Low confidence to rescue an unsupported claim."))))))</x:f>
      </x:c>
      <x:c r="AG111" s="38" t="str">
        <x:f>IF(A111="","",IF(AC111="A133-TECH-INVALID-ENUM","Correct the exact invalid value and resubmit.",IF(AC111="A133-INCOMPLETE","Complete every active Stage 1 field.",IF(AC111="A133-UPSTREAM-REFUSE","Resolve or replace the refused claim through What Counts as Reliable Evidence in Competitor Analysis?.",IF(AC111="A133-UPSTREAM-REVIEW","Complete the review in What Counts as Reliable Evidence in Competitor Analysis? before confidence assessment.",IF(AC111="A133-SC-NMC-UNRESOLVED","Resolve the claim status upstream before assigning confidence.",IF(AC111="A133-UPSTREAM-UNRESOLVED","Resolve the claim status upstream before assigning confidence.",IF(AC111="A133-DIRECT-FIT","Narrow or replace the claim and rerun What Counts as Reliable Evidence in Competitor Analysis?.",IF(AC111="A133-DIRECT-FIT-PARTIAL","Submit the separately narrowed proposition approved through What Counts as Reliable Evidence in Competitor Analysis? as the new Exact claim with Direct claim fit set to Yes.",IF(AC111="A133-MISSING-OR-UNCHECKED","Recover or document the required evidence and complete the review in What Counts as Reliable Evidence in Competitor Analysis? before assigning confidence.",IF(AC111="A133-CONTRADICTION","Resolve or preserve the contradiction through How to Handle Contradictory Competitor Evidence before assigning confidence.",IF(AC111="A133-SC-NMC-CONTRADICTION","Resolve or preserve the contradiction through How to Handle Contradictory Competitor Evidence before assigning confidence.",IF(AC111="A133-NOT-ASSIGNABLE-ASSUMPTION","Resolve the material assumption or narrow the claim.",IF(AC111="A133-NOT-ASSIGNABLE-CONTEXT","Establish the relevant context before assigning confidence.",IF(AC111="A133-NOT-ASSIGNABLE-STALE-CURRENT","Update or historically bind the evidence through When Competitor Evidence Becomes Too Old to Use.",IF(AC111="A133-SC-NMC-STALE","Run a fresh assessment with current evidence.",IF(AC111="A133-SC-ASSUMPTION-CONFLICT","Choose a bounded assumption category or remove the detail.",IF(AC111="A133-SC-INDEPENDENCE-UNPROVEN","Trace origins or correct the support category.",IF(AC111="A133-SC-LIMIT-MISSING","Add the exact limitation or correct the upstream outcome.",IF(AC111="A133-SC-NMC-CLAIM-CHANGED","Run a fresh assessment.",IF(AC111="A133-SC-NMC-USE-CHANGED","Run a fresh assessment for the new use.",IF(AC111="A133-SC-UNCLASSIFIED","Return to method governance; do not invent a result.",IF(AC111="A133-LOW-ASSUMPTION","Keep the assumption explicit and seek evidence that could remove it.",IF(AC111="A133-LOW-HISTORICAL","Use only historically bounded wording and seek current evidence.",IF(AC111="A133-LOW-NOT-ESTABLISHED","Trace provenance or collect genuinely independent evidence.",IF(AC111="A133-LOW-SENSITIVE","Collect the evidence most likely to change the result.",IF(AC111="A133-LOW-SINGLE-ORIGIN","Seek genuinely independent corroboration.",IF(AC111="A133-LOW-WEAK-LINES","Strengthen direct support before consequential use.",IF(AC111="A133-MODERATE-HISTORICAL","Do not generalize it to the current decision without fresh evidence.",IF(AC111="A133-MODERATE-LIMITED","Reopen if the named limitation no longer holds.",IF(AC111="A133-MODERATE-NMC","Reopen if the exact claim, use, evidence or context changes.",IF(AC111="A133-MODERATE-ONE-LINE","A second genuinely independent line could change scope or wording.",IF(AC111="A133-MODERATE-SENSITIVE","Name the likely change trigger and keep the statement bounded.",IF(AC111="A133-MODERATE-SHARED-ORIGINS","Seek genuinely independent origins.",IF(AC111="A133-MODERATE-WEAK-LINES","Strengthen the direct evidence and preserve the limitation.",IF(AC111="A133-HIGH-DIRECT-INDEPENDENT","Reopen on the named evidence, context, assumption or decision-use trigger.",IF(AC111="A133-HIGH-INFERENCE-RETAINED","Retain the inference marker and reopen on the named trigger.",IF(AC111="A133-HIGH-NMC","Reopen on the named evidence, context, assumption or decision-use trigger.",""))))))))))))))))))))))))))))))))))))))</x:f>
      </x:c>
      <x:c r="AH111" s="38" t="str">
        <x:f>IF(A111="","",IF(Z111&lt;&gt;"Eligible","",IF(AND(V111="Consequential / high-impact",W111="Hard to reverse"),"CONF-OVERLAY-CONSEQUENCE + CONF-OVERLAY-HARD-TO-REVERSE",IF(AND(AA111="Low confidence",W111="Hard to reverse"),"CONF-OVERLAY-HARD-TO-REVERSE",IF(V111="Consequential / high-impact","CONF-OVERLAY-CONSEQUENCE",IF(W111="Hard to reverse","CONF-OVERLAY-HARD-TO-REVERSE",IF(OR(V111="Material / decision-changing",W111="Costly to reverse"),"CONF-OVERLAY-CONSEQUENCE","")))))))</x:f>
      </x:c>
      <x:c r="AI111" s="38" t="str">
        <x:f>IF(A111="","",IF(Z111&lt;&gt;"Eligible","",IF(AND(V111="Consequential / high-impact",W111="Hard to reverse"),IF(AA111="Low confidence","Independent review and formal approval required; default to deferral, evidence collection or a reversible test.","Independent accountable review and formal approval required before a consequential, hard-to-reverse action."),IF(AND(AA111="Low confidence",W111="Hard to reverse"),"Independent review and formal approval required; default to deferral, evidence collection or a reversible test.",IF(V111="Consequential / high-impact","Independent accountable review and formal approval required.",IF(W111="Hard to reverse","Independent review required before a hard-to-reverse action.",IF(OR(V111="Material / decision-changing",W111="Costly to reverse"),"Accountable reviewer required before material use.","Owner review; reopen on the named trigger.")))))))</x:f>
      </x:c>
      <x:c r="AJ111" s="38" t="str">
        <x:f>IF(A111="","",IF(Z111&lt;&gt;"Eligible","",IF(AND(V111="Consequential / high-impact",W111="Hard to reverse"),IF(AA111="Low confidence","Do not make an irreversible commitment from this Low-confidence assessment.","Prefer a reversible step and proceed only within the recorded scope after independent review; confidence itself is unchanged."),IF(AND(AA111="Low confidence",W111="Hard to reverse"),"Do not make an irreversible commitment from this Low-confidence assessment.",IF(V111="Consequential / high-impact","Proceed only within the recorded scope after independent review; confidence itself is unchanged.",IF(W111="Hard to reverse","Prefer a reversible step until review is complete.",IF(OR(V111="Material / decision-changing",W111="Costly to reverse"),"Use only after accountable review and within the stated boundary.","Proceed within the stated scope and preserve the reopen condition.")))))))</x:f>
      </x:c>
      <x:c r="AK111" s="37"/>
      <x:c r="AL111" s="37"/>
      <x:c r="AM111" s="37"/>
      <x:c r="AN111" s="37"/>
      <x:c r="AO111" s="42"/>
      <x:c r="AP111" s="38" t="str">
        <x:f>IF(A111="","",IF(Z111&lt;&gt;"Eligible","Not active",IF(OR(AND(AN111&lt;&gt;"",NOT(OR(EXACT(AN111,"Yes"),EXACT(AN111,"No")))),AND(AO111&lt;&gt;"",NOT(ISNUMBER(AO111)))),"H00",IF(OR(AK111="",AM111="",AN111=""),"H01",IF(AND(OR(V111="Material / decision-changing",V111="Consequential / high-impact",W111="Costly to reverse",W111="Hard to reverse"),AL111=""),"H02",IF(AND(OR(V111="Consequential / high-impact",W111="Hard to reverse"),AK111&lt;&gt;"",AL111&lt;&gt;"",EXACT(AK111,AL111)),"H03",IF(AND(AN111="Yes",AO111=""),"H04",IF(AND(AN111="No",AO111&lt;&gt;""),"H05","H06"))))))))</x:f>
      </x:c>
      <x:c r="AQ111" s="38" t="str">
        <x:f>IF(A111="","",IF(AP111="Not active","Not active",IF(OR(AP111="H00",AP111="H01",AP111="H04"),"Incomplete",IF(OR(AP111="H02",AP111="H03",AP111="H05"),"Draft","Complete"))))</x:f>
      </x:c>
      <x:c r="AR111" s="38" t="str">
        <x:f>IF(A111="","",IF(AP111="H00","CONF-HANDOFF-INVALID",IF(AP111="H01","CONF-HANDOFF-INCOMPLETE",IF(AP111="H02","CONF-HANDOFF-REVIEWER",IF(AP111="H03","CONF-HANDOFF-INDEPENDENCE",IF(AP111="H04","CONF-HANDOFF-DATE",IF(AP111="H05","CONF-HANDOFF-DATE-NOT-MATERIAL","")))))))</x:f>
      </x:c>
      <x:c r="AS111" s="38" t="str">
        <x:f>IF(A111="","",IF(AP111="H06","Permitted","Prohibited"))</x:f>
      </x:c>
      <x:c r="AT111" s="38" t="str">
        <x:f>IF(A111="","",IF(OR(AB111="P111",AB111="P112",AB111="P114",AB111="P115"),"What Counts as Reliable Evidence in Competitor Analysis?",IF(AB111="P113","Observed, Inferred and Unresolved Evidence",IF(AB111="P116","How to Handle Contradictory Competitor Evidence",IF(AB111="P117","When Competitor Evidence Becomes Too Old to Use","")))))</x:f>
      </x:c>
      <x:c r="AU111" s="38" t="str">
        <x:f>IF(A111="","","SERPIFAI Confidence Statement Method v1.0.1")</x:f>
      </x:c>
      <x:c r="AV111" s="38" t="str">
        <x:f>IF(A111="","","Qualitative evidence-and-uncertainty protocol; not probability, calibrated accuracy, scoring, assurance or a guarantee.")</x:f>
      </x:c>
    </x:row>
    <x:row r="112">
      <x:c r="A112" s="37"/>
      <x:c r="B112" s="37"/>
      <x:c r="C112" s="37"/>
      <x:c r="D112" s="37"/>
      <x:c r="E112" s="42"/>
      <x:c r="F112" s="37"/>
      <x:c r="G112" s="37"/>
      <x:c r="H112" s="37"/>
      <x:c r="I112" s="37"/>
      <x:c r="J112" s="37"/>
      <x:c r="K112" s="37"/>
      <x:c r="L112" s="37"/>
      <x:c r="M112" s="37"/>
      <x:c r="N112" s="37"/>
      <x:c r="O112" s="37"/>
      <x:c r="P112" s="37"/>
      <x:c r="Q112" s="37"/>
      <x:c r="R112" s="37"/>
      <x:c r="S112" s="37"/>
      <x:c r="T112" s="37"/>
      <x:c r="U112" s="37"/>
      <x:c r="V112" s="37"/>
      <x:c r="W112" s="37"/>
      <x:c r="X112" s="38" t="str">
        <x:f>IF(A112="","",IF(NOT(AND(OR(EXACT(F112,"Use"),EXACT(F112,"Use with limits"),EXACT(F112,"Review required"),EXACT(F112,"Refuse claim"),EXACT(F112,"No material change")),OR(EXACT(J112,"Fit"),EXACT(J112,"Limited / weak"),EXACT(J112,"Stale"),EXACT(J112,"Contradictory"),EXACT(J112,"Missing")),OR(EXACT(K112,"Supported"),EXACT(K112,"Inferred"),EXACT(K112,"Unresolved")),OR(EXACT(L112,"Yes"),EXACT(L112,"Partial"),EXACT(L112,"No"),EXACT(L112,"Unknown")),OR(EXACT(M112,"None found"),EXACT(M112,"Apparent contradiction resolved"),EXACT(M112,"Material contradiction unresolved"),EXACT(M112,"Not checked")),OR(EXACT(N112,"None"),EXACT(N112,"Recoverable missing evidence"),EXACT(N112,"Material evidence unavailable"),EXACT(N112,"Unknown")),OR(EXACT(O112,"Multiple independent lines"),EXACT(O112,"One independent line"),EXACT(O112,"Single-origin only"),EXACT(O112,"Not established")),OR(EXACT(Q112,"None"),EXACT(Q112,"Limited and visible"),EXACT(Q112,"Material but bounded"),EXACT(Q112,"Material and unresolved")),OR(EXACT(S112,"Fit for current decision"),EXACT(S112,"Historical but deliberately bounded"),EXACT(S112,"Stale for current decision"),EXACT(S112,"Context not established")),OR(EXACT(T112,"Unlikely to change assessment"),EXACT(T112,"Could change scope or wording"),EXACT(T112,"Likely to change assessment")),OR(EXACT(V112,"Routine / descriptive"),EXACT(V112,"Material / decision-changing"),EXACT(V112,"Consequential / high-impact")),OR(EXACT(W112,"Easy to reverse"),EXACT(W112,"Costly to reverse"),EXACT(W112,"Hard to reverse")),IF(F112="No material change",OR(EXACT(H112,"Unchanged exact claim"),EXACT(H112,"Changed exact claim")),TRUE),IF(F112="No material change",OR(EXACT(I112,"Unchanged decision use"),EXACT(I112,"Changed decision use")),TRUE),IF(OR(O112="Multiple independent lines",O112="One independent line"),OR(EXACT(P112,"Established independent origins"),EXACT(P112,"Shared or dependent origins"),EXACT(P112,"Not established")),TRUE))),"Invalid","Valid"))</x:f>
      </x:c>
      <x:c r="Y112" s="38" t="str">
        <x:f>IF(A112="","",IF(X112="Invalid","Not evaluated after P00",IF(OR(C112="",D112="",F112="",IF(F112="No material change",OR(H112="",I112=""),FALSE),J112="",K112="",L112="",M112="",N112="",O112="",IF(OR(O112="Multiple independent lines",O112="One independent line"),P112="",FALSE),Q112="",IF(Q112&lt;&gt;"None",R112="",FALSE),S112="",T112="",U112="",V112="",W112=""),"Incomplete","Complete")))</x:f>
      </x:c>
      <x:c r="Z112" s="38" t="str">
        <x:f>IF(A112="","",IF(AB112="P00","Invalid controlled input",IF(AB112="P01","Incomplete",IF(OR(AB112="P02",AB112="P03",AB112="P04",AB112="P05",AB112="P06",AB112="P07",AB112="P08",AB112="P09"),"Not eligible","Eligible"))))</x:f>
      </x:c>
      <x:c r="AA112" s="38" t="str">
        <x:f>IF(A112="","",IF(AB112="P00","No confidence assigned",IF(AB112="P01","No confidence result",IF(OR(AB112="P02",AB112="P03",AB112="P04",AB112="P05",AB112="P06",AB112="P07",AB112="P08",AB112="P09"),"Confidence not assignable",IF(AB112="P10","Low confidence",IF(AB112="P11","Moderate confidence","High confidence"))))))</x:f>
      </x:c>
      <x:c r="AB112" s="38" t="str">
        <x:f>IF(A112="","",IF(X112="Invalid","P00",IF(Y112="Incomplete","P01",IF(F112="Refuse claim","P02",IF(F112="Review required","P03",IF(K112="Unresolved","P04",IF(OR(L112="No",L112="Unknown",L112="Partial"),"P05",IF(OR(J112="Missing",N112&lt;&gt;"None",M112="Not checked"),"P06",IF(OR(J112="Contradictory",M112="Material contradiction unresolved"),"P07",IF(OR(J112="Stale",S112="Stale for current decision",S112="Context not established",Q112="Material and unresolved"),"P08",IF(OR(AND(F112="Use with limits",G112=""),AND(F112="No material change",H112="Changed exact claim"),AND(F112="No material change",I112="Changed decision use"),AND(OR(O112="Multiple independent lines",O112="One independent line"),P112="Not established"),AND(Q112="None",R112&lt;&gt;"")),"P09",IF(OR(Q112="Material but bounded",AND(S112="Historical but deliberately bounded",J112="Limited / weak"),O112="Not established",AND(J112="Limited / weak",O112="Multiple independent lines",P112="Established independent origins",T112="Likely to change assessment"),AND(O112="Single-origin only",NOT(AND(F112="Use",J112="Fit",OR(K112="Supported",K112="Inferred"),L112="Yes",OR(M112="None found",M112="Apparent contradiction resolved"),N112="None",O112="Single-origin only",OR(Q112="None",Q112="Limited and visible"),S112="Fit for current decision",T112="Unlikely to change assessment"))),T112="Likely to change assessment"),"P10",IF(OR(AND(F112="No material change",NOT(AND(OR(F112="Use",F112="No material change"),IF(F112="No material change",AND(H112="Unchanged exact claim",I112="Unchanged decision use"),TRUE),J112="Fit",OR(K112="Supported",K112="Inferred"),L112="Yes",OR(M112="None found",M112="Apparent contradiction resolved"),N112="None",O112="Multiple independent lines",P112="Established independent origins",OR(Q112="None",Q112="Limited and visible"),S112="Fit for current decision",T112="Unlikely to change assessment"))),F112="Use with limits",S112="Historical but deliberately bounded",P112="Shared or dependent origins",O112="One independent line",AND(F112="Use",J112="Fit",OR(K112="Supported",K112="Inferred"),L112="Yes",OR(M112="None found",M112="Apparent contradiction resolved"),N112="None",O112="Single-origin only",OR(Q112="None",Q112="Limited and visible"),S112="Fit for current decision",T112="Unlikely to change assessment"),AND(J112="Limited / weak",O112="Multiple independent lines",P112="Established independent origins",OR(T112="Unlikely to change assessment",T112="Could change scope or wording")),T112="Could change scope or wording"),"P11",IF(AND(OR(F112="Use",F112="No material change"),IF(F112="No material change",AND(H112="Unchanged exact claim",I112="Unchanged decision use"),TRUE),J112="Fit",OR(K112="Supported",K112="Inferred"),L112="Yes",OR(M112="None found",M112="Apparent contradiction resolved"),N112="None",O112="Multiple independent lines",P112="Established independent origins",OR(Q112="None",Q112="Limited and visible"),S112="Fit for current decision",T112="Unlikely to change assessment"),"P12","P09"))))))))))))))</x:f>
      </x:c>
      <x:c r="AC112" s="38" t="str">
        <x:f>IF(A112="","",IF(AB112="P00","CONF-TECH-INVALID-ENUM",IF(AB112="P01","CONF-INCOMPLETE",IF(AB112="P02","CONF-UPSTREAM-REFUSE",IF(AB112="P03","CONF-UPSTREAM-REVIEW",IF(AB112="P04",IF(F112="No material change","CONF-SC-NMC-UNRESOLVED","CONF-UPSTREAM-UNRESOLVED"),IF(AB112="P05",IF(L112="Partial","CONF-DIRECT-FIT-PARTIAL","CONF-DIRECT-FIT"),IF(AB112="P06","CONF-MISSING-OR-UNCHECKED",IF(AB112="P07",IF(F112="No material change","CONF-SC-NMC-CONTRADICTION","CONF-CONTRADICTION"),IF(AB112="P08",IF(Q112="Material and unresolved","CONF-NOT-ASSIGNABLE-ASSUMPTION",IF(AND(F112="No material change",OR(J112="Stale",S112="Stale for current decision")),"CONF-SC-NMC-STALE",IF(S112="Context not established","CONF-NOT-ASSIGNABLE-CONTEXT","CONF-NOT-ASSIGNABLE-STALE-CURRENT"))),IF(AB112="P09",IF(AND(F112="Use with limits",G112=""),"CONF-SC-LIMIT-MISSING",IF(AND(F112="No material change",H112="Changed exact claim"),"CONF-SC-NMC-CLAIM-CHANGED",IF(AND(F112="No material change",I112="Changed decision use"),"CONF-SC-NMC-USE-CHANGED",IF(AND(OR(O112="Multiple independent lines",O112="One independent line"),P112="Not established"),"CONF-SC-INDEPENDENCE-UNPROVEN",IF(AND(Q112="None",R112&lt;&gt;""),"CONF-SC-ASSUMPTION-CONFLICT","CONF-SC-UNCLASSIFIED"))))),IF(AB112="P10",IF(Q112="Material but bounded","CONF-LOW-ASSUMPTION",IF(AND(S112="Historical but deliberately bounded",J112="Limited / weak"),"CONF-LOW-HISTORICAL",IF(O112="Not established","CONF-LOW-NOT-ESTABLISHED",IF(AND(J112="Limited / weak",O112="Multiple independent lines",P112="Established independent origins",T112="Likely to change assessment"),"CONF-LOW-WEAK-LINES",IF(AND(O112="Single-origin only",NOT(AND(F112="Use",J112="Fit",OR(K112="Supported",K112="Inferred"),L112="Yes",OR(M112="None found",M112="Apparent contradiction resolved"),N112="None",O112="Single-origin only",OR(Q112="None",Q112="Limited and visible"),S112="Fit for current decision",T112="Unlikely to change assessment"))),"CONF-LOW-SINGLE-ORIGIN","CONF-LOW-SENSITIVE"))))),IF(AB112="P11",IF(F112="No material change","CONF-MODERATE-NMC",IF(F112="Use with limits","CONF-MODERATE-LIMITED",IF(S112="Historical but deliberately bounded","CONF-MODERATE-HISTORICAL",IF(P112="Shared or dependent origins","CONF-MODERATE-SHARED-ORIGINS",IF(OR(O112="One independent line",AND(F112="Use",J112="Fit",OR(K112="Supported",K112="Inferred"),L112="Yes",OR(M112="None found",M112="Apparent contradiction resolved"),N112="None",O112="Single-origin only",OR(Q112="None",Q112="Limited and visible"),S112="Fit for current decision",T112="Unlikely to change assessment")),"CONF-MODERATE-ONE-LINE",IF(AND(J112="Limited / weak",O112="Multiple independent lines",P112="Established independent origins",OR(T112="Unlikely to change assessment",T112="Could change scope or wording")),"CONF-MODERATE-WEAK-LINES","CONF-MODERATE-SENSITIVE")))))),IF(AB112="P12",IF(F112="No material change","CONF-HIGH-NMC",IF(K112="Inferred","CONF-HIGH-INFERENCE-RETAINED","CONF-HIGH-DIRECT-INDEPENDENT")),""))))))))))))))</x:f>
      </x:c>
      <x:c r="AD112" s="38" t="str">
        <x:f>IF(A112="","",IF(AC112="A134-TECH-INVALID-ENUM","One or more active Stage 1 controlled values are invalid.",IF(AC112="A134-INCOMPLETE","The active Stage 1 assessment is incomplete.",IF(AC112="A134-UPSTREAM-REFUSE","What Counts as Reliable Evidence in Competitor Analysis? returned Refuse claim.",IF(AC112="A134-UPSTREAM-REVIEW","What Counts as Reliable Evidence in Competitor Analysis? returned Review required.",IF(AC112="A134-SC-NMC-UNRESOLVED","The no-material-change claim remains unresolved.",IF(AC112="A134-UPSTREAM-UNRESOLVED","The claim remains unresolved.",IF(AC112="A134-DIRECT-FIT","The evidence does not directly fit the exact submitted claim.",IF(AC112="A134-DIRECT-FIT-PARTIAL","The submitted claim only partially fits the evidence.",IF(AC112="A134-MISSING-OR-UNCHECKED","Required evidence is missing, unavailable, unknown, or contradiction checking is incomplete.",IF(AC112="A134-CONTRADICTION","A material contradiction remains unresolved.",IF(AC112="A134-SC-NMC-CONTRADICTION","The no-material-change submission contains an unresolved material contradiction.",IF(AC112="A134-NOT-ASSIGNABLE-ASSUMPTION","A material assumption remains unresolved.",IF(AC112="A134-NOT-ASSIGNABLE-CONTEXT","The relevant context is not established.",IF(AC112="A134-NOT-ASSIGNABLE-STALE-CURRENT","The evidence or context is stale for the current decision.",IF(AC112="A134-SC-NMC-STALE","The no-material-change assessment is stale for the current decision.",IF(AC112="A134-SC-ASSUMPTION-CONFLICT","The assumption category and detail conflict.",IF(AC112="A134-SC-INDEPENDENCE-UNPROVEN","Independent origins are not established.",IF(AC112="A134-SC-LIMIT-MISSING","Use with limits requires a named limitation.",IF(AC112="A134-SC-NMC-CLAIM-CHANGED","The exact claim changed, so prior confidence cannot be carried forward.",IF(AC112="A134-SC-NMC-USE-CHANGED","The decision use changed.",IF(AC112="A134-SC-UNCLASSIFIED","The valid input combination has no authorized classification.",IF(AC112="A134-LOW-ASSUMPTION","A bounded material assumption makes the eligible assessment fragile.",IF(AC112="A134-LOW-HISTORICAL","Historical, weak support makes the assessment fragile.",IF(AC112="A134-LOW-NOT-ESTABLISHED","Support exists but independent support is not established.",IF(AC112="A134-LOW-SENSITIVE","Plausible new evidence is likely to change the assessment.",IF(AC112="A134-LOW-SINGLE-ORIGIN","The eligible assessment depends on one origin and fails the stable single-origin conjunction.",IF(AC112="A134-LOW-WEAK-LINES","Multiple independent lines remain weak and the result is likely to change.",IF(AC112="A134-MODERATE-HISTORICAL","The evidence supports a deliberately historical, bounded assessment.",IF(AC112="A134-MODERATE-LIMITED","The assessment is eligible only within the named limitation.",IF(AC112="A134-MODERATE-NMC","The unchanged assessment remains eligible but retains meaningful uncertainty.",IF(AC112="A134-MODERATE-ONE-LINE","The assessment rests on one effective line of support.",IF(AC112="A134-MODERATE-SENSITIVE","Meaningful new evidence could change the scope or wording.",IF(AC112="A134-MODERATE-SHARED-ORIGINS","The lines share or depend on common origins, reducing independent corroboration.",IF(AC112="A134-MODERATE-WEAK-LINES","Established independent origins support the assessment, but the evidence remains limited or weak.",IF(AC112="A134-HIGH-DIRECT-INDEPENDENT","Direct, coherent support with established independent origins and limited visible assumptions supports the bounded assessment.",IF(AC112="A134-HIGH-INFERENCE-RETAINED","Direct, coherent support with established independent origins supports the bounded inference; it remains explicitly an inference.",IF(AC112="A134-HIGH-NMC","The exact claim and decision use are unchanged and the strong-support conditions remain satisfied.",""))))))))))))))))))))))))))))))))))))))</x:f>
      </x:c>
      <x:c r="AE112" s="38" t="str">
        <x:f>IF(A112="","",IF(Z112="Invalid controlled input","No confidence statement is permitted.",IF(Z112="Incomplete","No confidence statement is permitted until Stage 1 is complete.",IF(Z112="Not eligible","Confidence not assignable: no confidence statement is permitted for "&amp;C112&amp;" because "&amp;AD112&amp;" "&amp;AG112,IF(AA112="High confidence",IF(K112="Inferred","The evidence supports the inference that ","The available evidence strongly supports the assessment that ")&amp;C112&amp;", with High confidence within "&amp;D112&amp;". The principal remaining uncertainty is "&amp;U112,IF(AA112="Moderate confidence",IF(K112="Inferred","The evidence supports the inference that ","The available evidence supports the assessment that ")&amp;C112&amp;", with Moderate confidence within "&amp;D112&amp;". "&amp;U112&amp;" could change its scope or wording.",IF(K112="Inferred","The limited evidence supports the provisional inference that ","Limited evidence weakly supports the bounded assessment that ")&amp;C112&amp;". Treat it as provisional because "&amp;U112))))))</x:f>
      </x:c>
      <x:c r="AF112" s="38" t="str">
        <x:f>IF(A112="","",IF(Z112="Invalid controlled input","Do not preserve or reuse a previous result.",IF(Z112="Incomplete","Do not infer a result from partial inputs.",IF(Z112="Not eligible","Do not use High, Moderate or Low confidence, zero confidence, very low confidence, or wording that presents the claim as established.",IF(AA112="High confidence","Do not say certain, proven, guaranteed, definitely, conclusive, established fact, or assign a numerical probability.",IF(AA112="Moderate confidence","Do not say definitive, conclusive, established fact, or attach a percentage band.","Do not say shows, confirms, demonstrates as established, or use Low confidence to rescue an unsupported claim."))))))</x:f>
      </x:c>
      <x:c r="AG112" s="38" t="str">
        <x:f>IF(A112="","",IF(AC112="A134-TECH-INVALID-ENUM","Correct the exact invalid value and resubmit.",IF(AC112="A134-INCOMPLETE","Complete every active Stage 1 field.",IF(AC112="A134-UPSTREAM-REFUSE","Resolve or replace the refused claim through What Counts as Reliable Evidence in Competitor Analysis?.",IF(AC112="A134-UPSTREAM-REVIEW","Complete the review in What Counts as Reliable Evidence in Competitor Analysis? before confidence assessment.",IF(AC112="A134-SC-NMC-UNRESOLVED","Resolve the claim status upstream before assigning confidence.",IF(AC112="A134-UPSTREAM-UNRESOLVED","Resolve the claim status upstream before assigning confidence.",IF(AC112="A134-DIRECT-FIT","Narrow or replace the claim and rerun What Counts as Reliable Evidence in Competitor Analysis?.",IF(AC112="A134-DIRECT-FIT-PARTIAL","Submit the separately narrowed proposition approved through What Counts as Reliable Evidence in Competitor Analysis? as the new Exact claim with Direct claim fit set to Yes.",IF(AC112="A134-MISSING-OR-UNCHECKED","Recover or document the required evidence and complete the review in What Counts as Reliable Evidence in Competitor Analysis? before assigning confidence.",IF(AC112="A134-CONTRADICTION","Resolve or preserve the contradiction through How to Handle Contradictory Competitor Evidence before assigning confidence.",IF(AC112="A134-SC-NMC-CONTRADICTION","Resolve or preserve the contradiction through How to Handle Contradictory Competitor Evidence before assigning confidence.",IF(AC112="A134-NOT-ASSIGNABLE-ASSUMPTION","Resolve the material assumption or narrow the claim.",IF(AC112="A134-NOT-ASSIGNABLE-CONTEXT","Establish the relevant context before assigning confidence.",IF(AC112="A134-NOT-ASSIGNABLE-STALE-CURRENT","Update or historically bind the evidence through When Competitor Evidence Becomes Too Old to Use.",IF(AC112="A134-SC-NMC-STALE","Run a fresh assessment with current evidence.",IF(AC112="A134-SC-ASSUMPTION-CONFLICT","Choose a bounded assumption category or remove the detail.",IF(AC112="A134-SC-INDEPENDENCE-UNPROVEN","Trace origins or correct the support category.",IF(AC112="A134-SC-LIMIT-MISSING","Add the exact limitation or correct the upstream outcome.",IF(AC112="A134-SC-NMC-CLAIM-CHANGED","Run a fresh assessment.",IF(AC112="A134-SC-NMC-USE-CHANGED","Run a fresh assessment for the new use.",IF(AC112="A134-SC-UNCLASSIFIED","Return to method governance; do not invent a result.",IF(AC112="A134-LOW-ASSUMPTION","Keep the assumption explicit and seek evidence that could remove it.",IF(AC112="A134-LOW-HISTORICAL","Use only historically bounded wording and seek current evidence.",IF(AC112="A134-LOW-NOT-ESTABLISHED","Trace provenance or collect genuinely independent evidence.",IF(AC112="A134-LOW-SENSITIVE","Collect the evidence most likely to change the result.",IF(AC112="A134-LOW-SINGLE-ORIGIN","Seek genuinely independent corroboration.",IF(AC112="A134-LOW-WEAK-LINES","Strengthen direct support before consequential use.",IF(AC112="A134-MODERATE-HISTORICAL","Do not generalize it to the current decision without fresh evidence.",IF(AC112="A134-MODERATE-LIMITED","Reopen if the named limitation no longer holds.",IF(AC112="A134-MODERATE-NMC","Reopen if the exact claim, use, evidence or context changes.",IF(AC112="A134-MODERATE-ONE-LINE","A second genuinely independent line could change scope or wording.",IF(AC112="A134-MODERATE-SENSITIVE","Name the likely change trigger and keep the statement bounded.",IF(AC112="A134-MODERATE-SHARED-ORIGINS","Seek genuinely independent origins.",IF(AC112="A134-MODERATE-WEAK-LINES","Strengthen the direct evidence and preserve the limitation.",IF(AC112="A134-HIGH-DIRECT-INDEPENDENT","Reopen on the named evidence, context, assumption or decision-use trigger.",IF(AC112="A134-HIGH-INFERENCE-RETAINED","Retain the inference marker and reopen on the named trigger.",IF(AC112="A134-HIGH-NMC","Reopen on the named evidence, context, assumption or decision-use trigger.",""))))))))))))))))))))))))))))))))))))))</x:f>
      </x:c>
      <x:c r="AH112" s="38" t="str">
        <x:f>IF(A112="","",IF(Z112&lt;&gt;"Eligible","",IF(AND(V112="Consequential / high-impact",W112="Hard to reverse"),"CONF-OVERLAY-CONSEQUENCE + CONF-OVERLAY-HARD-TO-REVERSE",IF(AND(AA112="Low confidence",W112="Hard to reverse"),"CONF-OVERLAY-HARD-TO-REVERSE",IF(V112="Consequential / high-impact","CONF-OVERLAY-CONSEQUENCE",IF(W112="Hard to reverse","CONF-OVERLAY-HARD-TO-REVERSE",IF(OR(V112="Material / decision-changing",W112="Costly to reverse"),"CONF-OVERLAY-CONSEQUENCE","")))))))</x:f>
      </x:c>
      <x:c r="AI112" s="38" t="str">
        <x:f>IF(A112="","",IF(Z112&lt;&gt;"Eligible","",IF(AND(V112="Consequential / high-impact",W112="Hard to reverse"),IF(AA112="Low confidence","Independent review and formal approval required; default to deferral, evidence collection or a reversible test.","Independent accountable review and formal approval required before a consequential, hard-to-reverse action."),IF(AND(AA112="Low confidence",W112="Hard to reverse"),"Independent review and formal approval required; default to deferral, evidence collection or a reversible test.",IF(V112="Consequential / high-impact","Independent accountable review and formal approval required.",IF(W112="Hard to reverse","Independent review required before a hard-to-reverse action.",IF(OR(V112="Material / decision-changing",W112="Costly to reverse"),"Accountable reviewer required before material use.","Owner review; reopen on the named trigger.")))))))</x:f>
      </x:c>
      <x:c r="AJ112" s="38" t="str">
        <x:f>IF(A112="","",IF(Z112&lt;&gt;"Eligible","",IF(AND(V112="Consequential / high-impact",W112="Hard to reverse"),IF(AA112="Low confidence","Do not make an irreversible commitment from this Low-confidence assessment.","Prefer a reversible step and proceed only within the recorded scope after independent review; confidence itself is unchanged."),IF(AND(AA112="Low confidence",W112="Hard to reverse"),"Do not make an irreversible commitment from this Low-confidence assessment.",IF(V112="Consequential / high-impact","Proceed only within the recorded scope after independent review; confidence itself is unchanged.",IF(W112="Hard to reverse","Prefer a reversible step until review is complete.",IF(OR(V112="Material / decision-changing",W112="Costly to reverse"),"Use only after accountable review and within the stated boundary.","Proceed within the stated scope and preserve the reopen condition.")))))))</x:f>
      </x:c>
      <x:c r="AK112" s="37"/>
      <x:c r="AL112" s="37"/>
      <x:c r="AM112" s="37"/>
      <x:c r="AN112" s="37"/>
      <x:c r="AO112" s="42"/>
      <x:c r="AP112" s="38" t="str">
        <x:f>IF(A112="","",IF(Z112&lt;&gt;"Eligible","Not active",IF(OR(AND(AN112&lt;&gt;"",NOT(OR(EXACT(AN112,"Yes"),EXACT(AN112,"No")))),AND(AO112&lt;&gt;"",NOT(ISNUMBER(AO112)))),"H00",IF(OR(AK112="",AM112="",AN112=""),"H01",IF(AND(OR(V112="Material / decision-changing",V112="Consequential / high-impact",W112="Costly to reverse",W112="Hard to reverse"),AL112=""),"H02",IF(AND(OR(V112="Consequential / high-impact",W112="Hard to reverse"),AK112&lt;&gt;"",AL112&lt;&gt;"",EXACT(AK112,AL112)),"H03",IF(AND(AN112="Yes",AO112=""),"H04",IF(AND(AN112="No",AO112&lt;&gt;""),"H05","H06"))))))))</x:f>
      </x:c>
      <x:c r="AQ112" s="38" t="str">
        <x:f>IF(A112="","",IF(AP112="Not active","Not active",IF(OR(AP112="H00",AP112="H01",AP112="H04"),"Incomplete",IF(OR(AP112="H02",AP112="H03",AP112="H05"),"Draft","Complete"))))</x:f>
      </x:c>
      <x:c r="AR112" s="38" t="str">
        <x:f>IF(A112="","",IF(AP112="H00","CONF-HANDOFF-INVALID",IF(AP112="H01","CONF-HANDOFF-INCOMPLETE",IF(AP112="H02","CONF-HANDOFF-REVIEWER",IF(AP112="H03","CONF-HANDOFF-INDEPENDENCE",IF(AP112="H04","CONF-HANDOFF-DATE",IF(AP112="H05","CONF-HANDOFF-DATE-NOT-MATERIAL","")))))))</x:f>
      </x:c>
      <x:c r="AS112" s="38" t="str">
        <x:f>IF(A112="","",IF(AP112="H06","Permitted","Prohibited"))</x:f>
      </x:c>
      <x:c r="AT112" s="38" t="str">
        <x:f>IF(A112="","",IF(OR(AB112="P112",AB112="P113",AB112="P115",AB112="P116"),"What Counts as Reliable Evidence in Competitor Analysis?",IF(AB112="P114","Observed, Inferred and Unresolved Evidence",IF(AB112="P117","How to Handle Contradictory Competitor Evidence",IF(AB112="P118","When Competitor Evidence Becomes Too Old to Use","")))))</x:f>
      </x:c>
      <x:c r="AU112" s="38" t="str">
        <x:f>IF(A112="","","SERPIFAI Confidence Statement Method v1.0.1")</x:f>
      </x:c>
      <x:c r="AV112" s="38" t="str">
        <x:f>IF(A112="","","Qualitative evidence-and-uncertainty protocol; not probability, calibrated accuracy, scoring, assurance or a guarantee.")</x:f>
      </x:c>
    </x:row>
    <x:row r="113">
      <x:c r="A113" s="37"/>
      <x:c r="B113" s="37"/>
      <x:c r="C113" s="37"/>
      <x:c r="D113" s="37"/>
      <x:c r="E113" s="42"/>
      <x:c r="F113" s="37"/>
      <x:c r="G113" s="37"/>
      <x:c r="H113" s="37"/>
      <x:c r="I113" s="37"/>
      <x:c r="J113" s="37"/>
      <x:c r="K113" s="37"/>
      <x:c r="L113" s="37"/>
      <x:c r="M113" s="37"/>
      <x:c r="N113" s="37"/>
      <x:c r="O113" s="37"/>
      <x:c r="P113" s="37"/>
      <x:c r="Q113" s="37"/>
      <x:c r="R113" s="37"/>
      <x:c r="S113" s="37"/>
      <x:c r="T113" s="37"/>
      <x:c r="U113" s="37"/>
      <x:c r="V113" s="37"/>
      <x:c r="W113" s="37"/>
      <x:c r="X113" s="38" t="str">
        <x:f>IF(A113="","",IF(NOT(AND(OR(EXACT(F113,"Use"),EXACT(F113,"Use with limits"),EXACT(F113,"Review required"),EXACT(F113,"Refuse claim"),EXACT(F113,"No material change")),OR(EXACT(J113,"Fit"),EXACT(J113,"Limited / weak"),EXACT(J113,"Stale"),EXACT(J113,"Contradictory"),EXACT(J113,"Missing")),OR(EXACT(K113,"Supported"),EXACT(K113,"Inferred"),EXACT(K113,"Unresolved")),OR(EXACT(L113,"Yes"),EXACT(L113,"Partial"),EXACT(L113,"No"),EXACT(L113,"Unknown")),OR(EXACT(M113,"None found"),EXACT(M113,"Apparent contradiction resolved"),EXACT(M113,"Material contradiction unresolved"),EXACT(M113,"Not checked")),OR(EXACT(N113,"None"),EXACT(N113,"Recoverable missing evidence"),EXACT(N113,"Material evidence unavailable"),EXACT(N113,"Unknown")),OR(EXACT(O113,"Multiple independent lines"),EXACT(O113,"One independent line"),EXACT(O113,"Single-origin only"),EXACT(O113,"Not established")),OR(EXACT(Q113,"None"),EXACT(Q113,"Limited and visible"),EXACT(Q113,"Material but bounded"),EXACT(Q113,"Material and unresolved")),OR(EXACT(S113,"Fit for current decision"),EXACT(S113,"Historical but deliberately bounded"),EXACT(S113,"Stale for current decision"),EXACT(S113,"Context not established")),OR(EXACT(T113,"Unlikely to change assessment"),EXACT(T113,"Could change scope or wording"),EXACT(T113,"Likely to change assessment")),OR(EXACT(V113,"Routine / descriptive"),EXACT(V113,"Material / decision-changing"),EXACT(V113,"Consequential / high-impact")),OR(EXACT(W113,"Easy to reverse"),EXACT(W113,"Costly to reverse"),EXACT(W113,"Hard to reverse")),IF(F113="No material change",OR(EXACT(H113,"Unchanged exact claim"),EXACT(H113,"Changed exact claim")),TRUE),IF(F113="No material change",OR(EXACT(I113,"Unchanged decision use"),EXACT(I113,"Changed decision use")),TRUE),IF(OR(O113="Multiple independent lines",O113="One independent line"),OR(EXACT(P113,"Established independent origins"),EXACT(P113,"Shared or dependent origins"),EXACT(P113,"Not established")),TRUE))),"Invalid","Valid"))</x:f>
      </x:c>
      <x:c r="Y113" s="38" t="str">
        <x:f>IF(A113="","",IF(X113="Invalid","Not evaluated after P00",IF(OR(C113="",D113="",F113="",IF(F113="No material change",OR(H113="",I113=""),FALSE),J113="",K113="",L113="",M113="",N113="",O113="",IF(OR(O113="Multiple independent lines",O113="One independent line"),P113="",FALSE),Q113="",IF(Q113&lt;&gt;"None",R113="",FALSE),S113="",T113="",U113="",V113="",W113=""),"Incomplete","Complete")))</x:f>
      </x:c>
      <x:c r="Z113" s="38" t="str">
        <x:f>IF(A113="","",IF(AB113="P00","Invalid controlled input",IF(AB113="P01","Incomplete",IF(OR(AB113="P02",AB113="P03",AB113="P04",AB113="P05",AB113="P06",AB113="P07",AB113="P08",AB113="P09"),"Not eligible","Eligible"))))</x:f>
      </x:c>
      <x:c r="AA113" s="38" t="str">
        <x:f>IF(A113="","",IF(AB113="P00","No confidence assigned",IF(AB113="P01","No confidence result",IF(OR(AB113="P02",AB113="P03",AB113="P04",AB113="P05",AB113="P06",AB113="P07",AB113="P08",AB113="P09"),"Confidence not assignable",IF(AB113="P10","Low confidence",IF(AB113="P11","Moderate confidence","High confidence"))))))</x:f>
      </x:c>
      <x:c r="AB113" s="38" t="str">
        <x:f>IF(A113="","",IF(X113="Invalid","P00",IF(Y113="Incomplete","P01",IF(F113="Refuse claim","P02",IF(F113="Review required","P03",IF(K113="Unresolved","P04",IF(OR(L113="No",L113="Unknown",L113="Partial"),"P05",IF(OR(J113="Missing",N113&lt;&gt;"None",M113="Not checked"),"P06",IF(OR(J113="Contradictory",M113="Material contradiction unresolved"),"P07",IF(OR(J113="Stale",S113="Stale for current decision",S113="Context not established",Q113="Material and unresolved"),"P08",IF(OR(AND(F113="Use with limits",G113=""),AND(F113="No material change",H113="Changed exact claim"),AND(F113="No material change",I113="Changed decision use"),AND(OR(O113="Multiple independent lines",O113="One independent line"),P113="Not established"),AND(Q113="None",R113&lt;&gt;"")),"P09",IF(OR(Q113="Material but bounded",AND(S113="Historical but deliberately bounded",J113="Limited / weak"),O113="Not established",AND(J113="Limited / weak",O113="Multiple independent lines",P113="Established independent origins",T113="Likely to change assessment"),AND(O113="Single-origin only",NOT(AND(F113="Use",J113="Fit",OR(K113="Supported",K113="Inferred"),L113="Yes",OR(M113="None found",M113="Apparent contradiction resolved"),N113="None",O113="Single-origin only",OR(Q113="None",Q113="Limited and visible"),S113="Fit for current decision",T113="Unlikely to change assessment"))),T113="Likely to change assessment"),"P10",IF(OR(AND(F113="No material change",NOT(AND(OR(F113="Use",F113="No material change"),IF(F113="No material change",AND(H113="Unchanged exact claim",I113="Unchanged decision use"),TRUE),J113="Fit",OR(K113="Supported",K113="Inferred"),L113="Yes",OR(M113="None found",M113="Apparent contradiction resolved"),N113="None",O113="Multiple independent lines",P113="Established independent origins",OR(Q113="None",Q113="Limited and visible"),S113="Fit for current decision",T113="Unlikely to change assessment"))),F113="Use with limits",S113="Historical but deliberately bounded",P113="Shared or dependent origins",O113="One independent line",AND(F113="Use",J113="Fit",OR(K113="Supported",K113="Inferred"),L113="Yes",OR(M113="None found",M113="Apparent contradiction resolved"),N113="None",O113="Single-origin only",OR(Q113="None",Q113="Limited and visible"),S113="Fit for current decision",T113="Unlikely to change assessment"),AND(J113="Limited / weak",O113="Multiple independent lines",P113="Established independent origins",OR(T113="Unlikely to change assessment",T113="Could change scope or wording")),T113="Could change scope or wording"),"P11",IF(AND(OR(F113="Use",F113="No material change"),IF(F113="No material change",AND(H113="Unchanged exact claim",I113="Unchanged decision use"),TRUE),J113="Fit",OR(K113="Supported",K113="Inferred"),L113="Yes",OR(M113="None found",M113="Apparent contradiction resolved"),N113="None",O113="Multiple independent lines",P113="Established independent origins",OR(Q113="None",Q113="Limited and visible"),S113="Fit for current decision",T113="Unlikely to change assessment"),"P12","P09"))))))))))))))</x:f>
      </x:c>
      <x:c r="AC113" s="38" t="str">
        <x:f>IF(A113="","",IF(AB113="P00","CONF-TECH-INVALID-ENUM",IF(AB113="P01","CONF-INCOMPLETE",IF(AB113="P02","CONF-UPSTREAM-REFUSE",IF(AB113="P03","CONF-UPSTREAM-REVIEW",IF(AB113="P04",IF(F113="No material change","CONF-SC-NMC-UNRESOLVED","CONF-UPSTREAM-UNRESOLVED"),IF(AB113="P05",IF(L113="Partial","CONF-DIRECT-FIT-PARTIAL","CONF-DIRECT-FIT"),IF(AB113="P06","CONF-MISSING-OR-UNCHECKED",IF(AB113="P07",IF(F113="No material change","CONF-SC-NMC-CONTRADICTION","CONF-CONTRADICTION"),IF(AB113="P08",IF(Q113="Material and unresolved","CONF-NOT-ASSIGNABLE-ASSUMPTION",IF(AND(F113="No material change",OR(J113="Stale",S113="Stale for current decision")),"CONF-SC-NMC-STALE",IF(S113="Context not established","CONF-NOT-ASSIGNABLE-CONTEXT","CONF-NOT-ASSIGNABLE-STALE-CURRENT"))),IF(AB113="P09",IF(AND(F113="Use with limits",G113=""),"CONF-SC-LIMIT-MISSING",IF(AND(F113="No material change",H113="Changed exact claim"),"CONF-SC-NMC-CLAIM-CHANGED",IF(AND(F113="No material change",I113="Changed decision use"),"CONF-SC-NMC-USE-CHANGED",IF(AND(OR(O113="Multiple independent lines",O113="One independent line"),P113="Not established"),"CONF-SC-INDEPENDENCE-UNPROVEN",IF(AND(Q113="None",R113&lt;&gt;""),"CONF-SC-ASSUMPTION-CONFLICT","CONF-SC-UNCLASSIFIED"))))),IF(AB113="P10",IF(Q113="Material but bounded","CONF-LOW-ASSUMPTION",IF(AND(S113="Historical but deliberately bounded",J113="Limited / weak"),"CONF-LOW-HISTORICAL",IF(O113="Not established","CONF-LOW-NOT-ESTABLISHED",IF(AND(J113="Limited / weak",O113="Multiple independent lines",P113="Established independent origins",T113="Likely to change assessment"),"CONF-LOW-WEAK-LINES",IF(AND(O113="Single-origin only",NOT(AND(F113="Use",J113="Fit",OR(K113="Supported",K113="Inferred"),L113="Yes",OR(M113="None found",M113="Apparent contradiction resolved"),N113="None",O113="Single-origin only",OR(Q113="None",Q113="Limited and visible"),S113="Fit for current decision",T113="Unlikely to change assessment"))),"CONF-LOW-SINGLE-ORIGIN","CONF-LOW-SENSITIVE"))))),IF(AB113="P11",IF(F113="No material change","CONF-MODERATE-NMC",IF(F113="Use with limits","CONF-MODERATE-LIMITED",IF(S113="Historical but deliberately bounded","CONF-MODERATE-HISTORICAL",IF(P113="Shared or dependent origins","CONF-MODERATE-SHARED-ORIGINS",IF(OR(O113="One independent line",AND(F113="Use",J113="Fit",OR(K113="Supported",K113="Inferred"),L113="Yes",OR(M113="None found",M113="Apparent contradiction resolved"),N113="None",O113="Single-origin only",OR(Q113="None",Q113="Limited and visible"),S113="Fit for current decision",T113="Unlikely to change assessment")),"CONF-MODERATE-ONE-LINE",IF(AND(J113="Limited / weak",O113="Multiple independent lines",P113="Established independent origins",OR(T113="Unlikely to change assessment",T113="Could change scope or wording")),"CONF-MODERATE-WEAK-LINES","CONF-MODERATE-SENSITIVE")))))),IF(AB113="P12",IF(F113="No material change","CONF-HIGH-NMC",IF(K113="Inferred","CONF-HIGH-INFERENCE-RETAINED","CONF-HIGH-DIRECT-INDEPENDENT")),""))))))))))))))</x:f>
      </x:c>
      <x:c r="AD113" s="38" t="str">
        <x:f>IF(A113="","",IF(AC113="A135-TECH-INVALID-ENUM","One or more active Stage 1 controlled values are invalid.",IF(AC113="A135-INCOMPLETE","The active Stage 1 assessment is incomplete.",IF(AC113="A135-UPSTREAM-REFUSE","What Counts as Reliable Evidence in Competitor Analysis? returned Refuse claim.",IF(AC113="A135-UPSTREAM-REVIEW","What Counts as Reliable Evidence in Competitor Analysis? returned Review required.",IF(AC113="A135-SC-NMC-UNRESOLVED","The no-material-change claim remains unresolved.",IF(AC113="A135-UPSTREAM-UNRESOLVED","The claim remains unresolved.",IF(AC113="A135-DIRECT-FIT","The evidence does not directly fit the exact submitted claim.",IF(AC113="A135-DIRECT-FIT-PARTIAL","The submitted claim only partially fits the evidence.",IF(AC113="A135-MISSING-OR-UNCHECKED","Required evidence is missing, unavailable, unknown, or contradiction checking is incomplete.",IF(AC113="A135-CONTRADICTION","A material contradiction remains unresolved.",IF(AC113="A135-SC-NMC-CONTRADICTION","The no-material-change submission contains an unresolved material contradiction.",IF(AC113="A135-NOT-ASSIGNABLE-ASSUMPTION","A material assumption remains unresolved.",IF(AC113="A135-NOT-ASSIGNABLE-CONTEXT","The relevant context is not established.",IF(AC113="A135-NOT-ASSIGNABLE-STALE-CURRENT","The evidence or context is stale for the current decision.",IF(AC113="A135-SC-NMC-STALE","The no-material-change assessment is stale for the current decision.",IF(AC113="A135-SC-ASSUMPTION-CONFLICT","The assumption category and detail conflict.",IF(AC113="A135-SC-INDEPENDENCE-UNPROVEN","Independent origins are not established.",IF(AC113="A135-SC-LIMIT-MISSING","Use with limits requires a named limitation.",IF(AC113="A135-SC-NMC-CLAIM-CHANGED","The exact claim changed, so prior confidence cannot be carried forward.",IF(AC113="A135-SC-NMC-USE-CHANGED","The decision use changed.",IF(AC113="A135-SC-UNCLASSIFIED","The valid input combination has no authorized classification.",IF(AC113="A135-LOW-ASSUMPTION","A bounded material assumption makes the eligible assessment fragile.",IF(AC113="A135-LOW-HISTORICAL","Historical, weak support makes the assessment fragile.",IF(AC113="A135-LOW-NOT-ESTABLISHED","Support exists but independent support is not established.",IF(AC113="A135-LOW-SENSITIVE","Plausible new evidence is likely to change the assessment.",IF(AC113="A135-LOW-SINGLE-ORIGIN","The eligible assessment depends on one origin and fails the stable single-origin conjunction.",IF(AC113="A135-LOW-WEAK-LINES","Multiple independent lines remain weak and the result is likely to change.",IF(AC113="A135-MODERATE-HISTORICAL","The evidence supports a deliberately historical, bounded assessment.",IF(AC113="A135-MODERATE-LIMITED","The assessment is eligible only within the named limitation.",IF(AC113="A135-MODERATE-NMC","The unchanged assessment remains eligible but retains meaningful uncertainty.",IF(AC113="A135-MODERATE-ONE-LINE","The assessment rests on one effective line of support.",IF(AC113="A135-MODERATE-SENSITIVE","Meaningful new evidence could change the scope or wording.",IF(AC113="A135-MODERATE-SHARED-ORIGINS","The lines share or depend on common origins, reducing independent corroboration.",IF(AC113="A135-MODERATE-WEAK-LINES","Established independent origins support the assessment, but the evidence remains limited or weak.",IF(AC113="A135-HIGH-DIRECT-INDEPENDENT","Direct, coherent support with established independent origins and limited visible assumptions supports the bounded assessment.",IF(AC113="A135-HIGH-INFERENCE-RETAINED","Direct, coherent support with established independent origins supports the bounded inference; it remains explicitly an inference.",IF(AC113="A135-HIGH-NMC","The exact claim and decision use are unchanged and the strong-support conditions remain satisfied.",""))))))))))))))))))))))))))))))))))))))</x:f>
      </x:c>
      <x:c r="AE113" s="38" t="str">
        <x:f>IF(A113="","",IF(Z113="Invalid controlled input","No confidence statement is permitted.",IF(Z113="Incomplete","No confidence statement is permitted until Stage 1 is complete.",IF(Z113="Not eligible","Confidence not assignable: no confidence statement is permitted for "&amp;C113&amp;" because "&amp;AD113&amp;" "&amp;AG113,IF(AA113="High confidence",IF(K113="Inferred","The evidence supports the inference that ","The available evidence strongly supports the assessment that ")&amp;C113&amp;", with High confidence within "&amp;D113&amp;". The principal remaining uncertainty is "&amp;U113,IF(AA113="Moderate confidence",IF(K113="Inferred","The evidence supports the inference that ","The available evidence supports the assessment that ")&amp;C113&amp;", with Moderate confidence within "&amp;D113&amp;". "&amp;U113&amp;" could change its scope or wording.",IF(K113="Inferred","The limited evidence supports the provisional inference that ","Limited evidence weakly supports the bounded assessment that ")&amp;C113&amp;". Treat it as provisional because "&amp;U113))))))</x:f>
      </x:c>
      <x:c r="AF113" s="38" t="str">
        <x:f>IF(A113="","",IF(Z113="Invalid controlled input","Do not preserve or reuse a previous result.",IF(Z113="Incomplete","Do not infer a result from partial inputs.",IF(Z113="Not eligible","Do not use High, Moderate or Low confidence, zero confidence, very low confidence, or wording that presents the claim as established.",IF(AA113="High confidence","Do not say certain, proven, guaranteed, definitely, conclusive, established fact, or assign a numerical probability.",IF(AA113="Moderate confidence","Do not say definitive, conclusive, established fact, or attach a percentage band.","Do not say shows, confirms, demonstrates as established, or use Low confidence to rescue an unsupported claim."))))))</x:f>
      </x:c>
      <x:c r="AG113" s="38" t="str">
        <x:f>IF(A113="","",IF(AC113="A135-TECH-INVALID-ENUM","Correct the exact invalid value and resubmit.",IF(AC113="A135-INCOMPLETE","Complete every active Stage 1 field.",IF(AC113="A135-UPSTREAM-REFUSE","Resolve or replace the refused claim through What Counts as Reliable Evidence in Competitor Analysis?.",IF(AC113="A135-UPSTREAM-REVIEW","Complete the review in What Counts as Reliable Evidence in Competitor Analysis? before confidence assessment.",IF(AC113="A135-SC-NMC-UNRESOLVED","Resolve the claim status upstream before assigning confidence.",IF(AC113="A135-UPSTREAM-UNRESOLVED","Resolve the claim status upstream before assigning confidence.",IF(AC113="A135-DIRECT-FIT","Narrow or replace the claim and rerun What Counts as Reliable Evidence in Competitor Analysis?.",IF(AC113="A135-DIRECT-FIT-PARTIAL","Submit the separately narrowed proposition approved through What Counts as Reliable Evidence in Competitor Analysis? as the new Exact claim with Direct claim fit set to Yes.",IF(AC113="A135-MISSING-OR-UNCHECKED","Recover or document the required evidence and complete the review in What Counts as Reliable Evidence in Competitor Analysis? before assigning confidence.",IF(AC113="A135-CONTRADICTION","Resolve or preserve the contradiction through How to Handle Contradictory Competitor Evidence before assigning confidence.",IF(AC113="A135-SC-NMC-CONTRADICTION","Resolve or preserve the contradiction through How to Handle Contradictory Competitor Evidence before assigning confidence.",IF(AC113="A135-NOT-ASSIGNABLE-ASSUMPTION","Resolve the material assumption or narrow the claim.",IF(AC113="A135-NOT-ASSIGNABLE-CONTEXT","Establish the relevant context before assigning confidence.",IF(AC113="A135-NOT-ASSIGNABLE-STALE-CURRENT","Update or historically bind the evidence through When Competitor Evidence Becomes Too Old to Use.",IF(AC113="A135-SC-NMC-STALE","Run a fresh assessment with current evidence.",IF(AC113="A135-SC-ASSUMPTION-CONFLICT","Choose a bounded assumption category or remove the detail.",IF(AC113="A135-SC-INDEPENDENCE-UNPROVEN","Trace origins or correct the support category.",IF(AC113="A135-SC-LIMIT-MISSING","Add the exact limitation or correct the upstream outcome.",IF(AC113="A135-SC-NMC-CLAIM-CHANGED","Run a fresh assessment.",IF(AC113="A135-SC-NMC-USE-CHANGED","Run a fresh assessment for the new use.",IF(AC113="A135-SC-UNCLASSIFIED","Return to method governance; do not invent a result.",IF(AC113="A135-LOW-ASSUMPTION","Keep the assumption explicit and seek evidence that could remove it.",IF(AC113="A135-LOW-HISTORICAL","Use only historically bounded wording and seek current evidence.",IF(AC113="A135-LOW-NOT-ESTABLISHED","Trace provenance or collect genuinely independent evidence.",IF(AC113="A135-LOW-SENSITIVE","Collect the evidence most likely to change the result.",IF(AC113="A135-LOW-SINGLE-ORIGIN","Seek genuinely independent corroboration.",IF(AC113="A135-LOW-WEAK-LINES","Strengthen direct support before consequential use.",IF(AC113="A135-MODERATE-HISTORICAL","Do not generalize it to the current decision without fresh evidence.",IF(AC113="A135-MODERATE-LIMITED","Reopen if the named limitation no longer holds.",IF(AC113="A135-MODERATE-NMC","Reopen if the exact claim, use, evidence or context changes.",IF(AC113="A135-MODERATE-ONE-LINE","A second genuinely independent line could change scope or wording.",IF(AC113="A135-MODERATE-SENSITIVE","Name the likely change trigger and keep the statement bounded.",IF(AC113="A135-MODERATE-SHARED-ORIGINS","Seek genuinely independent origins.",IF(AC113="A135-MODERATE-WEAK-LINES","Strengthen the direct evidence and preserve the limitation.",IF(AC113="A135-HIGH-DIRECT-INDEPENDENT","Reopen on the named evidence, context, assumption or decision-use trigger.",IF(AC113="A135-HIGH-INFERENCE-RETAINED","Retain the inference marker and reopen on the named trigger.",IF(AC113="A135-HIGH-NMC","Reopen on the named evidence, context, assumption or decision-use trigger.",""))))))))))))))))))))))))))))))))))))))</x:f>
      </x:c>
      <x:c r="AH113" s="38" t="str">
        <x:f>IF(A113="","",IF(Z113&lt;&gt;"Eligible","",IF(AND(V113="Consequential / high-impact",W113="Hard to reverse"),"CONF-OVERLAY-CONSEQUENCE + CONF-OVERLAY-HARD-TO-REVERSE",IF(AND(AA113="Low confidence",W113="Hard to reverse"),"CONF-OVERLAY-HARD-TO-REVERSE",IF(V113="Consequential / high-impact","CONF-OVERLAY-CONSEQUENCE",IF(W113="Hard to reverse","CONF-OVERLAY-HARD-TO-REVERSE",IF(OR(V113="Material / decision-changing",W113="Costly to reverse"),"CONF-OVERLAY-CONSEQUENCE","")))))))</x:f>
      </x:c>
      <x:c r="AI113" s="38" t="str">
        <x:f>IF(A113="","",IF(Z113&lt;&gt;"Eligible","",IF(AND(V113="Consequential / high-impact",W113="Hard to reverse"),IF(AA113="Low confidence","Independent review and formal approval required; default to deferral, evidence collection or a reversible test.","Independent accountable review and formal approval required before a consequential, hard-to-reverse action."),IF(AND(AA113="Low confidence",W113="Hard to reverse"),"Independent review and formal approval required; default to deferral, evidence collection or a reversible test.",IF(V113="Consequential / high-impact","Independent accountable review and formal approval required.",IF(W113="Hard to reverse","Independent review required before a hard-to-reverse action.",IF(OR(V113="Material / decision-changing",W113="Costly to reverse"),"Accountable reviewer required before material use.","Owner review; reopen on the named trigger.")))))))</x:f>
      </x:c>
      <x:c r="AJ113" s="38" t="str">
        <x:f>IF(A113="","",IF(Z113&lt;&gt;"Eligible","",IF(AND(V113="Consequential / high-impact",W113="Hard to reverse"),IF(AA113="Low confidence","Do not make an irreversible commitment from this Low-confidence assessment.","Prefer a reversible step and proceed only within the recorded scope after independent review; confidence itself is unchanged."),IF(AND(AA113="Low confidence",W113="Hard to reverse"),"Do not make an irreversible commitment from this Low-confidence assessment.",IF(V113="Consequential / high-impact","Proceed only within the recorded scope after independent review; confidence itself is unchanged.",IF(W113="Hard to reverse","Prefer a reversible step until review is complete.",IF(OR(V113="Material / decision-changing",W113="Costly to reverse"),"Use only after accountable review and within the stated boundary.","Proceed within the stated scope and preserve the reopen condition.")))))))</x:f>
      </x:c>
      <x:c r="AK113" s="37"/>
      <x:c r="AL113" s="37"/>
      <x:c r="AM113" s="37"/>
      <x:c r="AN113" s="37"/>
      <x:c r="AO113" s="42"/>
      <x:c r="AP113" s="38" t="str">
        <x:f>IF(A113="","",IF(Z113&lt;&gt;"Eligible","Not active",IF(OR(AND(AN113&lt;&gt;"",NOT(OR(EXACT(AN113,"Yes"),EXACT(AN113,"No")))),AND(AO113&lt;&gt;"",NOT(ISNUMBER(AO113)))),"H00",IF(OR(AK113="",AM113="",AN113=""),"H01",IF(AND(OR(V113="Material / decision-changing",V113="Consequential / high-impact",W113="Costly to reverse",W113="Hard to reverse"),AL113=""),"H02",IF(AND(OR(V113="Consequential / high-impact",W113="Hard to reverse"),AK113&lt;&gt;"",AL113&lt;&gt;"",EXACT(AK113,AL113)),"H03",IF(AND(AN113="Yes",AO113=""),"H04",IF(AND(AN113="No",AO113&lt;&gt;""),"H05","H06"))))))))</x:f>
      </x:c>
      <x:c r="AQ113" s="38" t="str">
        <x:f>IF(A113="","",IF(AP113="Not active","Not active",IF(OR(AP113="H00",AP113="H01",AP113="H04"),"Incomplete",IF(OR(AP113="H02",AP113="H03",AP113="H05"),"Draft","Complete"))))</x:f>
      </x:c>
      <x:c r="AR113" s="38" t="str">
        <x:f>IF(A113="","",IF(AP113="H00","CONF-HANDOFF-INVALID",IF(AP113="H01","CONF-HANDOFF-INCOMPLETE",IF(AP113="H02","CONF-HANDOFF-REVIEWER",IF(AP113="H03","CONF-HANDOFF-INDEPENDENCE",IF(AP113="H04","CONF-HANDOFF-DATE",IF(AP113="H05","CONF-HANDOFF-DATE-NOT-MATERIAL","")))))))</x:f>
      </x:c>
      <x:c r="AS113" s="38" t="str">
        <x:f>IF(A113="","",IF(AP113="H06","Permitted","Prohibited"))</x:f>
      </x:c>
      <x:c r="AT113" s="38" t="str">
        <x:f>IF(A113="","",IF(OR(AB113="P113",AB113="P114",AB113="P116",AB113="P117"),"What Counts as Reliable Evidence in Competitor Analysis?",IF(AB113="P115","Observed, Inferred and Unresolved Evidence",IF(AB113="P118","How to Handle Contradictory Competitor Evidence",IF(AB113="P119","When Competitor Evidence Becomes Too Old to Use","")))))</x:f>
      </x:c>
      <x:c r="AU113" s="38" t="str">
        <x:f>IF(A113="","","SERPIFAI Confidence Statement Method v1.0.1")</x:f>
      </x:c>
      <x:c r="AV113" s="38" t="str">
        <x:f>IF(A113="","","Qualitative evidence-and-uncertainty protocol; not probability, calibrated accuracy, scoring, assurance or a guarantee.")</x:f>
      </x:c>
    </x:row>
    <x:row r="114">
      <x:c r="A114" s="37"/>
      <x:c r="B114" s="37"/>
      <x:c r="C114" s="37"/>
      <x:c r="D114" s="37"/>
      <x:c r="E114" s="42"/>
      <x:c r="F114" s="37"/>
      <x:c r="G114" s="37"/>
      <x:c r="H114" s="37"/>
      <x:c r="I114" s="37"/>
      <x:c r="J114" s="37"/>
      <x:c r="K114" s="37"/>
      <x:c r="L114" s="37"/>
      <x:c r="M114" s="37"/>
      <x:c r="N114" s="37"/>
      <x:c r="O114" s="37"/>
      <x:c r="P114" s="37"/>
      <x:c r="Q114" s="37"/>
      <x:c r="R114" s="37"/>
      <x:c r="S114" s="37"/>
      <x:c r="T114" s="37"/>
      <x:c r="U114" s="37"/>
      <x:c r="V114" s="37"/>
      <x:c r="W114" s="37"/>
      <x:c r="X114" s="38" t="str">
        <x:f>IF(A114="","",IF(NOT(AND(OR(EXACT(F114,"Use"),EXACT(F114,"Use with limits"),EXACT(F114,"Review required"),EXACT(F114,"Refuse claim"),EXACT(F114,"No material change")),OR(EXACT(J114,"Fit"),EXACT(J114,"Limited / weak"),EXACT(J114,"Stale"),EXACT(J114,"Contradictory"),EXACT(J114,"Missing")),OR(EXACT(K114,"Supported"),EXACT(K114,"Inferred"),EXACT(K114,"Unresolved")),OR(EXACT(L114,"Yes"),EXACT(L114,"Partial"),EXACT(L114,"No"),EXACT(L114,"Unknown")),OR(EXACT(M114,"None found"),EXACT(M114,"Apparent contradiction resolved"),EXACT(M114,"Material contradiction unresolved"),EXACT(M114,"Not checked")),OR(EXACT(N114,"None"),EXACT(N114,"Recoverable missing evidence"),EXACT(N114,"Material evidence unavailable"),EXACT(N114,"Unknown")),OR(EXACT(O114,"Multiple independent lines"),EXACT(O114,"One independent line"),EXACT(O114,"Single-origin only"),EXACT(O114,"Not established")),OR(EXACT(Q114,"None"),EXACT(Q114,"Limited and visible"),EXACT(Q114,"Material but bounded"),EXACT(Q114,"Material and unresolved")),OR(EXACT(S114,"Fit for current decision"),EXACT(S114,"Historical but deliberately bounded"),EXACT(S114,"Stale for current decision"),EXACT(S114,"Context not established")),OR(EXACT(T114,"Unlikely to change assessment"),EXACT(T114,"Could change scope or wording"),EXACT(T114,"Likely to change assessment")),OR(EXACT(V114,"Routine / descriptive"),EXACT(V114,"Material / decision-changing"),EXACT(V114,"Consequential / high-impact")),OR(EXACT(W114,"Easy to reverse"),EXACT(W114,"Costly to reverse"),EXACT(W114,"Hard to reverse")),IF(F114="No material change",OR(EXACT(H114,"Unchanged exact claim"),EXACT(H114,"Changed exact claim")),TRUE),IF(F114="No material change",OR(EXACT(I114,"Unchanged decision use"),EXACT(I114,"Changed decision use")),TRUE),IF(OR(O114="Multiple independent lines",O114="One independent line"),OR(EXACT(P114,"Established independent origins"),EXACT(P114,"Shared or dependent origins"),EXACT(P114,"Not established")),TRUE))),"Invalid","Valid"))</x:f>
      </x:c>
      <x:c r="Y114" s="38" t="str">
        <x:f>IF(A114="","",IF(X114="Invalid","Not evaluated after P00",IF(OR(C114="",D114="",F114="",IF(F114="No material change",OR(H114="",I114=""),FALSE),J114="",K114="",L114="",M114="",N114="",O114="",IF(OR(O114="Multiple independent lines",O114="One independent line"),P114="",FALSE),Q114="",IF(Q114&lt;&gt;"None",R114="",FALSE),S114="",T114="",U114="",V114="",W114=""),"Incomplete","Complete")))</x:f>
      </x:c>
      <x:c r="Z114" s="38" t="str">
        <x:f>IF(A114="","",IF(AB114="P00","Invalid controlled input",IF(AB114="P01","Incomplete",IF(OR(AB114="P02",AB114="P03",AB114="P04",AB114="P05",AB114="P06",AB114="P07",AB114="P08",AB114="P09"),"Not eligible","Eligible"))))</x:f>
      </x:c>
      <x:c r="AA114" s="38" t="str">
        <x:f>IF(A114="","",IF(AB114="P00","No confidence assigned",IF(AB114="P01","No confidence result",IF(OR(AB114="P02",AB114="P03",AB114="P04",AB114="P05",AB114="P06",AB114="P07",AB114="P08",AB114="P09"),"Confidence not assignable",IF(AB114="P10","Low confidence",IF(AB114="P11","Moderate confidence","High confidence"))))))</x:f>
      </x:c>
      <x:c r="AB114" s="38" t="str">
        <x:f>IF(A114="","",IF(X114="Invalid","P00",IF(Y114="Incomplete","P01",IF(F114="Refuse claim","P02",IF(F114="Review required","P03",IF(K114="Unresolved","P04",IF(OR(L114="No",L114="Unknown",L114="Partial"),"P05",IF(OR(J114="Missing",N114&lt;&gt;"None",M114="Not checked"),"P06",IF(OR(J114="Contradictory",M114="Material contradiction unresolved"),"P07",IF(OR(J114="Stale",S114="Stale for current decision",S114="Context not established",Q114="Material and unresolved"),"P08",IF(OR(AND(F114="Use with limits",G114=""),AND(F114="No material change",H114="Changed exact claim"),AND(F114="No material change",I114="Changed decision use"),AND(OR(O114="Multiple independent lines",O114="One independent line"),P114="Not established"),AND(Q114="None",R114&lt;&gt;"")),"P09",IF(OR(Q114="Material but bounded",AND(S114="Historical but deliberately bounded",J114="Limited / weak"),O114="Not established",AND(J114="Limited / weak",O114="Multiple independent lines",P114="Established independent origins",T114="Likely to change assessment"),AND(O114="Single-origin only",NOT(AND(F114="Use",J114="Fit",OR(K114="Supported",K114="Inferred"),L114="Yes",OR(M114="None found",M114="Apparent contradiction resolved"),N114="None",O114="Single-origin only",OR(Q114="None",Q114="Limited and visible"),S114="Fit for current decision",T114="Unlikely to change assessment"))),T114="Likely to change assessment"),"P10",IF(OR(AND(F114="No material change",NOT(AND(OR(F114="Use",F114="No material change"),IF(F114="No material change",AND(H114="Unchanged exact claim",I114="Unchanged decision use"),TRUE),J114="Fit",OR(K114="Supported",K114="Inferred"),L114="Yes",OR(M114="None found",M114="Apparent contradiction resolved"),N114="None",O114="Multiple independent lines",P114="Established independent origins",OR(Q114="None",Q114="Limited and visible"),S114="Fit for current decision",T114="Unlikely to change assessment"))),F114="Use with limits",S114="Historical but deliberately bounded",P114="Shared or dependent origins",O114="One independent line",AND(F114="Use",J114="Fit",OR(K114="Supported",K114="Inferred"),L114="Yes",OR(M114="None found",M114="Apparent contradiction resolved"),N114="None",O114="Single-origin only",OR(Q114="None",Q114="Limited and visible"),S114="Fit for current decision",T114="Unlikely to change assessment"),AND(J114="Limited / weak",O114="Multiple independent lines",P114="Established independent origins",OR(T114="Unlikely to change assessment",T114="Could change scope or wording")),T114="Could change scope or wording"),"P11",IF(AND(OR(F114="Use",F114="No material change"),IF(F114="No material change",AND(H114="Unchanged exact claim",I114="Unchanged decision use"),TRUE),J114="Fit",OR(K114="Supported",K114="Inferred"),L114="Yes",OR(M114="None found",M114="Apparent contradiction resolved"),N114="None",O114="Multiple independent lines",P114="Established independent origins",OR(Q114="None",Q114="Limited and visible"),S114="Fit for current decision",T114="Unlikely to change assessment"),"P12","P09"))))))))))))))</x:f>
      </x:c>
      <x:c r="AC114" s="38" t="str">
        <x:f>IF(A114="","",IF(AB114="P00","CONF-TECH-INVALID-ENUM",IF(AB114="P01","CONF-INCOMPLETE",IF(AB114="P02","CONF-UPSTREAM-REFUSE",IF(AB114="P03","CONF-UPSTREAM-REVIEW",IF(AB114="P04",IF(F114="No material change","CONF-SC-NMC-UNRESOLVED","CONF-UPSTREAM-UNRESOLVED"),IF(AB114="P05",IF(L114="Partial","CONF-DIRECT-FIT-PARTIAL","CONF-DIRECT-FIT"),IF(AB114="P06","CONF-MISSING-OR-UNCHECKED",IF(AB114="P07",IF(F114="No material change","CONF-SC-NMC-CONTRADICTION","CONF-CONTRADICTION"),IF(AB114="P08",IF(Q114="Material and unresolved","CONF-NOT-ASSIGNABLE-ASSUMPTION",IF(AND(F114="No material change",OR(J114="Stale",S114="Stale for current decision")),"CONF-SC-NMC-STALE",IF(S114="Context not established","CONF-NOT-ASSIGNABLE-CONTEXT","CONF-NOT-ASSIGNABLE-STALE-CURRENT"))),IF(AB114="P09",IF(AND(F114="Use with limits",G114=""),"CONF-SC-LIMIT-MISSING",IF(AND(F114="No material change",H114="Changed exact claim"),"CONF-SC-NMC-CLAIM-CHANGED",IF(AND(F114="No material change",I114="Changed decision use"),"CONF-SC-NMC-USE-CHANGED",IF(AND(OR(O114="Multiple independent lines",O114="One independent line"),P114="Not established"),"CONF-SC-INDEPENDENCE-UNPROVEN",IF(AND(Q114="None",R114&lt;&gt;""),"CONF-SC-ASSUMPTION-CONFLICT","CONF-SC-UNCLASSIFIED"))))),IF(AB114="P10",IF(Q114="Material but bounded","CONF-LOW-ASSUMPTION",IF(AND(S114="Historical but deliberately bounded",J114="Limited / weak"),"CONF-LOW-HISTORICAL",IF(O114="Not established","CONF-LOW-NOT-ESTABLISHED",IF(AND(J114="Limited / weak",O114="Multiple independent lines",P114="Established independent origins",T114="Likely to change assessment"),"CONF-LOW-WEAK-LINES",IF(AND(O114="Single-origin only",NOT(AND(F114="Use",J114="Fit",OR(K114="Supported",K114="Inferred"),L114="Yes",OR(M114="None found",M114="Apparent contradiction resolved"),N114="None",O114="Single-origin only",OR(Q114="None",Q114="Limited and visible"),S114="Fit for current decision",T114="Unlikely to change assessment"))),"CONF-LOW-SINGLE-ORIGIN","CONF-LOW-SENSITIVE"))))),IF(AB114="P11",IF(F114="No material change","CONF-MODERATE-NMC",IF(F114="Use with limits","CONF-MODERATE-LIMITED",IF(S114="Historical but deliberately bounded","CONF-MODERATE-HISTORICAL",IF(P114="Shared or dependent origins","CONF-MODERATE-SHARED-ORIGINS",IF(OR(O114="One independent line",AND(F114="Use",J114="Fit",OR(K114="Supported",K114="Inferred"),L114="Yes",OR(M114="None found",M114="Apparent contradiction resolved"),N114="None",O114="Single-origin only",OR(Q114="None",Q114="Limited and visible"),S114="Fit for current decision",T114="Unlikely to change assessment")),"CONF-MODERATE-ONE-LINE",IF(AND(J114="Limited / weak",O114="Multiple independent lines",P114="Established independent origins",OR(T114="Unlikely to change assessment",T114="Could change scope or wording")),"CONF-MODERATE-WEAK-LINES","CONF-MODERATE-SENSITIVE")))))),IF(AB114="P12",IF(F114="No material change","CONF-HIGH-NMC",IF(K114="Inferred","CONF-HIGH-INFERENCE-RETAINED","CONF-HIGH-DIRECT-INDEPENDENT")),""))))))))))))))</x:f>
      </x:c>
      <x:c r="AD114" s="38" t="str">
        <x:f>IF(A114="","",IF(AC114="A136-TECH-INVALID-ENUM","One or more active Stage 1 controlled values are invalid.",IF(AC114="A136-INCOMPLETE","The active Stage 1 assessment is incomplete.",IF(AC114="A136-UPSTREAM-REFUSE","What Counts as Reliable Evidence in Competitor Analysis? returned Refuse claim.",IF(AC114="A136-UPSTREAM-REVIEW","What Counts as Reliable Evidence in Competitor Analysis? returned Review required.",IF(AC114="A136-SC-NMC-UNRESOLVED","The no-material-change claim remains unresolved.",IF(AC114="A136-UPSTREAM-UNRESOLVED","The claim remains unresolved.",IF(AC114="A136-DIRECT-FIT","The evidence does not directly fit the exact submitted claim.",IF(AC114="A136-DIRECT-FIT-PARTIAL","The submitted claim only partially fits the evidence.",IF(AC114="A136-MISSING-OR-UNCHECKED","Required evidence is missing, unavailable, unknown, or contradiction checking is incomplete.",IF(AC114="A136-CONTRADICTION","A material contradiction remains unresolved.",IF(AC114="A136-SC-NMC-CONTRADICTION","The no-material-change submission contains an unresolved material contradiction.",IF(AC114="A136-NOT-ASSIGNABLE-ASSUMPTION","A material assumption remains unresolved.",IF(AC114="A136-NOT-ASSIGNABLE-CONTEXT","The relevant context is not established.",IF(AC114="A136-NOT-ASSIGNABLE-STALE-CURRENT","The evidence or context is stale for the current decision.",IF(AC114="A136-SC-NMC-STALE","The no-material-change assessment is stale for the current decision.",IF(AC114="A136-SC-ASSUMPTION-CONFLICT","The assumption category and detail conflict.",IF(AC114="A136-SC-INDEPENDENCE-UNPROVEN","Independent origins are not established.",IF(AC114="A136-SC-LIMIT-MISSING","Use with limits requires a named limitation.",IF(AC114="A136-SC-NMC-CLAIM-CHANGED","The exact claim changed, so prior confidence cannot be carried forward.",IF(AC114="A136-SC-NMC-USE-CHANGED","The decision use changed.",IF(AC114="A136-SC-UNCLASSIFIED","The valid input combination has no authorized classification.",IF(AC114="A136-LOW-ASSUMPTION","A bounded material assumption makes the eligible assessment fragile.",IF(AC114="A136-LOW-HISTORICAL","Historical, weak support makes the assessment fragile.",IF(AC114="A136-LOW-NOT-ESTABLISHED","Support exists but independent support is not established.",IF(AC114="A136-LOW-SENSITIVE","Plausible new evidence is likely to change the assessment.",IF(AC114="A136-LOW-SINGLE-ORIGIN","The eligible assessment depends on one origin and fails the stable single-origin conjunction.",IF(AC114="A136-LOW-WEAK-LINES","Multiple independent lines remain weak and the result is likely to change.",IF(AC114="A136-MODERATE-HISTORICAL","The evidence supports a deliberately historical, bounded assessment.",IF(AC114="A136-MODERATE-LIMITED","The assessment is eligible only within the named limitation.",IF(AC114="A136-MODERATE-NMC","The unchanged assessment remains eligible but retains meaningful uncertainty.",IF(AC114="A136-MODERATE-ONE-LINE","The assessment rests on one effective line of support.",IF(AC114="A136-MODERATE-SENSITIVE","Meaningful new evidence could change the scope or wording.",IF(AC114="A136-MODERATE-SHARED-ORIGINS","The lines share or depend on common origins, reducing independent corroboration.",IF(AC114="A136-MODERATE-WEAK-LINES","Established independent origins support the assessment, but the evidence remains limited or weak.",IF(AC114="A136-HIGH-DIRECT-INDEPENDENT","Direct, coherent support with established independent origins and limited visible assumptions supports the bounded assessment.",IF(AC114="A136-HIGH-INFERENCE-RETAINED","Direct, coherent support with established independent origins supports the bounded inference; it remains explicitly an inference.",IF(AC114="A136-HIGH-NMC","The exact claim and decision use are unchanged and the strong-support conditions remain satisfied.",""))))))))))))))))))))))))))))))))))))))</x:f>
      </x:c>
      <x:c r="AE114" s="38" t="str">
        <x:f>IF(A114="","",IF(Z114="Invalid controlled input","No confidence statement is permitted.",IF(Z114="Incomplete","No confidence statement is permitted until Stage 1 is complete.",IF(Z114="Not eligible","Confidence not assignable: no confidence statement is permitted for "&amp;C114&amp;" because "&amp;AD114&amp;" "&amp;AG114,IF(AA114="High confidence",IF(K114="Inferred","The evidence supports the inference that ","The available evidence strongly supports the assessment that ")&amp;C114&amp;", with High confidence within "&amp;D114&amp;". The principal remaining uncertainty is "&amp;U114,IF(AA114="Moderate confidence",IF(K114="Inferred","The evidence supports the inference that ","The available evidence supports the assessment that ")&amp;C114&amp;", with Moderate confidence within "&amp;D114&amp;". "&amp;U114&amp;" could change its scope or wording.",IF(K114="Inferred","The limited evidence supports the provisional inference that ","Limited evidence weakly supports the bounded assessment that ")&amp;C114&amp;". Treat it as provisional because "&amp;U114))))))</x:f>
      </x:c>
      <x:c r="AF114" s="38" t="str">
        <x:f>IF(A114="","",IF(Z114="Invalid controlled input","Do not preserve or reuse a previous result.",IF(Z114="Incomplete","Do not infer a result from partial inputs.",IF(Z114="Not eligible","Do not use High, Moderate or Low confidence, zero confidence, very low confidence, or wording that presents the claim as established.",IF(AA114="High confidence","Do not say certain, proven, guaranteed, definitely, conclusive, established fact, or assign a numerical probability.",IF(AA114="Moderate confidence","Do not say definitive, conclusive, established fact, or attach a percentage band.","Do not say shows, confirms, demonstrates as established, or use Low confidence to rescue an unsupported claim."))))))</x:f>
      </x:c>
      <x:c r="AG114" s="38" t="str">
        <x:f>IF(A114="","",IF(AC114="A136-TECH-INVALID-ENUM","Correct the exact invalid value and resubmit.",IF(AC114="A136-INCOMPLETE","Complete every active Stage 1 field.",IF(AC114="A136-UPSTREAM-REFUSE","Resolve or replace the refused claim through What Counts as Reliable Evidence in Competitor Analysis?.",IF(AC114="A136-UPSTREAM-REVIEW","Complete the review in What Counts as Reliable Evidence in Competitor Analysis? before confidence assessment.",IF(AC114="A136-SC-NMC-UNRESOLVED","Resolve the claim status upstream before assigning confidence.",IF(AC114="A136-UPSTREAM-UNRESOLVED","Resolve the claim status upstream before assigning confidence.",IF(AC114="A136-DIRECT-FIT","Narrow or replace the claim and rerun What Counts as Reliable Evidence in Competitor Analysis?.",IF(AC114="A136-DIRECT-FIT-PARTIAL","Submit the separately narrowed proposition approved through What Counts as Reliable Evidence in Competitor Analysis? as the new Exact claim with Direct claim fit set to Yes.",IF(AC114="A136-MISSING-OR-UNCHECKED","Recover or document the required evidence and complete the review in What Counts as Reliable Evidence in Competitor Analysis? before assigning confidence.",IF(AC114="A136-CONTRADICTION","Resolve or preserve the contradiction through How to Handle Contradictory Competitor Evidence before assigning confidence.",IF(AC114="A136-SC-NMC-CONTRADICTION","Resolve or preserve the contradiction through How to Handle Contradictory Competitor Evidence before assigning confidence.",IF(AC114="A136-NOT-ASSIGNABLE-ASSUMPTION","Resolve the material assumption or narrow the claim.",IF(AC114="A136-NOT-ASSIGNABLE-CONTEXT","Establish the relevant context before assigning confidence.",IF(AC114="A136-NOT-ASSIGNABLE-STALE-CURRENT","Update or historically bind the evidence through When Competitor Evidence Becomes Too Old to Use.",IF(AC114="A136-SC-NMC-STALE","Run a fresh assessment with current evidence.",IF(AC114="A136-SC-ASSUMPTION-CONFLICT","Choose a bounded assumption category or remove the detail.",IF(AC114="A136-SC-INDEPENDENCE-UNPROVEN","Trace origins or correct the support category.",IF(AC114="A136-SC-LIMIT-MISSING","Add the exact limitation or correct the upstream outcome.",IF(AC114="A136-SC-NMC-CLAIM-CHANGED","Run a fresh assessment.",IF(AC114="A136-SC-NMC-USE-CHANGED","Run a fresh assessment for the new use.",IF(AC114="A136-SC-UNCLASSIFIED","Return to method governance; do not invent a result.",IF(AC114="A136-LOW-ASSUMPTION","Keep the assumption explicit and seek evidence that could remove it.",IF(AC114="A136-LOW-HISTORICAL","Use only historically bounded wording and seek current evidence.",IF(AC114="A136-LOW-NOT-ESTABLISHED","Trace provenance or collect genuinely independent evidence.",IF(AC114="A136-LOW-SENSITIVE","Collect the evidence most likely to change the result.",IF(AC114="A136-LOW-SINGLE-ORIGIN","Seek genuinely independent corroboration.",IF(AC114="A136-LOW-WEAK-LINES","Strengthen direct support before consequential use.",IF(AC114="A136-MODERATE-HISTORICAL","Do not generalize it to the current decision without fresh evidence.",IF(AC114="A136-MODERATE-LIMITED","Reopen if the named limitation no longer holds.",IF(AC114="A136-MODERATE-NMC","Reopen if the exact claim, use, evidence or context changes.",IF(AC114="A136-MODERATE-ONE-LINE","A second genuinely independent line could change scope or wording.",IF(AC114="A136-MODERATE-SENSITIVE","Name the likely change trigger and keep the statement bounded.",IF(AC114="A136-MODERATE-SHARED-ORIGINS","Seek genuinely independent origins.",IF(AC114="A136-MODERATE-WEAK-LINES","Strengthen the direct evidence and preserve the limitation.",IF(AC114="A136-HIGH-DIRECT-INDEPENDENT","Reopen on the named evidence, context, assumption or decision-use trigger.",IF(AC114="A136-HIGH-INFERENCE-RETAINED","Retain the inference marker and reopen on the named trigger.",IF(AC114="A136-HIGH-NMC","Reopen on the named evidence, context, assumption or decision-use trigger.",""))))))))))))))))))))))))))))))))))))))</x:f>
      </x:c>
      <x:c r="AH114" s="38" t="str">
        <x:f>IF(A114="","",IF(Z114&lt;&gt;"Eligible","",IF(AND(V114="Consequential / high-impact",W114="Hard to reverse"),"CONF-OVERLAY-CONSEQUENCE + CONF-OVERLAY-HARD-TO-REVERSE",IF(AND(AA114="Low confidence",W114="Hard to reverse"),"CONF-OVERLAY-HARD-TO-REVERSE",IF(V114="Consequential / high-impact","CONF-OVERLAY-CONSEQUENCE",IF(W114="Hard to reverse","CONF-OVERLAY-HARD-TO-REVERSE",IF(OR(V114="Material / decision-changing",W114="Costly to reverse"),"CONF-OVERLAY-CONSEQUENCE","")))))))</x:f>
      </x:c>
      <x:c r="AI114" s="38" t="str">
        <x:f>IF(A114="","",IF(Z114&lt;&gt;"Eligible","",IF(AND(V114="Consequential / high-impact",W114="Hard to reverse"),IF(AA114="Low confidence","Independent review and formal approval required; default to deferral, evidence collection or a reversible test.","Independent accountable review and formal approval required before a consequential, hard-to-reverse action."),IF(AND(AA114="Low confidence",W114="Hard to reverse"),"Independent review and formal approval required; default to deferral, evidence collection or a reversible test.",IF(V114="Consequential / high-impact","Independent accountable review and formal approval required.",IF(W114="Hard to reverse","Independent review required before a hard-to-reverse action.",IF(OR(V114="Material / decision-changing",W114="Costly to reverse"),"Accountable reviewer required before material use.","Owner review; reopen on the named trigger.")))))))</x:f>
      </x:c>
      <x:c r="AJ114" s="38" t="str">
        <x:f>IF(A114="","",IF(Z114&lt;&gt;"Eligible","",IF(AND(V114="Consequential / high-impact",W114="Hard to reverse"),IF(AA114="Low confidence","Do not make an irreversible commitment from this Low-confidence assessment.","Prefer a reversible step and proceed only within the recorded scope after independent review; confidence itself is unchanged."),IF(AND(AA114="Low confidence",W114="Hard to reverse"),"Do not make an irreversible commitment from this Low-confidence assessment.",IF(V114="Consequential / high-impact","Proceed only within the recorded scope after independent review; confidence itself is unchanged.",IF(W114="Hard to reverse","Prefer a reversible step until review is complete.",IF(OR(V114="Material / decision-changing",W114="Costly to reverse"),"Use only after accountable review and within the stated boundary.","Proceed within the stated scope and preserve the reopen condition.")))))))</x:f>
      </x:c>
      <x:c r="AK114" s="37"/>
      <x:c r="AL114" s="37"/>
      <x:c r="AM114" s="37"/>
      <x:c r="AN114" s="37"/>
      <x:c r="AO114" s="42"/>
      <x:c r="AP114" s="38" t="str">
        <x:f>IF(A114="","",IF(Z114&lt;&gt;"Eligible","Not active",IF(OR(AND(AN114&lt;&gt;"",NOT(OR(EXACT(AN114,"Yes"),EXACT(AN114,"No")))),AND(AO114&lt;&gt;"",NOT(ISNUMBER(AO114)))),"H00",IF(OR(AK114="",AM114="",AN114=""),"H01",IF(AND(OR(V114="Material / decision-changing",V114="Consequential / high-impact",W114="Costly to reverse",W114="Hard to reverse"),AL114=""),"H02",IF(AND(OR(V114="Consequential / high-impact",W114="Hard to reverse"),AK114&lt;&gt;"",AL114&lt;&gt;"",EXACT(AK114,AL114)),"H03",IF(AND(AN114="Yes",AO114=""),"H04",IF(AND(AN114="No",AO114&lt;&gt;""),"H05","H06"))))))))</x:f>
      </x:c>
      <x:c r="AQ114" s="38" t="str">
        <x:f>IF(A114="","",IF(AP114="Not active","Not active",IF(OR(AP114="H00",AP114="H01",AP114="H04"),"Incomplete",IF(OR(AP114="H02",AP114="H03",AP114="H05"),"Draft","Complete"))))</x:f>
      </x:c>
      <x:c r="AR114" s="38" t="str">
        <x:f>IF(A114="","",IF(AP114="H00","CONF-HANDOFF-INVALID",IF(AP114="H01","CONF-HANDOFF-INCOMPLETE",IF(AP114="H02","CONF-HANDOFF-REVIEWER",IF(AP114="H03","CONF-HANDOFF-INDEPENDENCE",IF(AP114="H04","CONF-HANDOFF-DATE",IF(AP114="H05","CONF-HANDOFF-DATE-NOT-MATERIAL","")))))))</x:f>
      </x:c>
      <x:c r="AS114" s="38" t="str">
        <x:f>IF(A114="","",IF(AP114="H06","Permitted","Prohibited"))</x:f>
      </x:c>
      <x:c r="AT114" s="38" t="str">
        <x:f>IF(A114="","",IF(OR(AB114="P114",AB114="P115",AB114="P117",AB114="P118"),"What Counts as Reliable Evidence in Competitor Analysis?",IF(AB114="P116","Observed, Inferred and Unresolved Evidence",IF(AB114="P119","How to Handle Contradictory Competitor Evidence",IF(AB114="P120","When Competitor Evidence Becomes Too Old to Use","")))))</x:f>
      </x:c>
      <x:c r="AU114" s="38" t="str">
        <x:f>IF(A114="","","SERPIFAI Confidence Statement Method v1.0.1")</x:f>
      </x:c>
      <x:c r="AV114" s="38" t="str">
        <x:f>IF(A114="","","Qualitative evidence-and-uncertainty protocol; not probability, calibrated accuracy, scoring, assurance or a guarantee.")</x:f>
      </x:c>
    </x:row>
    <x:row r="115">
      <x:c r="A115" s="37"/>
      <x:c r="B115" s="37"/>
      <x:c r="C115" s="37"/>
      <x:c r="D115" s="37"/>
      <x:c r="E115" s="42"/>
      <x:c r="F115" s="37"/>
      <x:c r="G115" s="37"/>
      <x:c r="H115" s="37"/>
      <x:c r="I115" s="37"/>
      <x:c r="J115" s="37"/>
      <x:c r="K115" s="37"/>
      <x:c r="L115" s="37"/>
      <x:c r="M115" s="37"/>
      <x:c r="N115" s="37"/>
      <x:c r="O115" s="37"/>
      <x:c r="P115" s="37"/>
      <x:c r="Q115" s="37"/>
      <x:c r="R115" s="37"/>
      <x:c r="S115" s="37"/>
      <x:c r="T115" s="37"/>
      <x:c r="U115" s="37"/>
      <x:c r="V115" s="37"/>
      <x:c r="W115" s="37"/>
      <x:c r="X115" s="38" t="str">
        <x:f>IF(A115="","",IF(NOT(AND(OR(EXACT(F115,"Use"),EXACT(F115,"Use with limits"),EXACT(F115,"Review required"),EXACT(F115,"Refuse claim"),EXACT(F115,"No material change")),OR(EXACT(J115,"Fit"),EXACT(J115,"Limited / weak"),EXACT(J115,"Stale"),EXACT(J115,"Contradictory"),EXACT(J115,"Missing")),OR(EXACT(K115,"Supported"),EXACT(K115,"Inferred"),EXACT(K115,"Unresolved")),OR(EXACT(L115,"Yes"),EXACT(L115,"Partial"),EXACT(L115,"No"),EXACT(L115,"Unknown")),OR(EXACT(M115,"None found"),EXACT(M115,"Apparent contradiction resolved"),EXACT(M115,"Material contradiction unresolved"),EXACT(M115,"Not checked")),OR(EXACT(N115,"None"),EXACT(N115,"Recoverable missing evidence"),EXACT(N115,"Material evidence unavailable"),EXACT(N115,"Unknown")),OR(EXACT(O115,"Multiple independent lines"),EXACT(O115,"One independent line"),EXACT(O115,"Single-origin only"),EXACT(O115,"Not established")),OR(EXACT(Q115,"None"),EXACT(Q115,"Limited and visible"),EXACT(Q115,"Material but bounded"),EXACT(Q115,"Material and unresolved")),OR(EXACT(S115,"Fit for current decision"),EXACT(S115,"Historical but deliberately bounded"),EXACT(S115,"Stale for current decision"),EXACT(S115,"Context not established")),OR(EXACT(T115,"Unlikely to change assessment"),EXACT(T115,"Could change scope or wording"),EXACT(T115,"Likely to change assessment")),OR(EXACT(V115,"Routine / descriptive"),EXACT(V115,"Material / decision-changing"),EXACT(V115,"Consequential / high-impact")),OR(EXACT(W115,"Easy to reverse"),EXACT(W115,"Costly to reverse"),EXACT(W115,"Hard to reverse")),IF(F115="No material change",OR(EXACT(H115,"Unchanged exact claim"),EXACT(H115,"Changed exact claim")),TRUE),IF(F115="No material change",OR(EXACT(I115,"Unchanged decision use"),EXACT(I115,"Changed decision use")),TRUE),IF(OR(O115="Multiple independent lines",O115="One independent line"),OR(EXACT(P115,"Established independent origins"),EXACT(P115,"Shared or dependent origins"),EXACT(P115,"Not established")),TRUE))),"Invalid","Valid"))</x:f>
      </x:c>
      <x:c r="Y115" s="38" t="str">
        <x:f>IF(A115="","",IF(X115="Invalid","Not evaluated after P00",IF(OR(C115="",D115="",F115="",IF(F115="No material change",OR(H115="",I115=""),FALSE),J115="",K115="",L115="",M115="",N115="",O115="",IF(OR(O115="Multiple independent lines",O115="One independent line"),P115="",FALSE),Q115="",IF(Q115&lt;&gt;"None",R115="",FALSE),S115="",T115="",U115="",V115="",W115=""),"Incomplete","Complete")))</x:f>
      </x:c>
      <x:c r="Z115" s="38" t="str">
        <x:f>IF(A115="","",IF(AB115="P00","Invalid controlled input",IF(AB115="P01","Incomplete",IF(OR(AB115="P02",AB115="P03",AB115="P04",AB115="P05",AB115="P06",AB115="P07",AB115="P08",AB115="P09"),"Not eligible","Eligible"))))</x:f>
      </x:c>
      <x:c r="AA115" s="38" t="str">
        <x:f>IF(A115="","",IF(AB115="P00","No confidence assigned",IF(AB115="P01","No confidence result",IF(OR(AB115="P02",AB115="P03",AB115="P04",AB115="P05",AB115="P06",AB115="P07",AB115="P08",AB115="P09"),"Confidence not assignable",IF(AB115="P10","Low confidence",IF(AB115="P11","Moderate confidence","High confidence"))))))</x:f>
      </x:c>
      <x:c r="AB115" s="38" t="str">
        <x:f>IF(A115="","",IF(X115="Invalid","P00",IF(Y115="Incomplete","P01",IF(F115="Refuse claim","P02",IF(F115="Review required","P03",IF(K115="Unresolved","P04",IF(OR(L115="No",L115="Unknown",L115="Partial"),"P05",IF(OR(J115="Missing",N115&lt;&gt;"None",M115="Not checked"),"P06",IF(OR(J115="Contradictory",M115="Material contradiction unresolved"),"P07",IF(OR(J115="Stale",S115="Stale for current decision",S115="Context not established",Q115="Material and unresolved"),"P08",IF(OR(AND(F115="Use with limits",G115=""),AND(F115="No material change",H115="Changed exact claim"),AND(F115="No material change",I115="Changed decision use"),AND(OR(O115="Multiple independent lines",O115="One independent line"),P115="Not established"),AND(Q115="None",R115&lt;&gt;"")),"P09",IF(OR(Q115="Material but bounded",AND(S115="Historical but deliberately bounded",J115="Limited / weak"),O115="Not established",AND(J115="Limited / weak",O115="Multiple independent lines",P115="Established independent origins",T115="Likely to change assessment"),AND(O115="Single-origin only",NOT(AND(F115="Use",J115="Fit",OR(K115="Supported",K115="Inferred"),L115="Yes",OR(M115="None found",M115="Apparent contradiction resolved"),N115="None",O115="Single-origin only",OR(Q115="None",Q115="Limited and visible"),S115="Fit for current decision",T115="Unlikely to change assessment"))),T115="Likely to change assessment"),"P10",IF(OR(AND(F115="No material change",NOT(AND(OR(F115="Use",F115="No material change"),IF(F115="No material change",AND(H115="Unchanged exact claim",I115="Unchanged decision use"),TRUE),J115="Fit",OR(K115="Supported",K115="Inferred"),L115="Yes",OR(M115="None found",M115="Apparent contradiction resolved"),N115="None",O115="Multiple independent lines",P115="Established independent origins",OR(Q115="None",Q115="Limited and visible"),S115="Fit for current decision",T115="Unlikely to change assessment"))),F115="Use with limits",S115="Historical but deliberately bounded",P115="Shared or dependent origins",O115="One independent line",AND(F115="Use",J115="Fit",OR(K115="Supported",K115="Inferred"),L115="Yes",OR(M115="None found",M115="Apparent contradiction resolved"),N115="None",O115="Single-origin only",OR(Q115="None",Q115="Limited and visible"),S115="Fit for current decision",T115="Unlikely to change assessment"),AND(J115="Limited / weak",O115="Multiple independent lines",P115="Established independent origins",OR(T115="Unlikely to change assessment",T115="Could change scope or wording")),T115="Could change scope or wording"),"P11",IF(AND(OR(F115="Use",F115="No material change"),IF(F115="No material change",AND(H115="Unchanged exact claim",I115="Unchanged decision use"),TRUE),J115="Fit",OR(K115="Supported",K115="Inferred"),L115="Yes",OR(M115="None found",M115="Apparent contradiction resolved"),N115="None",O115="Multiple independent lines",P115="Established independent origins",OR(Q115="None",Q115="Limited and visible"),S115="Fit for current decision",T115="Unlikely to change assessment"),"P12","P09"))))))))))))))</x:f>
      </x:c>
      <x:c r="AC115" s="38" t="str">
        <x:f>IF(A115="","",IF(AB115="P00","CONF-TECH-INVALID-ENUM",IF(AB115="P01","CONF-INCOMPLETE",IF(AB115="P02","CONF-UPSTREAM-REFUSE",IF(AB115="P03","CONF-UPSTREAM-REVIEW",IF(AB115="P04",IF(F115="No material change","CONF-SC-NMC-UNRESOLVED","CONF-UPSTREAM-UNRESOLVED"),IF(AB115="P05",IF(L115="Partial","CONF-DIRECT-FIT-PARTIAL","CONF-DIRECT-FIT"),IF(AB115="P06","CONF-MISSING-OR-UNCHECKED",IF(AB115="P07",IF(F115="No material change","CONF-SC-NMC-CONTRADICTION","CONF-CONTRADICTION"),IF(AB115="P08",IF(Q115="Material and unresolved","CONF-NOT-ASSIGNABLE-ASSUMPTION",IF(AND(F115="No material change",OR(J115="Stale",S115="Stale for current decision")),"CONF-SC-NMC-STALE",IF(S115="Context not established","CONF-NOT-ASSIGNABLE-CONTEXT","CONF-NOT-ASSIGNABLE-STALE-CURRENT"))),IF(AB115="P09",IF(AND(F115="Use with limits",G115=""),"CONF-SC-LIMIT-MISSING",IF(AND(F115="No material change",H115="Changed exact claim"),"CONF-SC-NMC-CLAIM-CHANGED",IF(AND(F115="No material change",I115="Changed decision use"),"CONF-SC-NMC-USE-CHANGED",IF(AND(OR(O115="Multiple independent lines",O115="One independent line"),P115="Not established"),"CONF-SC-INDEPENDENCE-UNPROVEN",IF(AND(Q115="None",R115&lt;&gt;""),"CONF-SC-ASSUMPTION-CONFLICT","CONF-SC-UNCLASSIFIED"))))),IF(AB115="P10",IF(Q115="Material but bounded","CONF-LOW-ASSUMPTION",IF(AND(S115="Historical but deliberately bounded",J115="Limited / weak"),"CONF-LOW-HISTORICAL",IF(O115="Not established","CONF-LOW-NOT-ESTABLISHED",IF(AND(J115="Limited / weak",O115="Multiple independent lines",P115="Established independent origins",T115="Likely to change assessment"),"CONF-LOW-WEAK-LINES",IF(AND(O115="Single-origin only",NOT(AND(F115="Use",J115="Fit",OR(K115="Supported",K115="Inferred"),L115="Yes",OR(M115="None found",M115="Apparent contradiction resolved"),N115="None",O115="Single-origin only",OR(Q115="None",Q115="Limited and visible"),S115="Fit for current decision",T115="Unlikely to change assessment"))),"CONF-LOW-SINGLE-ORIGIN","CONF-LOW-SENSITIVE"))))),IF(AB115="P11",IF(F115="No material change","CONF-MODERATE-NMC",IF(F115="Use with limits","CONF-MODERATE-LIMITED",IF(S115="Historical but deliberately bounded","CONF-MODERATE-HISTORICAL",IF(P115="Shared or dependent origins","CONF-MODERATE-SHARED-ORIGINS",IF(OR(O115="One independent line",AND(F115="Use",J115="Fit",OR(K115="Supported",K115="Inferred"),L115="Yes",OR(M115="None found",M115="Apparent contradiction resolved"),N115="None",O115="Single-origin only",OR(Q115="None",Q115="Limited and visible"),S115="Fit for current decision",T115="Unlikely to change assessment")),"CONF-MODERATE-ONE-LINE",IF(AND(J115="Limited / weak",O115="Multiple independent lines",P115="Established independent origins",OR(T115="Unlikely to change assessment",T115="Could change scope or wording")),"CONF-MODERATE-WEAK-LINES","CONF-MODERATE-SENSITIVE")))))),IF(AB115="P12",IF(F115="No material change","CONF-HIGH-NMC",IF(K115="Inferred","CONF-HIGH-INFERENCE-RETAINED","CONF-HIGH-DIRECT-INDEPENDENT")),""))))))))))))))</x:f>
      </x:c>
      <x:c r="AD115" s="38" t="str">
        <x:f>IF(A115="","",IF(AC115="A137-TECH-INVALID-ENUM","One or more active Stage 1 controlled values are invalid.",IF(AC115="A137-INCOMPLETE","The active Stage 1 assessment is incomplete.",IF(AC115="A137-UPSTREAM-REFUSE","What Counts as Reliable Evidence in Competitor Analysis? returned Refuse claim.",IF(AC115="A137-UPSTREAM-REVIEW","What Counts as Reliable Evidence in Competitor Analysis? returned Review required.",IF(AC115="A137-SC-NMC-UNRESOLVED","The no-material-change claim remains unresolved.",IF(AC115="A137-UPSTREAM-UNRESOLVED","The claim remains unresolved.",IF(AC115="A137-DIRECT-FIT","The evidence does not directly fit the exact submitted claim.",IF(AC115="A137-DIRECT-FIT-PARTIAL","The submitted claim only partially fits the evidence.",IF(AC115="A137-MISSING-OR-UNCHECKED","Required evidence is missing, unavailable, unknown, or contradiction checking is incomplete.",IF(AC115="A137-CONTRADICTION","A material contradiction remains unresolved.",IF(AC115="A137-SC-NMC-CONTRADICTION","The no-material-change submission contains an unresolved material contradiction.",IF(AC115="A137-NOT-ASSIGNABLE-ASSUMPTION","A material assumption remains unresolved.",IF(AC115="A137-NOT-ASSIGNABLE-CONTEXT","The relevant context is not established.",IF(AC115="A137-NOT-ASSIGNABLE-STALE-CURRENT","The evidence or context is stale for the current decision.",IF(AC115="A137-SC-NMC-STALE","The no-material-change assessment is stale for the current decision.",IF(AC115="A137-SC-ASSUMPTION-CONFLICT","The assumption category and detail conflict.",IF(AC115="A137-SC-INDEPENDENCE-UNPROVEN","Independent origins are not established.",IF(AC115="A137-SC-LIMIT-MISSING","Use with limits requires a named limitation.",IF(AC115="A137-SC-NMC-CLAIM-CHANGED","The exact claim changed, so prior confidence cannot be carried forward.",IF(AC115="A137-SC-NMC-USE-CHANGED","The decision use changed.",IF(AC115="A137-SC-UNCLASSIFIED","The valid input combination has no authorized classification.",IF(AC115="A137-LOW-ASSUMPTION","A bounded material assumption makes the eligible assessment fragile.",IF(AC115="A137-LOW-HISTORICAL","Historical, weak support makes the assessment fragile.",IF(AC115="A137-LOW-NOT-ESTABLISHED","Support exists but independent support is not established.",IF(AC115="A137-LOW-SENSITIVE","Plausible new evidence is likely to change the assessment.",IF(AC115="A137-LOW-SINGLE-ORIGIN","The eligible assessment depends on one origin and fails the stable single-origin conjunction.",IF(AC115="A137-LOW-WEAK-LINES","Multiple independent lines remain weak and the result is likely to change.",IF(AC115="A137-MODERATE-HISTORICAL","The evidence supports a deliberately historical, bounded assessment.",IF(AC115="A137-MODERATE-LIMITED","The assessment is eligible only within the named limitation.",IF(AC115="A137-MODERATE-NMC","The unchanged assessment remains eligible but retains meaningful uncertainty.",IF(AC115="A137-MODERATE-ONE-LINE","The assessment rests on one effective line of support.",IF(AC115="A137-MODERATE-SENSITIVE","Meaningful new evidence could change the scope or wording.",IF(AC115="A137-MODERATE-SHARED-ORIGINS","The lines share or depend on common origins, reducing independent corroboration.",IF(AC115="A137-MODERATE-WEAK-LINES","Established independent origins support the assessment, but the evidence remains limited or weak.",IF(AC115="A137-HIGH-DIRECT-INDEPENDENT","Direct, coherent support with established independent origins and limited visible assumptions supports the bounded assessment.",IF(AC115="A137-HIGH-INFERENCE-RETAINED","Direct, coherent support with established independent origins supports the bounded inference; it remains explicitly an inference.",IF(AC115="A137-HIGH-NMC","The exact claim and decision use are unchanged and the strong-support conditions remain satisfied.",""))))))))))))))))))))))))))))))))))))))</x:f>
      </x:c>
      <x:c r="AE115" s="38" t="str">
        <x:f>IF(A115="","",IF(Z115="Invalid controlled input","No confidence statement is permitted.",IF(Z115="Incomplete","No confidence statement is permitted until Stage 1 is complete.",IF(Z115="Not eligible","Confidence not assignable: no confidence statement is permitted for "&amp;C115&amp;" because "&amp;AD115&amp;" "&amp;AG115,IF(AA115="High confidence",IF(K115="Inferred","The evidence supports the inference that ","The available evidence strongly supports the assessment that ")&amp;C115&amp;", with High confidence within "&amp;D115&amp;". The principal remaining uncertainty is "&amp;U115,IF(AA115="Moderate confidence",IF(K115="Inferred","The evidence supports the inference that ","The available evidence supports the assessment that ")&amp;C115&amp;", with Moderate confidence within "&amp;D115&amp;". "&amp;U115&amp;" could change its scope or wording.",IF(K115="Inferred","The limited evidence supports the provisional inference that ","Limited evidence weakly supports the bounded assessment that ")&amp;C115&amp;". Treat it as provisional because "&amp;U115))))))</x:f>
      </x:c>
      <x:c r="AF115" s="38" t="str">
        <x:f>IF(A115="","",IF(Z115="Invalid controlled input","Do not preserve or reuse a previous result.",IF(Z115="Incomplete","Do not infer a result from partial inputs.",IF(Z115="Not eligible","Do not use High, Moderate or Low confidence, zero confidence, very low confidence, or wording that presents the claim as established.",IF(AA115="High confidence","Do not say certain, proven, guaranteed, definitely, conclusive, established fact, or assign a numerical probability.",IF(AA115="Moderate confidence","Do not say definitive, conclusive, established fact, or attach a percentage band.","Do not say shows, confirms, demonstrates as established, or use Low confidence to rescue an unsupported claim."))))))</x:f>
      </x:c>
      <x:c r="AG115" s="38" t="str">
        <x:f>IF(A115="","",IF(AC115="A137-TECH-INVALID-ENUM","Correct the exact invalid value and resubmit.",IF(AC115="A137-INCOMPLETE","Complete every active Stage 1 field.",IF(AC115="A137-UPSTREAM-REFUSE","Resolve or replace the refused claim through What Counts as Reliable Evidence in Competitor Analysis?.",IF(AC115="A137-UPSTREAM-REVIEW","Complete the review in What Counts as Reliable Evidence in Competitor Analysis? before confidence assessment.",IF(AC115="A137-SC-NMC-UNRESOLVED","Resolve the claim status upstream before assigning confidence.",IF(AC115="A137-UPSTREAM-UNRESOLVED","Resolve the claim status upstream before assigning confidence.",IF(AC115="A137-DIRECT-FIT","Narrow or replace the claim and rerun What Counts as Reliable Evidence in Competitor Analysis?.",IF(AC115="A137-DIRECT-FIT-PARTIAL","Submit the separately narrowed proposition approved through What Counts as Reliable Evidence in Competitor Analysis? as the new Exact claim with Direct claim fit set to Yes.",IF(AC115="A137-MISSING-OR-UNCHECKED","Recover or document the required evidence and complete the review in What Counts as Reliable Evidence in Competitor Analysis? before assigning confidence.",IF(AC115="A137-CONTRADICTION","Resolve or preserve the contradiction through How to Handle Contradictory Competitor Evidence before assigning confidence.",IF(AC115="A137-SC-NMC-CONTRADICTION","Resolve or preserve the contradiction through How to Handle Contradictory Competitor Evidence before assigning confidence.",IF(AC115="A137-NOT-ASSIGNABLE-ASSUMPTION","Resolve the material assumption or narrow the claim.",IF(AC115="A137-NOT-ASSIGNABLE-CONTEXT","Establish the relevant context before assigning confidence.",IF(AC115="A137-NOT-ASSIGNABLE-STALE-CURRENT","Update or historically bind the evidence through When Competitor Evidence Becomes Too Old to Use.",IF(AC115="A137-SC-NMC-STALE","Run a fresh assessment with current evidence.",IF(AC115="A137-SC-ASSUMPTION-CONFLICT","Choose a bounded assumption category or remove the detail.",IF(AC115="A137-SC-INDEPENDENCE-UNPROVEN","Trace origins or correct the support category.",IF(AC115="A137-SC-LIMIT-MISSING","Add the exact limitation or correct the upstream outcome.",IF(AC115="A137-SC-NMC-CLAIM-CHANGED","Run a fresh assessment.",IF(AC115="A137-SC-NMC-USE-CHANGED","Run a fresh assessment for the new use.",IF(AC115="A137-SC-UNCLASSIFIED","Return to method governance; do not invent a result.",IF(AC115="A137-LOW-ASSUMPTION","Keep the assumption explicit and seek evidence that could remove it.",IF(AC115="A137-LOW-HISTORICAL","Use only historically bounded wording and seek current evidence.",IF(AC115="A137-LOW-NOT-ESTABLISHED","Trace provenance or collect genuinely independent evidence.",IF(AC115="A137-LOW-SENSITIVE","Collect the evidence most likely to change the result.",IF(AC115="A137-LOW-SINGLE-ORIGIN","Seek genuinely independent corroboration.",IF(AC115="A137-LOW-WEAK-LINES","Strengthen direct support before consequential use.",IF(AC115="A137-MODERATE-HISTORICAL","Do not generalize it to the current decision without fresh evidence.",IF(AC115="A137-MODERATE-LIMITED","Reopen if the named limitation no longer holds.",IF(AC115="A137-MODERATE-NMC","Reopen if the exact claim, use, evidence or context changes.",IF(AC115="A137-MODERATE-ONE-LINE","A second genuinely independent line could change scope or wording.",IF(AC115="A137-MODERATE-SENSITIVE","Name the likely change trigger and keep the statement bounded.",IF(AC115="A137-MODERATE-SHARED-ORIGINS","Seek genuinely independent origins.",IF(AC115="A137-MODERATE-WEAK-LINES","Strengthen the direct evidence and preserve the limitation.",IF(AC115="A137-HIGH-DIRECT-INDEPENDENT","Reopen on the named evidence, context, assumption or decision-use trigger.",IF(AC115="A137-HIGH-INFERENCE-RETAINED","Retain the inference marker and reopen on the named trigger.",IF(AC115="A137-HIGH-NMC","Reopen on the named evidence, context, assumption or decision-use trigger.",""))))))))))))))))))))))))))))))))))))))</x:f>
      </x:c>
      <x:c r="AH115" s="38" t="str">
        <x:f>IF(A115="","",IF(Z115&lt;&gt;"Eligible","",IF(AND(V115="Consequential / high-impact",W115="Hard to reverse"),"CONF-OVERLAY-CONSEQUENCE + CONF-OVERLAY-HARD-TO-REVERSE",IF(AND(AA115="Low confidence",W115="Hard to reverse"),"CONF-OVERLAY-HARD-TO-REVERSE",IF(V115="Consequential / high-impact","CONF-OVERLAY-CONSEQUENCE",IF(W115="Hard to reverse","CONF-OVERLAY-HARD-TO-REVERSE",IF(OR(V115="Material / decision-changing",W115="Costly to reverse"),"CONF-OVERLAY-CONSEQUENCE","")))))))</x:f>
      </x:c>
      <x:c r="AI115" s="38" t="str">
        <x:f>IF(A115="","",IF(Z115&lt;&gt;"Eligible","",IF(AND(V115="Consequential / high-impact",W115="Hard to reverse"),IF(AA115="Low confidence","Independent review and formal approval required; default to deferral, evidence collection or a reversible test.","Independent accountable review and formal approval required before a consequential, hard-to-reverse action."),IF(AND(AA115="Low confidence",W115="Hard to reverse"),"Independent review and formal approval required; default to deferral, evidence collection or a reversible test.",IF(V115="Consequential / high-impact","Independent accountable review and formal approval required.",IF(W115="Hard to reverse","Independent review required before a hard-to-reverse action.",IF(OR(V115="Material / decision-changing",W115="Costly to reverse"),"Accountable reviewer required before material use.","Owner review; reopen on the named trigger.")))))))</x:f>
      </x:c>
      <x:c r="AJ115" s="38" t="str">
        <x:f>IF(A115="","",IF(Z115&lt;&gt;"Eligible","",IF(AND(V115="Consequential / high-impact",W115="Hard to reverse"),IF(AA115="Low confidence","Do not make an irreversible commitment from this Low-confidence assessment.","Prefer a reversible step and proceed only within the recorded scope after independent review; confidence itself is unchanged."),IF(AND(AA115="Low confidence",W115="Hard to reverse"),"Do not make an irreversible commitment from this Low-confidence assessment.",IF(V115="Consequential / high-impact","Proceed only within the recorded scope after independent review; confidence itself is unchanged.",IF(W115="Hard to reverse","Prefer a reversible step until review is complete.",IF(OR(V115="Material / decision-changing",W115="Costly to reverse"),"Use only after accountable review and within the stated boundary.","Proceed within the stated scope and preserve the reopen condition.")))))))</x:f>
      </x:c>
      <x:c r="AK115" s="37"/>
      <x:c r="AL115" s="37"/>
      <x:c r="AM115" s="37"/>
      <x:c r="AN115" s="37"/>
      <x:c r="AO115" s="42"/>
      <x:c r="AP115" s="38" t="str">
        <x:f>IF(A115="","",IF(Z115&lt;&gt;"Eligible","Not active",IF(OR(AND(AN115&lt;&gt;"",NOT(OR(EXACT(AN115,"Yes"),EXACT(AN115,"No")))),AND(AO115&lt;&gt;"",NOT(ISNUMBER(AO115)))),"H00",IF(OR(AK115="",AM115="",AN115=""),"H01",IF(AND(OR(V115="Material / decision-changing",V115="Consequential / high-impact",W115="Costly to reverse",W115="Hard to reverse"),AL115=""),"H02",IF(AND(OR(V115="Consequential / high-impact",W115="Hard to reverse"),AK115&lt;&gt;"",AL115&lt;&gt;"",EXACT(AK115,AL115)),"H03",IF(AND(AN115="Yes",AO115=""),"H04",IF(AND(AN115="No",AO115&lt;&gt;""),"H05","H06"))))))))</x:f>
      </x:c>
      <x:c r="AQ115" s="38" t="str">
        <x:f>IF(A115="","",IF(AP115="Not active","Not active",IF(OR(AP115="H00",AP115="H01",AP115="H04"),"Incomplete",IF(OR(AP115="H02",AP115="H03",AP115="H05"),"Draft","Complete"))))</x:f>
      </x:c>
      <x:c r="AR115" s="38" t="str">
        <x:f>IF(A115="","",IF(AP115="H00","CONF-HANDOFF-INVALID",IF(AP115="H01","CONF-HANDOFF-INCOMPLETE",IF(AP115="H02","CONF-HANDOFF-REVIEWER",IF(AP115="H03","CONF-HANDOFF-INDEPENDENCE",IF(AP115="H04","CONF-HANDOFF-DATE",IF(AP115="H05","CONF-HANDOFF-DATE-NOT-MATERIAL","")))))))</x:f>
      </x:c>
      <x:c r="AS115" s="38" t="str">
        <x:f>IF(A115="","",IF(AP115="H06","Permitted","Prohibited"))</x:f>
      </x:c>
      <x:c r="AT115" s="38" t="str">
        <x:f>IF(A115="","",IF(OR(AB115="P115",AB115="P116",AB115="P118",AB115="P119"),"What Counts as Reliable Evidence in Competitor Analysis?",IF(AB115="P117","Observed, Inferred and Unresolved Evidence",IF(AB115="P120","How to Handle Contradictory Competitor Evidence",IF(AB115="P121","When Competitor Evidence Becomes Too Old to Use","")))))</x:f>
      </x:c>
      <x:c r="AU115" s="38" t="str">
        <x:f>IF(A115="","","SERPIFAI Confidence Statement Method v1.0.1")</x:f>
      </x:c>
      <x:c r="AV115" s="38" t="str">
        <x:f>IF(A115="","","Qualitative evidence-and-uncertainty protocol; not probability, calibrated accuracy, scoring, assurance or a guarantee.")</x:f>
      </x:c>
    </x:row>
    <x:row r="116">
      <x:c r="A116" s="37"/>
      <x:c r="B116" s="37"/>
      <x:c r="C116" s="37"/>
      <x:c r="D116" s="37"/>
      <x:c r="E116" s="42"/>
      <x:c r="F116" s="37"/>
      <x:c r="G116" s="37"/>
      <x:c r="H116" s="37"/>
      <x:c r="I116" s="37"/>
      <x:c r="J116" s="37"/>
      <x:c r="K116" s="37"/>
      <x:c r="L116" s="37"/>
      <x:c r="M116" s="37"/>
      <x:c r="N116" s="37"/>
      <x:c r="O116" s="37"/>
      <x:c r="P116" s="37"/>
      <x:c r="Q116" s="37"/>
      <x:c r="R116" s="37"/>
      <x:c r="S116" s="37"/>
      <x:c r="T116" s="37"/>
      <x:c r="U116" s="37"/>
      <x:c r="V116" s="37"/>
      <x:c r="W116" s="37"/>
      <x:c r="X116" s="38" t="str">
        <x:f>IF(A116="","",IF(NOT(AND(OR(EXACT(F116,"Use"),EXACT(F116,"Use with limits"),EXACT(F116,"Review required"),EXACT(F116,"Refuse claim"),EXACT(F116,"No material change")),OR(EXACT(J116,"Fit"),EXACT(J116,"Limited / weak"),EXACT(J116,"Stale"),EXACT(J116,"Contradictory"),EXACT(J116,"Missing")),OR(EXACT(K116,"Supported"),EXACT(K116,"Inferred"),EXACT(K116,"Unresolved")),OR(EXACT(L116,"Yes"),EXACT(L116,"Partial"),EXACT(L116,"No"),EXACT(L116,"Unknown")),OR(EXACT(M116,"None found"),EXACT(M116,"Apparent contradiction resolved"),EXACT(M116,"Material contradiction unresolved"),EXACT(M116,"Not checked")),OR(EXACT(N116,"None"),EXACT(N116,"Recoverable missing evidence"),EXACT(N116,"Material evidence unavailable"),EXACT(N116,"Unknown")),OR(EXACT(O116,"Multiple independent lines"),EXACT(O116,"One independent line"),EXACT(O116,"Single-origin only"),EXACT(O116,"Not established")),OR(EXACT(Q116,"None"),EXACT(Q116,"Limited and visible"),EXACT(Q116,"Material but bounded"),EXACT(Q116,"Material and unresolved")),OR(EXACT(S116,"Fit for current decision"),EXACT(S116,"Historical but deliberately bounded"),EXACT(S116,"Stale for current decision"),EXACT(S116,"Context not established")),OR(EXACT(T116,"Unlikely to change assessment"),EXACT(T116,"Could change scope or wording"),EXACT(T116,"Likely to change assessment")),OR(EXACT(V116,"Routine / descriptive"),EXACT(V116,"Material / decision-changing"),EXACT(V116,"Consequential / high-impact")),OR(EXACT(W116,"Easy to reverse"),EXACT(W116,"Costly to reverse"),EXACT(W116,"Hard to reverse")),IF(F116="No material change",OR(EXACT(H116,"Unchanged exact claim"),EXACT(H116,"Changed exact claim")),TRUE),IF(F116="No material change",OR(EXACT(I116,"Unchanged decision use"),EXACT(I116,"Changed decision use")),TRUE),IF(OR(O116="Multiple independent lines",O116="One independent line"),OR(EXACT(P116,"Established independent origins"),EXACT(P116,"Shared or dependent origins"),EXACT(P116,"Not established")),TRUE))),"Invalid","Valid"))</x:f>
      </x:c>
      <x:c r="Y116" s="38" t="str">
        <x:f>IF(A116="","",IF(X116="Invalid","Not evaluated after P00",IF(OR(C116="",D116="",F116="",IF(F116="No material change",OR(H116="",I116=""),FALSE),J116="",K116="",L116="",M116="",N116="",O116="",IF(OR(O116="Multiple independent lines",O116="One independent line"),P116="",FALSE),Q116="",IF(Q116&lt;&gt;"None",R116="",FALSE),S116="",T116="",U116="",V116="",W116=""),"Incomplete","Complete")))</x:f>
      </x:c>
      <x:c r="Z116" s="38" t="str">
        <x:f>IF(A116="","",IF(AB116="P00","Invalid controlled input",IF(AB116="P01","Incomplete",IF(OR(AB116="P02",AB116="P03",AB116="P04",AB116="P05",AB116="P06",AB116="P07",AB116="P08",AB116="P09"),"Not eligible","Eligible"))))</x:f>
      </x:c>
      <x:c r="AA116" s="38" t="str">
        <x:f>IF(A116="","",IF(AB116="P00","No confidence assigned",IF(AB116="P01","No confidence result",IF(OR(AB116="P02",AB116="P03",AB116="P04",AB116="P05",AB116="P06",AB116="P07",AB116="P08",AB116="P09"),"Confidence not assignable",IF(AB116="P10","Low confidence",IF(AB116="P11","Moderate confidence","High confidence"))))))</x:f>
      </x:c>
      <x:c r="AB116" s="38" t="str">
        <x:f>IF(A116="","",IF(X116="Invalid","P00",IF(Y116="Incomplete","P01",IF(F116="Refuse claim","P02",IF(F116="Review required","P03",IF(K116="Unresolved","P04",IF(OR(L116="No",L116="Unknown",L116="Partial"),"P05",IF(OR(J116="Missing",N116&lt;&gt;"None",M116="Not checked"),"P06",IF(OR(J116="Contradictory",M116="Material contradiction unresolved"),"P07",IF(OR(J116="Stale",S116="Stale for current decision",S116="Context not established",Q116="Material and unresolved"),"P08",IF(OR(AND(F116="Use with limits",G116=""),AND(F116="No material change",H116="Changed exact claim"),AND(F116="No material change",I116="Changed decision use"),AND(OR(O116="Multiple independent lines",O116="One independent line"),P116="Not established"),AND(Q116="None",R116&lt;&gt;"")),"P09",IF(OR(Q116="Material but bounded",AND(S116="Historical but deliberately bounded",J116="Limited / weak"),O116="Not established",AND(J116="Limited / weak",O116="Multiple independent lines",P116="Established independent origins",T116="Likely to change assessment"),AND(O116="Single-origin only",NOT(AND(F116="Use",J116="Fit",OR(K116="Supported",K116="Inferred"),L116="Yes",OR(M116="None found",M116="Apparent contradiction resolved"),N116="None",O116="Single-origin only",OR(Q116="None",Q116="Limited and visible"),S116="Fit for current decision",T116="Unlikely to change assessment"))),T116="Likely to change assessment"),"P10",IF(OR(AND(F116="No material change",NOT(AND(OR(F116="Use",F116="No material change"),IF(F116="No material change",AND(H116="Unchanged exact claim",I116="Unchanged decision use"),TRUE),J116="Fit",OR(K116="Supported",K116="Inferred"),L116="Yes",OR(M116="None found",M116="Apparent contradiction resolved"),N116="None",O116="Multiple independent lines",P116="Established independent origins",OR(Q116="None",Q116="Limited and visible"),S116="Fit for current decision",T116="Unlikely to change assessment"))),F116="Use with limits",S116="Historical but deliberately bounded",P116="Shared or dependent origins",O116="One independent line",AND(F116="Use",J116="Fit",OR(K116="Supported",K116="Inferred"),L116="Yes",OR(M116="None found",M116="Apparent contradiction resolved"),N116="None",O116="Single-origin only",OR(Q116="None",Q116="Limited and visible"),S116="Fit for current decision",T116="Unlikely to change assessment"),AND(J116="Limited / weak",O116="Multiple independent lines",P116="Established independent origins",OR(T116="Unlikely to change assessment",T116="Could change scope or wording")),T116="Could change scope or wording"),"P11",IF(AND(OR(F116="Use",F116="No material change"),IF(F116="No material change",AND(H116="Unchanged exact claim",I116="Unchanged decision use"),TRUE),J116="Fit",OR(K116="Supported",K116="Inferred"),L116="Yes",OR(M116="None found",M116="Apparent contradiction resolved"),N116="None",O116="Multiple independent lines",P116="Established independent origins",OR(Q116="None",Q116="Limited and visible"),S116="Fit for current decision",T116="Unlikely to change assessment"),"P12","P09"))))))))))))))</x:f>
      </x:c>
      <x:c r="AC116" s="38" t="str">
        <x:f>IF(A116="","",IF(AB116="P00","CONF-TECH-INVALID-ENUM",IF(AB116="P01","CONF-INCOMPLETE",IF(AB116="P02","CONF-UPSTREAM-REFUSE",IF(AB116="P03","CONF-UPSTREAM-REVIEW",IF(AB116="P04",IF(F116="No material change","CONF-SC-NMC-UNRESOLVED","CONF-UPSTREAM-UNRESOLVED"),IF(AB116="P05",IF(L116="Partial","CONF-DIRECT-FIT-PARTIAL","CONF-DIRECT-FIT"),IF(AB116="P06","CONF-MISSING-OR-UNCHECKED",IF(AB116="P07",IF(F116="No material change","CONF-SC-NMC-CONTRADICTION","CONF-CONTRADICTION"),IF(AB116="P08",IF(Q116="Material and unresolved","CONF-NOT-ASSIGNABLE-ASSUMPTION",IF(AND(F116="No material change",OR(J116="Stale",S116="Stale for current decision")),"CONF-SC-NMC-STALE",IF(S116="Context not established","CONF-NOT-ASSIGNABLE-CONTEXT","CONF-NOT-ASSIGNABLE-STALE-CURRENT"))),IF(AB116="P09",IF(AND(F116="Use with limits",G116=""),"CONF-SC-LIMIT-MISSING",IF(AND(F116="No material change",H116="Changed exact claim"),"CONF-SC-NMC-CLAIM-CHANGED",IF(AND(F116="No material change",I116="Changed decision use"),"CONF-SC-NMC-USE-CHANGED",IF(AND(OR(O116="Multiple independent lines",O116="One independent line"),P116="Not established"),"CONF-SC-INDEPENDENCE-UNPROVEN",IF(AND(Q116="None",R116&lt;&gt;""),"CONF-SC-ASSUMPTION-CONFLICT","CONF-SC-UNCLASSIFIED"))))),IF(AB116="P10",IF(Q116="Material but bounded","CONF-LOW-ASSUMPTION",IF(AND(S116="Historical but deliberately bounded",J116="Limited / weak"),"CONF-LOW-HISTORICAL",IF(O116="Not established","CONF-LOW-NOT-ESTABLISHED",IF(AND(J116="Limited / weak",O116="Multiple independent lines",P116="Established independent origins",T116="Likely to change assessment"),"CONF-LOW-WEAK-LINES",IF(AND(O116="Single-origin only",NOT(AND(F116="Use",J116="Fit",OR(K116="Supported",K116="Inferred"),L116="Yes",OR(M116="None found",M116="Apparent contradiction resolved"),N116="None",O116="Single-origin only",OR(Q116="None",Q116="Limited and visible"),S116="Fit for current decision",T116="Unlikely to change assessment"))),"CONF-LOW-SINGLE-ORIGIN","CONF-LOW-SENSITIVE"))))),IF(AB116="P11",IF(F116="No material change","CONF-MODERATE-NMC",IF(F116="Use with limits","CONF-MODERATE-LIMITED",IF(S116="Historical but deliberately bounded","CONF-MODERATE-HISTORICAL",IF(P116="Shared or dependent origins","CONF-MODERATE-SHARED-ORIGINS",IF(OR(O116="One independent line",AND(F116="Use",J116="Fit",OR(K116="Supported",K116="Inferred"),L116="Yes",OR(M116="None found",M116="Apparent contradiction resolved"),N116="None",O116="Single-origin only",OR(Q116="None",Q116="Limited and visible"),S116="Fit for current decision",T116="Unlikely to change assessment")),"CONF-MODERATE-ONE-LINE",IF(AND(J116="Limited / weak",O116="Multiple independent lines",P116="Established independent origins",OR(T116="Unlikely to change assessment",T116="Could change scope or wording")),"CONF-MODERATE-WEAK-LINES","CONF-MODERATE-SENSITIVE")))))),IF(AB116="P12",IF(F116="No material change","CONF-HIGH-NMC",IF(K116="Inferred","CONF-HIGH-INFERENCE-RETAINED","CONF-HIGH-DIRECT-INDEPENDENT")),""))))))))))))))</x:f>
      </x:c>
      <x:c r="AD116" s="38" t="str">
        <x:f>IF(A116="","",IF(AC116="A138-TECH-INVALID-ENUM","One or more active Stage 1 controlled values are invalid.",IF(AC116="A138-INCOMPLETE","The active Stage 1 assessment is incomplete.",IF(AC116="A138-UPSTREAM-REFUSE","What Counts as Reliable Evidence in Competitor Analysis? returned Refuse claim.",IF(AC116="A138-UPSTREAM-REVIEW","What Counts as Reliable Evidence in Competitor Analysis? returned Review required.",IF(AC116="A138-SC-NMC-UNRESOLVED","The no-material-change claim remains unresolved.",IF(AC116="A138-UPSTREAM-UNRESOLVED","The claim remains unresolved.",IF(AC116="A138-DIRECT-FIT","The evidence does not directly fit the exact submitted claim.",IF(AC116="A138-DIRECT-FIT-PARTIAL","The submitted claim only partially fits the evidence.",IF(AC116="A138-MISSING-OR-UNCHECKED","Required evidence is missing, unavailable, unknown, or contradiction checking is incomplete.",IF(AC116="A138-CONTRADICTION","A material contradiction remains unresolved.",IF(AC116="A138-SC-NMC-CONTRADICTION","The no-material-change submission contains an unresolved material contradiction.",IF(AC116="A138-NOT-ASSIGNABLE-ASSUMPTION","A material assumption remains unresolved.",IF(AC116="A138-NOT-ASSIGNABLE-CONTEXT","The relevant context is not established.",IF(AC116="A138-NOT-ASSIGNABLE-STALE-CURRENT","The evidence or context is stale for the current decision.",IF(AC116="A138-SC-NMC-STALE","The no-material-change assessment is stale for the current decision.",IF(AC116="A138-SC-ASSUMPTION-CONFLICT","The assumption category and detail conflict.",IF(AC116="A138-SC-INDEPENDENCE-UNPROVEN","Independent origins are not established.",IF(AC116="A138-SC-LIMIT-MISSING","Use with limits requires a named limitation.",IF(AC116="A138-SC-NMC-CLAIM-CHANGED","The exact claim changed, so prior confidence cannot be carried forward.",IF(AC116="A138-SC-NMC-USE-CHANGED","The decision use changed.",IF(AC116="A138-SC-UNCLASSIFIED","The valid input combination has no authorized classification.",IF(AC116="A138-LOW-ASSUMPTION","A bounded material assumption makes the eligible assessment fragile.",IF(AC116="A138-LOW-HISTORICAL","Historical, weak support makes the assessment fragile.",IF(AC116="A138-LOW-NOT-ESTABLISHED","Support exists but independent support is not established.",IF(AC116="A138-LOW-SENSITIVE","Plausible new evidence is likely to change the assessment.",IF(AC116="A138-LOW-SINGLE-ORIGIN","The eligible assessment depends on one origin and fails the stable single-origin conjunction.",IF(AC116="A138-LOW-WEAK-LINES","Multiple independent lines remain weak and the result is likely to change.",IF(AC116="A138-MODERATE-HISTORICAL","The evidence supports a deliberately historical, bounded assessment.",IF(AC116="A138-MODERATE-LIMITED","The assessment is eligible only within the named limitation.",IF(AC116="A138-MODERATE-NMC","The unchanged assessment remains eligible but retains meaningful uncertainty.",IF(AC116="A138-MODERATE-ONE-LINE","The assessment rests on one effective line of support.",IF(AC116="A138-MODERATE-SENSITIVE","Meaningful new evidence could change the scope or wording.",IF(AC116="A138-MODERATE-SHARED-ORIGINS","The lines share or depend on common origins, reducing independent corroboration.",IF(AC116="A138-MODERATE-WEAK-LINES","Established independent origins support the assessment, but the evidence remains limited or weak.",IF(AC116="A138-HIGH-DIRECT-INDEPENDENT","Direct, coherent support with established independent origins and limited visible assumptions supports the bounded assessment.",IF(AC116="A138-HIGH-INFERENCE-RETAINED","Direct, coherent support with established independent origins supports the bounded inference; it remains explicitly an inference.",IF(AC116="A138-HIGH-NMC","The exact claim and decision use are unchanged and the strong-support conditions remain satisfied.",""))))))))))))))))))))))))))))))))))))))</x:f>
      </x:c>
      <x:c r="AE116" s="38" t="str">
        <x:f>IF(A116="","",IF(Z116="Invalid controlled input","No confidence statement is permitted.",IF(Z116="Incomplete","No confidence statement is permitted until Stage 1 is complete.",IF(Z116="Not eligible","Confidence not assignable: no confidence statement is permitted for "&amp;C116&amp;" because "&amp;AD116&amp;" "&amp;AG116,IF(AA116="High confidence",IF(K116="Inferred","The evidence supports the inference that ","The available evidence strongly supports the assessment that ")&amp;C116&amp;", with High confidence within "&amp;D116&amp;". The principal remaining uncertainty is "&amp;U116,IF(AA116="Moderate confidence",IF(K116="Inferred","The evidence supports the inference that ","The available evidence supports the assessment that ")&amp;C116&amp;", with Moderate confidence within "&amp;D116&amp;". "&amp;U116&amp;" could change its scope or wording.",IF(K116="Inferred","The limited evidence supports the provisional inference that ","Limited evidence weakly supports the bounded assessment that ")&amp;C116&amp;". Treat it as provisional because "&amp;U116))))))</x:f>
      </x:c>
      <x:c r="AF116" s="38" t="str">
        <x:f>IF(A116="","",IF(Z116="Invalid controlled input","Do not preserve or reuse a previous result.",IF(Z116="Incomplete","Do not infer a result from partial inputs.",IF(Z116="Not eligible","Do not use High, Moderate or Low confidence, zero confidence, very low confidence, or wording that presents the claim as established.",IF(AA116="High confidence","Do not say certain, proven, guaranteed, definitely, conclusive, established fact, or assign a numerical probability.",IF(AA116="Moderate confidence","Do not say definitive, conclusive, established fact, or attach a percentage band.","Do not say shows, confirms, demonstrates as established, or use Low confidence to rescue an unsupported claim."))))))</x:f>
      </x:c>
      <x:c r="AG116" s="38" t="str">
        <x:f>IF(A116="","",IF(AC116="A138-TECH-INVALID-ENUM","Correct the exact invalid value and resubmit.",IF(AC116="A138-INCOMPLETE","Complete every active Stage 1 field.",IF(AC116="A138-UPSTREAM-REFUSE","Resolve or replace the refused claim through What Counts as Reliable Evidence in Competitor Analysis?.",IF(AC116="A138-UPSTREAM-REVIEW","Complete the review in What Counts as Reliable Evidence in Competitor Analysis? before confidence assessment.",IF(AC116="A138-SC-NMC-UNRESOLVED","Resolve the claim status upstream before assigning confidence.",IF(AC116="A138-UPSTREAM-UNRESOLVED","Resolve the claim status upstream before assigning confidence.",IF(AC116="A138-DIRECT-FIT","Narrow or replace the claim and rerun What Counts as Reliable Evidence in Competitor Analysis?.",IF(AC116="A138-DIRECT-FIT-PARTIAL","Submit the separately narrowed proposition approved through What Counts as Reliable Evidence in Competitor Analysis? as the new Exact claim with Direct claim fit set to Yes.",IF(AC116="A138-MISSING-OR-UNCHECKED","Recover or document the required evidence and complete the review in What Counts as Reliable Evidence in Competitor Analysis? before assigning confidence.",IF(AC116="A138-CONTRADICTION","Resolve or preserve the contradiction through How to Handle Contradictory Competitor Evidence before assigning confidence.",IF(AC116="A138-SC-NMC-CONTRADICTION","Resolve or preserve the contradiction through How to Handle Contradictory Competitor Evidence before assigning confidence.",IF(AC116="A138-NOT-ASSIGNABLE-ASSUMPTION","Resolve the material assumption or narrow the claim.",IF(AC116="A138-NOT-ASSIGNABLE-CONTEXT","Establish the relevant context before assigning confidence.",IF(AC116="A138-NOT-ASSIGNABLE-STALE-CURRENT","Update or historically bind the evidence through When Competitor Evidence Becomes Too Old to Use.",IF(AC116="A138-SC-NMC-STALE","Run a fresh assessment with current evidence.",IF(AC116="A138-SC-ASSUMPTION-CONFLICT","Choose a bounded assumption category or remove the detail.",IF(AC116="A138-SC-INDEPENDENCE-UNPROVEN","Trace origins or correct the support category.",IF(AC116="A138-SC-LIMIT-MISSING","Add the exact limitation or correct the upstream outcome.",IF(AC116="A138-SC-NMC-CLAIM-CHANGED","Run a fresh assessment.",IF(AC116="A138-SC-NMC-USE-CHANGED","Run a fresh assessment for the new use.",IF(AC116="A138-SC-UNCLASSIFIED","Return to method governance; do not invent a result.",IF(AC116="A138-LOW-ASSUMPTION","Keep the assumption explicit and seek evidence that could remove it.",IF(AC116="A138-LOW-HISTORICAL","Use only historically bounded wording and seek current evidence.",IF(AC116="A138-LOW-NOT-ESTABLISHED","Trace provenance or collect genuinely independent evidence.",IF(AC116="A138-LOW-SENSITIVE","Collect the evidence most likely to change the result.",IF(AC116="A138-LOW-SINGLE-ORIGIN","Seek genuinely independent corroboration.",IF(AC116="A138-LOW-WEAK-LINES","Strengthen direct support before consequential use.",IF(AC116="A138-MODERATE-HISTORICAL","Do not generalize it to the current decision without fresh evidence.",IF(AC116="A138-MODERATE-LIMITED","Reopen if the named limitation no longer holds.",IF(AC116="A138-MODERATE-NMC","Reopen if the exact claim, use, evidence or context changes.",IF(AC116="A138-MODERATE-ONE-LINE","A second genuinely independent line could change scope or wording.",IF(AC116="A138-MODERATE-SENSITIVE","Name the likely change trigger and keep the statement bounded.",IF(AC116="A138-MODERATE-SHARED-ORIGINS","Seek genuinely independent origins.",IF(AC116="A138-MODERATE-WEAK-LINES","Strengthen the direct evidence and preserve the limitation.",IF(AC116="A138-HIGH-DIRECT-INDEPENDENT","Reopen on the named evidence, context, assumption or decision-use trigger.",IF(AC116="A138-HIGH-INFERENCE-RETAINED","Retain the inference marker and reopen on the named trigger.",IF(AC116="A138-HIGH-NMC","Reopen on the named evidence, context, assumption or decision-use trigger.",""))))))))))))))))))))))))))))))))))))))</x:f>
      </x:c>
      <x:c r="AH116" s="38" t="str">
        <x:f>IF(A116="","",IF(Z116&lt;&gt;"Eligible","",IF(AND(V116="Consequential / high-impact",W116="Hard to reverse"),"CONF-OVERLAY-CONSEQUENCE + CONF-OVERLAY-HARD-TO-REVERSE",IF(AND(AA116="Low confidence",W116="Hard to reverse"),"CONF-OVERLAY-HARD-TO-REVERSE",IF(V116="Consequential / high-impact","CONF-OVERLAY-CONSEQUENCE",IF(W116="Hard to reverse","CONF-OVERLAY-HARD-TO-REVERSE",IF(OR(V116="Material / decision-changing",W116="Costly to reverse"),"CONF-OVERLAY-CONSEQUENCE","")))))))</x:f>
      </x:c>
      <x:c r="AI116" s="38" t="str">
        <x:f>IF(A116="","",IF(Z116&lt;&gt;"Eligible","",IF(AND(V116="Consequential / high-impact",W116="Hard to reverse"),IF(AA116="Low confidence","Independent review and formal approval required; default to deferral, evidence collection or a reversible test.","Independent accountable review and formal approval required before a consequential, hard-to-reverse action."),IF(AND(AA116="Low confidence",W116="Hard to reverse"),"Independent review and formal approval required; default to deferral, evidence collection or a reversible test.",IF(V116="Consequential / high-impact","Independent accountable review and formal approval required.",IF(W116="Hard to reverse","Independent review required before a hard-to-reverse action.",IF(OR(V116="Material / decision-changing",W116="Costly to reverse"),"Accountable reviewer required before material use.","Owner review; reopen on the named trigger.")))))))</x:f>
      </x:c>
      <x:c r="AJ116" s="38" t="str">
        <x:f>IF(A116="","",IF(Z116&lt;&gt;"Eligible","",IF(AND(V116="Consequential / high-impact",W116="Hard to reverse"),IF(AA116="Low confidence","Do not make an irreversible commitment from this Low-confidence assessment.","Prefer a reversible step and proceed only within the recorded scope after independent review; confidence itself is unchanged."),IF(AND(AA116="Low confidence",W116="Hard to reverse"),"Do not make an irreversible commitment from this Low-confidence assessment.",IF(V116="Consequential / high-impact","Proceed only within the recorded scope after independent review; confidence itself is unchanged.",IF(W116="Hard to reverse","Prefer a reversible step until review is complete.",IF(OR(V116="Material / decision-changing",W116="Costly to reverse"),"Use only after accountable review and within the stated boundary.","Proceed within the stated scope and preserve the reopen condition.")))))))</x:f>
      </x:c>
      <x:c r="AK116" s="37"/>
      <x:c r="AL116" s="37"/>
      <x:c r="AM116" s="37"/>
      <x:c r="AN116" s="37"/>
      <x:c r="AO116" s="42"/>
      <x:c r="AP116" s="38" t="str">
        <x:f>IF(A116="","",IF(Z116&lt;&gt;"Eligible","Not active",IF(OR(AND(AN116&lt;&gt;"",NOT(OR(EXACT(AN116,"Yes"),EXACT(AN116,"No")))),AND(AO116&lt;&gt;"",NOT(ISNUMBER(AO116)))),"H00",IF(OR(AK116="",AM116="",AN116=""),"H01",IF(AND(OR(V116="Material / decision-changing",V116="Consequential / high-impact",W116="Costly to reverse",W116="Hard to reverse"),AL116=""),"H02",IF(AND(OR(V116="Consequential / high-impact",W116="Hard to reverse"),AK116&lt;&gt;"",AL116&lt;&gt;"",EXACT(AK116,AL116)),"H03",IF(AND(AN116="Yes",AO116=""),"H04",IF(AND(AN116="No",AO116&lt;&gt;""),"H05","H06"))))))))</x:f>
      </x:c>
      <x:c r="AQ116" s="38" t="str">
        <x:f>IF(A116="","",IF(AP116="Not active","Not active",IF(OR(AP116="H00",AP116="H01",AP116="H04"),"Incomplete",IF(OR(AP116="H02",AP116="H03",AP116="H05"),"Draft","Complete"))))</x:f>
      </x:c>
      <x:c r="AR116" s="38" t="str">
        <x:f>IF(A116="","",IF(AP116="H00","CONF-HANDOFF-INVALID",IF(AP116="H01","CONF-HANDOFF-INCOMPLETE",IF(AP116="H02","CONF-HANDOFF-REVIEWER",IF(AP116="H03","CONF-HANDOFF-INDEPENDENCE",IF(AP116="H04","CONF-HANDOFF-DATE",IF(AP116="H05","CONF-HANDOFF-DATE-NOT-MATERIAL","")))))))</x:f>
      </x:c>
      <x:c r="AS116" s="38" t="str">
        <x:f>IF(A116="","",IF(AP116="H06","Permitted","Prohibited"))</x:f>
      </x:c>
      <x:c r="AT116" s="38" t="str">
        <x:f>IF(A116="","",IF(OR(AB116="P116",AB116="P117",AB116="P119",AB116="P120"),"What Counts as Reliable Evidence in Competitor Analysis?",IF(AB116="P118","Observed, Inferred and Unresolved Evidence",IF(AB116="P121","How to Handle Contradictory Competitor Evidence",IF(AB116="P122","When Competitor Evidence Becomes Too Old to Use","")))))</x:f>
      </x:c>
      <x:c r="AU116" s="38" t="str">
        <x:f>IF(A116="","","SERPIFAI Confidence Statement Method v1.0.1")</x:f>
      </x:c>
      <x:c r="AV116" s="38" t="str">
        <x:f>IF(A116="","","Qualitative evidence-and-uncertainty protocol; not probability, calibrated accuracy, scoring, assurance or a guarantee.")</x:f>
      </x:c>
    </x:row>
    <x:row r="117">
      <x:c r="A117" s="37"/>
      <x:c r="B117" s="37"/>
      <x:c r="C117" s="37"/>
      <x:c r="D117" s="37"/>
      <x:c r="E117" s="42"/>
      <x:c r="F117" s="37"/>
      <x:c r="G117" s="37"/>
      <x:c r="H117" s="37"/>
      <x:c r="I117" s="37"/>
      <x:c r="J117" s="37"/>
      <x:c r="K117" s="37"/>
      <x:c r="L117" s="37"/>
      <x:c r="M117" s="37"/>
      <x:c r="N117" s="37"/>
      <x:c r="O117" s="37"/>
      <x:c r="P117" s="37"/>
      <x:c r="Q117" s="37"/>
      <x:c r="R117" s="37"/>
      <x:c r="S117" s="37"/>
      <x:c r="T117" s="37"/>
      <x:c r="U117" s="37"/>
      <x:c r="V117" s="37"/>
      <x:c r="W117" s="37"/>
      <x:c r="X117" s="38" t="str">
        <x:f>IF(A117="","",IF(NOT(AND(OR(EXACT(F117,"Use"),EXACT(F117,"Use with limits"),EXACT(F117,"Review required"),EXACT(F117,"Refuse claim"),EXACT(F117,"No material change")),OR(EXACT(J117,"Fit"),EXACT(J117,"Limited / weak"),EXACT(J117,"Stale"),EXACT(J117,"Contradictory"),EXACT(J117,"Missing")),OR(EXACT(K117,"Supported"),EXACT(K117,"Inferred"),EXACT(K117,"Unresolved")),OR(EXACT(L117,"Yes"),EXACT(L117,"Partial"),EXACT(L117,"No"),EXACT(L117,"Unknown")),OR(EXACT(M117,"None found"),EXACT(M117,"Apparent contradiction resolved"),EXACT(M117,"Material contradiction unresolved"),EXACT(M117,"Not checked")),OR(EXACT(N117,"None"),EXACT(N117,"Recoverable missing evidence"),EXACT(N117,"Material evidence unavailable"),EXACT(N117,"Unknown")),OR(EXACT(O117,"Multiple independent lines"),EXACT(O117,"One independent line"),EXACT(O117,"Single-origin only"),EXACT(O117,"Not established")),OR(EXACT(Q117,"None"),EXACT(Q117,"Limited and visible"),EXACT(Q117,"Material but bounded"),EXACT(Q117,"Material and unresolved")),OR(EXACT(S117,"Fit for current decision"),EXACT(S117,"Historical but deliberately bounded"),EXACT(S117,"Stale for current decision"),EXACT(S117,"Context not established")),OR(EXACT(T117,"Unlikely to change assessment"),EXACT(T117,"Could change scope or wording"),EXACT(T117,"Likely to change assessment")),OR(EXACT(V117,"Routine / descriptive"),EXACT(V117,"Material / decision-changing"),EXACT(V117,"Consequential / high-impact")),OR(EXACT(W117,"Easy to reverse"),EXACT(W117,"Costly to reverse"),EXACT(W117,"Hard to reverse")),IF(F117="No material change",OR(EXACT(H117,"Unchanged exact claim"),EXACT(H117,"Changed exact claim")),TRUE),IF(F117="No material change",OR(EXACT(I117,"Unchanged decision use"),EXACT(I117,"Changed decision use")),TRUE),IF(OR(O117="Multiple independent lines",O117="One independent line"),OR(EXACT(P117,"Established independent origins"),EXACT(P117,"Shared or dependent origins"),EXACT(P117,"Not established")),TRUE))),"Invalid","Valid"))</x:f>
      </x:c>
      <x:c r="Y117" s="38" t="str">
        <x:f>IF(A117="","",IF(X117="Invalid","Not evaluated after P00",IF(OR(C117="",D117="",F117="",IF(F117="No material change",OR(H117="",I117=""),FALSE),J117="",K117="",L117="",M117="",N117="",O117="",IF(OR(O117="Multiple independent lines",O117="One independent line"),P117="",FALSE),Q117="",IF(Q117&lt;&gt;"None",R117="",FALSE),S117="",T117="",U117="",V117="",W117=""),"Incomplete","Complete")))</x:f>
      </x:c>
      <x:c r="Z117" s="38" t="str">
        <x:f>IF(A117="","",IF(AB117="P00","Invalid controlled input",IF(AB117="P01","Incomplete",IF(OR(AB117="P02",AB117="P03",AB117="P04",AB117="P05",AB117="P06",AB117="P07",AB117="P08",AB117="P09"),"Not eligible","Eligible"))))</x:f>
      </x:c>
      <x:c r="AA117" s="38" t="str">
        <x:f>IF(A117="","",IF(AB117="P00","No confidence assigned",IF(AB117="P01","No confidence result",IF(OR(AB117="P02",AB117="P03",AB117="P04",AB117="P05",AB117="P06",AB117="P07",AB117="P08",AB117="P09"),"Confidence not assignable",IF(AB117="P10","Low confidence",IF(AB117="P11","Moderate confidence","High confidence"))))))</x:f>
      </x:c>
      <x:c r="AB117" s="38" t="str">
        <x:f>IF(A117="","",IF(X117="Invalid","P00",IF(Y117="Incomplete","P01",IF(F117="Refuse claim","P02",IF(F117="Review required","P03",IF(K117="Unresolved","P04",IF(OR(L117="No",L117="Unknown",L117="Partial"),"P05",IF(OR(J117="Missing",N117&lt;&gt;"None",M117="Not checked"),"P06",IF(OR(J117="Contradictory",M117="Material contradiction unresolved"),"P07",IF(OR(J117="Stale",S117="Stale for current decision",S117="Context not established",Q117="Material and unresolved"),"P08",IF(OR(AND(F117="Use with limits",G117=""),AND(F117="No material change",H117="Changed exact claim"),AND(F117="No material change",I117="Changed decision use"),AND(OR(O117="Multiple independent lines",O117="One independent line"),P117="Not established"),AND(Q117="None",R117&lt;&gt;"")),"P09",IF(OR(Q117="Material but bounded",AND(S117="Historical but deliberately bounded",J117="Limited / weak"),O117="Not established",AND(J117="Limited / weak",O117="Multiple independent lines",P117="Established independent origins",T117="Likely to change assessment"),AND(O117="Single-origin only",NOT(AND(F117="Use",J117="Fit",OR(K117="Supported",K117="Inferred"),L117="Yes",OR(M117="None found",M117="Apparent contradiction resolved"),N117="None",O117="Single-origin only",OR(Q117="None",Q117="Limited and visible"),S117="Fit for current decision",T117="Unlikely to change assessment"))),T117="Likely to change assessment"),"P10",IF(OR(AND(F117="No material change",NOT(AND(OR(F117="Use",F117="No material change"),IF(F117="No material change",AND(H117="Unchanged exact claim",I117="Unchanged decision use"),TRUE),J117="Fit",OR(K117="Supported",K117="Inferred"),L117="Yes",OR(M117="None found",M117="Apparent contradiction resolved"),N117="None",O117="Multiple independent lines",P117="Established independent origins",OR(Q117="None",Q117="Limited and visible"),S117="Fit for current decision",T117="Unlikely to change assessment"))),F117="Use with limits",S117="Historical but deliberately bounded",P117="Shared or dependent origins",O117="One independent line",AND(F117="Use",J117="Fit",OR(K117="Supported",K117="Inferred"),L117="Yes",OR(M117="None found",M117="Apparent contradiction resolved"),N117="None",O117="Single-origin only",OR(Q117="None",Q117="Limited and visible"),S117="Fit for current decision",T117="Unlikely to change assessment"),AND(J117="Limited / weak",O117="Multiple independent lines",P117="Established independent origins",OR(T117="Unlikely to change assessment",T117="Could change scope or wording")),T117="Could change scope or wording"),"P11",IF(AND(OR(F117="Use",F117="No material change"),IF(F117="No material change",AND(H117="Unchanged exact claim",I117="Unchanged decision use"),TRUE),J117="Fit",OR(K117="Supported",K117="Inferred"),L117="Yes",OR(M117="None found",M117="Apparent contradiction resolved"),N117="None",O117="Multiple independent lines",P117="Established independent origins",OR(Q117="None",Q117="Limited and visible"),S117="Fit for current decision",T117="Unlikely to change assessment"),"P12","P09"))))))))))))))</x:f>
      </x:c>
      <x:c r="AC117" s="38" t="str">
        <x:f>IF(A117="","",IF(AB117="P00","CONF-TECH-INVALID-ENUM",IF(AB117="P01","CONF-INCOMPLETE",IF(AB117="P02","CONF-UPSTREAM-REFUSE",IF(AB117="P03","CONF-UPSTREAM-REVIEW",IF(AB117="P04",IF(F117="No material change","CONF-SC-NMC-UNRESOLVED","CONF-UPSTREAM-UNRESOLVED"),IF(AB117="P05",IF(L117="Partial","CONF-DIRECT-FIT-PARTIAL","CONF-DIRECT-FIT"),IF(AB117="P06","CONF-MISSING-OR-UNCHECKED",IF(AB117="P07",IF(F117="No material change","CONF-SC-NMC-CONTRADICTION","CONF-CONTRADICTION"),IF(AB117="P08",IF(Q117="Material and unresolved","CONF-NOT-ASSIGNABLE-ASSUMPTION",IF(AND(F117="No material change",OR(J117="Stale",S117="Stale for current decision")),"CONF-SC-NMC-STALE",IF(S117="Context not established","CONF-NOT-ASSIGNABLE-CONTEXT","CONF-NOT-ASSIGNABLE-STALE-CURRENT"))),IF(AB117="P09",IF(AND(F117="Use with limits",G117=""),"CONF-SC-LIMIT-MISSING",IF(AND(F117="No material change",H117="Changed exact claim"),"CONF-SC-NMC-CLAIM-CHANGED",IF(AND(F117="No material change",I117="Changed decision use"),"CONF-SC-NMC-USE-CHANGED",IF(AND(OR(O117="Multiple independent lines",O117="One independent line"),P117="Not established"),"CONF-SC-INDEPENDENCE-UNPROVEN",IF(AND(Q117="None",R117&lt;&gt;""),"CONF-SC-ASSUMPTION-CONFLICT","CONF-SC-UNCLASSIFIED"))))),IF(AB117="P10",IF(Q117="Material but bounded","CONF-LOW-ASSUMPTION",IF(AND(S117="Historical but deliberately bounded",J117="Limited / weak"),"CONF-LOW-HISTORICAL",IF(O117="Not established","CONF-LOW-NOT-ESTABLISHED",IF(AND(J117="Limited / weak",O117="Multiple independent lines",P117="Established independent origins",T117="Likely to change assessment"),"CONF-LOW-WEAK-LINES",IF(AND(O117="Single-origin only",NOT(AND(F117="Use",J117="Fit",OR(K117="Supported",K117="Inferred"),L117="Yes",OR(M117="None found",M117="Apparent contradiction resolved"),N117="None",O117="Single-origin only",OR(Q117="None",Q117="Limited and visible"),S117="Fit for current decision",T117="Unlikely to change assessment"))),"CONF-LOW-SINGLE-ORIGIN","CONF-LOW-SENSITIVE"))))),IF(AB117="P11",IF(F117="No material change","CONF-MODERATE-NMC",IF(F117="Use with limits","CONF-MODERATE-LIMITED",IF(S117="Historical but deliberately bounded","CONF-MODERATE-HISTORICAL",IF(P117="Shared or dependent origins","CONF-MODERATE-SHARED-ORIGINS",IF(OR(O117="One independent line",AND(F117="Use",J117="Fit",OR(K117="Supported",K117="Inferred"),L117="Yes",OR(M117="None found",M117="Apparent contradiction resolved"),N117="None",O117="Single-origin only",OR(Q117="None",Q117="Limited and visible"),S117="Fit for current decision",T117="Unlikely to change assessment")),"CONF-MODERATE-ONE-LINE",IF(AND(J117="Limited / weak",O117="Multiple independent lines",P117="Established independent origins",OR(T117="Unlikely to change assessment",T117="Could change scope or wording")),"CONF-MODERATE-WEAK-LINES","CONF-MODERATE-SENSITIVE")))))),IF(AB117="P12",IF(F117="No material change","CONF-HIGH-NMC",IF(K117="Inferred","CONF-HIGH-INFERENCE-RETAINED","CONF-HIGH-DIRECT-INDEPENDENT")),""))))))))))))))</x:f>
      </x:c>
      <x:c r="AD117" s="38" t="str">
        <x:f>IF(A117="","",IF(AC117="A139-TECH-INVALID-ENUM","One or more active Stage 1 controlled values are invalid.",IF(AC117="A139-INCOMPLETE","The active Stage 1 assessment is incomplete.",IF(AC117="A139-UPSTREAM-REFUSE","What Counts as Reliable Evidence in Competitor Analysis? returned Refuse claim.",IF(AC117="A139-UPSTREAM-REVIEW","What Counts as Reliable Evidence in Competitor Analysis? returned Review required.",IF(AC117="A139-SC-NMC-UNRESOLVED","The no-material-change claim remains unresolved.",IF(AC117="A139-UPSTREAM-UNRESOLVED","The claim remains unresolved.",IF(AC117="A139-DIRECT-FIT","The evidence does not directly fit the exact submitted claim.",IF(AC117="A139-DIRECT-FIT-PARTIAL","The submitted claim only partially fits the evidence.",IF(AC117="A139-MISSING-OR-UNCHECKED","Required evidence is missing, unavailable, unknown, or contradiction checking is incomplete.",IF(AC117="A139-CONTRADICTION","A material contradiction remains unresolved.",IF(AC117="A139-SC-NMC-CONTRADICTION","The no-material-change submission contains an unresolved material contradiction.",IF(AC117="A139-NOT-ASSIGNABLE-ASSUMPTION","A material assumption remains unresolved.",IF(AC117="A139-NOT-ASSIGNABLE-CONTEXT","The relevant context is not established.",IF(AC117="A139-NOT-ASSIGNABLE-STALE-CURRENT","The evidence or context is stale for the current decision.",IF(AC117="A139-SC-NMC-STALE","The no-material-change assessment is stale for the current decision.",IF(AC117="A139-SC-ASSUMPTION-CONFLICT","The assumption category and detail conflict.",IF(AC117="A139-SC-INDEPENDENCE-UNPROVEN","Independent origins are not established.",IF(AC117="A139-SC-LIMIT-MISSING","Use with limits requires a named limitation.",IF(AC117="A139-SC-NMC-CLAIM-CHANGED","The exact claim changed, so prior confidence cannot be carried forward.",IF(AC117="A139-SC-NMC-USE-CHANGED","The decision use changed.",IF(AC117="A139-SC-UNCLASSIFIED","The valid input combination has no authorized classification.",IF(AC117="A139-LOW-ASSUMPTION","A bounded material assumption makes the eligible assessment fragile.",IF(AC117="A139-LOW-HISTORICAL","Historical, weak support makes the assessment fragile.",IF(AC117="A139-LOW-NOT-ESTABLISHED","Support exists but independent support is not established.",IF(AC117="A139-LOW-SENSITIVE","Plausible new evidence is likely to change the assessment.",IF(AC117="A139-LOW-SINGLE-ORIGIN","The eligible assessment depends on one origin and fails the stable single-origin conjunction.",IF(AC117="A139-LOW-WEAK-LINES","Multiple independent lines remain weak and the result is likely to change.",IF(AC117="A139-MODERATE-HISTORICAL","The evidence supports a deliberately historical, bounded assessment.",IF(AC117="A139-MODERATE-LIMITED","The assessment is eligible only within the named limitation.",IF(AC117="A139-MODERATE-NMC","The unchanged assessment remains eligible but retains meaningful uncertainty.",IF(AC117="A139-MODERATE-ONE-LINE","The assessment rests on one effective line of support.",IF(AC117="A139-MODERATE-SENSITIVE","Meaningful new evidence could change the scope or wording.",IF(AC117="A139-MODERATE-SHARED-ORIGINS","The lines share or depend on common origins, reducing independent corroboration.",IF(AC117="A139-MODERATE-WEAK-LINES","Established independent origins support the assessment, but the evidence remains limited or weak.",IF(AC117="A139-HIGH-DIRECT-INDEPENDENT","Direct, coherent support with established independent origins and limited visible assumptions supports the bounded assessment.",IF(AC117="A139-HIGH-INFERENCE-RETAINED","Direct, coherent support with established independent origins supports the bounded inference; it remains explicitly an inference.",IF(AC117="A139-HIGH-NMC","The exact claim and decision use are unchanged and the strong-support conditions remain satisfied.",""))))))))))))))))))))))))))))))))))))))</x:f>
      </x:c>
      <x:c r="AE117" s="38" t="str">
        <x:f>IF(A117="","",IF(Z117="Invalid controlled input","No confidence statement is permitted.",IF(Z117="Incomplete","No confidence statement is permitted until Stage 1 is complete.",IF(Z117="Not eligible","Confidence not assignable: no confidence statement is permitted for "&amp;C117&amp;" because "&amp;AD117&amp;" "&amp;AG117,IF(AA117="High confidence",IF(K117="Inferred","The evidence supports the inference that ","The available evidence strongly supports the assessment that ")&amp;C117&amp;", with High confidence within "&amp;D117&amp;". The principal remaining uncertainty is "&amp;U117,IF(AA117="Moderate confidence",IF(K117="Inferred","The evidence supports the inference that ","The available evidence supports the assessment that ")&amp;C117&amp;", with Moderate confidence within "&amp;D117&amp;". "&amp;U117&amp;" could change its scope or wording.",IF(K117="Inferred","The limited evidence supports the provisional inference that ","Limited evidence weakly supports the bounded assessment that ")&amp;C117&amp;". Treat it as provisional because "&amp;U117))))))</x:f>
      </x:c>
      <x:c r="AF117" s="38" t="str">
        <x:f>IF(A117="","",IF(Z117="Invalid controlled input","Do not preserve or reuse a previous result.",IF(Z117="Incomplete","Do not infer a result from partial inputs.",IF(Z117="Not eligible","Do not use High, Moderate or Low confidence, zero confidence, very low confidence, or wording that presents the claim as established.",IF(AA117="High confidence","Do not say certain, proven, guaranteed, definitely, conclusive, established fact, or assign a numerical probability.",IF(AA117="Moderate confidence","Do not say definitive, conclusive, established fact, or attach a percentage band.","Do not say shows, confirms, demonstrates as established, or use Low confidence to rescue an unsupported claim."))))))</x:f>
      </x:c>
      <x:c r="AG117" s="38" t="str">
        <x:f>IF(A117="","",IF(AC117="A139-TECH-INVALID-ENUM","Correct the exact invalid value and resubmit.",IF(AC117="A139-INCOMPLETE","Complete every active Stage 1 field.",IF(AC117="A139-UPSTREAM-REFUSE","Resolve or replace the refused claim through What Counts as Reliable Evidence in Competitor Analysis?.",IF(AC117="A139-UPSTREAM-REVIEW","Complete the review in What Counts as Reliable Evidence in Competitor Analysis? before confidence assessment.",IF(AC117="A139-SC-NMC-UNRESOLVED","Resolve the claim status upstream before assigning confidence.",IF(AC117="A139-UPSTREAM-UNRESOLVED","Resolve the claim status upstream before assigning confidence.",IF(AC117="A139-DIRECT-FIT","Narrow or replace the claim and rerun What Counts as Reliable Evidence in Competitor Analysis?.",IF(AC117="A139-DIRECT-FIT-PARTIAL","Submit the separately narrowed proposition approved through What Counts as Reliable Evidence in Competitor Analysis? as the new Exact claim with Direct claim fit set to Yes.",IF(AC117="A139-MISSING-OR-UNCHECKED","Recover or document the required evidence and complete the review in What Counts as Reliable Evidence in Competitor Analysis? before assigning confidence.",IF(AC117="A139-CONTRADICTION","Resolve or preserve the contradiction through How to Handle Contradictory Competitor Evidence before assigning confidence.",IF(AC117="A139-SC-NMC-CONTRADICTION","Resolve or preserve the contradiction through How to Handle Contradictory Competitor Evidence before assigning confidence.",IF(AC117="A139-NOT-ASSIGNABLE-ASSUMPTION","Resolve the material assumption or narrow the claim.",IF(AC117="A139-NOT-ASSIGNABLE-CONTEXT","Establish the relevant context before assigning confidence.",IF(AC117="A139-NOT-ASSIGNABLE-STALE-CURRENT","Update or historically bind the evidence through When Competitor Evidence Becomes Too Old to Use.",IF(AC117="A139-SC-NMC-STALE","Run a fresh assessment with current evidence.",IF(AC117="A139-SC-ASSUMPTION-CONFLICT","Choose a bounded assumption category or remove the detail.",IF(AC117="A139-SC-INDEPENDENCE-UNPROVEN","Trace origins or correct the support category.",IF(AC117="A139-SC-LIMIT-MISSING","Add the exact limitation or correct the upstream outcome.",IF(AC117="A139-SC-NMC-CLAIM-CHANGED","Run a fresh assessment.",IF(AC117="A139-SC-NMC-USE-CHANGED","Run a fresh assessment for the new use.",IF(AC117="A139-SC-UNCLASSIFIED","Return to method governance; do not invent a result.",IF(AC117="A139-LOW-ASSUMPTION","Keep the assumption explicit and seek evidence that could remove it.",IF(AC117="A139-LOW-HISTORICAL","Use only historically bounded wording and seek current evidence.",IF(AC117="A139-LOW-NOT-ESTABLISHED","Trace provenance or collect genuinely independent evidence.",IF(AC117="A139-LOW-SENSITIVE","Collect the evidence most likely to change the result.",IF(AC117="A139-LOW-SINGLE-ORIGIN","Seek genuinely independent corroboration.",IF(AC117="A139-LOW-WEAK-LINES","Strengthen direct support before consequential use.",IF(AC117="A139-MODERATE-HISTORICAL","Do not generalize it to the current decision without fresh evidence.",IF(AC117="A139-MODERATE-LIMITED","Reopen if the named limitation no longer holds.",IF(AC117="A139-MODERATE-NMC","Reopen if the exact claim, use, evidence or context changes.",IF(AC117="A139-MODERATE-ONE-LINE","A second genuinely independent line could change scope or wording.",IF(AC117="A139-MODERATE-SENSITIVE","Name the likely change trigger and keep the statement bounded.",IF(AC117="A139-MODERATE-SHARED-ORIGINS","Seek genuinely independent origins.",IF(AC117="A139-MODERATE-WEAK-LINES","Strengthen the direct evidence and preserve the limitation.",IF(AC117="A139-HIGH-DIRECT-INDEPENDENT","Reopen on the named evidence, context, assumption or decision-use trigger.",IF(AC117="A139-HIGH-INFERENCE-RETAINED","Retain the inference marker and reopen on the named trigger.",IF(AC117="A139-HIGH-NMC","Reopen on the named evidence, context, assumption or decision-use trigger.",""))))))))))))))))))))))))))))))))))))))</x:f>
      </x:c>
      <x:c r="AH117" s="38" t="str">
        <x:f>IF(A117="","",IF(Z117&lt;&gt;"Eligible","",IF(AND(V117="Consequential / high-impact",W117="Hard to reverse"),"CONF-OVERLAY-CONSEQUENCE + CONF-OVERLAY-HARD-TO-REVERSE",IF(AND(AA117="Low confidence",W117="Hard to reverse"),"CONF-OVERLAY-HARD-TO-REVERSE",IF(V117="Consequential / high-impact","CONF-OVERLAY-CONSEQUENCE",IF(W117="Hard to reverse","CONF-OVERLAY-HARD-TO-REVERSE",IF(OR(V117="Material / decision-changing",W117="Costly to reverse"),"CONF-OVERLAY-CONSEQUENCE","")))))))</x:f>
      </x:c>
      <x:c r="AI117" s="38" t="str">
        <x:f>IF(A117="","",IF(Z117&lt;&gt;"Eligible","",IF(AND(V117="Consequential / high-impact",W117="Hard to reverse"),IF(AA117="Low confidence","Independent review and formal approval required; default to deferral, evidence collection or a reversible test.","Independent accountable review and formal approval required before a consequential, hard-to-reverse action."),IF(AND(AA117="Low confidence",W117="Hard to reverse"),"Independent review and formal approval required; default to deferral, evidence collection or a reversible test.",IF(V117="Consequential / high-impact","Independent accountable review and formal approval required.",IF(W117="Hard to reverse","Independent review required before a hard-to-reverse action.",IF(OR(V117="Material / decision-changing",W117="Costly to reverse"),"Accountable reviewer required before material use.","Owner review; reopen on the named trigger.")))))))</x:f>
      </x:c>
      <x:c r="AJ117" s="38" t="str">
        <x:f>IF(A117="","",IF(Z117&lt;&gt;"Eligible","",IF(AND(V117="Consequential / high-impact",W117="Hard to reverse"),IF(AA117="Low confidence","Do not make an irreversible commitment from this Low-confidence assessment.","Prefer a reversible step and proceed only within the recorded scope after independent review; confidence itself is unchanged."),IF(AND(AA117="Low confidence",W117="Hard to reverse"),"Do not make an irreversible commitment from this Low-confidence assessment.",IF(V117="Consequential / high-impact","Proceed only within the recorded scope after independent review; confidence itself is unchanged.",IF(W117="Hard to reverse","Prefer a reversible step until review is complete.",IF(OR(V117="Material / decision-changing",W117="Costly to reverse"),"Use only after accountable review and within the stated boundary.","Proceed within the stated scope and preserve the reopen condition.")))))))</x:f>
      </x:c>
      <x:c r="AK117" s="37"/>
      <x:c r="AL117" s="37"/>
      <x:c r="AM117" s="37"/>
      <x:c r="AN117" s="37"/>
      <x:c r="AO117" s="42"/>
      <x:c r="AP117" s="38" t="str">
        <x:f>IF(A117="","",IF(Z117&lt;&gt;"Eligible","Not active",IF(OR(AND(AN117&lt;&gt;"",NOT(OR(EXACT(AN117,"Yes"),EXACT(AN117,"No")))),AND(AO117&lt;&gt;"",NOT(ISNUMBER(AO117)))),"H00",IF(OR(AK117="",AM117="",AN117=""),"H01",IF(AND(OR(V117="Material / decision-changing",V117="Consequential / high-impact",W117="Costly to reverse",W117="Hard to reverse"),AL117=""),"H02",IF(AND(OR(V117="Consequential / high-impact",W117="Hard to reverse"),AK117&lt;&gt;"",AL117&lt;&gt;"",EXACT(AK117,AL117)),"H03",IF(AND(AN117="Yes",AO117=""),"H04",IF(AND(AN117="No",AO117&lt;&gt;""),"H05","H06"))))))))</x:f>
      </x:c>
      <x:c r="AQ117" s="38" t="str">
        <x:f>IF(A117="","",IF(AP117="Not active","Not active",IF(OR(AP117="H00",AP117="H01",AP117="H04"),"Incomplete",IF(OR(AP117="H02",AP117="H03",AP117="H05"),"Draft","Complete"))))</x:f>
      </x:c>
      <x:c r="AR117" s="38" t="str">
        <x:f>IF(A117="","",IF(AP117="H00","CONF-HANDOFF-INVALID",IF(AP117="H01","CONF-HANDOFF-INCOMPLETE",IF(AP117="H02","CONF-HANDOFF-REVIEWER",IF(AP117="H03","CONF-HANDOFF-INDEPENDENCE",IF(AP117="H04","CONF-HANDOFF-DATE",IF(AP117="H05","CONF-HANDOFF-DATE-NOT-MATERIAL","")))))))</x:f>
      </x:c>
      <x:c r="AS117" s="38" t="str">
        <x:f>IF(A117="","",IF(AP117="H06","Permitted","Prohibited"))</x:f>
      </x:c>
      <x:c r="AT117" s="38" t="str">
        <x:f>IF(A117="","",IF(OR(AB117="P117",AB117="P118",AB117="P120",AB117="P121"),"What Counts as Reliable Evidence in Competitor Analysis?",IF(AB117="P119","Observed, Inferred and Unresolved Evidence",IF(AB117="P122","How to Handle Contradictory Competitor Evidence",IF(AB117="P123","When Competitor Evidence Becomes Too Old to Use","")))))</x:f>
      </x:c>
      <x:c r="AU117" s="38" t="str">
        <x:f>IF(A117="","","SERPIFAI Confidence Statement Method v1.0.1")</x:f>
      </x:c>
      <x:c r="AV117" s="38" t="str">
        <x:f>IF(A117="","","Qualitative evidence-and-uncertainty protocol; not probability, calibrated accuracy, scoring, assurance or a guarantee.")</x:f>
      </x:c>
    </x:row>
    <x:row r="118">
      <x:c r="A118" s="37"/>
      <x:c r="B118" s="37"/>
      <x:c r="C118" s="37"/>
      <x:c r="D118" s="37"/>
      <x:c r="E118" s="42"/>
      <x:c r="F118" s="37"/>
      <x:c r="G118" s="37"/>
      <x:c r="H118" s="37"/>
      <x:c r="I118" s="37"/>
      <x:c r="J118" s="37"/>
      <x:c r="K118" s="37"/>
      <x:c r="L118" s="37"/>
      <x:c r="M118" s="37"/>
      <x:c r="N118" s="37"/>
      <x:c r="O118" s="37"/>
      <x:c r="P118" s="37"/>
      <x:c r="Q118" s="37"/>
      <x:c r="R118" s="37"/>
      <x:c r="S118" s="37"/>
      <x:c r="T118" s="37"/>
      <x:c r="U118" s="37"/>
      <x:c r="V118" s="37"/>
      <x:c r="W118" s="37"/>
      <x:c r="X118" s="38" t="str">
        <x:f>IF(A118="","",IF(NOT(AND(OR(EXACT(F118,"Use"),EXACT(F118,"Use with limits"),EXACT(F118,"Review required"),EXACT(F118,"Refuse claim"),EXACT(F118,"No material change")),OR(EXACT(J118,"Fit"),EXACT(J118,"Limited / weak"),EXACT(J118,"Stale"),EXACT(J118,"Contradictory"),EXACT(J118,"Missing")),OR(EXACT(K118,"Supported"),EXACT(K118,"Inferred"),EXACT(K118,"Unresolved")),OR(EXACT(L118,"Yes"),EXACT(L118,"Partial"),EXACT(L118,"No"),EXACT(L118,"Unknown")),OR(EXACT(M118,"None found"),EXACT(M118,"Apparent contradiction resolved"),EXACT(M118,"Material contradiction unresolved"),EXACT(M118,"Not checked")),OR(EXACT(N118,"None"),EXACT(N118,"Recoverable missing evidence"),EXACT(N118,"Material evidence unavailable"),EXACT(N118,"Unknown")),OR(EXACT(O118,"Multiple independent lines"),EXACT(O118,"One independent line"),EXACT(O118,"Single-origin only"),EXACT(O118,"Not established")),OR(EXACT(Q118,"None"),EXACT(Q118,"Limited and visible"),EXACT(Q118,"Material but bounded"),EXACT(Q118,"Material and unresolved")),OR(EXACT(S118,"Fit for current decision"),EXACT(S118,"Historical but deliberately bounded"),EXACT(S118,"Stale for current decision"),EXACT(S118,"Context not established")),OR(EXACT(T118,"Unlikely to change assessment"),EXACT(T118,"Could change scope or wording"),EXACT(T118,"Likely to change assessment")),OR(EXACT(V118,"Routine / descriptive"),EXACT(V118,"Material / decision-changing"),EXACT(V118,"Consequential / high-impact")),OR(EXACT(W118,"Easy to reverse"),EXACT(W118,"Costly to reverse"),EXACT(W118,"Hard to reverse")),IF(F118="No material change",OR(EXACT(H118,"Unchanged exact claim"),EXACT(H118,"Changed exact claim")),TRUE),IF(F118="No material change",OR(EXACT(I118,"Unchanged decision use"),EXACT(I118,"Changed decision use")),TRUE),IF(OR(O118="Multiple independent lines",O118="One independent line"),OR(EXACT(P118,"Established independent origins"),EXACT(P118,"Shared or dependent origins"),EXACT(P118,"Not established")),TRUE))),"Invalid","Valid"))</x:f>
      </x:c>
      <x:c r="Y118" s="38" t="str">
        <x:f>IF(A118="","",IF(X118="Invalid","Not evaluated after P00",IF(OR(C118="",D118="",F118="",IF(F118="No material change",OR(H118="",I118=""),FALSE),J118="",K118="",L118="",M118="",N118="",O118="",IF(OR(O118="Multiple independent lines",O118="One independent line"),P118="",FALSE),Q118="",IF(Q118&lt;&gt;"None",R118="",FALSE),S118="",T118="",U118="",V118="",W118=""),"Incomplete","Complete")))</x:f>
      </x:c>
      <x:c r="Z118" s="38" t="str">
        <x:f>IF(A118="","",IF(AB118="P00","Invalid controlled input",IF(AB118="P01","Incomplete",IF(OR(AB118="P02",AB118="P03",AB118="P04",AB118="P05",AB118="P06",AB118="P07",AB118="P08",AB118="P09"),"Not eligible","Eligible"))))</x:f>
      </x:c>
      <x:c r="AA118" s="38" t="str">
        <x:f>IF(A118="","",IF(AB118="P00","No confidence assigned",IF(AB118="P01","No confidence result",IF(OR(AB118="P02",AB118="P03",AB118="P04",AB118="P05",AB118="P06",AB118="P07",AB118="P08",AB118="P09"),"Confidence not assignable",IF(AB118="P10","Low confidence",IF(AB118="P11","Moderate confidence","High confidence"))))))</x:f>
      </x:c>
      <x:c r="AB118" s="38" t="str">
        <x:f>IF(A118="","",IF(X118="Invalid","P00",IF(Y118="Incomplete","P01",IF(F118="Refuse claim","P02",IF(F118="Review required","P03",IF(K118="Unresolved","P04",IF(OR(L118="No",L118="Unknown",L118="Partial"),"P05",IF(OR(J118="Missing",N118&lt;&gt;"None",M118="Not checked"),"P06",IF(OR(J118="Contradictory",M118="Material contradiction unresolved"),"P07",IF(OR(J118="Stale",S118="Stale for current decision",S118="Context not established",Q118="Material and unresolved"),"P08",IF(OR(AND(F118="Use with limits",G118=""),AND(F118="No material change",H118="Changed exact claim"),AND(F118="No material change",I118="Changed decision use"),AND(OR(O118="Multiple independent lines",O118="One independent line"),P118="Not established"),AND(Q118="None",R118&lt;&gt;"")),"P09",IF(OR(Q118="Material but bounded",AND(S118="Historical but deliberately bounded",J118="Limited / weak"),O118="Not established",AND(J118="Limited / weak",O118="Multiple independent lines",P118="Established independent origins",T118="Likely to change assessment"),AND(O118="Single-origin only",NOT(AND(F118="Use",J118="Fit",OR(K118="Supported",K118="Inferred"),L118="Yes",OR(M118="None found",M118="Apparent contradiction resolved"),N118="None",O118="Single-origin only",OR(Q118="None",Q118="Limited and visible"),S118="Fit for current decision",T118="Unlikely to change assessment"))),T118="Likely to change assessment"),"P10",IF(OR(AND(F118="No material change",NOT(AND(OR(F118="Use",F118="No material change"),IF(F118="No material change",AND(H118="Unchanged exact claim",I118="Unchanged decision use"),TRUE),J118="Fit",OR(K118="Supported",K118="Inferred"),L118="Yes",OR(M118="None found",M118="Apparent contradiction resolved"),N118="None",O118="Multiple independent lines",P118="Established independent origins",OR(Q118="None",Q118="Limited and visible"),S118="Fit for current decision",T118="Unlikely to change assessment"))),F118="Use with limits",S118="Historical but deliberately bounded",P118="Shared or dependent origins",O118="One independent line",AND(F118="Use",J118="Fit",OR(K118="Supported",K118="Inferred"),L118="Yes",OR(M118="None found",M118="Apparent contradiction resolved"),N118="None",O118="Single-origin only",OR(Q118="None",Q118="Limited and visible"),S118="Fit for current decision",T118="Unlikely to change assessment"),AND(J118="Limited / weak",O118="Multiple independent lines",P118="Established independent origins",OR(T118="Unlikely to change assessment",T118="Could change scope or wording")),T118="Could change scope or wording"),"P11",IF(AND(OR(F118="Use",F118="No material change"),IF(F118="No material change",AND(H118="Unchanged exact claim",I118="Unchanged decision use"),TRUE),J118="Fit",OR(K118="Supported",K118="Inferred"),L118="Yes",OR(M118="None found",M118="Apparent contradiction resolved"),N118="None",O118="Multiple independent lines",P118="Established independent origins",OR(Q118="None",Q118="Limited and visible"),S118="Fit for current decision",T118="Unlikely to change assessment"),"P12","P09"))))))))))))))</x:f>
      </x:c>
      <x:c r="AC118" s="38" t="str">
        <x:f>IF(A118="","",IF(AB118="P00","CONF-TECH-INVALID-ENUM",IF(AB118="P01","CONF-INCOMPLETE",IF(AB118="P02","CONF-UPSTREAM-REFUSE",IF(AB118="P03","CONF-UPSTREAM-REVIEW",IF(AB118="P04",IF(F118="No material change","CONF-SC-NMC-UNRESOLVED","CONF-UPSTREAM-UNRESOLVED"),IF(AB118="P05",IF(L118="Partial","CONF-DIRECT-FIT-PARTIAL","CONF-DIRECT-FIT"),IF(AB118="P06","CONF-MISSING-OR-UNCHECKED",IF(AB118="P07",IF(F118="No material change","CONF-SC-NMC-CONTRADICTION","CONF-CONTRADICTION"),IF(AB118="P08",IF(Q118="Material and unresolved","CONF-NOT-ASSIGNABLE-ASSUMPTION",IF(AND(F118="No material change",OR(J118="Stale",S118="Stale for current decision")),"CONF-SC-NMC-STALE",IF(S118="Context not established","CONF-NOT-ASSIGNABLE-CONTEXT","CONF-NOT-ASSIGNABLE-STALE-CURRENT"))),IF(AB118="P09",IF(AND(F118="Use with limits",G118=""),"CONF-SC-LIMIT-MISSING",IF(AND(F118="No material change",H118="Changed exact claim"),"CONF-SC-NMC-CLAIM-CHANGED",IF(AND(F118="No material change",I118="Changed decision use"),"CONF-SC-NMC-USE-CHANGED",IF(AND(OR(O118="Multiple independent lines",O118="One independent line"),P118="Not established"),"CONF-SC-INDEPENDENCE-UNPROVEN",IF(AND(Q118="None",R118&lt;&gt;""),"CONF-SC-ASSUMPTION-CONFLICT","CONF-SC-UNCLASSIFIED"))))),IF(AB118="P10",IF(Q118="Material but bounded","CONF-LOW-ASSUMPTION",IF(AND(S118="Historical but deliberately bounded",J118="Limited / weak"),"CONF-LOW-HISTORICAL",IF(O118="Not established","CONF-LOW-NOT-ESTABLISHED",IF(AND(J118="Limited / weak",O118="Multiple independent lines",P118="Established independent origins",T118="Likely to change assessment"),"CONF-LOW-WEAK-LINES",IF(AND(O118="Single-origin only",NOT(AND(F118="Use",J118="Fit",OR(K118="Supported",K118="Inferred"),L118="Yes",OR(M118="None found",M118="Apparent contradiction resolved"),N118="None",O118="Single-origin only",OR(Q118="None",Q118="Limited and visible"),S118="Fit for current decision",T118="Unlikely to change assessment"))),"CONF-LOW-SINGLE-ORIGIN","CONF-LOW-SENSITIVE"))))),IF(AB118="P11",IF(F118="No material change","CONF-MODERATE-NMC",IF(F118="Use with limits","CONF-MODERATE-LIMITED",IF(S118="Historical but deliberately bounded","CONF-MODERATE-HISTORICAL",IF(P118="Shared or dependent origins","CONF-MODERATE-SHARED-ORIGINS",IF(OR(O118="One independent line",AND(F118="Use",J118="Fit",OR(K118="Supported",K118="Inferred"),L118="Yes",OR(M118="None found",M118="Apparent contradiction resolved"),N118="None",O118="Single-origin only",OR(Q118="None",Q118="Limited and visible"),S118="Fit for current decision",T118="Unlikely to change assessment")),"CONF-MODERATE-ONE-LINE",IF(AND(J118="Limited / weak",O118="Multiple independent lines",P118="Established independent origins",OR(T118="Unlikely to change assessment",T118="Could change scope or wording")),"CONF-MODERATE-WEAK-LINES","CONF-MODERATE-SENSITIVE")))))),IF(AB118="P12",IF(F118="No material change","CONF-HIGH-NMC",IF(K118="Inferred","CONF-HIGH-INFERENCE-RETAINED","CONF-HIGH-DIRECT-INDEPENDENT")),""))))))))))))))</x:f>
      </x:c>
      <x:c r="AD118" s="38" t="str">
        <x:f>IF(A118="","",IF(AC118="A140-TECH-INVALID-ENUM","One or more active Stage 1 controlled values are invalid.",IF(AC118="A140-INCOMPLETE","The active Stage 1 assessment is incomplete.",IF(AC118="A140-UPSTREAM-REFUSE","What Counts as Reliable Evidence in Competitor Analysis? returned Refuse claim.",IF(AC118="A140-UPSTREAM-REVIEW","What Counts as Reliable Evidence in Competitor Analysis? returned Review required.",IF(AC118="A140-SC-NMC-UNRESOLVED","The no-material-change claim remains unresolved.",IF(AC118="A140-UPSTREAM-UNRESOLVED","The claim remains unresolved.",IF(AC118="A140-DIRECT-FIT","The evidence does not directly fit the exact submitted claim.",IF(AC118="A140-DIRECT-FIT-PARTIAL","The submitted claim only partially fits the evidence.",IF(AC118="A140-MISSING-OR-UNCHECKED","Required evidence is missing, unavailable, unknown, or contradiction checking is incomplete.",IF(AC118="A140-CONTRADICTION","A material contradiction remains unresolved.",IF(AC118="A140-SC-NMC-CONTRADICTION","The no-material-change submission contains an unresolved material contradiction.",IF(AC118="A140-NOT-ASSIGNABLE-ASSUMPTION","A material assumption remains unresolved.",IF(AC118="A140-NOT-ASSIGNABLE-CONTEXT","The relevant context is not established.",IF(AC118="A140-NOT-ASSIGNABLE-STALE-CURRENT","The evidence or context is stale for the current decision.",IF(AC118="A140-SC-NMC-STALE","The no-material-change assessment is stale for the current decision.",IF(AC118="A140-SC-ASSUMPTION-CONFLICT","The assumption category and detail conflict.",IF(AC118="A140-SC-INDEPENDENCE-UNPROVEN","Independent origins are not established.",IF(AC118="A140-SC-LIMIT-MISSING","Use with limits requires a named limitation.",IF(AC118="A140-SC-NMC-CLAIM-CHANGED","The exact claim changed, so prior confidence cannot be carried forward.",IF(AC118="A140-SC-NMC-USE-CHANGED","The decision use changed.",IF(AC118="A140-SC-UNCLASSIFIED","The valid input combination has no authorized classification.",IF(AC118="A140-LOW-ASSUMPTION","A bounded material assumption makes the eligible assessment fragile.",IF(AC118="A140-LOW-HISTORICAL","Historical, weak support makes the assessment fragile.",IF(AC118="A140-LOW-NOT-ESTABLISHED","Support exists but independent support is not established.",IF(AC118="A140-LOW-SENSITIVE","Plausible new evidence is likely to change the assessment.",IF(AC118="A140-LOW-SINGLE-ORIGIN","The eligible assessment depends on one origin and fails the stable single-origin conjunction.",IF(AC118="A140-LOW-WEAK-LINES","Multiple independent lines remain weak and the result is likely to change.",IF(AC118="A140-MODERATE-HISTORICAL","The evidence supports a deliberately historical, bounded assessment.",IF(AC118="A140-MODERATE-LIMITED","The assessment is eligible only within the named limitation.",IF(AC118="A140-MODERATE-NMC","The unchanged assessment remains eligible but retains meaningful uncertainty.",IF(AC118="A140-MODERATE-ONE-LINE","The assessment rests on one effective line of support.",IF(AC118="A140-MODERATE-SENSITIVE","Meaningful new evidence could change the scope or wording.",IF(AC118="A140-MODERATE-SHARED-ORIGINS","The lines share or depend on common origins, reducing independent corroboration.",IF(AC118="A140-MODERATE-WEAK-LINES","Established independent origins support the assessment, but the evidence remains limited or weak.",IF(AC118="A140-HIGH-DIRECT-INDEPENDENT","Direct, coherent support with established independent origins and limited visible assumptions supports the bounded assessment.",IF(AC118="A140-HIGH-INFERENCE-RETAINED","Direct, coherent support with established independent origins supports the bounded inference; it remains explicitly an inference.",IF(AC118="A140-HIGH-NMC","The exact claim and decision use are unchanged and the strong-support conditions remain satisfied.",""))))))))))))))))))))))))))))))))))))))</x:f>
      </x:c>
      <x:c r="AE118" s="38" t="str">
        <x:f>IF(A118="","",IF(Z118="Invalid controlled input","No confidence statement is permitted.",IF(Z118="Incomplete","No confidence statement is permitted until Stage 1 is complete.",IF(Z118="Not eligible","Confidence not assignable: no confidence statement is permitted for "&amp;C118&amp;" because "&amp;AD118&amp;" "&amp;AG118,IF(AA118="High confidence",IF(K118="Inferred","The evidence supports the inference that ","The available evidence strongly supports the assessment that ")&amp;C118&amp;", with High confidence within "&amp;D118&amp;". The principal remaining uncertainty is "&amp;U118,IF(AA118="Moderate confidence",IF(K118="Inferred","The evidence supports the inference that ","The available evidence supports the assessment that ")&amp;C118&amp;", with Moderate confidence within "&amp;D118&amp;". "&amp;U118&amp;" could change its scope or wording.",IF(K118="Inferred","The limited evidence supports the provisional inference that ","Limited evidence weakly supports the bounded assessment that ")&amp;C118&amp;". Treat it as provisional because "&amp;U118))))))</x:f>
      </x:c>
      <x:c r="AF118" s="38" t="str">
        <x:f>IF(A118="","",IF(Z118="Invalid controlled input","Do not preserve or reuse a previous result.",IF(Z118="Incomplete","Do not infer a result from partial inputs.",IF(Z118="Not eligible","Do not use High, Moderate or Low confidence, zero confidence, very low confidence, or wording that presents the claim as established.",IF(AA118="High confidence","Do not say certain, proven, guaranteed, definitely, conclusive, established fact, or assign a numerical probability.",IF(AA118="Moderate confidence","Do not say definitive, conclusive, established fact, or attach a percentage band.","Do not say shows, confirms, demonstrates as established, or use Low confidence to rescue an unsupported claim."))))))</x:f>
      </x:c>
      <x:c r="AG118" s="38" t="str">
        <x:f>IF(A118="","",IF(AC118="A140-TECH-INVALID-ENUM","Correct the exact invalid value and resubmit.",IF(AC118="A140-INCOMPLETE","Complete every active Stage 1 field.",IF(AC118="A140-UPSTREAM-REFUSE","Resolve or replace the refused claim through What Counts as Reliable Evidence in Competitor Analysis?.",IF(AC118="A140-UPSTREAM-REVIEW","Complete the review in What Counts as Reliable Evidence in Competitor Analysis? before confidence assessment.",IF(AC118="A140-SC-NMC-UNRESOLVED","Resolve the claim status upstream before assigning confidence.",IF(AC118="A140-UPSTREAM-UNRESOLVED","Resolve the claim status upstream before assigning confidence.",IF(AC118="A140-DIRECT-FIT","Narrow or replace the claim and rerun What Counts as Reliable Evidence in Competitor Analysis?.",IF(AC118="A140-DIRECT-FIT-PARTIAL","Submit the separately narrowed proposition approved through What Counts as Reliable Evidence in Competitor Analysis? as the new Exact claim with Direct claim fit set to Yes.",IF(AC118="A140-MISSING-OR-UNCHECKED","Recover or document the required evidence and complete the review in What Counts as Reliable Evidence in Competitor Analysis? before assigning confidence.",IF(AC118="A140-CONTRADICTION","Resolve or preserve the contradiction through How to Handle Contradictory Competitor Evidence before assigning confidence.",IF(AC118="A140-SC-NMC-CONTRADICTION","Resolve or preserve the contradiction through How to Handle Contradictory Competitor Evidence before assigning confidence.",IF(AC118="A140-NOT-ASSIGNABLE-ASSUMPTION","Resolve the material assumption or narrow the claim.",IF(AC118="A140-NOT-ASSIGNABLE-CONTEXT","Establish the relevant context before assigning confidence.",IF(AC118="A140-NOT-ASSIGNABLE-STALE-CURRENT","Update or historically bind the evidence through When Competitor Evidence Becomes Too Old to Use.",IF(AC118="A140-SC-NMC-STALE","Run a fresh assessment with current evidence.",IF(AC118="A140-SC-ASSUMPTION-CONFLICT","Choose a bounded assumption category or remove the detail.",IF(AC118="A140-SC-INDEPENDENCE-UNPROVEN","Trace origins or correct the support category.",IF(AC118="A140-SC-LIMIT-MISSING","Add the exact limitation or correct the upstream outcome.",IF(AC118="A140-SC-NMC-CLAIM-CHANGED","Run a fresh assessment.",IF(AC118="A140-SC-NMC-USE-CHANGED","Run a fresh assessment for the new use.",IF(AC118="A140-SC-UNCLASSIFIED","Return to method governance; do not invent a result.",IF(AC118="A140-LOW-ASSUMPTION","Keep the assumption explicit and seek evidence that could remove it.",IF(AC118="A140-LOW-HISTORICAL","Use only historically bounded wording and seek current evidence.",IF(AC118="A140-LOW-NOT-ESTABLISHED","Trace provenance or collect genuinely independent evidence.",IF(AC118="A140-LOW-SENSITIVE","Collect the evidence most likely to change the result.",IF(AC118="A140-LOW-SINGLE-ORIGIN","Seek genuinely independent corroboration.",IF(AC118="A140-LOW-WEAK-LINES","Strengthen direct support before consequential use.",IF(AC118="A140-MODERATE-HISTORICAL","Do not generalize it to the current decision without fresh evidence.",IF(AC118="A140-MODERATE-LIMITED","Reopen if the named limitation no longer holds.",IF(AC118="A140-MODERATE-NMC","Reopen if the exact claim, use, evidence or context changes.",IF(AC118="A140-MODERATE-ONE-LINE","A second genuinely independent line could change scope or wording.",IF(AC118="A140-MODERATE-SENSITIVE","Name the likely change trigger and keep the statement bounded.",IF(AC118="A140-MODERATE-SHARED-ORIGINS","Seek genuinely independent origins.",IF(AC118="A140-MODERATE-WEAK-LINES","Strengthen the direct evidence and preserve the limitation.",IF(AC118="A140-HIGH-DIRECT-INDEPENDENT","Reopen on the named evidence, context, assumption or decision-use trigger.",IF(AC118="A140-HIGH-INFERENCE-RETAINED","Retain the inference marker and reopen on the named trigger.",IF(AC118="A140-HIGH-NMC","Reopen on the named evidence, context, assumption or decision-use trigger.",""))))))))))))))))))))))))))))))))))))))</x:f>
      </x:c>
      <x:c r="AH118" s="38" t="str">
        <x:f>IF(A118="","",IF(Z118&lt;&gt;"Eligible","",IF(AND(V118="Consequential / high-impact",W118="Hard to reverse"),"CONF-OVERLAY-CONSEQUENCE + CONF-OVERLAY-HARD-TO-REVERSE",IF(AND(AA118="Low confidence",W118="Hard to reverse"),"CONF-OVERLAY-HARD-TO-REVERSE",IF(V118="Consequential / high-impact","CONF-OVERLAY-CONSEQUENCE",IF(W118="Hard to reverse","CONF-OVERLAY-HARD-TO-REVERSE",IF(OR(V118="Material / decision-changing",W118="Costly to reverse"),"CONF-OVERLAY-CONSEQUENCE","")))))))</x:f>
      </x:c>
      <x:c r="AI118" s="38" t="str">
        <x:f>IF(A118="","",IF(Z118&lt;&gt;"Eligible","",IF(AND(V118="Consequential / high-impact",W118="Hard to reverse"),IF(AA118="Low confidence","Independent review and formal approval required; default to deferral, evidence collection or a reversible test.","Independent accountable review and formal approval required before a consequential, hard-to-reverse action."),IF(AND(AA118="Low confidence",W118="Hard to reverse"),"Independent review and formal approval required; default to deferral, evidence collection or a reversible test.",IF(V118="Consequential / high-impact","Independent accountable review and formal approval required.",IF(W118="Hard to reverse","Independent review required before a hard-to-reverse action.",IF(OR(V118="Material / decision-changing",W118="Costly to reverse"),"Accountable reviewer required before material use.","Owner review; reopen on the named trigger.")))))))</x:f>
      </x:c>
      <x:c r="AJ118" s="38" t="str">
        <x:f>IF(A118="","",IF(Z118&lt;&gt;"Eligible","",IF(AND(V118="Consequential / high-impact",W118="Hard to reverse"),IF(AA118="Low confidence","Do not make an irreversible commitment from this Low-confidence assessment.","Prefer a reversible step and proceed only within the recorded scope after independent review; confidence itself is unchanged."),IF(AND(AA118="Low confidence",W118="Hard to reverse"),"Do not make an irreversible commitment from this Low-confidence assessment.",IF(V118="Consequential / high-impact","Proceed only within the recorded scope after independent review; confidence itself is unchanged.",IF(W118="Hard to reverse","Prefer a reversible step until review is complete.",IF(OR(V118="Material / decision-changing",W118="Costly to reverse"),"Use only after accountable review and within the stated boundary.","Proceed within the stated scope and preserve the reopen condition.")))))))</x:f>
      </x:c>
      <x:c r="AK118" s="37"/>
      <x:c r="AL118" s="37"/>
      <x:c r="AM118" s="37"/>
      <x:c r="AN118" s="37"/>
      <x:c r="AO118" s="42"/>
      <x:c r="AP118" s="38" t="str">
        <x:f>IF(A118="","",IF(Z118&lt;&gt;"Eligible","Not active",IF(OR(AND(AN118&lt;&gt;"",NOT(OR(EXACT(AN118,"Yes"),EXACT(AN118,"No")))),AND(AO118&lt;&gt;"",NOT(ISNUMBER(AO118)))),"H00",IF(OR(AK118="",AM118="",AN118=""),"H01",IF(AND(OR(V118="Material / decision-changing",V118="Consequential / high-impact",W118="Costly to reverse",W118="Hard to reverse"),AL118=""),"H02",IF(AND(OR(V118="Consequential / high-impact",W118="Hard to reverse"),AK118&lt;&gt;"",AL118&lt;&gt;"",EXACT(AK118,AL118)),"H03",IF(AND(AN118="Yes",AO118=""),"H04",IF(AND(AN118="No",AO118&lt;&gt;""),"H05","H06"))))))))</x:f>
      </x:c>
      <x:c r="AQ118" s="38" t="str">
        <x:f>IF(A118="","",IF(AP118="Not active","Not active",IF(OR(AP118="H00",AP118="H01",AP118="H04"),"Incomplete",IF(OR(AP118="H02",AP118="H03",AP118="H05"),"Draft","Complete"))))</x:f>
      </x:c>
      <x:c r="AR118" s="38" t="str">
        <x:f>IF(A118="","",IF(AP118="H00","CONF-HANDOFF-INVALID",IF(AP118="H01","CONF-HANDOFF-INCOMPLETE",IF(AP118="H02","CONF-HANDOFF-REVIEWER",IF(AP118="H03","CONF-HANDOFF-INDEPENDENCE",IF(AP118="H04","CONF-HANDOFF-DATE",IF(AP118="H05","CONF-HANDOFF-DATE-NOT-MATERIAL","")))))))</x:f>
      </x:c>
      <x:c r="AS118" s="38" t="str">
        <x:f>IF(A118="","",IF(AP118="H06","Permitted","Prohibited"))</x:f>
      </x:c>
      <x:c r="AT118" s="38" t="str">
        <x:f>IF(A118="","",IF(OR(AB118="P118",AB118="P119",AB118="P121",AB118="P122"),"What Counts as Reliable Evidence in Competitor Analysis?",IF(AB118="P120","Observed, Inferred and Unresolved Evidence",IF(AB118="P123","How to Handle Contradictory Competitor Evidence",IF(AB118="P124","When Competitor Evidence Becomes Too Old to Use","")))))</x:f>
      </x:c>
      <x:c r="AU118" s="38" t="str">
        <x:f>IF(A118="","","SERPIFAI Confidence Statement Method v1.0.1")</x:f>
      </x:c>
      <x:c r="AV118" s="38" t="str">
        <x:f>IF(A118="","","Qualitative evidence-and-uncertainty protocol; not probability, calibrated accuracy, scoring, assurance or a guarantee.")</x:f>
      </x:c>
    </x:row>
    <x:row r="119">
      <x:c r="A119" s="37"/>
      <x:c r="B119" s="37"/>
      <x:c r="C119" s="37"/>
      <x:c r="D119" s="37"/>
      <x:c r="E119" s="42"/>
      <x:c r="F119" s="37"/>
      <x:c r="G119" s="37"/>
      <x:c r="H119" s="37"/>
      <x:c r="I119" s="37"/>
      <x:c r="J119" s="37"/>
      <x:c r="K119" s="37"/>
      <x:c r="L119" s="37"/>
      <x:c r="M119" s="37"/>
      <x:c r="N119" s="37"/>
      <x:c r="O119" s="37"/>
      <x:c r="P119" s="37"/>
      <x:c r="Q119" s="37"/>
      <x:c r="R119" s="37"/>
      <x:c r="S119" s="37"/>
      <x:c r="T119" s="37"/>
      <x:c r="U119" s="37"/>
      <x:c r="V119" s="37"/>
      <x:c r="W119" s="37"/>
      <x:c r="X119" s="38" t="str">
        <x:f>IF(A119="","",IF(NOT(AND(OR(EXACT(F119,"Use"),EXACT(F119,"Use with limits"),EXACT(F119,"Review required"),EXACT(F119,"Refuse claim"),EXACT(F119,"No material change")),OR(EXACT(J119,"Fit"),EXACT(J119,"Limited / weak"),EXACT(J119,"Stale"),EXACT(J119,"Contradictory"),EXACT(J119,"Missing")),OR(EXACT(K119,"Supported"),EXACT(K119,"Inferred"),EXACT(K119,"Unresolved")),OR(EXACT(L119,"Yes"),EXACT(L119,"Partial"),EXACT(L119,"No"),EXACT(L119,"Unknown")),OR(EXACT(M119,"None found"),EXACT(M119,"Apparent contradiction resolved"),EXACT(M119,"Material contradiction unresolved"),EXACT(M119,"Not checked")),OR(EXACT(N119,"None"),EXACT(N119,"Recoverable missing evidence"),EXACT(N119,"Material evidence unavailable"),EXACT(N119,"Unknown")),OR(EXACT(O119,"Multiple independent lines"),EXACT(O119,"One independent line"),EXACT(O119,"Single-origin only"),EXACT(O119,"Not established")),OR(EXACT(Q119,"None"),EXACT(Q119,"Limited and visible"),EXACT(Q119,"Material but bounded"),EXACT(Q119,"Material and unresolved")),OR(EXACT(S119,"Fit for current decision"),EXACT(S119,"Historical but deliberately bounded"),EXACT(S119,"Stale for current decision"),EXACT(S119,"Context not established")),OR(EXACT(T119,"Unlikely to change assessment"),EXACT(T119,"Could change scope or wording"),EXACT(T119,"Likely to change assessment")),OR(EXACT(V119,"Routine / descriptive"),EXACT(V119,"Material / decision-changing"),EXACT(V119,"Consequential / high-impact")),OR(EXACT(W119,"Easy to reverse"),EXACT(W119,"Costly to reverse"),EXACT(W119,"Hard to reverse")),IF(F119="No material change",OR(EXACT(H119,"Unchanged exact claim"),EXACT(H119,"Changed exact claim")),TRUE),IF(F119="No material change",OR(EXACT(I119,"Unchanged decision use"),EXACT(I119,"Changed decision use")),TRUE),IF(OR(O119="Multiple independent lines",O119="One independent line"),OR(EXACT(P119,"Established independent origins"),EXACT(P119,"Shared or dependent origins"),EXACT(P119,"Not established")),TRUE))),"Invalid","Valid"))</x:f>
      </x:c>
      <x:c r="Y119" s="38" t="str">
        <x:f>IF(A119="","",IF(X119="Invalid","Not evaluated after P00",IF(OR(C119="",D119="",F119="",IF(F119="No material change",OR(H119="",I119=""),FALSE),J119="",K119="",L119="",M119="",N119="",O119="",IF(OR(O119="Multiple independent lines",O119="One independent line"),P119="",FALSE),Q119="",IF(Q119&lt;&gt;"None",R119="",FALSE),S119="",T119="",U119="",V119="",W119=""),"Incomplete","Complete")))</x:f>
      </x:c>
      <x:c r="Z119" s="38" t="str">
        <x:f>IF(A119="","",IF(AB119="P00","Invalid controlled input",IF(AB119="P01","Incomplete",IF(OR(AB119="P02",AB119="P03",AB119="P04",AB119="P05",AB119="P06",AB119="P07",AB119="P08",AB119="P09"),"Not eligible","Eligible"))))</x:f>
      </x:c>
      <x:c r="AA119" s="38" t="str">
        <x:f>IF(A119="","",IF(AB119="P00","No confidence assigned",IF(AB119="P01","No confidence result",IF(OR(AB119="P02",AB119="P03",AB119="P04",AB119="P05",AB119="P06",AB119="P07",AB119="P08",AB119="P09"),"Confidence not assignable",IF(AB119="P10","Low confidence",IF(AB119="P11","Moderate confidence","High confidence"))))))</x:f>
      </x:c>
      <x:c r="AB119" s="38" t="str">
        <x:f>IF(A119="","",IF(X119="Invalid","P00",IF(Y119="Incomplete","P01",IF(F119="Refuse claim","P02",IF(F119="Review required","P03",IF(K119="Unresolved","P04",IF(OR(L119="No",L119="Unknown",L119="Partial"),"P05",IF(OR(J119="Missing",N119&lt;&gt;"None",M119="Not checked"),"P06",IF(OR(J119="Contradictory",M119="Material contradiction unresolved"),"P07",IF(OR(J119="Stale",S119="Stale for current decision",S119="Context not established",Q119="Material and unresolved"),"P08",IF(OR(AND(F119="Use with limits",G119=""),AND(F119="No material change",H119="Changed exact claim"),AND(F119="No material change",I119="Changed decision use"),AND(OR(O119="Multiple independent lines",O119="One independent line"),P119="Not established"),AND(Q119="None",R119&lt;&gt;"")),"P09",IF(OR(Q119="Material but bounded",AND(S119="Historical but deliberately bounded",J119="Limited / weak"),O119="Not established",AND(J119="Limited / weak",O119="Multiple independent lines",P119="Established independent origins",T119="Likely to change assessment"),AND(O119="Single-origin only",NOT(AND(F119="Use",J119="Fit",OR(K119="Supported",K119="Inferred"),L119="Yes",OR(M119="None found",M119="Apparent contradiction resolved"),N119="None",O119="Single-origin only",OR(Q119="None",Q119="Limited and visible"),S119="Fit for current decision",T119="Unlikely to change assessment"))),T119="Likely to change assessment"),"P10",IF(OR(AND(F119="No material change",NOT(AND(OR(F119="Use",F119="No material change"),IF(F119="No material change",AND(H119="Unchanged exact claim",I119="Unchanged decision use"),TRUE),J119="Fit",OR(K119="Supported",K119="Inferred"),L119="Yes",OR(M119="None found",M119="Apparent contradiction resolved"),N119="None",O119="Multiple independent lines",P119="Established independent origins",OR(Q119="None",Q119="Limited and visible"),S119="Fit for current decision",T119="Unlikely to change assessment"))),F119="Use with limits",S119="Historical but deliberately bounded",P119="Shared or dependent origins",O119="One independent line",AND(F119="Use",J119="Fit",OR(K119="Supported",K119="Inferred"),L119="Yes",OR(M119="None found",M119="Apparent contradiction resolved"),N119="None",O119="Single-origin only",OR(Q119="None",Q119="Limited and visible"),S119="Fit for current decision",T119="Unlikely to change assessment"),AND(J119="Limited / weak",O119="Multiple independent lines",P119="Established independent origins",OR(T119="Unlikely to change assessment",T119="Could change scope or wording")),T119="Could change scope or wording"),"P11",IF(AND(OR(F119="Use",F119="No material change"),IF(F119="No material change",AND(H119="Unchanged exact claim",I119="Unchanged decision use"),TRUE),J119="Fit",OR(K119="Supported",K119="Inferred"),L119="Yes",OR(M119="None found",M119="Apparent contradiction resolved"),N119="None",O119="Multiple independent lines",P119="Established independent origins",OR(Q119="None",Q119="Limited and visible"),S119="Fit for current decision",T119="Unlikely to change assessment"),"P12","P09"))))))))))))))</x:f>
      </x:c>
      <x:c r="AC119" s="38" t="str">
        <x:f>IF(A119="","",IF(AB119="P00","CONF-TECH-INVALID-ENUM",IF(AB119="P01","CONF-INCOMPLETE",IF(AB119="P02","CONF-UPSTREAM-REFUSE",IF(AB119="P03","CONF-UPSTREAM-REVIEW",IF(AB119="P04",IF(F119="No material change","CONF-SC-NMC-UNRESOLVED","CONF-UPSTREAM-UNRESOLVED"),IF(AB119="P05",IF(L119="Partial","CONF-DIRECT-FIT-PARTIAL","CONF-DIRECT-FIT"),IF(AB119="P06","CONF-MISSING-OR-UNCHECKED",IF(AB119="P07",IF(F119="No material change","CONF-SC-NMC-CONTRADICTION","CONF-CONTRADICTION"),IF(AB119="P08",IF(Q119="Material and unresolved","CONF-NOT-ASSIGNABLE-ASSUMPTION",IF(AND(F119="No material change",OR(J119="Stale",S119="Stale for current decision")),"CONF-SC-NMC-STALE",IF(S119="Context not established","CONF-NOT-ASSIGNABLE-CONTEXT","CONF-NOT-ASSIGNABLE-STALE-CURRENT"))),IF(AB119="P09",IF(AND(F119="Use with limits",G119=""),"CONF-SC-LIMIT-MISSING",IF(AND(F119="No material change",H119="Changed exact claim"),"CONF-SC-NMC-CLAIM-CHANGED",IF(AND(F119="No material change",I119="Changed decision use"),"CONF-SC-NMC-USE-CHANGED",IF(AND(OR(O119="Multiple independent lines",O119="One independent line"),P119="Not established"),"CONF-SC-INDEPENDENCE-UNPROVEN",IF(AND(Q119="None",R119&lt;&gt;""),"CONF-SC-ASSUMPTION-CONFLICT","CONF-SC-UNCLASSIFIED"))))),IF(AB119="P10",IF(Q119="Material but bounded","CONF-LOW-ASSUMPTION",IF(AND(S119="Historical but deliberately bounded",J119="Limited / weak"),"CONF-LOW-HISTORICAL",IF(O119="Not established","CONF-LOW-NOT-ESTABLISHED",IF(AND(J119="Limited / weak",O119="Multiple independent lines",P119="Established independent origins",T119="Likely to change assessment"),"CONF-LOW-WEAK-LINES",IF(AND(O119="Single-origin only",NOT(AND(F119="Use",J119="Fit",OR(K119="Supported",K119="Inferred"),L119="Yes",OR(M119="None found",M119="Apparent contradiction resolved"),N119="None",O119="Single-origin only",OR(Q119="None",Q119="Limited and visible"),S119="Fit for current decision",T119="Unlikely to change assessment"))),"CONF-LOW-SINGLE-ORIGIN","CONF-LOW-SENSITIVE"))))),IF(AB119="P11",IF(F119="No material change","CONF-MODERATE-NMC",IF(F119="Use with limits","CONF-MODERATE-LIMITED",IF(S119="Historical but deliberately bounded","CONF-MODERATE-HISTORICAL",IF(P119="Shared or dependent origins","CONF-MODERATE-SHARED-ORIGINS",IF(OR(O119="One independent line",AND(F119="Use",J119="Fit",OR(K119="Supported",K119="Inferred"),L119="Yes",OR(M119="None found",M119="Apparent contradiction resolved"),N119="None",O119="Single-origin only",OR(Q119="None",Q119="Limited and visible"),S119="Fit for current decision",T119="Unlikely to change assessment")),"CONF-MODERATE-ONE-LINE",IF(AND(J119="Limited / weak",O119="Multiple independent lines",P119="Established independent origins",OR(T119="Unlikely to change assessment",T119="Could change scope or wording")),"CONF-MODERATE-WEAK-LINES","CONF-MODERATE-SENSITIVE")))))),IF(AB119="P12",IF(F119="No material change","CONF-HIGH-NMC",IF(K119="Inferred","CONF-HIGH-INFERENCE-RETAINED","CONF-HIGH-DIRECT-INDEPENDENT")),""))))))))))))))</x:f>
      </x:c>
      <x:c r="AD119" s="38" t="str">
        <x:f>IF(A119="","",IF(AC119="A141-TECH-INVALID-ENUM","One or more active Stage 1 controlled values are invalid.",IF(AC119="A141-INCOMPLETE","The active Stage 1 assessment is incomplete.",IF(AC119="A141-UPSTREAM-REFUSE","What Counts as Reliable Evidence in Competitor Analysis? returned Refuse claim.",IF(AC119="A141-UPSTREAM-REVIEW","What Counts as Reliable Evidence in Competitor Analysis? returned Review required.",IF(AC119="A141-SC-NMC-UNRESOLVED","The no-material-change claim remains unresolved.",IF(AC119="A141-UPSTREAM-UNRESOLVED","The claim remains unresolved.",IF(AC119="A141-DIRECT-FIT","The evidence does not directly fit the exact submitted claim.",IF(AC119="A141-DIRECT-FIT-PARTIAL","The submitted claim only partially fits the evidence.",IF(AC119="A141-MISSING-OR-UNCHECKED","Required evidence is missing, unavailable, unknown, or contradiction checking is incomplete.",IF(AC119="A141-CONTRADICTION","A material contradiction remains unresolved.",IF(AC119="A141-SC-NMC-CONTRADICTION","The no-material-change submission contains an unresolved material contradiction.",IF(AC119="A141-NOT-ASSIGNABLE-ASSUMPTION","A material assumption remains unresolved.",IF(AC119="A141-NOT-ASSIGNABLE-CONTEXT","The relevant context is not established.",IF(AC119="A141-NOT-ASSIGNABLE-STALE-CURRENT","The evidence or context is stale for the current decision.",IF(AC119="A141-SC-NMC-STALE","The no-material-change assessment is stale for the current decision.",IF(AC119="A141-SC-ASSUMPTION-CONFLICT","The assumption category and detail conflict.",IF(AC119="A141-SC-INDEPENDENCE-UNPROVEN","Independent origins are not established.",IF(AC119="A141-SC-LIMIT-MISSING","Use with limits requires a named limitation.",IF(AC119="A141-SC-NMC-CLAIM-CHANGED","The exact claim changed, so prior confidence cannot be carried forward.",IF(AC119="A141-SC-NMC-USE-CHANGED","The decision use changed.",IF(AC119="A141-SC-UNCLASSIFIED","The valid input combination has no authorized classification.",IF(AC119="A141-LOW-ASSUMPTION","A bounded material assumption makes the eligible assessment fragile.",IF(AC119="A141-LOW-HISTORICAL","Historical, weak support makes the assessment fragile.",IF(AC119="A141-LOW-NOT-ESTABLISHED","Support exists but independent support is not established.",IF(AC119="A141-LOW-SENSITIVE","Plausible new evidence is likely to change the assessment.",IF(AC119="A141-LOW-SINGLE-ORIGIN","The eligible assessment depends on one origin and fails the stable single-origin conjunction.",IF(AC119="A141-LOW-WEAK-LINES","Multiple independent lines remain weak and the result is likely to change.",IF(AC119="A141-MODERATE-HISTORICAL","The evidence supports a deliberately historical, bounded assessment.",IF(AC119="A141-MODERATE-LIMITED","The assessment is eligible only within the named limitation.",IF(AC119="A141-MODERATE-NMC","The unchanged assessment remains eligible but retains meaningful uncertainty.",IF(AC119="A141-MODERATE-ONE-LINE","The assessment rests on one effective line of support.",IF(AC119="A141-MODERATE-SENSITIVE","Meaningful new evidence could change the scope or wording.",IF(AC119="A141-MODERATE-SHARED-ORIGINS","The lines share or depend on common origins, reducing independent corroboration.",IF(AC119="A141-MODERATE-WEAK-LINES","Established independent origins support the assessment, but the evidence remains limited or weak.",IF(AC119="A141-HIGH-DIRECT-INDEPENDENT","Direct, coherent support with established independent origins and limited visible assumptions supports the bounded assessment.",IF(AC119="A141-HIGH-INFERENCE-RETAINED","Direct, coherent support with established independent origins supports the bounded inference; it remains explicitly an inference.",IF(AC119="A141-HIGH-NMC","The exact claim and decision use are unchanged and the strong-support conditions remain satisfied.",""))))))))))))))))))))))))))))))))))))))</x:f>
      </x:c>
      <x:c r="AE119" s="38" t="str">
        <x:f>IF(A119="","",IF(Z119="Invalid controlled input","No confidence statement is permitted.",IF(Z119="Incomplete","No confidence statement is permitted until Stage 1 is complete.",IF(Z119="Not eligible","Confidence not assignable: no confidence statement is permitted for "&amp;C119&amp;" because "&amp;AD119&amp;" "&amp;AG119,IF(AA119="High confidence",IF(K119="Inferred","The evidence supports the inference that ","The available evidence strongly supports the assessment that ")&amp;C119&amp;", with High confidence within "&amp;D119&amp;". The principal remaining uncertainty is "&amp;U119,IF(AA119="Moderate confidence",IF(K119="Inferred","The evidence supports the inference that ","The available evidence supports the assessment that ")&amp;C119&amp;", with Moderate confidence within "&amp;D119&amp;". "&amp;U119&amp;" could change its scope or wording.",IF(K119="Inferred","The limited evidence supports the provisional inference that ","Limited evidence weakly supports the bounded assessment that ")&amp;C119&amp;". Treat it as provisional because "&amp;U119))))))</x:f>
      </x:c>
      <x:c r="AF119" s="38" t="str">
        <x:f>IF(A119="","",IF(Z119="Invalid controlled input","Do not preserve or reuse a previous result.",IF(Z119="Incomplete","Do not infer a result from partial inputs.",IF(Z119="Not eligible","Do not use High, Moderate or Low confidence, zero confidence, very low confidence, or wording that presents the claim as established.",IF(AA119="High confidence","Do not say certain, proven, guaranteed, definitely, conclusive, established fact, or assign a numerical probability.",IF(AA119="Moderate confidence","Do not say definitive, conclusive, established fact, or attach a percentage band.","Do not say shows, confirms, demonstrates as established, or use Low confidence to rescue an unsupported claim."))))))</x:f>
      </x:c>
      <x:c r="AG119" s="38" t="str">
        <x:f>IF(A119="","",IF(AC119="A141-TECH-INVALID-ENUM","Correct the exact invalid value and resubmit.",IF(AC119="A141-INCOMPLETE","Complete every active Stage 1 field.",IF(AC119="A141-UPSTREAM-REFUSE","Resolve or replace the refused claim through What Counts as Reliable Evidence in Competitor Analysis?.",IF(AC119="A141-UPSTREAM-REVIEW","Complete the review in What Counts as Reliable Evidence in Competitor Analysis? before confidence assessment.",IF(AC119="A141-SC-NMC-UNRESOLVED","Resolve the claim status upstream before assigning confidence.",IF(AC119="A141-UPSTREAM-UNRESOLVED","Resolve the claim status upstream before assigning confidence.",IF(AC119="A141-DIRECT-FIT","Narrow or replace the claim and rerun What Counts as Reliable Evidence in Competitor Analysis?.",IF(AC119="A141-DIRECT-FIT-PARTIAL","Submit the separately narrowed proposition approved through What Counts as Reliable Evidence in Competitor Analysis? as the new Exact claim with Direct claim fit set to Yes.",IF(AC119="A141-MISSING-OR-UNCHECKED","Recover or document the required evidence and complete the review in What Counts as Reliable Evidence in Competitor Analysis? before assigning confidence.",IF(AC119="A141-CONTRADICTION","Resolve or preserve the contradiction through How to Handle Contradictory Competitor Evidence before assigning confidence.",IF(AC119="A141-SC-NMC-CONTRADICTION","Resolve or preserve the contradiction through How to Handle Contradictory Competitor Evidence before assigning confidence.",IF(AC119="A141-NOT-ASSIGNABLE-ASSUMPTION","Resolve the material assumption or narrow the claim.",IF(AC119="A141-NOT-ASSIGNABLE-CONTEXT","Establish the relevant context before assigning confidence.",IF(AC119="A141-NOT-ASSIGNABLE-STALE-CURRENT","Update or historically bind the evidence through When Competitor Evidence Becomes Too Old to Use.",IF(AC119="A141-SC-NMC-STALE","Run a fresh assessment with current evidence.",IF(AC119="A141-SC-ASSUMPTION-CONFLICT","Choose a bounded assumption category or remove the detail.",IF(AC119="A141-SC-INDEPENDENCE-UNPROVEN","Trace origins or correct the support category.",IF(AC119="A141-SC-LIMIT-MISSING","Add the exact limitation or correct the upstream outcome.",IF(AC119="A141-SC-NMC-CLAIM-CHANGED","Run a fresh assessment.",IF(AC119="A141-SC-NMC-USE-CHANGED","Run a fresh assessment for the new use.",IF(AC119="A141-SC-UNCLASSIFIED","Return to method governance; do not invent a result.",IF(AC119="A141-LOW-ASSUMPTION","Keep the assumption explicit and seek evidence that could remove it.",IF(AC119="A141-LOW-HISTORICAL","Use only historically bounded wording and seek current evidence.",IF(AC119="A141-LOW-NOT-ESTABLISHED","Trace provenance or collect genuinely independent evidence.",IF(AC119="A141-LOW-SENSITIVE","Collect the evidence most likely to change the result.",IF(AC119="A141-LOW-SINGLE-ORIGIN","Seek genuinely independent corroboration.",IF(AC119="A141-LOW-WEAK-LINES","Strengthen direct support before consequential use.",IF(AC119="A141-MODERATE-HISTORICAL","Do not generalize it to the current decision without fresh evidence.",IF(AC119="A141-MODERATE-LIMITED","Reopen if the named limitation no longer holds.",IF(AC119="A141-MODERATE-NMC","Reopen if the exact claim, use, evidence or context changes.",IF(AC119="A141-MODERATE-ONE-LINE","A second genuinely independent line could change scope or wording.",IF(AC119="A141-MODERATE-SENSITIVE","Name the likely change trigger and keep the statement bounded.",IF(AC119="A141-MODERATE-SHARED-ORIGINS","Seek genuinely independent origins.",IF(AC119="A141-MODERATE-WEAK-LINES","Strengthen the direct evidence and preserve the limitation.",IF(AC119="A141-HIGH-DIRECT-INDEPENDENT","Reopen on the named evidence, context, assumption or decision-use trigger.",IF(AC119="A141-HIGH-INFERENCE-RETAINED","Retain the inference marker and reopen on the named trigger.",IF(AC119="A141-HIGH-NMC","Reopen on the named evidence, context, assumption or decision-use trigger.",""))))))))))))))))))))))))))))))))))))))</x:f>
      </x:c>
      <x:c r="AH119" s="38" t="str">
        <x:f>IF(A119="","",IF(Z119&lt;&gt;"Eligible","",IF(AND(V119="Consequential / high-impact",W119="Hard to reverse"),"CONF-OVERLAY-CONSEQUENCE + CONF-OVERLAY-HARD-TO-REVERSE",IF(AND(AA119="Low confidence",W119="Hard to reverse"),"CONF-OVERLAY-HARD-TO-REVERSE",IF(V119="Consequential / high-impact","CONF-OVERLAY-CONSEQUENCE",IF(W119="Hard to reverse","CONF-OVERLAY-HARD-TO-REVERSE",IF(OR(V119="Material / decision-changing",W119="Costly to reverse"),"CONF-OVERLAY-CONSEQUENCE","")))))))</x:f>
      </x:c>
      <x:c r="AI119" s="38" t="str">
        <x:f>IF(A119="","",IF(Z119&lt;&gt;"Eligible","",IF(AND(V119="Consequential / high-impact",W119="Hard to reverse"),IF(AA119="Low confidence","Independent review and formal approval required; default to deferral, evidence collection or a reversible test.","Independent accountable review and formal approval required before a consequential, hard-to-reverse action."),IF(AND(AA119="Low confidence",W119="Hard to reverse"),"Independent review and formal approval required; default to deferral, evidence collection or a reversible test.",IF(V119="Consequential / high-impact","Independent accountable review and formal approval required.",IF(W119="Hard to reverse","Independent review required before a hard-to-reverse action.",IF(OR(V119="Material / decision-changing",W119="Costly to reverse"),"Accountable reviewer required before material use.","Owner review; reopen on the named trigger.")))))))</x:f>
      </x:c>
      <x:c r="AJ119" s="38" t="str">
        <x:f>IF(A119="","",IF(Z119&lt;&gt;"Eligible","",IF(AND(V119="Consequential / high-impact",W119="Hard to reverse"),IF(AA119="Low confidence","Do not make an irreversible commitment from this Low-confidence assessment.","Prefer a reversible step and proceed only within the recorded scope after independent review; confidence itself is unchanged."),IF(AND(AA119="Low confidence",W119="Hard to reverse"),"Do not make an irreversible commitment from this Low-confidence assessment.",IF(V119="Consequential / high-impact","Proceed only within the recorded scope after independent review; confidence itself is unchanged.",IF(W119="Hard to reverse","Prefer a reversible step until review is complete.",IF(OR(V119="Material / decision-changing",W119="Costly to reverse"),"Use only after accountable review and within the stated boundary.","Proceed within the stated scope and preserve the reopen condition.")))))))</x:f>
      </x:c>
      <x:c r="AK119" s="37"/>
      <x:c r="AL119" s="37"/>
      <x:c r="AM119" s="37"/>
      <x:c r="AN119" s="37"/>
      <x:c r="AO119" s="42"/>
      <x:c r="AP119" s="38" t="str">
        <x:f>IF(A119="","",IF(Z119&lt;&gt;"Eligible","Not active",IF(OR(AND(AN119&lt;&gt;"",NOT(OR(EXACT(AN119,"Yes"),EXACT(AN119,"No")))),AND(AO119&lt;&gt;"",NOT(ISNUMBER(AO119)))),"H00",IF(OR(AK119="",AM119="",AN119=""),"H01",IF(AND(OR(V119="Material / decision-changing",V119="Consequential / high-impact",W119="Costly to reverse",W119="Hard to reverse"),AL119=""),"H02",IF(AND(OR(V119="Consequential / high-impact",W119="Hard to reverse"),AK119&lt;&gt;"",AL119&lt;&gt;"",EXACT(AK119,AL119)),"H03",IF(AND(AN119="Yes",AO119=""),"H04",IF(AND(AN119="No",AO119&lt;&gt;""),"H05","H06"))))))))</x:f>
      </x:c>
      <x:c r="AQ119" s="38" t="str">
        <x:f>IF(A119="","",IF(AP119="Not active","Not active",IF(OR(AP119="H00",AP119="H01",AP119="H04"),"Incomplete",IF(OR(AP119="H02",AP119="H03",AP119="H05"),"Draft","Complete"))))</x:f>
      </x:c>
      <x:c r="AR119" s="38" t="str">
        <x:f>IF(A119="","",IF(AP119="H00","CONF-HANDOFF-INVALID",IF(AP119="H01","CONF-HANDOFF-INCOMPLETE",IF(AP119="H02","CONF-HANDOFF-REVIEWER",IF(AP119="H03","CONF-HANDOFF-INDEPENDENCE",IF(AP119="H04","CONF-HANDOFF-DATE",IF(AP119="H05","CONF-HANDOFF-DATE-NOT-MATERIAL","")))))))</x:f>
      </x:c>
      <x:c r="AS119" s="38" t="str">
        <x:f>IF(A119="","",IF(AP119="H06","Permitted","Prohibited"))</x:f>
      </x:c>
      <x:c r="AT119" s="38" t="str">
        <x:f>IF(A119="","",IF(OR(AB119="P119",AB119="P120",AB119="P122",AB119="P123"),"What Counts as Reliable Evidence in Competitor Analysis?",IF(AB119="P121","Observed, Inferred and Unresolved Evidence",IF(AB119="P124","How to Handle Contradictory Competitor Evidence",IF(AB119="P125","When Competitor Evidence Becomes Too Old to Use","")))))</x:f>
      </x:c>
      <x:c r="AU119" s="38" t="str">
        <x:f>IF(A119="","","SERPIFAI Confidence Statement Method v1.0.1")</x:f>
      </x:c>
      <x:c r="AV119" s="38" t="str">
        <x:f>IF(A119="","","Qualitative evidence-and-uncertainty protocol; not probability, calibrated accuracy, scoring, assurance or a guarantee.")</x:f>
      </x:c>
    </x:row>
    <x:row r="120">
      <x:c r="A120" s="37"/>
      <x:c r="B120" s="37"/>
      <x:c r="C120" s="37"/>
      <x:c r="D120" s="37"/>
      <x:c r="E120" s="42"/>
      <x:c r="F120" s="37"/>
      <x:c r="G120" s="37"/>
      <x:c r="H120" s="37"/>
      <x:c r="I120" s="37"/>
      <x:c r="J120" s="37"/>
      <x:c r="K120" s="37"/>
      <x:c r="L120" s="37"/>
      <x:c r="M120" s="37"/>
      <x:c r="N120" s="37"/>
      <x:c r="O120" s="37"/>
      <x:c r="P120" s="37"/>
      <x:c r="Q120" s="37"/>
      <x:c r="R120" s="37"/>
      <x:c r="S120" s="37"/>
      <x:c r="T120" s="37"/>
      <x:c r="U120" s="37"/>
      <x:c r="V120" s="37"/>
      <x:c r="W120" s="37"/>
      <x:c r="X120" s="38" t="str">
        <x:f>IF(A120="","",IF(NOT(AND(OR(EXACT(F120,"Use"),EXACT(F120,"Use with limits"),EXACT(F120,"Review required"),EXACT(F120,"Refuse claim"),EXACT(F120,"No material change")),OR(EXACT(J120,"Fit"),EXACT(J120,"Limited / weak"),EXACT(J120,"Stale"),EXACT(J120,"Contradictory"),EXACT(J120,"Missing")),OR(EXACT(K120,"Supported"),EXACT(K120,"Inferred"),EXACT(K120,"Unresolved")),OR(EXACT(L120,"Yes"),EXACT(L120,"Partial"),EXACT(L120,"No"),EXACT(L120,"Unknown")),OR(EXACT(M120,"None found"),EXACT(M120,"Apparent contradiction resolved"),EXACT(M120,"Material contradiction unresolved"),EXACT(M120,"Not checked")),OR(EXACT(N120,"None"),EXACT(N120,"Recoverable missing evidence"),EXACT(N120,"Material evidence unavailable"),EXACT(N120,"Unknown")),OR(EXACT(O120,"Multiple independent lines"),EXACT(O120,"One independent line"),EXACT(O120,"Single-origin only"),EXACT(O120,"Not established")),OR(EXACT(Q120,"None"),EXACT(Q120,"Limited and visible"),EXACT(Q120,"Material but bounded"),EXACT(Q120,"Material and unresolved")),OR(EXACT(S120,"Fit for current decision"),EXACT(S120,"Historical but deliberately bounded"),EXACT(S120,"Stale for current decision"),EXACT(S120,"Context not established")),OR(EXACT(T120,"Unlikely to change assessment"),EXACT(T120,"Could change scope or wording"),EXACT(T120,"Likely to change assessment")),OR(EXACT(V120,"Routine / descriptive"),EXACT(V120,"Material / decision-changing"),EXACT(V120,"Consequential / high-impact")),OR(EXACT(W120,"Easy to reverse"),EXACT(W120,"Costly to reverse"),EXACT(W120,"Hard to reverse")),IF(F120="No material change",OR(EXACT(H120,"Unchanged exact claim"),EXACT(H120,"Changed exact claim")),TRUE),IF(F120="No material change",OR(EXACT(I120,"Unchanged decision use"),EXACT(I120,"Changed decision use")),TRUE),IF(OR(O120="Multiple independent lines",O120="One independent line"),OR(EXACT(P120,"Established independent origins"),EXACT(P120,"Shared or dependent origins"),EXACT(P120,"Not established")),TRUE))),"Invalid","Valid"))</x:f>
      </x:c>
      <x:c r="Y120" s="38" t="str">
        <x:f>IF(A120="","",IF(X120="Invalid","Not evaluated after P00",IF(OR(C120="",D120="",F120="",IF(F120="No material change",OR(H120="",I120=""),FALSE),J120="",K120="",L120="",M120="",N120="",O120="",IF(OR(O120="Multiple independent lines",O120="One independent line"),P120="",FALSE),Q120="",IF(Q120&lt;&gt;"None",R120="",FALSE),S120="",T120="",U120="",V120="",W120=""),"Incomplete","Complete")))</x:f>
      </x:c>
      <x:c r="Z120" s="38" t="str">
        <x:f>IF(A120="","",IF(AB120="P00","Invalid controlled input",IF(AB120="P01","Incomplete",IF(OR(AB120="P02",AB120="P03",AB120="P04",AB120="P05",AB120="P06",AB120="P07",AB120="P08",AB120="P09"),"Not eligible","Eligible"))))</x:f>
      </x:c>
      <x:c r="AA120" s="38" t="str">
        <x:f>IF(A120="","",IF(AB120="P00","No confidence assigned",IF(AB120="P01","No confidence result",IF(OR(AB120="P02",AB120="P03",AB120="P04",AB120="P05",AB120="P06",AB120="P07",AB120="P08",AB120="P09"),"Confidence not assignable",IF(AB120="P10","Low confidence",IF(AB120="P11","Moderate confidence","High confidence"))))))</x:f>
      </x:c>
      <x:c r="AB120" s="38" t="str">
        <x:f>IF(A120="","",IF(X120="Invalid","P00",IF(Y120="Incomplete","P01",IF(F120="Refuse claim","P02",IF(F120="Review required","P03",IF(K120="Unresolved","P04",IF(OR(L120="No",L120="Unknown",L120="Partial"),"P05",IF(OR(J120="Missing",N120&lt;&gt;"None",M120="Not checked"),"P06",IF(OR(J120="Contradictory",M120="Material contradiction unresolved"),"P07",IF(OR(J120="Stale",S120="Stale for current decision",S120="Context not established",Q120="Material and unresolved"),"P08",IF(OR(AND(F120="Use with limits",G120=""),AND(F120="No material change",H120="Changed exact claim"),AND(F120="No material change",I120="Changed decision use"),AND(OR(O120="Multiple independent lines",O120="One independent line"),P120="Not established"),AND(Q120="None",R120&lt;&gt;"")),"P09",IF(OR(Q120="Material but bounded",AND(S120="Historical but deliberately bounded",J120="Limited / weak"),O120="Not established",AND(J120="Limited / weak",O120="Multiple independent lines",P120="Established independent origins",T120="Likely to change assessment"),AND(O120="Single-origin only",NOT(AND(F120="Use",J120="Fit",OR(K120="Supported",K120="Inferred"),L120="Yes",OR(M120="None found",M120="Apparent contradiction resolved"),N120="None",O120="Single-origin only",OR(Q120="None",Q120="Limited and visible"),S120="Fit for current decision",T120="Unlikely to change assessment"))),T120="Likely to change assessment"),"P10",IF(OR(AND(F120="No material change",NOT(AND(OR(F120="Use",F120="No material change"),IF(F120="No material change",AND(H120="Unchanged exact claim",I120="Unchanged decision use"),TRUE),J120="Fit",OR(K120="Supported",K120="Inferred"),L120="Yes",OR(M120="None found",M120="Apparent contradiction resolved"),N120="None",O120="Multiple independent lines",P120="Established independent origins",OR(Q120="None",Q120="Limited and visible"),S120="Fit for current decision",T120="Unlikely to change assessment"))),F120="Use with limits",S120="Historical but deliberately bounded",P120="Shared or dependent origins",O120="One independent line",AND(F120="Use",J120="Fit",OR(K120="Supported",K120="Inferred"),L120="Yes",OR(M120="None found",M120="Apparent contradiction resolved"),N120="None",O120="Single-origin only",OR(Q120="None",Q120="Limited and visible"),S120="Fit for current decision",T120="Unlikely to change assessment"),AND(J120="Limited / weak",O120="Multiple independent lines",P120="Established independent origins",OR(T120="Unlikely to change assessment",T120="Could change scope or wording")),T120="Could change scope or wording"),"P11",IF(AND(OR(F120="Use",F120="No material change"),IF(F120="No material change",AND(H120="Unchanged exact claim",I120="Unchanged decision use"),TRUE),J120="Fit",OR(K120="Supported",K120="Inferred"),L120="Yes",OR(M120="None found",M120="Apparent contradiction resolved"),N120="None",O120="Multiple independent lines",P120="Established independent origins",OR(Q120="None",Q120="Limited and visible"),S120="Fit for current decision",T120="Unlikely to change assessment"),"P12","P09"))))))))))))))</x:f>
      </x:c>
      <x:c r="AC120" s="38" t="str">
        <x:f>IF(A120="","",IF(AB120="P00","CONF-TECH-INVALID-ENUM",IF(AB120="P01","CONF-INCOMPLETE",IF(AB120="P02","CONF-UPSTREAM-REFUSE",IF(AB120="P03","CONF-UPSTREAM-REVIEW",IF(AB120="P04",IF(F120="No material change","CONF-SC-NMC-UNRESOLVED","CONF-UPSTREAM-UNRESOLVED"),IF(AB120="P05",IF(L120="Partial","CONF-DIRECT-FIT-PARTIAL","CONF-DIRECT-FIT"),IF(AB120="P06","CONF-MISSING-OR-UNCHECKED",IF(AB120="P07",IF(F120="No material change","CONF-SC-NMC-CONTRADICTION","CONF-CONTRADICTION"),IF(AB120="P08",IF(Q120="Material and unresolved","CONF-NOT-ASSIGNABLE-ASSUMPTION",IF(AND(F120="No material change",OR(J120="Stale",S120="Stale for current decision")),"CONF-SC-NMC-STALE",IF(S120="Context not established","CONF-NOT-ASSIGNABLE-CONTEXT","CONF-NOT-ASSIGNABLE-STALE-CURRENT"))),IF(AB120="P09",IF(AND(F120="Use with limits",G120=""),"CONF-SC-LIMIT-MISSING",IF(AND(F120="No material change",H120="Changed exact claim"),"CONF-SC-NMC-CLAIM-CHANGED",IF(AND(F120="No material change",I120="Changed decision use"),"CONF-SC-NMC-USE-CHANGED",IF(AND(OR(O120="Multiple independent lines",O120="One independent line"),P120="Not established"),"CONF-SC-INDEPENDENCE-UNPROVEN",IF(AND(Q120="None",R120&lt;&gt;""),"CONF-SC-ASSUMPTION-CONFLICT","CONF-SC-UNCLASSIFIED"))))),IF(AB120="P10",IF(Q120="Material but bounded","CONF-LOW-ASSUMPTION",IF(AND(S120="Historical but deliberately bounded",J120="Limited / weak"),"CONF-LOW-HISTORICAL",IF(O120="Not established","CONF-LOW-NOT-ESTABLISHED",IF(AND(J120="Limited / weak",O120="Multiple independent lines",P120="Established independent origins",T120="Likely to change assessment"),"CONF-LOW-WEAK-LINES",IF(AND(O120="Single-origin only",NOT(AND(F120="Use",J120="Fit",OR(K120="Supported",K120="Inferred"),L120="Yes",OR(M120="None found",M120="Apparent contradiction resolved"),N120="None",O120="Single-origin only",OR(Q120="None",Q120="Limited and visible"),S120="Fit for current decision",T120="Unlikely to change assessment"))),"CONF-LOW-SINGLE-ORIGIN","CONF-LOW-SENSITIVE"))))),IF(AB120="P11",IF(F120="No material change","CONF-MODERATE-NMC",IF(F120="Use with limits","CONF-MODERATE-LIMITED",IF(S120="Historical but deliberately bounded","CONF-MODERATE-HISTORICAL",IF(P120="Shared or dependent origins","CONF-MODERATE-SHARED-ORIGINS",IF(OR(O120="One independent line",AND(F120="Use",J120="Fit",OR(K120="Supported",K120="Inferred"),L120="Yes",OR(M120="None found",M120="Apparent contradiction resolved"),N120="None",O120="Single-origin only",OR(Q120="None",Q120="Limited and visible"),S120="Fit for current decision",T120="Unlikely to change assessment")),"CONF-MODERATE-ONE-LINE",IF(AND(J120="Limited / weak",O120="Multiple independent lines",P120="Established independent origins",OR(T120="Unlikely to change assessment",T120="Could change scope or wording")),"CONF-MODERATE-WEAK-LINES","CONF-MODERATE-SENSITIVE")))))),IF(AB120="P12",IF(F120="No material change","CONF-HIGH-NMC",IF(K120="Inferred","CONF-HIGH-INFERENCE-RETAINED","CONF-HIGH-DIRECT-INDEPENDENT")),""))))))))))))))</x:f>
      </x:c>
      <x:c r="AD120" s="38" t="str">
        <x:f>IF(A120="","",IF(AC120="A142-TECH-INVALID-ENUM","One or more active Stage 1 controlled values are invalid.",IF(AC120="A142-INCOMPLETE","The active Stage 1 assessment is incomplete.",IF(AC120="A142-UPSTREAM-REFUSE","What Counts as Reliable Evidence in Competitor Analysis? returned Refuse claim.",IF(AC120="A142-UPSTREAM-REVIEW","What Counts as Reliable Evidence in Competitor Analysis? returned Review required.",IF(AC120="A142-SC-NMC-UNRESOLVED","The no-material-change claim remains unresolved.",IF(AC120="A142-UPSTREAM-UNRESOLVED","The claim remains unresolved.",IF(AC120="A142-DIRECT-FIT","The evidence does not directly fit the exact submitted claim.",IF(AC120="A142-DIRECT-FIT-PARTIAL","The submitted claim only partially fits the evidence.",IF(AC120="A142-MISSING-OR-UNCHECKED","Required evidence is missing, unavailable, unknown, or contradiction checking is incomplete.",IF(AC120="A142-CONTRADICTION","A material contradiction remains unresolved.",IF(AC120="A142-SC-NMC-CONTRADICTION","The no-material-change submission contains an unresolved material contradiction.",IF(AC120="A142-NOT-ASSIGNABLE-ASSUMPTION","A material assumption remains unresolved.",IF(AC120="A142-NOT-ASSIGNABLE-CONTEXT","The relevant context is not established.",IF(AC120="A142-NOT-ASSIGNABLE-STALE-CURRENT","The evidence or context is stale for the current decision.",IF(AC120="A142-SC-NMC-STALE","The no-material-change assessment is stale for the current decision.",IF(AC120="A142-SC-ASSUMPTION-CONFLICT","The assumption category and detail conflict.",IF(AC120="A142-SC-INDEPENDENCE-UNPROVEN","Independent origins are not established.",IF(AC120="A142-SC-LIMIT-MISSING","Use with limits requires a named limitation.",IF(AC120="A142-SC-NMC-CLAIM-CHANGED","The exact claim changed, so prior confidence cannot be carried forward.",IF(AC120="A142-SC-NMC-USE-CHANGED","The decision use changed.",IF(AC120="A142-SC-UNCLASSIFIED","The valid input combination has no authorized classification.",IF(AC120="A142-LOW-ASSUMPTION","A bounded material assumption makes the eligible assessment fragile.",IF(AC120="A142-LOW-HISTORICAL","Historical, weak support makes the assessment fragile.",IF(AC120="A142-LOW-NOT-ESTABLISHED","Support exists but independent support is not established.",IF(AC120="A142-LOW-SENSITIVE","Plausible new evidence is likely to change the assessment.",IF(AC120="A142-LOW-SINGLE-ORIGIN","The eligible assessment depends on one origin and fails the stable single-origin conjunction.",IF(AC120="A142-LOW-WEAK-LINES","Multiple independent lines remain weak and the result is likely to change.",IF(AC120="A142-MODERATE-HISTORICAL","The evidence supports a deliberately historical, bounded assessment.",IF(AC120="A142-MODERATE-LIMITED","The assessment is eligible only within the named limitation.",IF(AC120="A142-MODERATE-NMC","The unchanged assessment remains eligible but retains meaningful uncertainty.",IF(AC120="A142-MODERATE-ONE-LINE","The assessment rests on one effective line of support.",IF(AC120="A142-MODERATE-SENSITIVE","Meaningful new evidence could change the scope or wording.",IF(AC120="A142-MODERATE-SHARED-ORIGINS","The lines share or depend on common origins, reducing independent corroboration.",IF(AC120="A142-MODERATE-WEAK-LINES","Established independent origins support the assessment, but the evidence remains limited or weak.",IF(AC120="A142-HIGH-DIRECT-INDEPENDENT","Direct, coherent support with established independent origins and limited visible assumptions supports the bounded assessment.",IF(AC120="A142-HIGH-INFERENCE-RETAINED","Direct, coherent support with established independent origins supports the bounded inference; it remains explicitly an inference.",IF(AC120="A142-HIGH-NMC","The exact claim and decision use are unchanged and the strong-support conditions remain satisfied.",""))))))))))))))))))))))))))))))))))))))</x:f>
      </x:c>
      <x:c r="AE120" s="38" t="str">
        <x:f>IF(A120="","",IF(Z120="Invalid controlled input","No confidence statement is permitted.",IF(Z120="Incomplete","No confidence statement is permitted until Stage 1 is complete.",IF(Z120="Not eligible","Confidence not assignable: no confidence statement is permitted for "&amp;C120&amp;" because "&amp;AD120&amp;" "&amp;AG120,IF(AA120="High confidence",IF(K120="Inferred","The evidence supports the inference that ","The available evidence strongly supports the assessment that ")&amp;C120&amp;", with High confidence within "&amp;D120&amp;". The principal remaining uncertainty is "&amp;U120,IF(AA120="Moderate confidence",IF(K120="Inferred","The evidence supports the inference that ","The available evidence supports the assessment that ")&amp;C120&amp;", with Moderate confidence within "&amp;D120&amp;". "&amp;U120&amp;" could change its scope or wording.",IF(K120="Inferred","The limited evidence supports the provisional inference that ","Limited evidence weakly supports the bounded assessment that ")&amp;C120&amp;". Treat it as provisional because "&amp;U120))))))</x:f>
      </x:c>
      <x:c r="AF120" s="38" t="str">
        <x:f>IF(A120="","",IF(Z120="Invalid controlled input","Do not preserve or reuse a previous result.",IF(Z120="Incomplete","Do not infer a result from partial inputs.",IF(Z120="Not eligible","Do not use High, Moderate or Low confidence, zero confidence, very low confidence, or wording that presents the claim as established.",IF(AA120="High confidence","Do not say certain, proven, guaranteed, definitely, conclusive, established fact, or assign a numerical probability.",IF(AA120="Moderate confidence","Do not say definitive, conclusive, established fact, or attach a percentage band.","Do not say shows, confirms, demonstrates as established, or use Low confidence to rescue an unsupported claim."))))))</x:f>
      </x:c>
      <x:c r="AG120" s="38" t="str">
        <x:f>IF(A120="","",IF(AC120="A142-TECH-INVALID-ENUM","Correct the exact invalid value and resubmit.",IF(AC120="A142-INCOMPLETE","Complete every active Stage 1 field.",IF(AC120="A142-UPSTREAM-REFUSE","Resolve or replace the refused claim through What Counts as Reliable Evidence in Competitor Analysis?.",IF(AC120="A142-UPSTREAM-REVIEW","Complete the review in What Counts as Reliable Evidence in Competitor Analysis? before confidence assessment.",IF(AC120="A142-SC-NMC-UNRESOLVED","Resolve the claim status upstream before assigning confidence.",IF(AC120="A142-UPSTREAM-UNRESOLVED","Resolve the claim status upstream before assigning confidence.",IF(AC120="A142-DIRECT-FIT","Narrow or replace the claim and rerun What Counts as Reliable Evidence in Competitor Analysis?.",IF(AC120="A142-DIRECT-FIT-PARTIAL","Submit the separately narrowed proposition approved through What Counts as Reliable Evidence in Competitor Analysis? as the new Exact claim with Direct claim fit set to Yes.",IF(AC120="A142-MISSING-OR-UNCHECKED","Recover or document the required evidence and complete the review in What Counts as Reliable Evidence in Competitor Analysis? before assigning confidence.",IF(AC120="A142-CONTRADICTION","Resolve or preserve the contradiction through How to Handle Contradictory Competitor Evidence before assigning confidence.",IF(AC120="A142-SC-NMC-CONTRADICTION","Resolve or preserve the contradiction through How to Handle Contradictory Competitor Evidence before assigning confidence.",IF(AC120="A142-NOT-ASSIGNABLE-ASSUMPTION","Resolve the material assumption or narrow the claim.",IF(AC120="A142-NOT-ASSIGNABLE-CONTEXT","Establish the relevant context before assigning confidence.",IF(AC120="A142-NOT-ASSIGNABLE-STALE-CURRENT","Update or historically bind the evidence through When Competitor Evidence Becomes Too Old to Use.",IF(AC120="A142-SC-NMC-STALE","Run a fresh assessment with current evidence.",IF(AC120="A142-SC-ASSUMPTION-CONFLICT","Choose a bounded assumption category or remove the detail.",IF(AC120="A142-SC-INDEPENDENCE-UNPROVEN","Trace origins or correct the support category.",IF(AC120="A142-SC-LIMIT-MISSING","Add the exact limitation or correct the upstream outcome.",IF(AC120="A142-SC-NMC-CLAIM-CHANGED","Run a fresh assessment.",IF(AC120="A142-SC-NMC-USE-CHANGED","Run a fresh assessment for the new use.",IF(AC120="A142-SC-UNCLASSIFIED","Return to method governance; do not invent a result.",IF(AC120="A142-LOW-ASSUMPTION","Keep the assumption explicit and seek evidence that could remove it.",IF(AC120="A142-LOW-HISTORICAL","Use only historically bounded wording and seek current evidence.",IF(AC120="A142-LOW-NOT-ESTABLISHED","Trace provenance or collect genuinely independent evidence.",IF(AC120="A142-LOW-SENSITIVE","Collect the evidence most likely to change the result.",IF(AC120="A142-LOW-SINGLE-ORIGIN","Seek genuinely independent corroboration.",IF(AC120="A142-LOW-WEAK-LINES","Strengthen direct support before consequential use.",IF(AC120="A142-MODERATE-HISTORICAL","Do not generalize it to the current decision without fresh evidence.",IF(AC120="A142-MODERATE-LIMITED","Reopen if the named limitation no longer holds.",IF(AC120="A142-MODERATE-NMC","Reopen if the exact claim, use, evidence or context changes.",IF(AC120="A142-MODERATE-ONE-LINE","A second genuinely independent line could change scope or wording.",IF(AC120="A142-MODERATE-SENSITIVE","Name the likely change trigger and keep the statement bounded.",IF(AC120="A142-MODERATE-SHARED-ORIGINS","Seek genuinely independent origins.",IF(AC120="A142-MODERATE-WEAK-LINES","Strengthen the direct evidence and preserve the limitation.",IF(AC120="A142-HIGH-DIRECT-INDEPENDENT","Reopen on the named evidence, context, assumption or decision-use trigger.",IF(AC120="A142-HIGH-INFERENCE-RETAINED","Retain the inference marker and reopen on the named trigger.",IF(AC120="A142-HIGH-NMC","Reopen on the named evidence, context, assumption or decision-use trigger.",""))))))))))))))))))))))))))))))))))))))</x:f>
      </x:c>
      <x:c r="AH120" s="38" t="str">
        <x:f>IF(A120="","",IF(Z120&lt;&gt;"Eligible","",IF(AND(V120="Consequential / high-impact",W120="Hard to reverse"),"CONF-OVERLAY-CONSEQUENCE + CONF-OVERLAY-HARD-TO-REVERSE",IF(AND(AA120="Low confidence",W120="Hard to reverse"),"CONF-OVERLAY-HARD-TO-REVERSE",IF(V120="Consequential / high-impact","CONF-OVERLAY-CONSEQUENCE",IF(W120="Hard to reverse","CONF-OVERLAY-HARD-TO-REVERSE",IF(OR(V120="Material / decision-changing",W120="Costly to reverse"),"CONF-OVERLAY-CONSEQUENCE","")))))))</x:f>
      </x:c>
      <x:c r="AI120" s="38" t="str">
        <x:f>IF(A120="","",IF(Z120&lt;&gt;"Eligible","",IF(AND(V120="Consequential / high-impact",W120="Hard to reverse"),IF(AA120="Low confidence","Independent review and formal approval required; default to deferral, evidence collection or a reversible test.","Independent accountable review and formal approval required before a consequential, hard-to-reverse action."),IF(AND(AA120="Low confidence",W120="Hard to reverse"),"Independent review and formal approval required; default to deferral, evidence collection or a reversible test.",IF(V120="Consequential / high-impact","Independent accountable review and formal approval required.",IF(W120="Hard to reverse","Independent review required before a hard-to-reverse action.",IF(OR(V120="Material / decision-changing",W120="Costly to reverse"),"Accountable reviewer required before material use.","Owner review; reopen on the named trigger.")))))))</x:f>
      </x:c>
      <x:c r="AJ120" s="38" t="str">
        <x:f>IF(A120="","",IF(Z120&lt;&gt;"Eligible","",IF(AND(V120="Consequential / high-impact",W120="Hard to reverse"),IF(AA120="Low confidence","Do not make an irreversible commitment from this Low-confidence assessment.","Prefer a reversible step and proceed only within the recorded scope after independent review; confidence itself is unchanged."),IF(AND(AA120="Low confidence",W120="Hard to reverse"),"Do not make an irreversible commitment from this Low-confidence assessment.",IF(V120="Consequential / high-impact","Proceed only within the recorded scope after independent review; confidence itself is unchanged.",IF(W120="Hard to reverse","Prefer a reversible step until review is complete.",IF(OR(V120="Material / decision-changing",W120="Costly to reverse"),"Use only after accountable review and within the stated boundary.","Proceed within the stated scope and preserve the reopen condition.")))))))</x:f>
      </x:c>
      <x:c r="AK120" s="37"/>
      <x:c r="AL120" s="37"/>
      <x:c r="AM120" s="37"/>
      <x:c r="AN120" s="37"/>
      <x:c r="AO120" s="42"/>
      <x:c r="AP120" s="38" t="str">
        <x:f>IF(A120="","",IF(Z120&lt;&gt;"Eligible","Not active",IF(OR(AND(AN120&lt;&gt;"",NOT(OR(EXACT(AN120,"Yes"),EXACT(AN120,"No")))),AND(AO120&lt;&gt;"",NOT(ISNUMBER(AO120)))),"H00",IF(OR(AK120="",AM120="",AN120=""),"H01",IF(AND(OR(V120="Material / decision-changing",V120="Consequential / high-impact",W120="Costly to reverse",W120="Hard to reverse"),AL120=""),"H02",IF(AND(OR(V120="Consequential / high-impact",W120="Hard to reverse"),AK120&lt;&gt;"",AL120&lt;&gt;"",EXACT(AK120,AL120)),"H03",IF(AND(AN120="Yes",AO120=""),"H04",IF(AND(AN120="No",AO120&lt;&gt;""),"H05","H06"))))))))</x:f>
      </x:c>
      <x:c r="AQ120" s="38" t="str">
        <x:f>IF(A120="","",IF(AP120="Not active","Not active",IF(OR(AP120="H00",AP120="H01",AP120="H04"),"Incomplete",IF(OR(AP120="H02",AP120="H03",AP120="H05"),"Draft","Complete"))))</x:f>
      </x:c>
      <x:c r="AR120" s="38" t="str">
        <x:f>IF(A120="","",IF(AP120="H00","CONF-HANDOFF-INVALID",IF(AP120="H01","CONF-HANDOFF-INCOMPLETE",IF(AP120="H02","CONF-HANDOFF-REVIEWER",IF(AP120="H03","CONF-HANDOFF-INDEPENDENCE",IF(AP120="H04","CONF-HANDOFF-DATE",IF(AP120="H05","CONF-HANDOFF-DATE-NOT-MATERIAL","")))))))</x:f>
      </x:c>
      <x:c r="AS120" s="38" t="str">
        <x:f>IF(A120="","",IF(AP120="H06","Permitted","Prohibited"))</x:f>
      </x:c>
      <x:c r="AT120" s="38" t="str">
        <x:f>IF(A120="","",IF(OR(AB120="P120",AB120="P121",AB120="P123",AB120="P124"),"What Counts as Reliable Evidence in Competitor Analysis?",IF(AB120="P122","Observed, Inferred and Unresolved Evidence",IF(AB120="P125","How to Handle Contradictory Competitor Evidence",IF(AB120="P126","When Competitor Evidence Becomes Too Old to Use","")))))</x:f>
      </x:c>
      <x:c r="AU120" s="38" t="str">
        <x:f>IF(A120="","","SERPIFAI Confidence Statement Method v1.0.1")</x:f>
      </x:c>
      <x:c r="AV120" s="38" t="str">
        <x:f>IF(A120="","","Qualitative evidence-and-uncertainty protocol; not probability, calibrated accuracy, scoring, assurance or a guarantee.")</x:f>
      </x:c>
    </x:row>
    <x:row r="121">
      <x:c r="A121" s="37"/>
      <x:c r="B121" s="37"/>
      <x:c r="C121" s="37"/>
      <x:c r="D121" s="37"/>
      <x:c r="E121" s="42"/>
      <x:c r="F121" s="37"/>
      <x:c r="G121" s="37"/>
      <x:c r="H121" s="37"/>
      <x:c r="I121" s="37"/>
      <x:c r="J121" s="37"/>
      <x:c r="K121" s="37"/>
      <x:c r="L121" s="37"/>
      <x:c r="M121" s="37"/>
      <x:c r="N121" s="37"/>
      <x:c r="O121" s="37"/>
      <x:c r="P121" s="37"/>
      <x:c r="Q121" s="37"/>
      <x:c r="R121" s="37"/>
      <x:c r="S121" s="37"/>
      <x:c r="T121" s="37"/>
      <x:c r="U121" s="37"/>
      <x:c r="V121" s="37"/>
      <x:c r="W121" s="37"/>
      <x:c r="X121" s="38" t="str">
        <x:f>IF(A121="","",IF(NOT(AND(OR(EXACT(F121,"Use"),EXACT(F121,"Use with limits"),EXACT(F121,"Review required"),EXACT(F121,"Refuse claim"),EXACT(F121,"No material change")),OR(EXACT(J121,"Fit"),EXACT(J121,"Limited / weak"),EXACT(J121,"Stale"),EXACT(J121,"Contradictory"),EXACT(J121,"Missing")),OR(EXACT(K121,"Supported"),EXACT(K121,"Inferred"),EXACT(K121,"Unresolved")),OR(EXACT(L121,"Yes"),EXACT(L121,"Partial"),EXACT(L121,"No"),EXACT(L121,"Unknown")),OR(EXACT(M121,"None found"),EXACT(M121,"Apparent contradiction resolved"),EXACT(M121,"Material contradiction unresolved"),EXACT(M121,"Not checked")),OR(EXACT(N121,"None"),EXACT(N121,"Recoverable missing evidence"),EXACT(N121,"Material evidence unavailable"),EXACT(N121,"Unknown")),OR(EXACT(O121,"Multiple independent lines"),EXACT(O121,"One independent line"),EXACT(O121,"Single-origin only"),EXACT(O121,"Not established")),OR(EXACT(Q121,"None"),EXACT(Q121,"Limited and visible"),EXACT(Q121,"Material but bounded"),EXACT(Q121,"Material and unresolved")),OR(EXACT(S121,"Fit for current decision"),EXACT(S121,"Historical but deliberately bounded"),EXACT(S121,"Stale for current decision"),EXACT(S121,"Context not established")),OR(EXACT(T121,"Unlikely to change assessment"),EXACT(T121,"Could change scope or wording"),EXACT(T121,"Likely to change assessment")),OR(EXACT(V121,"Routine / descriptive"),EXACT(V121,"Material / decision-changing"),EXACT(V121,"Consequential / high-impact")),OR(EXACT(W121,"Easy to reverse"),EXACT(W121,"Costly to reverse"),EXACT(W121,"Hard to reverse")),IF(F121="No material change",OR(EXACT(H121,"Unchanged exact claim"),EXACT(H121,"Changed exact claim")),TRUE),IF(F121="No material change",OR(EXACT(I121,"Unchanged decision use"),EXACT(I121,"Changed decision use")),TRUE),IF(OR(O121="Multiple independent lines",O121="One independent line"),OR(EXACT(P121,"Established independent origins"),EXACT(P121,"Shared or dependent origins"),EXACT(P121,"Not established")),TRUE))),"Invalid","Valid"))</x:f>
      </x:c>
      <x:c r="Y121" s="38" t="str">
        <x:f>IF(A121="","",IF(X121="Invalid","Not evaluated after P00",IF(OR(C121="",D121="",F121="",IF(F121="No material change",OR(H121="",I121=""),FALSE),J121="",K121="",L121="",M121="",N121="",O121="",IF(OR(O121="Multiple independent lines",O121="One independent line"),P121="",FALSE),Q121="",IF(Q121&lt;&gt;"None",R121="",FALSE),S121="",T121="",U121="",V121="",W121=""),"Incomplete","Complete")))</x:f>
      </x:c>
      <x:c r="Z121" s="38" t="str">
        <x:f>IF(A121="","",IF(AB121="P00","Invalid controlled input",IF(AB121="P01","Incomplete",IF(OR(AB121="P02",AB121="P03",AB121="P04",AB121="P05",AB121="P06",AB121="P07",AB121="P08",AB121="P09"),"Not eligible","Eligible"))))</x:f>
      </x:c>
      <x:c r="AA121" s="38" t="str">
        <x:f>IF(A121="","",IF(AB121="P00","No confidence assigned",IF(AB121="P01","No confidence result",IF(OR(AB121="P02",AB121="P03",AB121="P04",AB121="P05",AB121="P06",AB121="P07",AB121="P08",AB121="P09"),"Confidence not assignable",IF(AB121="P10","Low confidence",IF(AB121="P11","Moderate confidence","High confidence"))))))</x:f>
      </x:c>
      <x:c r="AB121" s="38" t="str">
        <x:f>IF(A121="","",IF(X121="Invalid","P00",IF(Y121="Incomplete","P01",IF(F121="Refuse claim","P02",IF(F121="Review required","P03",IF(K121="Unresolved","P04",IF(OR(L121="No",L121="Unknown",L121="Partial"),"P05",IF(OR(J121="Missing",N121&lt;&gt;"None",M121="Not checked"),"P06",IF(OR(J121="Contradictory",M121="Material contradiction unresolved"),"P07",IF(OR(J121="Stale",S121="Stale for current decision",S121="Context not established",Q121="Material and unresolved"),"P08",IF(OR(AND(F121="Use with limits",G121=""),AND(F121="No material change",H121="Changed exact claim"),AND(F121="No material change",I121="Changed decision use"),AND(OR(O121="Multiple independent lines",O121="One independent line"),P121="Not established"),AND(Q121="None",R121&lt;&gt;"")),"P09",IF(OR(Q121="Material but bounded",AND(S121="Historical but deliberately bounded",J121="Limited / weak"),O121="Not established",AND(J121="Limited / weak",O121="Multiple independent lines",P121="Established independent origins",T121="Likely to change assessment"),AND(O121="Single-origin only",NOT(AND(F121="Use",J121="Fit",OR(K121="Supported",K121="Inferred"),L121="Yes",OR(M121="None found",M121="Apparent contradiction resolved"),N121="None",O121="Single-origin only",OR(Q121="None",Q121="Limited and visible"),S121="Fit for current decision",T121="Unlikely to change assessment"))),T121="Likely to change assessment"),"P10",IF(OR(AND(F121="No material change",NOT(AND(OR(F121="Use",F121="No material change"),IF(F121="No material change",AND(H121="Unchanged exact claim",I121="Unchanged decision use"),TRUE),J121="Fit",OR(K121="Supported",K121="Inferred"),L121="Yes",OR(M121="None found",M121="Apparent contradiction resolved"),N121="None",O121="Multiple independent lines",P121="Established independent origins",OR(Q121="None",Q121="Limited and visible"),S121="Fit for current decision",T121="Unlikely to change assessment"))),F121="Use with limits",S121="Historical but deliberately bounded",P121="Shared or dependent origins",O121="One independent line",AND(F121="Use",J121="Fit",OR(K121="Supported",K121="Inferred"),L121="Yes",OR(M121="None found",M121="Apparent contradiction resolved"),N121="None",O121="Single-origin only",OR(Q121="None",Q121="Limited and visible"),S121="Fit for current decision",T121="Unlikely to change assessment"),AND(J121="Limited / weak",O121="Multiple independent lines",P121="Established independent origins",OR(T121="Unlikely to change assessment",T121="Could change scope or wording")),T121="Could change scope or wording"),"P11",IF(AND(OR(F121="Use",F121="No material change"),IF(F121="No material change",AND(H121="Unchanged exact claim",I121="Unchanged decision use"),TRUE),J121="Fit",OR(K121="Supported",K121="Inferred"),L121="Yes",OR(M121="None found",M121="Apparent contradiction resolved"),N121="None",O121="Multiple independent lines",P121="Established independent origins",OR(Q121="None",Q121="Limited and visible"),S121="Fit for current decision",T121="Unlikely to change assessment"),"P12","P09"))))))))))))))</x:f>
      </x:c>
      <x:c r="AC121" s="38" t="str">
        <x:f>IF(A121="","",IF(AB121="P00","CONF-TECH-INVALID-ENUM",IF(AB121="P01","CONF-INCOMPLETE",IF(AB121="P02","CONF-UPSTREAM-REFUSE",IF(AB121="P03","CONF-UPSTREAM-REVIEW",IF(AB121="P04",IF(F121="No material change","CONF-SC-NMC-UNRESOLVED","CONF-UPSTREAM-UNRESOLVED"),IF(AB121="P05",IF(L121="Partial","CONF-DIRECT-FIT-PARTIAL","CONF-DIRECT-FIT"),IF(AB121="P06","CONF-MISSING-OR-UNCHECKED",IF(AB121="P07",IF(F121="No material change","CONF-SC-NMC-CONTRADICTION","CONF-CONTRADICTION"),IF(AB121="P08",IF(Q121="Material and unresolved","CONF-NOT-ASSIGNABLE-ASSUMPTION",IF(AND(F121="No material change",OR(J121="Stale",S121="Stale for current decision")),"CONF-SC-NMC-STALE",IF(S121="Context not established","CONF-NOT-ASSIGNABLE-CONTEXT","CONF-NOT-ASSIGNABLE-STALE-CURRENT"))),IF(AB121="P09",IF(AND(F121="Use with limits",G121=""),"CONF-SC-LIMIT-MISSING",IF(AND(F121="No material change",H121="Changed exact claim"),"CONF-SC-NMC-CLAIM-CHANGED",IF(AND(F121="No material change",I121="Changed decision use"),"CONF-SC-NMC-USE-CHANGED",IF(AND(OR(O121="Multiple independent lines",O121="One independent line"),P121="Not established"),"CONF-SC-INDEPENDENCE-UNPROVEN",IF(AND(Q121="None",R121&lt;&gt;""),"CONF-SC-ASSUMPTION-CONFLICT","CONF-SC-UNCLASSIFIED"))))),IF(AB121="P10",IF(Q121="Material but bounded","CONF-LOW-ASSUMPTION",IF(AND(S121="Historical but deliberately bounded",J121="Limited / weak"),"CONF-LOW-HISTORICAL",IF(O121="Not established","CONF-LOW-NOT-ESTABLISHED",IF(AND(J121="Limited / weak",O121="Multiple independent lines",P121="Established independent origins",T121="Likely to change assessment"),"CONF-LOW-WEAK-LINES",IF(AND(O121="Single-origin only",NOT(AND(F121="Use",J121="Fit",OR(K121="Supported",K121="Inferred"),L121="Yes",OR(M121="None found",M121="Apparent contradiction resolved"),N121="None",O121="Single-origin only",OR(Q121="None",Q121="Limited and visible"),S121="Fit for current decision",T121="Unlikely to change assessment"))),"CONF-LOW-SINGLE-ORIGIN","CONF-LOW-SENSITIVE"))))),IF(AB121="P11",IF(F121="No material change","CONF-MODERATE-NMC",IF(F121="Use with limits","CONF-MODERATE-LIMITED",IF(S121="Historical but deliberately bounded","CONF-MODERATE-HISTORICAL",IF(P121="Shared or dependent origins","CONF-MODERATE-SHARED-ORIGINS",IF(OR(O121="One independent line",AND(F121="Use",J121="Fit",OR(K121="Supported",K121="Inferred"),L121="Yes",OR(M121="None found",M121="Apparent contradiction resolved"),N121="None",O121="Single-origin only",OR(Q121="None",Q121="Limited and visible"),S121="Fit for current decision",T121="Unlikely to change assessment")),"CONF-MODERATE-ONE-LINE",IF(AND(J121="Limited / weak",O121="Multiple independent lines",P121="Established independent origins",OR(T121="Unlikely to change assessment",T121="Could change scope or wording")),"CONF-MODERATE-WEAK-LINES","CONF-MODERATE-SENSITIVE")))))),IF(AB121="P12",IF(F121="No material change","CONF-HIGH-NMC",IF(K121="Inferred","CONF-HIGH-INFERENCE-RETAINED","CONF-HIGH-DIRECT-INDEPENDENT")),""))))))))))))))</x:f>
      </x:c>
      <x:c r="AD121" s="38" t="str">
        <x:f>IF(A121="","",IF(AC121="A143-TECH-INVALID-ENUM","One or more active Stage 1 controlled values are invalid.",IF(AC121="A143-INCOMPLETE","The active Stage 1 assessment is incomplete.",IF(AC121="A143-UPSTREAM-REFUSE","What Counts as Reliable Evidence in Competitor Analysis? returned Refuse claim.",IF(AC121="A143-UPSTREAM-REVIEW","What Counts as Reliable Evidence in Competitor Analysis? returned Review required.",IF(AC121="A143-SC-NMC-UNRESOLVED","The no-material-change claim remains unresolved.",IF(AC121="A143-UPSTREAM-UNRESOLVED","The claim remains unresolved.",IF(AC121="A143-DIRECT-FIT","The evidence does not directly fit the exact submitted claim.",IF(AC121="A143-DIRECT-FIT-PARTIAL","The submitted claim only partially fits the evidence.",IF(AC121="A143-MISSING-OR-UNCHECKED","Required evidence is missing, unavailable, unknown, or contradiction checking is incomplete.",IF(AC121="A143-CONTRADICTION","A material contradiction remains unresolved.",IF(AC121="A143-SC-NMC-CONTRADICTION","The no-material-change submission contains an unresolved material contradiction.",IF(AC121="A143-NOT-ASSIGNABLE-ASSUMPTION","A material assumption remains unresolved.",IF(AC121="A143-NOT-ASSIGNABLE-CONTEXT","The relevant context is not established.",IF(AC121="A143-NOT-ASSIGNABLE-STALE-CURRENT","The evidence or context is stale for the current decision.",IF(AC121="A143-SC-NMC-STALE","The no-material-change assessment is stale for the current decision.",IF(AC121="A143-SC-ASSUMPTION-CONFLICT","The assumption category and detail conflict.",IF(AC121="A143-SC-INDEPENDENCE-UNPROVEN","Independent origins are not established.",IF(AC121="A143-SC-LIMIT-MISSING","Use with limits requires a named limitation.",IF(AC121="A143-SC-NMC-CLAIM-CHANGED","The exact claim changed, so prior confidence cannot be carried forward.",IF(AC121="A143-SC-NMC-USE-CHANGED","The decision use changed.",IF(AC121="A143-SC-UNCLASSIFIED","The valid input combination has no authorized classification.",IF(AC121="A143-LOW-ASSUMPTION","A bounded material assumption makes the eligible assessment fragile.",IF(AC121="A143-LOW-HISTORICAL","Historical, weak support makes the assessment fragile.",IF(AC121="A143-LOW-NOT-ESTABLISHED","Support exists but independent support is not established.",IF(AC121="A143-LOW-SENSITIVE","Plausible new evidence is likely to change the assessment.",IF(AC121="A143-LOW-SINGLE-ORIGIN","The eligible assessment depends on one origin and fails the stable single-origin conjunction.",IF(AC121="A143-LOW-WEAK-LINES","Multiple independent lines remain weak and the result is likely to change.",IF(AC121="A143-MODERATE-HISTORICAL","The evidence supports a deliberately historical, bounded assessment.",IF(AC121="A143-MODERATE-LIMITED","The assessment is eligible only within the named limitation.",IF(AC121="A143-MODERATE-NMC","The unchanged assessment remains eligible but retains meaningful uncertainty.",IF(AC121="A143-MODERATE-ONE-LINE","The assessment rests on one effective line of support.",IF(AC121="A143-MODERATE-SENSITIVE","Meaningful new evidence could change the scope or wording.",IF(AC121="A143-MODERATE-SHARED-ORIGINS","The lines share or depend on common origins, reducing independent corroboration.",IF(AC121="A143-MODERATE-WEAK-LINES","Established independent origins support the assessment, but the evidence remains limited or weak.",IF(AC121="A143-HIGH-DIRECT-INDEPENDENT","Direct, coherent support with established independent origins and limited visible assumptions supports the bounded assessment.",IF(AC121="A143-HIGH-INFERENCE-RETAINED","Direct, coherent support with established independent origins supports the bounded inference; it remains explicitly an inference.",IF(AC121="A143-HIGH-NMC","The exact claim and decision use are unchanged and the strong-support conditions remain satisfied.",""))))))))))))))))))))))))))))))))))))))</x:f>
      </x:c>
      <x:c r="AE121" s="38" t="str">
        <x:f>IF(A121="","",IF(Z121="Invalid controlled input","No confidence statement is permitted.",IF(Z121="Incomplete","No confidence statement is permitted until Stage 1 is complete.",IF(Z121="Not eligible","Confidence not assignable: no confidence statement is permitted for "&amp;C121&amp;" because "&amp;AD121&amp;" "&amp;AG121,IF(AA121="High confidence",IF(K121="Inferred","The evidence supports the inference that ","The available evidence strongly supports the assessment that ")&amp;C121&amp;", with High confidence within "&amp;D121&amp;". The principal remaining uncertainty is "&amp;U121,IF(AA121="Moderate confidence",IF(K121="Inferred","The evidence supports the inference that ","The available evidence supports the assessment that ")&amp;C121&amp;", with Moderate confidence within "&amp;D121&amp;". "&amp;U121&amp;" could change its scope or wording.",IF(K121="Inferred","The limited evidence supports the provisional inference that ","Limited evidence weakly supports the bounded assessment that ")&amp;C121&amp;". Treat it as provisional because "&amp;U121))))))</x:f>
      </x:c>
      <x:c r="AF121" s="38" t="str">
        <x:f>IF(A121="","",IF(Z121="Invalid controlled input","Do not preserve or reuse a previous result.",IF(Z121="Incomplete","Do not infer a result from partial inputs.",IF(Z121="Not eligible","Do not use High, Moderate or Low confidence, zero confidence, very low confidence, or wording that presents the claim as established.",IF(AA121="High confidence","Do not say certain, proven, guaranteed, definitely, conclusive, established fact, or assign a numerical probability.",IF(AA121="Moderate confidence","Do not say definitive, conclusive, established fact, or attach a percentage band.","Do not say shows, confirms, demonstrates as established, or use Low confidence to rescue an unsupported claim."))))))</x:f>
      </x:c>
      <x:c r="AG121" s="38" t="str">
        <x:f>IF(A121="","",IF(AC121="A143-TECH-INVALID-ENUM","Correct the exact invalid value and resubmit.",IF(AC121="A143-INCOMPLETE","Complete every active Stage 1 field.",IF(AC121="A143-UPSTREAM-REFUSE","Resolve or replace the refused claim through What Counts as Reliable Evidence in Competitor Analysis?.",IF(AC121="A143-UPSTREAM-REVIEW","Complete the review in What Counts as Reliable Evidence in Competitor Analysis? before confidence assessment.",IF(AC121="A143-SC-NMC-UNRESOLVED","Resolve the claim status upstream before assigning confidence.",IF(AC121="A143-UPSTREAM-UNRESOLVED","Resolve the claim status upstream before assigning confidence.",IF(AC121="A143-DIRECT-FIT","Narrow or replace the claim and rerun What Counts as Reliable Evidence in Competitor Analysis?.",IF(AC121="A143-DIRECT-FIT-PARTIAL","Submit the separately narrowed proposition approved through What Counts as Reliable Evidence in Competitor Analysis? as the new Exact claim with Direct claim fit set to Yes.",IF(AC121="A143-MISSING-OR-UNCHECKED","Recover or document the required evidence and complete the review in What Counts as Reliable Evidence in Competitor Analysis? before assigning confidence.",IF(AC121="A143-CONTRADICTION","Resolve or preserve the contradiction through How to Handle Contradictory Competitor Evidence before assigning confidence.",IF(AC121="A143-SC-NMC-CONTRADICTION","Resolve or preserve the contradiction through How to Handle Contradictory Competitor Evidence before assigning confidence.",IF(AC121="A143-NOT-ASSIGNABLE-ASSUMPTION","Resolve the material assumption or narrow the claim.",IF(AC121="A143-NOT-ASSIGNABLE-CONTEXT","Establish the relevant context before assigning confidence.",IF(AC121="A143-NOT-ASSIGNABLE-STALE-CURRENT","Update or historically bind the evidence through When Competitor Evidence Becomes Too Old to Use.",IF(AC121="A143-SC-NMC-STALE","Run a fresh assessment with current evidence.",IF(AC121="A143-SC-ASSUMPTION-CONFLICT","Choose a bounded assumption category or remove the detail.",IF(AC121="A143-SC-INDEPENDENCE-UNPROVEN","Trace origins or correct the support category.",IF(AC121="A143-SC-LIMIT-MISSING","Add the exact limitation or correct the upstream outcome.",IF(AC121="A143-SC-NMC-CLAIM-CHANGED","Run a fresh assessment.",IF(AC121="A143-SC-NMC-USE-CHANGED","Run a fresh assessment for the new use.",IF(AC121="A143-SC-UNCLASSIFIED","Return to method governance; do not invent a result.",IF(AC121="A143-LOW-ASSUMPTION","Keep the assumption explicit and seek evidence that could remove it.",IF(AC121="A143-LOW-HISTORICAL","Use only historically bounded wording and seek current evidence.",IF(AC121="A143-LOW-NOT-ESTABLISHED","Trace provenance or collect genuinely independent evidence.",IF(AC121="A143-LOW-SENSITIVE","Collect the evidence most likely to change the result.",IF(AC121="A143-LOW-SINGLE-ORIGIN","Seek genuinely independent corroboration.",IF(AC121="A143-LOW-WEAK-LINES","Strengthen direct support before consequential use.",IF(AC121="A143-MODERATE-HISTORICAL","Do not generalize it to the current decision without fresh evidence.",IF(AC121="A143-MODERATE-LIMITED","Reopen if the named limitation no longer holds.",IF(AC121="A143-MODERATE-NMC","Reopen if the exact claim, use, evidence or context changes.",IF(AC121="A143-MODERATE-ONE-LINE","A second genuinely independent line could change scope or wording.",IF(AC121="A143-MODERATE-SENSITIVE","Name the likely change trigger and keep the statement bounded.",IF(AC121="A143-MODERATE-SHARED-ORIGINS","Seek genuinely independent origins.",IF(AC121="A143-MODERATE-WEAK-LINES","Strengthen the direct evidence and preserve the limitation.",IF(AC121="A143-HIGH-DIRECT-INDEPENDENT","Reopen on the named evidence, context, assumption or decision-use trigger.",IF(AC121="A143-HIGH-INFERENCE-RETAINED","Retain the inference marker and reopen on the named trigger.",IF(AC121="A143-HIGH-NMC","Reopen on the named evidence, context, assumption or decision-use trigger.",""))))))))))))))))))))))))))))))))))))))</x:f>
      </x:c>
      <x:c r="AH121" s="38" t="str">
        <x:f>IF(A121="","",IF(Z121&lt;&gt;"Eligible","",IF(AND(V121="Consequential / high-impact",W121="Hard to reverse"),"CONF-OVERLAY-CONSEQUENCE + CONF-OVERLAY-HARD-TO-REVERSE",IF(AND(AA121="Low confidence",W121="Hard to reverse"),"CONF-OVERLAY-HARD-TO-REVERSE",IF(V121="Consequential / high-impact","CONF-OVERLAY-CONSEQUENCE",IF(W121="Hard to reverse","CONF-OVERLAY-HARD-TO-REVERSE",IF(OR(V121="Material / decision-changing",W121="Costly to reverse"),"CONF-OVERLAY-CONSEQUENCE","")))))))</x:f>
      </x:c>
      <x:c r="AI121" s="38" t="str">
        <x:f>IF(A121="","",IF(Z121&lt;&gt;"Eligible","",IF(AND(V121="Consequential / high-impact",W121="Hard to reverse"),IF(AA121="Low confidence","Independent review and formal approval required; default to deferral, evidence collection or a reversible test.","Independent accountable review and formal approval required before a consequential, hard-to-reverse action."),IF(AND(AA121="Low confidence",W121="Hard to reverse"),"Independent review and formal approval required; default to deferral, evidence collection or a reversible test.",IF(V121="Consequential / high-impact","Independent accountable review and formal approval required.",IF(W121="Hard to reverse","Independent review required before a hard-to-reverse action.",IF(OR(V121="Material / decision-changing",W121="Costly to reverse"),"Accountable reviewer required before material use.","Owner review; reopen on the named trigger.")))))))</x:f>
      </x:c>
      <x:c r="AJ121" s="38" t="str">
        <x:f>IF(A121="","",IF(Z121&lt;&gt;"Eligible","",IF(AND(V121="Consequential / high-impact",W121="Hard to reverse"),IF(AA121="Low confidence","Do not make an irreversible commitment from this Low-confidence assessment.","Prefer a reversible step and proceed only within the recorded scope after independent review; confidence itself is unchanged."),IF(AND(AA121="Low confidence",W121="Hard to reverse"),"Do not make an irreversible commitment from this Low-confidence assessment.",IF(V121="Consequential / high-impact","Proceed only within the recorded scope after independent review; confidence itself is unchanged.",IF(W121="Hard to reverse","Prefer a reversible step until review is complete.",IF(OR(V121="Material / decision-changing",W121="Costly to reverse"),"Use only after accountable review and within the stated boundary.","Proceed within the stated scope and preserve the reopen condition.")))))))</x:f>
      </x:c>
      <x:c r="AK121" s="37"/>
      <x:c r="AL121" s="37"/>
      <x:c r="AM121" s="37"/>
      <x:c r="AN121" s="37"/>
      <x:c r="AO121" s="42"/>
      <x:c r="AP121" s="38" t="str">
        <x:f>IF(A121="","",IF(Z121&lt;&gt;"Eligible","Not active",IF(OR(AND(AN121&lt;&gt;"",NOT(OR(EXACT(AN121,"Yes"),EXACT(AN121,"No")))),AND(AO121&lt;&gt;"",NOT(ISNUMBER(AO121)))),"H00",IF(OR(AK121="",AM121="",AN121=""),"H01",IF(AND(OR(V121="Material / decision-changing",V121="Consequential / high-impact",W121="Costly to reverse",W121="Hard to reverse"),AL121=""),"H02",IF(AND(OR(V121="Consequential / high-impact",W121="Hard to reverse"),AK121&lt;&gt;"",AL121&lt;&gt;"",EXACT(AK121,AL121)),"H03",IF(AND(AN121="Yes",AO121=""),"H04",IF(AND(AN121="No",AO121&lt;&gt;""),"H05","H06"))))))))</x:f>
      </x:c>
      <x:c r="AQ121" s="38" t="str">
        <x:f>IF(A121="","",IF(AP121="Not active","Not active",IF(OR(AP121="H00",AP121="H01",AP121="H04"),"Incomplete",IF(OR(AP121="H02",AP121="H03",AP121="H05"),"Draft","Complete"))))</x:f>
      </x:c>
      <x:c r="AR121" s="38" t="str">
        <x:f>IF(A121="","",IF(AP121="H00","CONF-HANDOFF-INVALID",IF(AP121="H01","CONF-HANDOFF-INCOMPLETE",IF(AP121="H02","CONF-HANDOFF-REVIEWER",IF(AP121="H03","CONF-HANDOFF-INDEPENDENCE",IF(AP121="H04","CONF-HANDOFF-DATE",IF(AP121="H05","CONF-HANDOFF-DATE-NOT-MATERIAL","")))))))</x:f>
      </x:c>
      <x:c r="AS121" s="38" t="str">
        <x:f>IF(A121="","",IF(AP121="H06","Permitted","Prohibited"))</x:f>
      </x:c>
      <x:c r="AT121" s="38" t="str">
        <x:f>IF(A121="","",IF(OR(AB121="P121",AB121="P122",AB121="P124",AB121="P125"),"What Counts as Reliable Evidence in Competitor Analysis?",IF(AB121="P123","Observed, Inferred and Unresolved Evidence",IF(AB121="P126","How to Handle Contradictory Competitor Evidence",IF(AB121="P127","When Competitor Evidence Becomes Too Old to Use","")))))</x:f>
      </x:c>
      <x:c r="AU121" s="38" t="str">
        <x:f>IF(A121="","","SERPIFAI Confidence Statement Method v1.0.1")</x:f>
      </x:c>
      <x:c r="AV121" s="38" t="str">
        <x:f>IF(A121="","","Qualitative evidence-and-uncertainty protocol; not probability, calibrated accuracy, scoring, assurance or a guarantee.")</x:f>
      </x:c>
    </x:row>
    <x:row r="122">
      <x:c r="A122" s="37"/>
      <x:c r="B122" s="37"/>
      <x:c r="C122" s="37"/>
      <x:c r="D122" s="37"/>
      <x:c r="E122" s="42"/>
      <x:c r="F122" s="37"/>
      <x:c r="G122" s="37"/>
      <x:c r="H122" s="37"/>
      <x:c r="I122" s="37"/>
      <x:c r="J122" s="37"/>
      <x:c r="K122" s="37"/>
      <x:c r="L122" s="37"/>
      <x:c r="M122" s="37"/>
      <x:c r="N122" s="37"/>
      <x:c r="O122" s="37"/>
      <x:c r="P122" s="37"/>
      <x:c r="Q122" s="37"/>
      <x:c r="R122" s="37"/>
      <x:c r="S122" s="37"/>
      <x:c r="T122" s="37"/>
      <x:c r="U122" s="37"/>
      <x:c r="V122" s="37"/>
      <x:c r="W122" s="37"/>
      <x:c r="X122" s="38" t="str">
        <x:f>IF(A122="","",IF(NOT(AND(OR(EXACT(F122,"Use"),EXACT(F122,"Use with limits"),EXACT(F122,"Review required"),EXACT(F122,"Refuse claim"),EXACT(F122,"No material change")),OR(EXACT(J122,"Fit"),EXACT(J122,"Limited / weak"),EXACT(J122,"Stale"),EXACT(J122,"Contradictory"),EXACT(J122,"Missing")),OR(EXACT(K122,"Supported"),EXACT(K122,"Inferred"),EXACT(K122,"Unresolved")),OR(EXACT(L122,"Yes"),EXACT(L122,"Partial"),EXACT(L122,"No"),EXACT(L122,"Unknown")),OR(EXACT(M122,"None found"),EXACT(M122,"Apparent contradiction resolved"),EXACT(M122,"Material contradiction unresolved"),EXACT(M122,"Not checked")),OR(EXACT(N122,"None"),EXACT(N122,"Recoverable missing evidence"),EXACT(N122,"Material evidence unavailable"),EXACT(N122,"Unknown")),OR(EXACT(O122,"Multiple independent lines"),EXACT(O122,"One independent line"),EXACT(O122,"Single-origin only"),EXACT(O122,"Not established")),OR(EXACT(Q122,"None"),EXACT(Q122,"Limited and visible"),EXACT(Q122,"Material but bounded"),EXACT(Q122,"Material and unresolved")),OR(EXACT(S122,"Fit for current decision"),EXACT(S122,"Historical but deliberately bounded"),EXACT(S122,"Stale for current decision"),EXACT(S122,"Context not established")),OR(EXACT(T122,"Unlikely to change assessment"),EXACT(T122,"Could change scope or wording"),EXACT(T122,"Likely to change assessment")),OR(EXACT(V122,"Routine / descriptive"),EXACT(V122,"Material / decision-changing"),EXACT(V122,"Consequential / high-impact")),OR(EXACT(W122,"Easy to reverse"),EXACT(W122,"Costly to reverse"),EXACT(W122,"Hard to reverse")),IF(F122="No material change",OR(EXACT(H122,"Unchanged exact claim"),EXACT(H122,"Changed exact claim")),TRUE),IF(F122="No material change",OR(EXACT(I122,"Unchanged decision use"),EXACT(I122,"Changed decision use")),TRUE),IF(OR(O122="Multiple independent lines",O122="One independent line"),OR(EXACT(P122,"Established independent origins"),EXACT(P122,"Shared or dependent origins"),EXACT(P122,"Not established")),TRUE))),"Invalid","Valid"))</x:f>
      </x:c>
      <x:c r="Y122" s="38" t="str">
        <x:f>IF(A122="","",IF(X122="Invalid","Not evaluated after P00",IF(OR(C122="",D122="",F122="",IF(F122="No material change",OR(H122="",I122=""),FALSE),J122="",K122="",L122="",M122="",N122="",O122="",IF(OR(O122="Multiple independent lines",O122="One independent line"),P122="",FALSE),Q122="",IF(Q122&lt;&gt;"None",R122="",FALSE),S122="",T122="",U122="",V122="",W122=""),"Incomplete","Complete")))</x:f>
      </x:c>
      <x:c r="Z122" s="38" t="str">
        <x:f>IF(A122="","",IF(AB122="P00","Invalid controlled input",IF(AB122="P01","Incomplete",IF(OR(AB122="P02",AB122="P03",AB122="P04",AB122="P05",AB122="P06",AB122="P07",AB122="P08",AB122="P09"),"Not eligible","Eligible"))))</x:f>
      </x:c>
      <x:c r="AA122" s="38" t="str">
        <x:f>IF(A122="","",IF(AB122="P00","No confidence assigned",IF(AB122="P01","No confidence result",IF(OR(AB122="P02",AB122="P03",AB122="P04",AB122="P05",AB122="P06",AB122="P07",AB122="P08",AB122="P09"),"Confidence not assignable",IF(AB122="P10","Low confidence",IF(AB122="P11","Moderate confidence","High confidence"))))))</x:f>
      </x:c>
      <x:c r="AB122" s="38" t="str">
        <x:f>IF(A122="","",IF(X122="Invalid","P00",IF(Y122="Incomplete","P01",IF(F122="Refuse claim","P02",IF(F122="Review required","P03",IF(K122="Unresolved","P04",IF(OR(L122="No",L122="Unknown",L122="Partial"),"P05",IF(OR(J122="Missing",N122&lt;&gt;"None",M122="Not checked"),"P06",IF(OR(J122="Contradictory",M122="Material contradiction unresolved"),"P07",IF(OR(J122="Stale",S122="Stale for current decision",S122="Context not established",Q122="Material and unresolved"),"P08",IF(OR(AND(F122="Use with limits",G122=""),AND(F122="No material change",H122="Changed exact claim"),AND(F122="No material change",I122="Changed decision use"),AND(OR(O122="Multiple independent lines",O122="One independent line"),P122="Not established"),AND(Q122="None",R122&lt;&gt;"")),"P09",IF(OR(Q122="Material but bounded",AND(S122="Historical but deliberately bounded",J122="Limited / weak"),O122="Not established",AND(J122="Limited / weak",O122="Multiple independent lines",P122="Established independent origins",T122="Likely to change assessment"),AND(O122="Single-origin only",NOT(AND(F122="Use",J122="Fit",OR(K122="Supported",K122="Inferred"),L122="Yes",OR(M122="None found",M122="Apparent contradiction resolved"),N122="None",O122="Single-origin only",OR(Q122="None",Q122="Limited and visible"),S122="Fit for current decision",T122="Unlikely to change assessment"))),T122="Likely to change assessment"),"P10",IF(OR(AND(F122="No material change",NOT(AND(OR(F122="Use",F122="No material change"),IF(F122="No material change",AND(H122="Unchanged exact claim",I122="Unchanged decision use"),TRUE),J122="Fit",OR(K122="Supported",K122="Inferred"),L122="Yes",OR(M122="None found",M122="Apparent contradiction resolved"),N122="None",O122="Multiple independent lines",P122="Established independent origins",OR(Q122="None",Q122="Limited and visible"),S122="Fit for current decision",T122="Unlikely to change assessment"))),F122="Use with limits",S122="Historical but deliberately bounded",P122="Shared or dependent origins",O122="One independent line",AND(F122="Use",J122="Fit",OR(K122="Supported",K122="Inferred"),L122="Yes",OR(M122="None found",M122="Apparent contradiction resolved"),N122="None",O122="Single-origin only",OR(Q122="None",Q122="Limited and visible"),S122="Fit for current decision",T122="Unlikely to change assessment"),AND(J122="Limited / weak",O122="Multiple independent lines",P122="Established independent origins",OR(T122="Unlikely to change assessment",T122="Could change scope or wording")),T122="Could change scope or wording"),"P11",IF(AND(OR(F122="Use",F122="No material change"),IF(F122="No material change",AND(H122="Unchanged exact claim",I122="Unchanged decision use"),TRUE),J122="Fit",OR(K122="Supported",K122="Inferred"),L122="Yes",OR(M122="None found",M122="Apparent contradiction resolved"),N122="None",O122="Multiple independent lines",P122="Established independent origins",OR(Q122="None",Q122="Limited and visible"),S122="Fit for current decision",T122="Unlikely to change assessment"),"P12","P09"))))))))))))))</x:f>
      </x:c>
      <x:c r="AC122" s="38" t="str">
        <x:f>IF(A122="","",IF(AB122="P00","CONF-TECH-INVALID-ENUM",IF(AB122="P01","CONF-INCOMPLETE",IF(AB122="P02","CONF-UPSTREAM-REFUSE",IF(AB122="P03","CONF-UPSTREAM-REVIEW",IF(AB122="P04",IF(F122="No material change","CONF-SC-NMC-UNRESOLVED","CONF-UPSTREAM-UNRESOLVED"),IF(AB122="P05",IF(L122="Partial","CONF-DIRECT-FIT-PARTIAL","CONF-DIRECT-FIT"),IF(AB122="P06","CONF-MISSING-OR-UNCHECKED",IF(AB122="P07",IF(F122="No material change","CONF-SC-NMC-CONTRADICTION","CONF-CONTRADICTION"),IF(AB122="P08",IF(Q122="Material and unresolved","CONF-NOT-ASSIGNABLE-ASSUMPTION",IF(AND(F122="No material change",OR(J122="Stale",S122="Stale for current decision")),"CONF-SC-NMC-STALE",IF(S122="Context not established","CONF-NOT-ASSIGNABLE-CONTEXT","CONF-NOT-ASSIGNABLE-STALE-CURRENT"))),IF(AB122="P09",IF(AND(F122="Use with limits",G122=""),"CONF-SC-LIMIT-MISSING",IF(AND(F122="No material change",H122="Changed exact claim"),"CONF-SC-NMC-CLAIM-CHANGED",IF(AND(F122="No material change",I122="Changed decision use"),"CONF-SC-NMC-USE-CHANGED",IF(AND(OR(O122="Multiple independent lines",O122="One independent line"),P122="Not established"),"CONF-SC-INDEPENDENCE-UNPROVEN",IF(AND(Q122="None",R122&lt;&gt;""),"CONF-SC-ASSUMPTION-CONFLICT","CONF-SC-UNCLASSIFIED"))))),IF(AB122="P10",IF(Q122="Material but bounded","CONF-LOW-ASSUMPTION",IF(AND(S122="Historical but deliberately bounded",J122="Limited / weak"),"CONF-LOW-HISTORICAL",IF(O122="Not established","CONF-LOW-NOT-ESTABLISHED",IF(AND(J122="Limited / weak",O122="Multiple independent lines",P122="Established independent origins",T122="Likely to change assessment"),"CONF-LOW-WEAK-LINES",IF(AND(O122="Single-origin only",NOT(AND(F122="Use",J122="Fit",OR(K122="Supported",K122="Inferred"),L122="Yes",OR(M122="None found",M122="Apparent contradiction resolved"),N122="None",O122="Single-origin only",OR(Q122="None",Q122="Limited and visible"),S122="Fit for current decision",T122="Unlikely to change assessment"))),"CONF-LOW-SINGLE-ORIGIN","CONF-LOW-SENSITIVE"))))),IF(AB122="P11",IF(F122="No material change","CONF-MODERATE-NMC",IF(F122="Use with limits","CONF-MODERATE-LIMITED",IF(S122="Historical but deliberately bounded","CONF-MODERATE-HISTORICAL",IF(P122="Shared or dependent origins","CONF-MODERATE-SHARED-ORIGINS",IF(OR(O122="One independent line",AND(F122="Use",J122="Fit",OR(K122="Supported",K122="Inferred"),L122="Yes",OR(M122="None found",M122="Apparent contradiction resolved"),N122="None",O122="Single-origin only",OR(Q122="None",Q122="Limited and visible"),S122="Fit for current decision",T122="Unlikely to change assessment")),"CONF-MODERATE-ONE-LINE",IF(AND(J122="Limited / weak",O122="Multiple independent lines",P122="Established independent origins",OR(T122="Unlikely to change assessment",T122="Could change scope or wording")),"CONF-MODERATE-WEAK-LINES","CONF-MODERATE-SENSITIVE")))))),IF(AB122="P12",IF(F122="No material change","CONF-HIGH-NMC",IF(K122="Inferred","CONF-HIGH-INFERENCE-RETAINED","CONF-HIGH-DIRECT-INDEPENDENT")),""))))))))))))))</x:f>
      </x:c>
      <x:c r="AD122" s="38" t="str">
        <x:f>IF(A122="","",IF(AC122="A144-TECH-INVALID-ENUM","One or more active Stage 1 controlled values are invalid.",IF(AC122="A144-INCOMPLETE","The active Stage 1 assessment is incomplete.",IF(AC122="A144-UPSTREAM-REFUSE","What Counts as Reliable Evidence in Competitor Analysis? returned Refuse claim.",IF(AC122="A144-UPSTREAM-REVIEW","What Counts as Reliable Evidence in Competitor Analysis? returned Review required.",IF(AC122="A144-SC-NMC-UNRESOLVED","The no-material-change claim remains unresolved.",IF(AC122="A144-UPSTREAM-UNRESOLVED","The claim remains unresolved.",IF(AC122="A144-DIRECT-FIT","The evidence does not directly fit the exact submitted claim.",IF(AC122="A144-DIRECT-FIT-PARTIAL","The submitted claim only partially fits the evidence.",IF(AC122="A144-MISSING-OR-UNCHECKED","Required evidence is missing, unavailable, unknown, or contradiction checking is incomplete.",IF(AC122="A144-CONTRADICTION","A material contradiction remains unresolved.",IF(AC122="A144-SC-NMC-CONTRADICTION","The no-material-change submission contains an unresolved material contradiction.",IF(AC122="A144-NOT-ASSIGNABLE-ASSUMPTION","A material assumption remains unresolved.",IF(AC122="A144-NOT-ASSIGNABLE-CONTEXT","The relevant context is not established.",IF(AC122="A144-NOT-ASSIGNABLE-STALE-CURRENT","The evidence or context is stale for the current decision.",IF(AC122="A144-SC-NMC-STALE","The no-material-change assessment is stale for the current decision.",IF(AC122="A144-SC-ASSUMPTION-CONFLICT","The assumption category and detail conflict.",IF(AC122="A144-SC-INDEPENDENCE-UNPROVEN","Independent origins are not established.",IF(AC122="A144-SC-LIMIT-MISSING","Use with limits requires a named limitation.",IF(AC122="A144-SC-NMC-CLAIM-CHANGED","The exact claim changed, so prior confidence cannot be carried forward.",IF(AC122="A144-SC-NMC-USE-CHANGED","The decision use changed.",IF(AC122="A144-SC-UNCLASSIFIED","The valid input combination has no authorized classification.",IF(AC122="A144-LOW-ASSUMPTION","A bounded material assumption makes the eligible assessment fragile.",IF(AC122="A144-LOW-HISTORICAL","Historical, weak support makes the assessment fragile.",IF(AC122="A144-LOW-NOT-ESTABLISHED","Support exists but independent support is not established.",IF(AC122="A144-LOW-SENSITIVE","Plausible new evidence is likely to change the assessment.",IF(AC122="A144-LOW-SINGLE-ORIGIN","The eligible assessment depends on one origin and fails the stable single-origin conjunction.",IF(AC122="A144-LOW-WEAK-LINES","Multiple independent lines remain weak and the result is likely to change.",IF(AC122="A144-MODERATE-HISTORICAL","The evidence supports a deliberately historical, bounded assessment.",IF(AC122="A144-MODERATE-LIMITED","The assessment is eligible only within the named limitation.",IF(AC122="A144-MODERATE-NMC","The unchanged assessment remains eligible but retains meaningful uncertainty.",IF(AC122="A144-MODERATE-ONE-LINE","The assessment rests on one effective line of support.",IF(AC122="A144-MODERATE-SENSITIVE","Meaningful new evidence could change the scope or wording.",IF(AC122="A144-MODERATE-SHARED-ORIGINS","The lines share or depend on common origins, reducing independent corroboration.",IF(AC122="A144-MODERATE-WEAK-LINES","Established independent origins support the assessment, but the evidence remains limited or weak.",IF(AC122="A144-HIGH-DIRECT-INDEPENDENT","Direct, coherent support with established independent origins and limited visible assumptions supports the bounded assessment.",IF(AC122="A144-HIGH-INFERENCE-RETAINED","Direct, coherent support with established independent origins supports the bounded inference; it remains explicitly an inference.",IF(AC122="A144-HIGH-NMC","The exact claim and decision use are unchanged and the strong-support conditions remain satisfied.",""))))))))))))))))))))))))))))))))))))))</x:f>
      </x:c>
      <x:c r="AE122" s="38" t="str">
        <x:f>IF(A122="","",IF(Z122="Invalid controlled input","No confidence statement is permitted.",IF(Z122="Incomplete","No confidence statement is permitted until Stage 1 is complete.",IF(Z122="Not eligible","Confidence not assignable: no confidence statement is permitted for "&amp;C122&amp;" because "&amp;AD122&amp;" "&amp;AG122,IF(AA122="High confidence",IF(K122="Inferred","The evidence supports the inference that ","The available evidence strongly supports the assessment that ")&amp;C122&amp;", with High confidence within "&amp;D122&amp;". The principal remaining uncertainty is "&amp;U122,IF(AA122="Moderate confidence",IF(K122="Inferred","The evidence supports the inference that ","The available evidence supports the assessment that ")&amp;C122&amp;", with Moderate confidence within "&amp;D122&amp;". "&amp;U122&amp;" could change its scope or wording.",IF(K122="Inferred","The limited evidence supports the provisional inference that ","Limited evidence weakly supports the bounded assessment that ")&amp;C122&amp;". Treat it as provisional because "&amp;U122))))))</x:f>
      </x:c>
      <x:c r="AF122" s="38" t="str">
        <x:f>IF(A122="","",IF(Z122="Invalid controlled input","Do not preserve or reuse a previous result.",IF(Z122="Incomplete","Do not infer a result from partial inputs.",IF(Z122="Not eligible","Do not use High, Moderate or Low confidence, zero confidence, very low confidence, or wording that presents the claim as established.",IF(AA122="High confidence","Do not say certain, proven, guaranteed, definitely, conclusive, established fact, or assign a numerical probability.",IF(AA122="Moderate confidence","Do not say definitive, conclusive, established fact, or attach a percentage band.","Do not say shows, confirms, demonstrates as established, or use Low confidence to rescue an unsupported claim."))))))</x:f>
      </x:c>
      <x:c r="AG122" s="38" t="str">
        <x:f>IF(A122="","",IF(AC122="A144-TECH-INVALID-ENUM","Correct the exact invalid value and resubmit.",IF(AC122="A144-INCOMPLETE","Complete every active Stage 1 field.",IF(AC122="A144-UPSTREAM-REFUSE","Resolve or replace the refused claim through What Counts as Reliable Evidence in Competitor Analysis?.",IF(AC122="A144-UPSTREAM-REVIEW","Complete the review in What Counts as Reliable Evidence in Competitor Analysis? before confidence assessment.",IF(AC122="A144-SC-NMC-UNRESOLVED","Resolve the claim status upstream before assigning confidence.",IF(AC122="A144-UPSTREAM-UNRESOLVED","Resolve the claim status upstream before assigning confidence.",IF(AC122="A144-DIRECT-FIT","Narrow or replace the claim and rerun What Counts as Reliable Evidence in Competitor Analysis?.",IF(AC122="A144-DIRECT-FIT-PARTIAL","Submit the separately narrowed proposition approved through What Counts as Reliable Evidence in Competitor Analysis? as the new Exact claim with Direct claim fit set to Yes.",IF(AC122="A144-MISSING-OR-UNCHECKED","Recover or document the required evidence and complete the review in What Counts as Reliable Evidence in Competitor Analysis? before assigning confidence.",IF(AC122="A144-CONTRADICTION","Resolve or preserve the contradiction through How to Handle Contradictory Competitor Evidence before assigning confidence.",IF(AC122="A144-SC-NMC-CONTRADICTION","Resolve or preserve the contradiction through How to Handle Contradictory Competitor Evidence before assigning confidence.",IF(AC122="A144-NOT-ASSIGNABLE-ASSUMPTION","Resolve the material assumption or narrow the claim.",IF(AC122="A144-NOT-ASSIGNABLE-CONTEXT","Establish the relevant context before assigning confidence.",IF(AC122="A144-NOT-ASSIGNABLE-STALE-CURRENT","Update or historically bind the evidence through When Competitor Evidence Becomes Too Old to Use.",IF(AC122="A144-SC-NMC-STALE","Run a fresh assessment with current evidence.",IF(AC122="A144-SC-ASSUMPTION-CONFLICT","Choose a bounded assumption category or remove the detail.",IF(AC122="A144-SC-INDEPENDENCE-UNPROVEN","Trace origins or correct the support category.",IF(AC122="A144-SC-LIMIT-MISSING","Add the exact limitation or correct the upstream outcome.",IF(AC122="A144-SC-NMC-CLAIM-CHANGED","Run a fresh assessment.",IF(AC122="A144-SC-NMC-USE-CHANGED","Run a fresh assessment for the new use.",IF(AC122="A144-SC-UNCLASSIFIED","Return to method governance; do not invent a result.",IF(AC122="A144-LOW-ASSUMPTION","Keep the assumption explicit and seek evidence that could remove it.",IF(AC122="A144-LOW-HISTORICAL","Use only historically bounded wording and seek current evidence.",IF(AC122="A144-LOW-NOT-ESTABLISHED","Trace provenance or collect genuinely independent evidence.",IF(AC122="A144-LOW-SENSITIVE","Collect the evidence most likely to change the result.",IF(AC122="A144-LOW-SINGLE-ORIGIN","Seek genuinely independent corroboration.",IF(AC122="A144-LOW-WEAK-LINES","Strengthen direct support before consequential use.",IF(AC122="A144-MODERATE-HISTORICAL","Do not generalize it to the current decision without fresh evidence.",IF(AC122="A144-MODERATE-LIMITED","Reopen if the named limitation no longer holds.",IF(AC122="A144-MODERATE-NMC","Reopen if the exact claim, use, evidence or context changes.",IF(AC122="A144-MODERATE-ONE-LINE","A second genuinely independent line could change scope or wording.",IF(AC122="A144-MODERATE-SENSITIVE","Name the likely change trigger and keep the statement bounded.",IF(AC122="A144-MODERATE-SHARED-ORIGINS","Seek genuinely independent origins.",IF(AC122="A144-MODERATE-WEAK-LINES","Strengthen the direct evidence and preserve the limitation.",IF(AC122="A144-HIGH-DIRECT-INDEPENDENT","Reopen on the named evidence, context, assumption or decision-use trigger.",IF(AC122="A144-HIGH-INFERENCE-RETAINED","Retain the inference marker and reopen on the named trigger.",IF(AC122="A144-HIGH-NMC","Reopen on the named evidence, context, assumption or decision-use trigger.",""))))))))))))))))))))))))))))))))))))))</x:f>
      </x:c>
      <x:c r="AH122" s="38" t="str">
        <x:f>IF(A122="","",IF(Z122&lt;&gt;"Eligible","",IF(AND(V122="Consequential / high-impact",W122="Hard to reverse"),"CONF-OVERLAY-CONSEQUENCE + CONF-OVERLAY-HARD-TO-REVERSE",IF(AND(AA122="Low confidence",W122="Hard to reverse"),"CONF-OVERLAY-HARD-TO-REVERSE",IF(V122="Consequential / high-impact","CONF-OVERLAY-CONSEQUENCE",IF(W122="Hard to reverse","CONF-OVERLAY-HARD-TO-REVERSE",IF(OR(V122="Material / decision-changing",W122="Costly to reverse"),"CONF-OVERLAY-CONSEQUENCE","")))))))</x:f>
      </x:c>
      <x:c r="AI122" s="38" t="str">
        <x:f>IF(A122="","",IF(Z122&lt;&gt;"Eligible","",IF(AND(V122="Consequential / high-impact",W122="Hard to reverse"),IF(AA122="Low confidence","Independent review and formal approval required; default to deferral, evidence collection or a reversible test.","Independent accountable review and formal approval required before a consequential, hard-to-reverse action."),IF(AND(AA122="Low confidence",W122="Hard to reverse"),"Independent review and formal approval required; default to deferral, evidence collection or a reversible test.",IF(V122="Consequential / high-impact","Independent accountable review and formal approval required.",IF(W122="Hard to reverse","Independent review required before a hard-to-reverse action.",IF(OR(V122="Material / decision-changing",W122="Costly to reverse"),"Accountable reviewer required before material use.","Owner review; reopen on the named trigger.")))))))</x:f>
      </x:c>
      <x:c r="AJ122" s="38" t="str">
        <x:f>IF(A122="","",IF(Z122&lt;&gt;"Eligible","",IF(AND(V122="Consequential / high-impact",W122="Hard to reverse"),IF(AA122="Low confidence","Do not make an irreversible commitment from this Low-confidence assessment.","Prefer a reversible step and proceed only within the recorded scope after independent review; confidence itself is unchanged."),IF(AND(AA122="Low confidence",W122="Hard to reverse"),"Do not make an irreversible commitment from this Low-confidence assessment.",IF(V122="Consequential / high-impact","Proceed only within the recorded scope after independent review; confidence itself is unchanged.",IF(W122="Hard to reverse","Prefer a reversible step until review is complete.",IF(OR(V122="Material / decision-changing",W122="Costly to reverse"),"Use only after accountable review and within the stated boundary.","Proceed within the stated scope and preserve the reopen condition.")))))))</x:f>
      </x:c>
      <x:c r="AK122" s="37"/>
      <x:c r="AL122" s="37"/>
      <x:c r="AM122" s="37"/>
      <x:c r="AN122" s="37"/>
      <x:c r="AO122" s="42"/>
      <x:c r="AP122" s="38" t="str">
        <x:f>IF(A122="","",IF(Z122&lt;&gt;"Eligible","Not active",IF(OR(AND(AN122&lt;&gt;"",NOT(OR(EXACT(AN122,"Yes"),EXACT(AN122,"No")))),AND(AO122&lt;&gt;"",NOT(ISNUMBER(AO122)))),"H00",IF(OR(AK122="",AM122="",AN122=""),"H01",IF(AND(OR(V122="Material / decision-changing",V122="Consequential / high-impact",W122="Costly to reverse",W122="Hard to reverse"),AL122=""),"H02",IF(AND(OR(V122="Consequential / high-impact",W122="Hard to reverse"),AK122&lt;&gt;"",AL122&lt;&gt;"",EXACT(AK122,AL122)),"H03",IF(AND(AN122="Yes",AO122=""),"H04",IF(AND(AN122="No",AO122&lt;&gt;""),"H05","H06"))))))))</x:f>
      </x:c>
      <x:c r="AQ122" s="38" t="str">
        <x:f>IF(A122="","",IF(AP122="Not active","Not active",IF(OR(AP122="H00",AP122="H01",AP122="H04"),"Incomplete",IF(OR(AP122="H02",AP122="H03",AP122="H05"),"Draft","Complete"))))</x:f>
      </x:c>
      <x:c r="AR122" s="38" t="str">
        <x:f>IF(A122="","",IF(AP122="H00","CONF-HANDOFF-INVALID",IF(AP122="H01","CONF-HANDOFF-INCOMPLETE",IF(AP122="H02","CONF-HANDOFF-REVIEWER",IF(AP122="H03","CONF-HANDOFF-INDEPENDENCE",IF(AP122="H04","CONF-HANDOFF-DATE",IF(AP122="H05","CONF-HANDOFF-DATE-NOT-MATERIAL","")))))))</x:f>
      </x:c>
      <x:c r="AS122" s="38" t="str">
        <x:f>IF(A122="","",IF(AP122="H06","Permitted","Prohibited"))</x:f>
      </x:c>
      <x:c r="AT122" s="38" t="str">
        <x:f>IF(A122="","",IF(OR(AB122="P122",AB122="P123",AB122="P125",AB122="P126"),"What Counts as Reliable Evidence in Competitor Analysis?",IF(AB122="P124","Observed, Inferred and Unresolved Evidence",IF(AB122="P127","How to Handle Contradictory Competitor Evidence",IF(AB122="P128","When Competitor Evidence Becomes Too Old to Use","")))))</x:f>
      </x:c>
      <x:c r="AU122" s="38" t="str">
        <x:f>IF(A122="","","SERPIFAI Confidence Statement Method v1.0.1")</x:f>
      </x:c>
      <x:c r="AV122" s="38" t="str">
        <x:f>IF(A122="","","Qualitative evidence-and-uncertainty protocol; not probability, calibrated accuracy, scoring, assurance or a guarantee.")</x:f>
      </x:c>
    </x:row>
    <x:row r="123">
      <x:c r="A123" s="37"/>
      <x:c r="B123" s="37"/>
      <x:c r="C123" s="37"/>
      <x:c r="D123" s="37"/>
      <x:c r="E123" s="42"/>
      <x:c r="F123" s="37"/>
      <x:c r="G123" s="37"/>
      <x:c r="H123" s="37"/>
      <x:c r="I123" s="37"/>
      <x:c r="J123" s="37"/>
      <x:c r="K123" s="37"/>
      <x:c r="L123" s="37"/>
      <x:c r="M123" s="37"/>
      <x:c r="N123" s="37"/>
      <x:c r="O123" s="37"/>
      <x:c r="P123" s="37"/>
      <x:c r="Q123" s="37"/>
      <x:c r="R123" s="37"/>
      <x:c r="S123" s="37"/>
      <x:c r="T123" s="37"/>
      <x:c r="U123" s="37"/>
      <x:c r="V123" s="37"/>
      <x:c r="W123" s="37"/>
      <x:c r="X123" s="38" t="str">
        <x:f>IF(A123="","",IF(NOT(AND(OR(EXACT(F123,"Use"),EXACT(F123,"Use with limits"),EXACT(F123,"Review required"),EXACT(F123,"Refuse claim"),EXACT(F123,"No material change")),OR(EXACT(J123,"Fit"),EXACT(J123,"Limited / weak"),EXACT(J123,"Stale"),EXACT(J123,"Contradictory"),EXACT(J123,"Missing")),OR(EXACT(K123,"Supported"),EXACT(K123,"Inferred"),EXACT(K123,"Unresolved")),OR(EXACT(L123,"Yes"),EXACT(L123,"Partial"),EXACT(L123,"No"),EXACT(L123,"Unknown")),OR(EXACT(M123,"None found"),EXACT(M123,"Apparent contradiction resolved"),EXACT(M123,"Material contradiction unresolved"),EXACT(M123,"Not checked")),OR(EXACT(N123,"None"),EXACT(N123,"Recoverable missing evidence"),EXACT(N123,"Material evidence unavailable"),EXACT(N123,"Unknown")),OR(EXACT(O123,"Multiple independent lines"),EXACT(O123,"One independent line"),EXACT(O123,"Single-origin only"),EXACT(O123,"Not established")),OR(EXACT(Q123,"None"),EXACT(Q123,"Limited and visible"),EXACT(Q123,"Material but bounded"),EXACT(Q123,"Material and unresolved")),OR(EXACT(S123,"Fit for current decision"),EXACT(S123,"Historical but deliberately bounded"),EXACT(S123,"Stale for current decision"),EXACT(S123,"Context not established")),OR(EXACT(T123,"Unlikely to change assessment"),EXACT(T123,"Could change scope or wording"),EXACT(T123,"Likely to change assessment")),OR(EXACT(V123,"Routine / descriptive"),EXACT(V123,"Material / decision-changing"),EXACT(V123,"Consequential / high-impact")),OR(EXACT(W123,"Easy to reverse"),EXACT(W123,"Costly to reverse"),EXACT(W123,"Hard to reverse")),IF(F123="No material change",OR(EXACT(H123,"Unchanged exact claim"),EXACT(H123,"Changed exact claim")),TRUE),IF(F123="No material change",OR(EXACT(I123,"Unchanged decision use"),EXACT(I123,"Changed decision use")),TRUE),IF(OR(O123="Multiple independent lines",O123="One independent line"),OR(EXACT(P123,"Established independent origins"),EXACT(P123,"Shared or dependent origins"),EXACT(P123,"Not established")),TRUE))),"Invalid","Valid"))</x:f>
      </x:c>
      <x:c r="Y123" s="38" t="str">
        <x:f>IF(A123="","",IF(X123="Invalid","Not evaluated after P00",IF(OR(C123="",D123="",F123="",IF(F123="No material change",OR(H123="",I123=""),FALSE),J123="",K123="",L123="",M123="",N123="",O123="",IF(OR(O123="Multiple independent lines",O123="One independent line"),P123="",FALSE),Q123="",IF(Q123&lt;&gt;"None",R123="",FALSE),S123="",T123="",U123="",V123="",W123=""),"Incomplete","Complete")))</x:f>
      </x:c>
      <x:c r="Z123" s="38" t="str">
        <x:f>IF(A123="","",IF(AB123="P00","Invalid controlled input",IF(AB123="P01","Incomplete",IF(OR(AB123="P02",AB123="P03",AB123="P04",AB123="P05",AB123="P06",AB123="P07",AB123="P08",AB123="P09"),"Not eligible","Eligible"))))</x:f>
      </x:c>
      <x:c r="AA123" s="38" t="str">
        <x:f>IF(A123="","",IF(AB123="P00","No confidence assigned",IF(AB123="P01","No confidence result",IF(OR(AB123="P02",AB123="P03",AB123="P04",AB123="P05",AB123="P06",AB123="P07",AB123="P08",AB123="P09"),"Confidence not assignable",IF(AB123="P10","Low confidence",IF(AB123="P11","Moderate confidence","High confidence"))))))</x:f>
      </x:c>
      <x:c r="AB123" s="38" t="str">
        <x:f>IF(A123="","",IF(X123="Invalid","P00",IF(Y123="Incomplete","P01",IF(F123="Refuse claim","P02",IF(F123="Review required","P03",IF(K123="Unresolved","P04",IF(OR(L123="No",L123="Unknown",L123="Partial"),"P05",IF(OR(J123="Missing",N123&lt;&gt;"None",M123="Not checked"),"P06",IF(OR(J123="Contradictory",M123="Material contradiction unresolved"),"P07",IF(OR(J123="Stale",S123="Stale for current decision",S123="Context not established",Q123="Material and unresolved"),"P08",IF(OR(AND(F123="Use with limits",G123=""),AND(F123="No material change",H123="Changed exact claim"),AND(F123="No material change",I123="Changed decision use"),AND(OR(O123="Multiple independent lines",O123="One independent line"),P123="Not established"),AND(Q123="None",R123&lt;&gt;"")),"P09",IF(OR(Q123="Material but bounded",AND(S123="Historical but deliberately bounded",J123="Limited / weak"),O123="Not established",AND(J123="Limited / weak",O123="Multiple independent lines",P123="Established independent origins",T123="Likely to change assessment"),AND(O123="Single-origin only",NOT(AND(F123="Use",J123="Fit",OR(K123="Supported",K123="Inferred"),L123="Yes",OR(M123="None found",M123="Apparent contradiction resolved"),N123="None",O123="Single-origin only",OR(Q123="None",Q123="Limited and visible"),S123="Fit for current decision",T123="Unlikely to change assessment"))),T123="Likely to change assessment"),"P10",IF(OR(AND(F123="No material change",NOT(AND(OR(F123="Use",F123="No material change"),IF(F123="No material change",AND(H123="Unchanged exact claim",I123="Unchanged decision use"),TRUE),J123="Fit",OR(K123="Supported",K123="Inferred"),L123="Yes",OR(M123="None found",M123="Apparent contradiction resolved"),N123="None",O123="Multiple independent lines",P123="Established independent origins",OR(Q123="None",Q123="Limited and visible"),S123="Fit for current decision",T123="Unlikely to change assessment"))),F123="Use with limits",S123="Historical but deliberately bounded",P123="Shared or dependent origins",O123="One independent line",AND(F123="Use",J123="Fit",OR(K123="Supported",K123="Inferred"),L123="Yes",OR(M123="None found",M123="Apparent contradiction resolved"),N123="None",O123="Single-origin only",OR(Q123="None",Q123="Limited and visible"),S123="Fit for current decision",T123="Unlikely to change assessment"),AND(J123="Limited / weak",O123="Multiple independent lines",P123="Established independent origins",OR(T123="Unlikely to change assessment",T123="Could change scope or wording")),T123="Could change scope or wording"),"P11",IF(AND(OR(F123="Use",F123="No material change"),IF(F123="No material change",AND(H123="Unchanged exact claim",I123="Unchanged decision use"),TRUE),J123="Fit",OR(K123="Supported",K123="Inferred"),L123="Yes",OR(M123="None found",M123="Apparent contradiction resolved"),N123="None",O123="Multiple independent lines",P123="Established independent origins",OR(Q123="None",Q123="Limited and visible"),S123="Fit for current decision",T123="Unlikely to change assessment"),"P12","P09"))))))))))))))</x:f>
      </x:c>
      <x:c r="AC123" s="38" t="str">
        <x:f>IF(A123="","",IF(AB123="P00","CONF-TECH-INVALID-ENUM",IF(AB123="P01","CONF-INCOMPLETE",IF(AB123="P02","CONF-UPSTREAM-REFUSE",IF(AB123="P03","CONF-UPSTREAM-REVIEW",IF(AB123="P04",IF(F123="No material change","CONF-SC-NMC-UNRESOLVED","CONF-UPSTREAM-UNRESOLVED"),IF(AB123="P05",IF(L123="Partial","CONF-DIRECT-FIT-PARTIAL","CONF-DIRECT-FIT"),IF(AB123="P06","CONF-MISSING-OR-UNCHECKED",IF(AB123="P07",IF(F123="No material change","CONF-SC-NMC-CONTRADICTION","CONF-CONTRADICTION"),IF(AB123="P08",IF(Q123="Material and unresolved","CONF-NOT-ASSIGNABLE-ASSUMPTION",IF(AND(F123="No material change",OR(J123="Stale",S123="Stale for current decision")),"CONF-SC-NMC-STALE",IF(S123="Context not established","CONF-NOT-ASSIGNABLE-CONTEXT","CONF-NOT-ASSIGNABLE-STALE-CURRENT"))),IF(AB123="P09",IF(AND(F123="Use with limits",G123=""),"CONF-SC-LIMIT-MISSING",IF(AND(F123="No material change",H123="Changed exact claim"),"CONF-SC-NMC-CLAIM-CHANGED",IF(AND(F123="No material change",I123="Changed decision use"),"CONF-SC-NMC-USE-CHANGED",IF(AND(OR(O123="Multiple independent lines",O123="One independent line"),P123="Not established"),"CONF-SC-INDEPENDENCE-UNPROVEN",IF(AND(Q123="None",R123&lt;&gt;""),"CONF-SC-ASSUMPTION-CONFLICT","CONF-SC-UNCLASSIFIED"))))),IF(AB123="P10",IF(Q123="Material but bounded","CONF-LOW-ASSUMPTION",IF(AND(S123="Historical but deliberately bounded",J123="Limited / weak"),"CONF-LOW-HISTORICAL",IF(O123="Not established","CONF-LOW-NOT-ESTABLISHED",IF(AND(J123="Limited / weak",O123="Multiple independent lines",P123="Established independent origins",T123="Likely to change assessment"),"CONF-LOW-WEAK-LINES",IF(AND(O123="Single-origin only",NOT(AND(F123="Use",J123="Fit",OR(K123="Supported",K123="Inferred"),L123="Yes",OR(M123="None found",M123="Apparent contradiction resolved"),N123="None",O123="Single-origin only",OR(Q123="None",Q123="Limited and visible"),S123="Fit for current decision",T123="Unlikely to change assessment"))),"CONF-LOW-SINGLE-ORIGIN","CONF-LOW-SENSITIVE"))))),IF(AB123="P11",IF(F123="No material change","CONF-MODERATE-NMC",IF(F123="Use with limits","CONF-MODERATE-LIMITED",IF(S123="Historical but deliberately bounded","CONF-MODERATE-HISTORICAL",IF(P123="Shared or dependent origins","CONF-MODERATE-SHARED-ORIGINS",IF(OR(O123="One independent line",AND(F123="Use",J123="Fit",OR(K123="Supported",K123="Inferred"),L123="Yes",OR(M123="None found",M123="Apparent contradiction resolved"),N123="None",O123="Single-origin only",OR(Q123="None",Q123="Limited and visible"),S123="Fit for current decision",T123="Unlikely to change assessment")),"CONF-MODERATE-ONE-LINE",IF(AND(J123="Limited / weak",O123="Multiple independent lines",P123="Established independent origins",OR(T123="Unlikely to change assessment",T123="Could change scope or wording")),"CONF-MODERATE-WEAK-LINES","CONF-MODERATE-SENSITIVE")))))),IF(AB123="P12",IF(F123="No material change","CONF-HIGH-NMC",IF(K123="Inferred","CONF-HIGH-INFERENCE-RETAINED","CONF-HIGH-DIRECT-INDEPENDENT")),""))))))))))))))</x:f>
      </x:c>
      <x:c r="AD123" s="38" t="str">
        <x:f>IF(A123="","",IF(AC123="A145-TECH-INVALID-ENUM","One or more active Stage 1 controlled values are invalid.",IF(AC123="A145-INCOMPLETE","The active Stage 1 assessment is incomplete.",IF(AC123="A145-UPSTREAM-REFUSE","What Counts as Reliable Evidence in Competitor Analysis? returned Refuse claim.",IF(AC123="A145-UPSTREAM-REVIEW","What Counts as Reliable Evidence in Competitor Analysis? returned Review required.",IF(AC123="A145-SC-NMC-UNRESOLVED","The no-material-change claim remains unresolved.",IF(AC123="A145-UPSTREAM-UNRESOLVED","The claim remains unresolved.",IF(AC123="A145-DIRECT-FIT","The evidence does not directly fit the exact submitted claim.",IF(AC123="A145-DIRECT-FIT-PARTIAL","The submitted claim only partially fits the evidence.",IF(AC123="A145-MISSING-OR-UNCHECKED","Required evidence is missing, unavailable, unknown, or contradiction checking is incomplete.",IF(AC123="A145-CONTRADICTION","A material contradiction remains unresolved.",IF(AC123="A145-SC-NMC-CONTRADICTION","The no-material-change submission contains an unresolved material contradiction.",IF(AC123="A145-NOT-ASSIGNABLE-ASSUMPTION","A material assumption remains unresolved.",IF(AC123="A145-NOT-ASSIGNABLE-CONTEXT","The relevant context is not established.",IF(AC123="A145-NOT-ASSIGNABLE-STALE-CURRENT","The evidence or context is stale for the current decision.",IF(AC123="A145-SC-NMC-STALE","The no-material-change assessment is stale for the current decision.",IF(AC123="A145-SC-ASSUMPTION-CONFLICT","The assumption category and detail conflict.",IF(AC123="A145-SC-INDEPENDENCE-UNPROVEN","Independent origins are not established.",IF(AC123="A145-SC-LIMIT-MISSING","Use with limits requires a named limitation.",IF(AC123="A145-SC-NMC-CLAIM-CHANGED","The exact claim changed, so prior confidence cannot be carried forward.",IF(AC123="A145-SC-NMC-USE-CHANGED","The decision use changed.",IF(AC123="A145-SC-UNCLASSIFIED","The valid input combination has no authorized classification.",IF(AC123="A145-LOW-ASSUMPTION","A bounded material assumption makes the eligible assessment fragile.",IF(AC123="A145-LOW-HISTORICAL","Historical, weak support makes the assessment fragile.",IF(AC123="A145-LOW-NOT-ESTABLISHED","Support exists but independent support is not established.",IF(AC123="A145-LOW-SENSITIVE","Plausible new evidence is likely to change the assessment.",IF(AC123="A145-LOW-SINGLE-ORIGIN","The eligible assessment depends on one origin and fails the stable single-origin conjunction.",IF(AC123="A145-LOW-WEAK-LINES","Multiple independent lines remain weak and the result is likely to change.",IF(AC123="A145-MODERATE-HISTORICAL","The evidence supports a deliberately historical, bounded assessment.",IF(AC123="A145-MODERATE-LIMITED","The assessment is eligible only within the named limitation.",IF(AC123="A145-MODERATE-NMC","The unchanged assessment remains eligible but retains meaningful uncertainty.",IF(AC123="A145-MODERATE-ONE-LINE","The assessment rests on one effective line of support.",IF(AC123="A145-MODERATE-SENSITIVE","Meaningful new evidence could change the scope or wording.",IF(AC123="A145-MODERATE-SHARED-ORIGINS","The lines share or depend on common origins, reducing independent corroboration.",IF(AC123="A145-MODERATE-WEAK-LINES","Established independent origins support the assessment, but the evidence remains limited or weak.",IF(AC123="A145-HIGH-DIRECT-INDEPENDENT","Direct, coherent support with established independent origins and limited visible assumptions supports the bounded assessment.",IF(AC123="A145-HIGH-INFERENCE-RETAINED","Direct, coherent support with established independent origins supports the bounded inference; it remains explicitly an inference.",IF(AC123="A145-HIGH-NMC","The exact claim and decision use are unchanged and the strong-support conditions remain satisfied.",""))))))))))))))))))))))))))))))))))))))</x:f>
      </x:c>
      <x:c r="AE123" s="38" t="str">
        <x:f>IF(A123="","",IF(Z123="Invalid controlled input","No confidence statement is permitted.",IF(Z123="Incomplete","No confidence statement is permitted until Stage 1 is complete.",IF(Z123="Not eligible","Confidence not assignable: no confidence statement is permitted for "&amp;C123&amp;" because "&amp;AD123&amp;" "&amp;AG123,IF(AA123="High confidence",IF(K123="Inferred","The evidence supports the inference that ","The available evidence strongly supports the assessment that ")&amp;C123&amp;", with High confidence within "&amp;D123&amp;". The principal remaining uncertainty is "&amp;U123,IF(AA123="Moderate confidence",IF(K123="Inferred","The evidence supports the inference that ","The available evidence supports the assessment that ")&amp;C123&amp;", with Moderate confidence within "&amp;D123&amp;". "&amp;U123&amp;" could change its scope or wording.",IF(K123="Inferred","The limited evidence supports the provisional inference that ","Limited evidence weakly supports the bounded assessment that ")&amp;C123&amp;". Treat it as provisional because "&amp;U123))))))</x:f>
      </x:c>
      <x:c r="AF123" s="38" t="str">
        <x:f>IF(A123="","",IF(Z123="Invalid controlled input","Do not preserve or reuse a previous result.",IF(Z123="Incomplete","Do not infer a result from partial inputs.",IF(Z123="Not eligible","Do not use High, Moderate or Low confidence, zero confidence, very low confidence, or wording that presents the claim as established.",IF(AA123="High confidence","Do not say certain, proven, guaranteed, definitely, conclusive, established fact, or assign a numerical probability.",IF(AA123="Moderate confidence","Do not say definitive, conclusive, established fact, or attach a percentage band.","Do not say shows, confirms, demonstrates as established, or use Low confidence to rescue an unsupported claim."))))))</x:f>
      </x:c>
      <x:c r="AG123" s="38" t="str">
        <x:f>IF(A123="","",IF(AC123="A145-TECH-INVALID-ENUM","Correct the exact invalid value and resubmit.",IF(AC123="A145-INCOMPLETE","Complete every active Stage 1 field.",IF(AC123="A145-UPSTREAM-REFUSE","Resolve or replace the refused claim through What Counts as Reliable Evidence in Competitor Analysis?.",IF(AC123="A145-UPSTREAM-REVIEW","Complete the review in What Counts as Reliable Evidence in Competitor Analysis? before confidence assessment.",IF(AC123="A145-SC-NMC-UNRESOLVED","Resolve the claim status upstream before assigning confidence.",IF(AC123="A145-UPSTREAM-UNRESOLVED","Resolve the claim status upstream before assigning confidence.",IF(AC123="A145-DIRECT-FIT","Narrow or replace the claim and rerun What Counts as Reliable Evidence in Competitor Analysis?.",IF(AC123="A145-DIRECT-FIT-PARTIAL","Submit the separately narrowed proposition approved through What Counts as Reliable Evidence in Competitor Analysis? as the new Exact claim with Direct claim fit set to Yes.",IF(AC123="A145-MISSING-OR-UNCHECKED","Recover or document the required evidence and complete the review in What Counts as Reliable Evidence in Competitor Analysis? before assigning confidence.",IF(AC123="A145-CONTRADICTION","Resolve or preserve the contradiction through How to Handle Contradictory Competitor Evidence before assigning confidence.",IF(AC123="A145-SC-NMC-CONTRADICTION","Resolve or preserve the contradiction through How to Handle Contradictory Competitor Evidence before assigning confidence.",IF(AC123="A145-NOT-ASSIGNABLE-ASSUMPTION","Resolve the material assumption or narrow the claim.",IF(AC123="A145-NOT-ASSIGNABLE-CONTEXT","Establish the relevant context before assigning confidence.",IF(AC123="A145-NOT-ASSIGNABLE-STALE-CURRENT","Update or historically bind the evidence through When Competitor Evidence Becomes Too Old to Use.",IF(AC123="A145-SC-NMC-STALE","Run a fresh assessment with current evidence.",IF(AC123="A145-SC-ASSUMPTION-CONFLICT","Choose a bounded assumption category or remove the detail.",IF(AC123="A145-SC-INDEPENDENCE-UNPROVEN","Trace origins or correct the support category.",IF(AC123="A145-SC-LIMIT-MISSING","Add the exact limitation or correct the upstream outcome.",IF(AC123="A145-SC-NMC-CLAIM-CHANGED","Run a fresh assessment.",IF(AC123="A145-SC-NMC-USE-CHANGED","Run a fresh assessment for the new use.",IF(AC123="A145-SC-UNCLASSIFIED","Return to method governance; do not invent a result.",IF(AC123="A145-LOW-ASSUMPTION","Keep the assumption explicit and seek evidence that could remove it.",IF(AC123="A145-LOW-HISTORICAL","Use only historically bounded wording and seek current evidence.",IF(AC123="A145-LOW-NOT-ESTABLISHED","Trace provenance or collect genuinely independent evidence.",IF(AC123="A145-LOW-SENSITIVE","Collect the evidence most likely to change the result.",IF(AC123="A145-LOW-SINGLE-ORIGIN","Seek genuinely independent corroboration.",IF(AC123="A145-LOW-WEAK-LINES","Strengthen direct support before consequential use.",IF(AC123="A145-MODERATE-HISTORICAL","Do not generalize it to the current decision without fresh evidence.",IF(AC123="A145-MODERATE-LIMITED","Reopen if the named limitation no longer holds.",IF(AC123="A145-MODERATE-NMC","Reopen if the exact claim, use, evidence or context changes.",IF(AC123="A145-MODERATE-ONE-LINE","A second genuinely independent line could change scope or wording.",IF(AC123="A145-MODERATE-SENSITIVE","Name the likely change trigger and keep the statement bounded.",IF(AC123="A145-MODERATE-SHARED-ORIGINS","Seek genuinely independent origins.",IF(AC123="A145-MODERATE-WEAK-LINES","Strengthen the direct evidence and preserve the limitation.",IF(AC123="A145-HIGH-DIRECT-INDEPENDENT","Reopen on the named evidence, context, assumption or decision-use trigger.",IF(AC123="A145-HIGH-INFERENCE-RETAINED","Retain the inference marker and reopen on the named trigger.",IF(AC123="A145-HIGH-NMC","Reopen on the named evidence, context, assumption or decision-use trigger.",""))))))))))))))))))))))))))))))))))))))</x:f>
      </x:c>
      <x:c r="AH123" s="38" t="str">
        <x:f>IF(A123="","",IF(Z123&lt;&gt;"Eligible","",IF(AND(V123="Consequential / high-impact",W123="Hard to reverse"),"CONF-OVERLAY-CONSEQUENCE + CONF-OVERLAY-HARD-TO-REVERSE",IF(AND(AA123="Low confidence",W123="Hard to reverse"),"CONF-OVERLAY-HARD-TO-REVERSE",IF(V123="Consequential / high-impact","CONF-OVERLAY-CONSEQUENCE",IF(W123="Hard to reverse","CONF-OVERLAY-HARD-TO-REVERSE",IF(OR(V123="Material / decision-changing",W123="Costly to reverse"),"CONF-OVERLAY-CONSEQUENCE","")))))))</x:f>
      </x:c>
      <x:c r="AI123" s="38" t="str">
        <x:f>IF(A123="","",IF(Z123&lt;&gt;"Eligible","",IF(AND(V123="Consequential / high-impact",W123="Hard to reverse"),IF(AA123="Low confidence","Independent review and formal approval required; default to deferral, evidence collection or a reversible test.","Independent accountable review and formal approval required before a consequential, hard-to-reverse action."),IF(AND(AA123="Low confidence",W123="Hard to reverse"),"Independent review and formal approval required; default to deferral, evidence collection or a reversible test.",IF(V123="Consequential / high-impact","Independent accountable review and formal approval required.",IF(W123="Hard to reverse","Independent review required before a hard-to-reverse action.",IF(OR(V123="Material / decision-changing",W123="Costly to reverse"),"Accountable reviewer required before material use.","Owner review; reopen on the named trigger.")))))))</x:f>
      </x:c>
      <x:c r="AJ123" s="38" t="str">
        <x:f>IF(A123="","",IF(Z123&lt;&gt;"Eligible","",IF(AND(V123="Consequential / high-impact",W123="Hard to reverse"),IF(AA123="Low confidence","Do not make an irreversible commitment from this Low-confidence assessment.","Prefer a reversible step and proceed only within the recorded scope after independent review; confidence itself is unchanged."),IF(AND(AA123="Low confidence",W123="Hard to reverse"),"Do not make an irreversible commitment from this Low-confidence assessment.",IF(V123="Consequential / high-impact","Proceed only within the recorded scope after independent review; confidence itself is unchanged.",IF(W123="Hard to reverse","Prefer a reversible step until review is complete.",IF(OR(V123="Material / decision-changing",W123="Costly to reverse"),"Use only after accountable review and within the stated boundary.","Proceed within the stated scope and preserve the reopen condition.")))))))</x:f>
      </x:c>
      <x:c r="AK123" s="37"/>
      <x:c r="AL123" s="37"/>
      <x:c r="AM123" s="37"/>
      <x:c r="AN123" s="37"/>
      <x:c r="AO123" s="42"/>
      <x:c r="AP123" s="38" t="str">
        <x:f>IF(A123="","",IF(Z123&lt;&gt;"Eligible","Not active",IF(OR(AND(AN123&lt;&gt;"",NOT(OR(EXACT(AN123,"Yes"),EXACT(AN123,"No")))),AND(AO123&lt;&gt;"",NOT(ISNUMBER(AO123)))),"H00",IF(OR(AK123="",AM123="",AN123=""),"H01",IF(AND(OR(V123="Material / decision-changing",V123="Consequential / high-impact",W123="Costly to reverse",W123="Hard to reverse"),AL123=""),"H02",IF(AND(OR(V123="Consequential / high-impact",W123="Hard to reverse"),AK123&lt;&gt;"",AL123&lt;&gt;"",EXACT(AK123,AL123)),"H03",IF(AND(AN123="Yes",AO123=""),"H04",IF(AND(AN123="No",AO123&lt;&gt;""),"H05","H06"))))))))</x:f>
      </x:c>
      <x:c r="AQ123" s="38" t="str">
        <x:f>IF(A123="","",IF(AP123="Not active","Not active",IF(OR(AP123="H00",AP123="H01",AP123="H04"),"Incomplete",IF(OR(AP123="H02",AP123="H03",AP123="H05"),"Draft","Complete"))))</x:f>
      </x:c>
      <x:c r="AR123" s="38" t="str">
        <x:f>IF(A123="","",IF(AP123="H00","CONF-HANDOFF-INVALID",IF(AP123="H01","CONF-HANDOFF-INCOMPLETE",IF(AP123="H02","CONF-HANDOFF-REVIEWER",IF(AP123="H03","CONF-HANDOFF-INDEPENDENCE",IF(AP123="H04","CONF-HANDOFF-DATE",IF(AP123="H05","CONF-HANDOFF-DATE-NOT-MATERIAL","")))))))</x:f>
      </x:c>
      <x:c r="AS123" s="38" t="str">
        <x:f>IF(A123="","",IF(AP123="H06","Permitted","Prohibited"))</x:f>
      </x:c>
      <x:c r="AT123" s="38" t="str">
        <x:f>IF(A123="","",IF(OR(AB123="P123",AB123="P124",AB123="P126",AB123="P127"),"What Counts as Reliable Evidence in Competitor Analysis?",IF(AB123="P125","Observed, Inferred and Unresolved Evidence",IF(AB123="P128","How to Handle Contradictory Competitor Evidence",IF(AB123="P129","When Competitor Evidence Becomes Too Old to Use","")))))</x:f>
      </x:c>
      <x:c r="AU123" s="38" t="str">
        <x:f>IF(A123="","","SERPIFAI Confidence Statement Method v1.0.1")</x:f>
      </x:c>
      <x:c r="AV123" s="38" t="str">
        <x:f>IF(A123="","","Qualitative evidence-and-uncertainty protocol; not probability, calibrated accuracy, scoring, assurance or a guarantee.")</x:f>
      </x:c>
    </x:row>
    <x:row r="124">
      <x:c r="A124" s="37"/>
      <x:c r="B124" s="37"/>
      <x:c r="C124" s="37"/>
      <x:c r="D124" s="37"/>
      <x:c r="E124" s="42"/>
      <x:c r="F124" s="37"/>
      <x:c r="G124" s="37"/>
      <x:c r="H124" s="37"/>
      <x:c r="I124" s="37"/>
      <x:c r="J124" s="37"/>
      <x:c r="K124" s="37"/>
      <x:c r="L124" s="37"/>
      <x:c r="M124" s="37"/>
      <x:c r="N124" s="37"/>
      <x:c r="O124" s="37"/>
      <x:c r="P124" s="37"/>
      <x:c r="Q124" s="37"/>
      <x:c r="R124" s="37"/>
      <x:c r="S124" s="37"/>
      <x:c r="T124" s="37"/>
      <x:c r="U124" s="37"/>
      <x:c r="V124" s="37"/>
      <x:c r="W124" s="37"/>
      <x:c r="X124" s="38" t="str">
        <x:f>IF(A124="","",IF(NOT(AND(OR(EXACT(F124,"Use"),EXACT(F124,"Use with limits"),EXACT(F124,"Review required"),EXACT(F124,"Refuse claim"),EXACT(F124,"No material change")),OR(EXACT(J124,"Fit"),EXACT(J124,"Limited / weak"),EXACT(J124,"Stale"),EXACT(J124,"Contradictory"),EXACT(J124,"Missing")),OR(EXACT(K124,"Supported"),EXACT(K124,"Inferred"),EXACT(K124,"Unresolved")),OR(EXACT(L124,"Yes"),EXACT(L124,"Partial"),EXACT(L124,"No"),EXACT(L124,"Unknown")),OR(EXACT(M124,"None found"),EXACT(M124,"Apparent contradiction resolved"),EXACT(M124,"Material contradiction unresolved"),EXACT(M124,"Not checked")),OR(EXACT(N124,"None"),EXACT(N124,"Recoverable missing evidence"),EXACT(N124,"Material evidence unavailable"),EXACT(N124,"Unknown")),OR(EXACT(O124,"Multiple independent lines"),EXACT(O124,"One independent line"),EXACT(O124,"Single-origin only"),EXACT(O124,"Not established")),OR(EXACT(Q124,"None"),EXACT(Q124,"Limited and visible"),EXACT(Q124,"Material but bounded"),EXACT(Q124,"Material and unresolved")),OR(EXACT(S124,"Fit for current decision"),EXACT(S124,"Historical but deliberately bounded"),EXACT(S124,"Stale for current decision"),EXACT(S124,"Context not established")),OR(EXACT(T124,"Unlikely to change assessment"),EXACT(T124,"Could change scope or wording"),EXACT(T124,"Likely to change assessment")),OR(EXACT(V124,"Routine / descriptive"),EXACT(V124,"Material / decision-changing"),EXACT(V124,"Consequential / high-impact")),OR(EXACT(W124,"Easy to reverse"),EXACT(W124,"Costly to reverse"),EXACT(W124,"Hard to reverse")),IF(F124="No material change",OR(EXACT(H124,"Unchanged exact claim"),EXACT(H124,"Changed exact claim")),TRUE),IF(F124="No material change",OR(EXACT(I124,"Unchanged decision use"),EXACT(I124,"Changed decision use")),TRUE),IF(OR(O124="Multiple independent lines",O124="One independent line"),OR(EXACT(P124,"Established independent origins"),EXACT(P124,"Shared or dependent origins"),EXACT(P124,"Not established")),TRUE))),"Invalid","Valid"))</x:f>
      </x:c>
      <x:c r="Y124" s="38" t="str">
        <x:f>IF(A124="","",IF(X124="Invalid","Not evaluated after P00",IF(OR(C124="",D124="",F124="",IF(F124="No material change",OR(H124="",I124=""),FALSE),J124="",K124="",L124="",M124="",N124="",O124="",IF(OR(O124="Multiple independent lines",O124="One independent line"),P124="",FALSE),Q124="",IF(Q124&lt;&gt;"None",R124="",FALSE),S124="",T124="",U124="",V124="",W124=""),"Incomplete","Complete")))</x:f>
      </x:c>
      <x:c r="Z124" s="38" t="str">
        <x:f>IF(A124="","",IF(AB124="P00","Invalid controlled input",IF(AB124="P01","Incomplete",IF(OR(AB124="P02",AB124="P03",AB124="P04",AB124="P05",AB124="P06",AB124="P07",AB124="P08",AB124="P09"),"Not eligible","Eligible"))))</x:f>
      </x:c>
      <x:c r="AA124" s="38" t="str">
        <x:f>IF(A124="","",IF(AB124="P00","No confidence assigned",IF(AB124="P01","No confidence result",IF(OR(AB124="P02",AB124="P03",AB124="P04",AB124="P05",AB124="P06",AB124="P07",AB124="P08",AB124="P09"),"Confidence not assignable",IF(AB124="P10","Low confidence",IF(AB124="P11","Moderate confidence","High confidence"))))))</x:f>
      </x:c>
      <x:c r="AB124" s="38" t="str">
        <x:f>IF(A124="","",IF(X124="Invalid","P00",IF(Y124="Incomplete","P01",IF(F124="Refuse claim","P02",IF(F124="Review required","P03",IF(K124="Unresolved","P04",IF(OR(L124="No",L124="Unknown",L124="Partial"),"P05",IF(OR(J124="Missing",N124&lt;&gt;"None",M124="Not checked"),"P06",IF(OR(J124="Contradictory",M124="Material contradiction unresolved"),"P07",IF(OR(J124="Stale",S124="Stale for current decision",S124="Context not established",Q124="Material and unresolved"),"P08",IF(OR(AND(F124="Use with limits",G124=""),AND(F124="No material change",H124="Changed exact claim"),AND(F124="No material change",I124="Changed decision use"),AND(OR(O124="Multiple independent lines",O124="One independent line"),P124="Not established"),AND(Q124="None",R124&lt;&gt;"")),"P09",IF(OR(Q124="Material but bounded",AND(S124="Historical but deliberately bounded",J124="Limited / weak"),O124="Not established",AND(J124="Limited / weak",O124="Multiple independent lines",P124="Established independent origins",T124="Likely to change assessment"),AND(O124="Single-origin only",NOT(AND(F124="Use",J124="Fit",OR(K124="Supported",K124="Inferred"),L124="Yes",OR(M124="None found",M124="Apparent contradiction resolved"),N124="None",O124="Single-origin only",OR(Q124="None",Q124="Limited and visible"),S124="Fit for current decision",T124="Unlikely to change assessment"))),T124="Likely to change assessment"),"P10",IF(OR(AND(F124="No material change",NOT(AND(OR(F124="Use",F124="No material change"),IF(F124="No material change",AND(H124="Unchanged exact claim",I124="Unchanged decision use"),TRUE),J124="Fit",OR(K124="Supported",K124="Inferred"),L124="Yes",OR(M124="None found",M124="Apparent contradiction resolved"),N124="None",O124="Multiple independent lines",P124="Established independent origins",OR(Q124="None",Q124="Limited and visible"),S124="Fit for current decision",T124="Unlikely to change assessment"))),F124="Use with limits",S124="Historical but deliberately bounded",P124="Shared or dependent origins",O124="One independent line",AND(F124="Use",J124="Fit",OR(K124="Supported",K124="Inferred"),L124="Yes",OR(M124="None found",M124="Apparent contradiction resolved"),N124="None",O124="Single-origin only",OR(Q124="None",Q124="Limited and visible"),S124="Fit for current decision",T124="Unlikely to change assessment"),AND(J124="Limited / weak",O124="Multiple independent lines",P124="Established independent origins",OR(T124="Unlikely to change assessment",T124="Could change scope or wording")),T124="Could change scope or wording"),"P11",IF(AND(OR(F124="Use",F124="No material change"),IF(F124="No material change",AND(H124="Unchanged exact claim",I124="Unchanged decision use"),TRUE),J124="Fit",OR(K124="Supported",K124="Inferred"),L124="Yes",OR(M124="None found",M124="Apparent contradiction resolved"),N124="None",O124="Multiple independent lines",P124="Established independent origins",OR(Q124="None",Q124="Limited and visible"),S124="Fit for current decision",T124="Unlikely to change assessment"),"P12","P09"))))))))))))))</x:f>
      </x:c>
      <x:c r="AC124" s="38" t="str">
        <x:f>IF(A124="","",IF(AB124="P00","CONF-TECH-INVALID-ENUM",IF(AB124="P01","CONF-INCOMPLETE",IF(AB124="P02","CONF-UPSTREAM-REFUSE",IF(AB124="P03","CONF-UPSTREAM-REVIEW",IF(AB124="P04",IF(F124="No material change","CONF-SC-NMC-UNRESOLVED","CONF-UPSTREAM-UNRESOLVED"),IF(AB124="P05",IF(L124="Partial","CONF-DIRECT-FIT-PARTIAL","CONF-DIRECT-FIT"),IF(AB124="P06","CONF-MISSING-OR-UNCHECKED",IF(AB124="P07",IF(F124="No material change","CONF-SC-NMC-CONTRADICTION","CONF-CONTRADICTION"),IF(AB124="P08",IF(Q124="Material and unresolved","CONF-NOT-ASSIGNABLE-ASSUMPTION",IF(AND(F124="No material change",OR(J124="Stale",S124="Stale for current decision")),"CONF-SC-NMC-STALE",IF(S124="Context not established","CONF-NOT-ASSIGNABLE-CONTEXT","CONF-NOT-ASSIGNABLE-STALE-CURRENT"))),IF(AB124="P09",IF(AND(F124="Use with limits",G124=""),"CONF-SC-LIMIT-MISSING",IF(AND(F124="No material change",H124="Changed exact claim"),"CONF-SC-NMC-CLAIM-CHANGED",IF(AND(F124="No material change",I124="Changed decision use"),"CONF-SC-NMC-USE-CHANGED",IF(AND(OR(O124="Multiple independent lines",O124="One independent line"),P124="Not established"),"CONF-SC-INDEPENDENCE-UNPROVEN",IF(AND(Q124="None",R124&lt;&gt;""),"CONF-SC-ASSUMPTION-CONFLICT","CONF-SC-UNCLASSIFIED"))))),IF(AB124="P10",IF(Q124="Material but bounded","CONF-LOW-ASSUMPTION",IF(AND(S124="Historical but deliberately bounded",J124="Limited / weak"),"CONF-LOW-HISTORICAL",IF(O124="Not established","CONF-LOW-NOT-ESTABLISHED",IF(AND(J124="Limited / weak",O124="Multiple independent lines",P124="Established independent origins",T124="Likely to change assessment"),"CONF-LOW-WEAK-LINES",IF(AND(O124="Single-origin only",NOT(AND(F124="Use",J124="Fit",OR(K124="Supported",K124="Inferred"),L124="Yes",OR(M124="None found",M124="Apparent contradiction resolved"),N124="None",O124="Single-origin only",OR(Q124="None",Q124="Limited and visible"),S124="Fit for current decision",T124="Unlikely to change assessment"))),"CONF-LOW-SINGLE-ORIGIN","CONF-LOW-SENSITIVE"))))),IF(AB124="P11",IF(F124="No material change","CONF-MODERATE-NMC",IF(F124="Use with limits","CONF-MODERATE-LIMITED",IF(S124="Historical but deliberately bounded","CONF-MODERATE-HISTORICAL",IF(P124="Shared or dependent origins","CONF-MODERATE-SHARED-ORIGINS",IF(OR(O124="One independent line",AND(F124="Use",J124="Fit",OR(K124="Supported",K124="Inferred"),L124="Yes",OR(M124="None found",M124="Apparent contradiction resolved"),N124="None",O124="Single-origin only",OR(Q124="None",Q124="Limited and visible"),S124="Fit for current decision",T124="Unlikely to change assessment")),"CONF-MODERATE-ONE-LINE",IF(AND(J124="Limited / weak",O124="Multiple independent lines",P124="Established independent origins",OR(T124="Unlikely to change assessment",T124="Could change scope or wording")),"CONF-MODERATE-WEAK-LINES","CONF-MODERATE-SENSITIVE")))))),IF(AB124="P12",IF(F124="No material change","CONF-HIGH-NMC",IF(K124="Inferred","CONF-HIGH-INFERENCE-RETAINED","CONF-HIGH-DIRECT-INDEPENDENT")),""))))))))))))))</x:f>
      </x:c>
      <x:c r="AD124" s="38" t="str">
        <x:f>IF(A124="","",IF(AC124="A146-TECH-INVALID-ENUM","One or more active Stage 1 controlled values are invalid.",IF(AC124="A146-INCOMPLETE","The active Stage 1 assessment is incomplete.",IF(AC124="A146-UPSTREAM-REFUSE","What Counts as Reliable Evidence in Competitor Analysis? returned Refuse claim.",IF(AC124="A146-UPSTREAM-REVIEW","What Counts as Reliable Evidence in Competitor Analysis? returned Review required.",IF(AC124="A146-SC-NMC-UNRESOLVED","The no-material-change claim remains unresolved.",IF(AC124="A146-UPSTREAM-UNRESOLVED","The claim remains unresolved.",IF(AC124="A146-DIRECT-FIT","The evidence does not directly fit the exact submitted claim.",IF(AC124="A146-DIRECT-FIT-PARTIAL","The submitted claim only partially fits the evidence.",IF(AC124="A146-MISSING-OR-UNCHECKED","Required evidence is missing, unavailable, unknown, or contradiction checking is incomplete.",IF(AC124="A146-CONTRADICTION","A material contradiction remains unresolved.",IF(AC124="A146-SC-NMC-CONTRADICTION","The no-material-change submission contains an unresolved material contradiction.",IF(AC124="A146-NOT-ASSIGNABLE-ASSUMPTION","A material assumption remains unresolved.",IF(AC124="A146-NOT-ASSIGNABLE-CONTEXT","The relevant context is not established.",IF(AC124="A146-NOT-ASSIGNABLE-STALE-CURRENT","The evidence or context is stale for the current decision.",IF(AC124="A146-SC-NMC-STALE","The no-material-change assessment is stale for the current decision.",IF(AC124="A146-SC-ASSUMPTION-CONFLICT","The assumption category and detail conflict.",IF(AC124="A146-SC-INDEPENDENCE-UNPROVEN","Independent origins are not established.",IF(AC124="A146-SC-LIMIT-MISSING","Use with limits requires a named limitation.",IF(AC124="A146-SC-NMC-CLAIM-CHANGED","The exact claim changed, so prior confidence cannot be carried forward.",IF(AC124="A146-SC-NMC-USE-CHANGED","The decision use changed.",IF(AC124="A146-SC-UNCLASSIFIED","The valid input combination has no authorized classification.",IF(AC124="A146-LOW-ASSUMPTION","A bounded material assumption makes the eligible assessment fragile.",IF(AC124="A146-LOW-HISTORICAL","Historical, weak support makes the assessment fragile.",IF(AC124="A146-LOW-NOT-ESTABLISHED","Support exists but independent support is not established.",IF(AC124="A146-LOW-SENSITIVE","Plausible new evidence is likely to change the assessment.",IF(AC124="A146-LOW-SINGLE-ORIGIN","The eligible assessment depends on one origin and fails the stable single-origin conjunction.",IF(AC124="A146-LOW-WEAK-LINES","Multiple independent lines remain weak and the result is likely to change.",IF(AC124="A146-MODERATE-HISTORICAL","The evidence supports a deliberately historical, bounded assessment.",IF(AC124="A146-MODERATE-LIMITED","The assessment is eligible only within the named limitation.",IF(AC124="A146-MODERATE-NMC","The unchanged assessment remains eligible but retains meaningful uncertainty.",IF(AC124="A146-MODERATE-ONE-LINE","The assessment rests on one effective line of support.",IF(AC124="A146-MODERATE-SENSITIVE","Meaningful new evidence could change the scope or wording.",IF(AC124="A146-MODERATE-SHARED-ORIGINS","The lines share or depend on common origins, reducing independent corroboration.",IF(AC124="A146-MODERATE-WEAK-LINES","Established independent origins support the assessment, but the evidence remains limited or weak.",IF(AC124="A146-HIGH-DIRECT-INDEPENDENT","Direct, coherent support with established independent origins and limited visible assumptions supports the bounded assessment.",IF(AC124="A146-HIGH-INFERENCE-RETAINED","Direct, coherent support with established independent origins supports the bounded inference; it remains explicitly an inference.",IF(AC124="A146-HIGH-NMC","The exact claim and decision use are unchanged and the strong-support conditions remain satisfied.",""))))))))))))))))))))))))))))))))))))))</x:f>
      </x:c>
      <x:c r="AE124" s="38" t="str">
        <x:f>IF(A124="","",IF(Z124="Invalid controlled input","No confidence statement is permitted.",IF(Z124="Incomplete","No confidence statement is permitted until Stage 1 is complete.",IF(Z124="Not eligible","Confidence not assignable: no confidence statement is permitted for "&amp;C124&amp;" because "&amp;AD124&amp;" "&amp;AG124,IF(AA124="High confidence",IF(K124="Inferred","The evidence supports the inference that ","The available evidence strongly supports the assessment that ")&amp;C124&amp;", with High confidence within "&amp;D124&amp;". The principal remaining uncertainty is "&amp;U124,IF(AA124="Moderate confidence",IF(K124="Inferred","The evidence supports the inference that ","The available evidence supports the assessment that ")&amp;C124&amp;", with Moderate confidence within "&amp;D124&amp;". "&amp;U124&amp;" could change its scope or wording.",IF(K124="Inferred","The limited evidence supports the provisional inference that ","Limited evidence weakly supports the bounded assessment that ")&amp;C124&amp;". Treat it as provisional because "&amp;U124))))))</x:f>
      </x:c>
      <x:c r="AF124" s="38" t="str">
        <x:f>IF(A124="","",IF(Z124="Invalid controlled input","Do not preserve or reuse a previous result.",IF(Z124="Incomplete","Do not infer a result from partial inputs.",IF(Z124="Not eligible","Do not use High, Moderate or Low confidence, zero confidence, very low confidence, or wording that presents the claim as established.",IF(AA124="High confidence","Do not say certain, proven, guaranteed, definitely, conclusive, established fact, or assign a numerical probability.",IF(AA124="Moderate confidence","Do not say definitive, conclusive, established fact, or attach a percentage band.","Do not say shows, confirms, demonstrates as established, or use Low confidence to rescue an unsupported claim."))))))</x:f>
      </x:c>
      <x:c r="AG124" s="38" t="str">
        <x:f>IF(A124="","",IF(AC124="A146-TECH-INVALID-ENUM","Correct the exact invalid value and resubmit.",IF(AC124="A146-INCOMPLETE","Complete every active Stage 1 field.",IF(AC124="A146-UPSTREAM-REFUSE","Resolve or replace the refused claim through What Counts as Reliable Evidence in Competitor Analysis?.",IF(AC124="A146-UPSTREAM-REVIEW","Complete the review in What Counts as Reliable Evidence in Competitor Analysis? before confidence assessment.",IF(AC124="A146-SC-NMC-UNRESOLVED","Resolve the claim status upstream before assigning confidence.",IF(AC124="A146-UPSTREAM-UNRESOLVED","Resolve the claim status upstream before assigning confidence.",IF(AC124="A146-DIRECT-FIT","Narrow or replace the claim and rerun What Counts as Reliable Evidence in Competitor Analysis?.",IF(AC124="A146-DIRECT-FIT-PARTIAL","Submit the separately narrowed proposition approved through What Counts as Reliable Evidence in Competitor Analysis? as the new Exact claim with Direct claim fit set to Yes.",IF(AC124="A146-MISSING-OR-UNCHECKED","Recover or document the required evidence and complete the review in What Counts as Reliable Evidence in Competitor Analysis? before assigning confidence.",IF(AC124="A146-CONTRADICTION","Resolve or preserve the contradiction through How to Handle Contradictory Competitor Evidence before assigning confidence.",IF(AC124="A146-SC-NMC-CONTRADICTION","Resolve or preserve the contradiction through How to Handle Contradictory Competitor Evidence before assigning confidence.",IF(AC124="A146-NOT-ASSIGNABLE-ASSUMPTION","Resolve the material assumption or narrow the claim.",IF(AC124="A146-NOT-ASSIGNABLE-CONTEXT","Establish the relevant context before assigning confidence.",IF(AC124="A146-NOT-ASSIGNABLE-STALE-CURRENT","Update or historically bind the evidence through When Competitor Evidence Becomes Too Old to Use.",IF(AC124="A146-SC-NMC-STALE","Run a fresh assessment with current evidence.",IF(AC124="A146-SC-ASSUMPTION-CONFLICT","Choose a bounded assumption category or remove the detail.",IF(AC124="A146-SC-INDEPENDENCE-UNPROVEN","Trace origins or correct the support category.",IF(AC124="A146-SC-LIMIT-MISSING","Add the exact limitation or correct the upstream outcome.",IF(AC124="A146-SC-NMC-CLAIM-CHANGED","Run a fresh assessment.",IF(AC124="A146-SC-NMC-USE-CHANGED","Run a fresh assessment for the new use.",IF(AC124="A146-SC-UNCLASSIFIED","Return to method governance; do not invent a result.",IF(AC124="A146-LOW-ASSUMPTION","Keep the assumption explicit and seek evidence that could remove it.",IF(AC124="A146-LOW-HISTORICAL","Use only historically bounded wording and seek current evidence.",IF(AC124="A146-LOW-NOT-ESTABLISHED","Trace provenance or collect genuinely independent evidence.",IF(AC124="A146-LOW-SENSITIVE","Collect the evidence most likely to change the result.",IF(AC124="A146-LOW-SINGLE-ORIGIN","Seek genuinely independent corroboration.",IF(AC124="A146-LOW-WEAK-LINES","Strengthen direct support before consequential use.",IF(AC124="A146-MODERATE-HISTORICAL","Do not generalize it to the current decision without fresh evidence.",IF(AC124="A146-MODERATE-LIMITED","Reopen if the named limitation no longer holds.",IF(AC124="A146-MODERATE-NMC","Reopen if the exact claim, use, evidence or context changes.",IF(AC124="A146-MODERATE-ONE-LINE","A second genuinely independent line could change scope or wording.",IF(AC124="A146-MODERATE-SENSITIVE","Name the likely change trigger and keep the statement bounded.",IF(AC124="A146-MODERATE-SHARED-ORIGINS","Seek genuinely independent origins.",IF(AC124="A146-MODERATE-WEAK-LINES","Strengthen the direct evidence and preserve the limitation.",IF(AC124="A146-HIGH-DIRECT-INDEPENDENT","Reopen on the named evidence, context, assumption or decision-use trigger.",IF(AC124="A146-HIGH-INFERENCE-RETAINED","Retain the inference marker and reopen on the named trigger.",IF(AC124="A146-HIGH-NMC","Reopen on the named evidence, context, assumption or decision-use trigger.",""))))))))))))))))))))))))))))))))))))))</x:f>
      </x:c>
      <x:c r="AH124" s="38" t="str">
        <x:f>IF(A124="","",IF(Z124&lt;&gt;"Eligible","",IF(AND(V124="Consequential / high-impact",W124="Hard to reverse"),"CONF-OVERLAY-CONSEQUENCE + CONF-OVERLAY-HARD-TO-REVERSE",IF(AND(AA124="Low confidence",W124="Hard to reverse"),"CONF-OVERLAY-HARD-TO-REVERSE",IF(V124="Consequential / high-impact","CONF-OVERLAY-CONSEQUENCE",IF(W124="Hard to reverse","CONF-OVERLAY-HARD-TO-REVERSE",IF(OR(V124="Material / decision-changing",W124="Costly to reverse"),"CONF-OVERLAY-CONSEQUENCE","")))))))</x:f>
      </x:c>
      <x:c r="AI124" s="38" t="str">
        <x:f>IF(A124="","",IF(Z124&lt;&gt;"Eligible","",IF(AND(V124="Consequential / high-impact",W124="Hard to reverse"),IF(AA124="Low confidence","Independent review and formal approval required; default to deferral, evidence collection or a reversible test.","Independent accountable review and formal approval required before a consequential, hard-to-reverse action."),IF(AND(AA124="Low confidence",W124="Hard to reverse"),"Independent review and formal approval required; default to deferral, evidence collection or a reversible test.",IF(V124="Consequential / high-impact","Independent accountable review and formal approval required.",IF(W124="Hard to reverse","Independent review required before a hard-to-reverse action.",IF(OR(V124="Material / decision-changing",W124="Costly to reverse"),"Accountable reviewer required before material use.","Owner review; reopen on the named trigger.")))))))</x:f>
      </x:c>
      <x:c r="AJ124" s="38" t="str">
        <x:f>IF(A124="","",IF(Z124&lt;&gt;"Eligible","",IF(AND(V124="Consequential / high-impact",W124="Hard to reverse"),IF(AA124="Low confidence","Do not make an irreversible commitment from this Low-confidence assessment.","Prefer a reversible step and proceed only within the recorded scope after independent review; confidence itself is unchanged."),IF(AND(AA124="Low confidence",W124="Hard to reverse"),"Do not make an irreversible commitment from this Low-confidence assessment.",IF(V124="Consequential / high-impact","Proceed only within the recorded scope after independent review; confidence itself is unchanged.",IF(W124="Hard to reverse","Prefer a reversible step until review is complete.",IF(OR(V124="Material / decision-changing",W124="Costly to reverse"),"Use only after accountable review and within the stated boundary.","Proceed within the stated scope and preserve the reopen condition.")))))))</x:f>
      </x:c>
      <x:c r="AK124" s="37"/>
      <x:c r="AL124" s="37"/>
      <x:c r="AM124" s="37"/>
      <x:c r="AN124" s="37"/>
      <x:c r="AO124" s="42"/>
      <x:c r="AP124" s="38" t="str">
        <x:f>IF(A124="","",IF(Z124&lt;&gt;"Eligible","Not active",IF(OR(AND(AN124&lt;&gt;"",NOT(OR(EXACT(AN124,"Yes"),EXACT(AN124,"No")))),AND(AO124&lt;&gt;"",NOT(ISNUMBER(AO124)))),"H00",IF(OR(AK124="",AM124="",AN124=""),"H01",IF(AND(OR(V124="Material / decision-changing",V124="Consequential / high-impact",W124="Costly to reverse",W124="Hard to reverse"),AL124=""),"H02",IF(AND(OR(V124="Consequential / high-impact",W124="Hard to reverse"),AK124&lt;&gt;"",AL124&lt;&gt;"",EXACT(AK124,AL124)),"H03",IF(AND(AN124="Yes",AO124=""),"H04",IF(AND(AN124="No",AO124&lt;&gt;""),"H05","H06"))))))))</x:f>
      </x:c>
      <x:c r="AQ124" s="38" t="str">
        <x:f>IF(A124="","",IF(AP124="Not active","Not active",IF(OR(AP124="H00",AP124="H01",AP124="H04"),"Incomplete",IF(OR(AP124="H02",AP124="H03",AP124="H05"),"Draft","Complete"))))</x:f>
      </x:c>
      <x:c r="AR124" s="38" t="str">
        <x:f>IF(A124="","",IF(AP124="H00","CONF-HANDOFF-INVALID",IF(AP124="H01","CONF-HANDOFF-INCOMPLETE",IF(AP124="H02","CONF-HANDOFF-REVIEWER",IF(AP124="H03","CONF-HANDOFF-INDEPENDENCE",IF(AP124="H04","CONF-HANDOFF-DATE",IF(AP124="H05","CONF-HANDOFF-DATE-NOT-MATERIAL","")))))))</x:f>
      </x:c>
      <x:c r="AS124" s="38" t="str">
        <x:f>IF(A124="","",IF(AP124="H06","Permitted","Prohibited"))</x:f>
      </x:c>
      <x:c r="AT124" s="38" t="str">
        <x:f>IF(A124="","",IF(OR(AB124="P124",AB124="P125",AB124="P127",AB124="P128"),"What Counts as Reliable Evidence in Competitor Analysis?",IF(AB124="P126","Observed, Inferred and Unresolved Evidence",IF(AB124="P129","How to Handle Contradictory Competitor Evidence",IF(AB124="P130","When Competitor Evidence Becomes Too Old to Use","")))))</x:f>
      </x:c>
      <x:c r="AU124" s="38" t="str">
        <x:f>IF(A124="","","SERPIFAI Confidence Statement Method v1.0.1")</x:f>
      </x:c>
      <x:c r="AV124" s="38" t="str">
        <x:f>IF(A124="","","Qualitative evidence-and-uncertainty protocol; not probability, calibrated accuracy, scoring, assurance or a guarantee.")</x:f>
      </x:c>
    </x:row>
    <x:row r="125">
      <x:c r="A125" s="37"/>
      <x:c r="B125" s="37"/>
      <x:c r="C125" s="37"/>
      <x:c r="D125" s="37"/>
      <x:c r="E125" s="42"/>
      <x:c r="F125" s="37"/>
      <x:c r="G125" s="37"/>
      <x:c r="H125" s="37"/>
      <x:c r="I125" s="37"/>
      <x:c r="J125" s="37"/>
      <x:c r="K125" s="37"/>
      <x:c r="L125" s="37"/>
      <x:c r="M125" s="37"/>
      <x:c r="N125" s="37"/>
      <x:c r="O125" s="37"/>
      <x:c r="P125" s="37"/>
      <x:c r="Q125" s="37"/>
      <x:c r="R125" s="37"/>
      <x:c r="S125" s="37"/>
      <x:c r="T125" s="37"/>
      <x:c r="U125" s="37"/>
      <x:c r="V125" s="37"/>
      <x:c r="W125" s="37"/>
      <x:c r="X125" s="38" t="str">
        <x:f>IF(A125="","",IF(NOT(AND(OR(EXACT(F125,"Use"),EXACT(F125,"Use with limits"),EXACT(F125,"Review required"),EXACT(F125,"Refuse claim"),EXACT(F125,"No material change")),OR(EXACT(J125,"Fit"),EXACT(J125,"Limited / weak"),EXACT(J125,"Stale"),EXACT(J125,"Contradictory"),EXACT(J125,"Missing")),OR(EXACT(K125,"Supported"),EXACT(K125,"Inferred"),EXACT(K125,"Unresolved")),OR(EXACT(L125,"Yes"),EXACT(L125,"Partial"),EXACT(L125,"No"),EXACT(L125,"Unknown")),OR(EXACT(M125,"None found"),EXACT(M125,"Apparent contradiction resolved"),EXACT(M125,"Material contradiction unresolved"),EXACT(M125,"Not checked")),OR(EXACT(N125,"None"),EXACT(N125,"Recoverable missing evidence"),EXACT(N125,"Material evidence unavailable"),EXACT(N125,"Unknown")),OR(EXACT(O125,"Multiple independent lines"),EXACT(O125,"One independent line"),EXACT(O125,"Single-origin only"),EXACT(O125,"Not established")),OR(EXACT(Q125,"None"),EXACT(Q125,"Limited and visible"),EXACT(Q125,"Material but bounded"),EXACT(Q125,"Material and unresolved")),OR(EXACT(S125,"Fit for current decision"),EXACT(S125,"Historical but deliberately bounded"),EXACT(S125,"Stale for current decision"),EXACT(S125,"Context not established")),OR(EXACT(T125,"Unlikely to change assessment"),EXACT(T125,"Could change scope or wording"),EXACT(T125,"Likely to change assessment")),OR(EXACT(V125,"Routine / descriptive"),EXACT(V125,"Material / decision-changing"),EXACT(V125,"Consequential / high-impact")),OR(EXACT(W125,"Easy to reverse"),EXACT(W125,"Costly to reverse"),EXACT(W125,"Hard to reverse")),IF(F125="No material change",OR(EXACT(H125,"Unchanged exact claim"),EXACT(H125,"Changed exact claim")),TRUE),IF(F125="No material change",OR(EXACT(I125,"Unchanged decision use"),EXACT(I125,"Changed decision use")),TRUE),IF(OR(O125="Multiple independent lines",O125="One independent line"),OR(EXACT(P125,"Established independent origins"),EXACT(P125,"Shared or dependent origins"),EXACT(P125,"Not established")),TRUE))),"Invalid","Valid"))</x:f>
      </x:c>
      <x:c r="Y125" s="38" t="str">
        <x:f>IF(A125="","",IF(X125="Invalid","Not evaluated after P00",IF(OR(C125="",D125="",F125="",IF(F125="No material change",OR(H125="",I125=""),FALSE),J125="",K125="",L125="",M125="",N125="",O125="",IF(OR(O125="Multiple independent lines",O125="One independent line"),P125="",FALSE),Q125="",IF(Q125&lt;&gt;"None",R125="",FALSE),S125="",T125="",U125="",V125="",W125=""),"Incomplete","Complete")))</x:f>
      </x:c>
      <x:c r="Z125" s="38" t="str">
        <x:f>IF(A125="","",IF(AB125="P00","Invalid controlled input",IF(AB125="P01","Incomplete",IF(OR(AB125="P02",AB125="P03",AB125="P04",AB125="P05",AB125="P06",AB125="P07",AB125="P08",AB125="P09"),"Not eligible","Eligible"))))</x:f>
      </x:c>
      <x:c r="AA125" s="38" t="str">
        <x:f>IF(A125="","",IF(AB125="P00","No confidence assigned",IF(AB125="P01","No confidence result",IF(OR(AB125="P02",AB125="P03",AB125="P04",AB125="P05",AB125="P06",AB125="P07",AB125="P08",AB125="P09"),"Confidence not assignable",IF(AB125="P10","Low confidence",IF(AB125="P11","Moderate confidence","High confidence"))))))</x:f>
      </x:c>
      <x:c r="AB125" s="38" t="str">
        <x:f>IF(A125="","",IF(X125="Invalid","P00",IF(Y125="Incomplete","P01",IF(F125="Refuse claim","P02",IF(F125="Review required","P03",IF(K125="Unresolved","P04",IF(OR(L125="No",L125="Unknown",L125="Partial"),"P05",IF(OR(J125="Missing",N125&lt;&gt;"None",M125="Not checked"),"P06",IF(OR(J125="Contradictory",M125="Material contradiction unresolved"),"P07",IF(OR(J125="Stale",S125="Stale for current decision",S125="Context not established",Q125="Material and unresolved"),"P08",IF(OR(AND(F125="Use with limits",G125=""),AND(F125="No material change",H125="Changed exact claim"),AND(F125="No material change",I125="Changed decision use"),AND(OR(O125="Multiple independent lines",O125="One independent line"),P125="Not established"),AND(Q125="None",R125&lt;&gt;"")),"P09",IF(OR(Q125="Material but bounded",AND(S125="Historical but deliberately bounded",J125="Limited / weak"),O125="Not established",AND(J125="Limited / weak",O125="Multiple independent lines",P125="Established independent origins",T125="Likely to change assessment"),AND(O125="Single-origin only",NOT(AND(F125="Use",J125="Fit",OR(K125="Supported",K125="Inferred"),L125="Yes",OR(M125="None found",M125="Apparent contradiction resolved"),N125="None",O125="Single-origin only",OR(Q125="None",Q125="Limited and visible"),S125="Fit for current decision",T125="Unlikely to change assessment"))),T125="Likely to change assessment"),"P10",IF(OR(AND(F125="No material change",NOT(AND(OR(F125="Use",F125="No material change"),IF(F125="No material change",AND(H125="Unchanged exact claim",I125="Unchanged decision use"),TRUE),J125="Fit",OR(K125="Supported",K125="Inferred"),L125="Yes",OR(M125="None found",M125="Apparent contradiction resolved"),N125="None",O125="Multiple independent lines",P125="Established independent origins",OR(Q125="None",Q125="Limited and visible"),S125="Fit for current decision",T125="Unlikely to change assessment"))),F125="Use with limits",S125="Historical but deliberately bounded",P125="Shared or dependent origins",O125="One independent line",AND(F125="Use",J125="Fit",OR(K125="Supported",K125="Inferred"),L125="Yes",OR(M125="None found",M125="Apparent contradiction resolved"),N125="None",O125="Single-origin only",OR(Q125="None",Q125="Limited and visible"),S125="Fit for current decision",T125="Unlikely to change assessment"),AND(J125="Limited / weak",O125="Multiple independent lines",P125="Established independent origins",OR(T125="Unlikely to change assessment",T125="Could change scope or wording")),T125="Could change scope or wording"),"P11",IF(AND(OR(F125="Use",F125="No material change"),IF(F125="No material change",AND(H125="Unchanged exact claim",I125="Unchanged decision use"),TRUE),J125="Fit",OR(K125="Supported",K125="Inferred"),L125="Yes",OR(M125="None found",M125="Apparent contradiction resolved"),N125="None",O125="Multiple independent lines",P125="Established independent origins",OR(Q125="None",Q125="Limited and visible"),S125="Fit for current decision",T125="Unlikely to change assessment"),"P12","P09"))))))))))))))</x:f>
      </x:c>
      <x:c r="AC125" s="38" t="str">
        <x:f>IF(A125="","",IF(AB125="P00","CONF-TECH-INVALID-ENUM",IF(AB125="P01","CONF-INCOMPLETE",IF(AB125="P02","CONF-UPSTREAM-REFUSE",IF(AB125="P03","CONF-UPSTREAM-REVIEW",IF(AB125="P04",IF(F125="No material change","CONF-SC-NMC-UNRESOLVED","CONF-UPSTREAM-UNRESOLVED"),IF(AB125="P05",IF(L125="Partial","CONF-DIRECT-FIT-PARTIAL","CONF-DIRECT-FIT"),IF(AB125="P06","CONF-MISSING-OR-UNCHECKED",IF(AB125="P07",IF(F125="No material change","CONF-SC-NMC-CONTRADICTION","CONF-CONTRADICTION"),IF(AB125="P08",IF(Q125="Material and unresolved","CONF-NOT-ASSIGNABLE-ASSUMPTION",IF(AND(F125="No material change",OR(J125="Stale",S125="Stale for current decision")),"CONF-SC-NMC-STALE",IF(S125="Context not established","CONF-NOT-ASSIGNABLE-CONTEXT","CONF-NOT-ASSIGNABLE-STALE-CURRENT"))),IF(AB125="P09",IF(AND(F125="Use with limits",G125=""),"CONF-SC-LIMIT-MISSING",IF(AND(F125="No material change",H125="Changed exact claim"),"CONF-SC-NMC-CLAIM-CHANGED",IF(AND(F125="No material change",I125="Changed decision use"),"CONF-SC-NMC-USE-CHANGED",IF(AND(OR(O125="Multiple independent lines",O125="One independent line"),P125="Not established"),"CONF-SC-INDEPENDENCE-UNPROVEN",IF(AND(Q125="None",R125&lt;&gt;""),"CONF-SC-ASSUMPTION-CONFLICT","CONF-SC-UNCLASSIFIED"))))),IF(AB125="P10",IF(Q125="Material but bounded","CONF-LOW-ASSUMPTION",IF(AND(S125="Historical but deliberately bounded",J125="Limited / weak"),"CONF-LOW-HISTORICAL",IF(O125="Not established","CONF-LOW-NOT-ESTABLISHED",IF(AND(J125="Limited / weak",O125="Multiple independent lines",P125="Established independent origins",T125="Likely to change assessment"),"CONF-LOW-WEAK-LINES",IF(AND(O125="Single-origin only",NOT(AND(F125="Use",J125="Fit",OR(K125="Supported",K125="Inferred"),L125="Yes",OR(M125="None found",M125="Apparent contradiction resolved"),N125="None",O125="Single-origin only",OR(Q125="None",Q125="Limited and visible"),S125="Fit for current decision",T125="Unlikely to change assessment"))),"CONF-LOW-SINGLE-ORIGIN","CONF-LOW-SENSITIVE"))))),IF(AB125="P11",IF(F125="No material change","CONF-MODERATE-NMC",IF(F125="Use with limits","CONF-MODERATE-LIMITED",IF(S125="Historical but deliberately bounded","CONF-MODERATE-HISTORICAL",IF(P125="Shared or dependent origins","CONF-MODERATE-SHARED-ORIGINS",IF(OR(O125="One independent line",AND(F125="Use",J125="Fit",OR(K125="Supported",K125="Inferred"),L125="Yes",OR(M125="None found",M125="Apparent contradiction resolved"),N125="None",O125="Single-origin only",OR(Q125="None",Q125="Limited and visible"),S125="Fit for current decision",T125="Unlikely to change assessment")),"CONF-MODERATE-ONE-LINE",IF(AND(J125="Limited / weak",O125="Multiple independent lines",P125="Established independent origins",OR(T125="Unlikely to change assessment",T125="Could change scope or wording")),"CONF-MODERATE-WEAK-LINES","CONF-MODERATE-SENSITIVE")))))),IF(AB125="P12",IF(F125="No material change","CONF-HIGH-NMC",IF(K125="Inferred","CONF-HIGH-INFERENCE-RETAINED","CONF-HIGH-DIRECT-INDEPENDENT")),""))))))))))))))</x:f>
      </x:c>
      <x:c r="AD125" s="38" t="str">
        <x:f>IF(A125="","",IF(AC125="A147-TECH-INVALID-ENUM","One or more active Stage 1 controlled values are invalid.",IF(AC125="A147-INCOMPLETE","The active Stage 1 assessment is incomplete.",IF(AC125="A147-UPSTREAM-REFUSE","What Counts as Reliable Evidence in Competitor Analysis? returned Refuse claim.",IF(AC125="A147-UPSTREAM-REVIEW","What Counts as Reliable Evidence in Competitor Analysis? returned Review required.",IF(AC125="A147-SC-NMC-UNRESOLVED","The no-material-change claim remains unresolved.",IF(AC125="A147-UPSTREAM-UNRESOLVED","The claim remains unresolved.",IF(AC125="A147-DIRECT-FIT","The evidence does not directly fit the exact submitted claim.",IF(AC125="A147-DIRECT-FIT-PARTIAL","The submitted claim only partially fits the evidence.",IF(AC125="A147-MISSING-OR-UNCHECKED","Required evidence is missing, unavailable, unknown, or contradiction checking is incomplete.",IF(AC125="A147-CONTRADICTION","A material contradiction remains unresolved.",IF(AC125="A147-SC-NMC-CONTRADICTION","The no-material-change submission contains an unresolved material contradiction.",IF(AC125="A147-NOT-ASSIGNABLE-ASSUMPTION","A material assumption remains unresolved.",IF(AC125="A147-NOT-ASSIGNABLE-CONTEXT","The relevant context is not established.",IF(AC125="A147-NOT-ASSIGNABLE-STALE-CURRENT","The evidence or context is stale for the current decision.",IF(AC125="A147-SC-NMC-STALE","The no-material-change assessment is stale for the current decision.",IF(AC125="A147-SC-ASSUMPTION-CONFLICT","The assumption category and detail conflict.",IF(AC125="A147-SC-INDEPENDENCE-UNPROVEN","Independent origins are not established.",IF(AC125="A147-SC-LIMIT-MISSING","Use with limits requires a named limitation.",IF(AC125="A147-SC-NMC-CLAIM-CHANGED","The exact claim changed, so prior confidence cannot be carried forward.",IF(AC125="A147-SC-NMC-USE-CHANGED","The decision use changed.",IF(AC125="A147-SC-UNCLASSIFIED","The valid input combination has no authorized classification.",IF(AC125="A147-LOW-ASSUMPTION","A bounded material assumption makes the eligible assessment fragile.",IF(AC125="A147-LOW-HISTORICAL","Historical, weak support makes the assessment fragile.",IF(AC125="A147-LOW-NOT-ESTABLISHED","Support exists but independent support is not established.",IF(AC125="A147-LOW-SENSITIVE","Plausible new evidence is likely to change the assessment.",IF(AC125="A147-LOW-SINGLE-ORIGIN","The eligible assessment depends on one origin and fails the stable single-origin conjunction.",IF(AC125="A147-LOW-WEAK-LINES","Multiple independent lines remain weak and the result is likely to change.",IF(AC125="A147-MODERATE-HISTORICAL","The evidence supports a deliberately historical, bounded assessment.",IF(AC125="A147-MODERATE-LIMITED","The assessment is eligible only within the named limitation.",IF(AC125="A147-MODERATE-NMC","The unchanged assessment remains eligible but retains meaningful uncertainty.",IF(AC125="A147-MODERATE-ONE-LINE","The assessment rests on one effective line of support.",IF(AC125="A147-MODERATE-SENSITIVE","Meaningful new evidence could change the scope or wording.",IF(AC125="A147-MODERATE-SHARED-ORIGINS","The lines share or depend on common origins, reducing independent corroboration.",IF(AC125="A147-MODERATE-WEAK-LINES","Established independent origins support the assessment, but the evidence remains limited or weak.",IF(AC125="A147-HIGH-DIRECT-INDEPENDENT","Direct, coherent support with established independent origins and limited visible assumptions supports the bounded assessment.",IF(AC125="A147-HIGH-INFERENCE-RETAINED","Direct, coherent support with established independent origins supports the bounded inference; it remains explicitly an inference.",IF(AC125="A147-HIGH-NMC","The exact claim and decision use are unchanged and the strong-support conditions remain satisfied.",""))))))))))))))))))))))))))))))))))))))</x:f>
      </x:c>
      <x:c r="AE125" s="38" t="str">
        <x:f>IF(A125="","",IF(Z125="Invalid controlled input","No confidence statement is permitted.",IF(Z125="Incomplete","No confidence statement is permitted until Stage 1 is complete.",IF(Z125="Not eligible","Confidence not assignable: no confidence statement is permitted for "&amp;C125&amp;" because "&amp;AD125&amp;" "&amp;AG125,IF(AA125="High confidence",IF(K125="Inferred","The evidence supports the inference that ","The available evidence strongly supports the assessment that ")&amp;C125&amp;", with High confidence within "&amp;D125&amp;". The principal remaining uncertainty is "&amp;U125,IF(AA125="Moderate confidence",IF(K125="Inferred","The evidence supports the inference that ","The available evidence supports the assessment that ")&amp;C125&amp;", with Moderate confidence within "&amp;D125&amp;". "&amp;U125&amp;" could change its scope or wording.",IF(K125="Inferred","The limited evidence supports the provisional inference that ","Limited evidence weakly supports the bounded assessment that ")&amp;C125&amp;". Treat it as provisional because "&amp;U125))))))</x:f>
      </x:c>
      <x:c r="AF125" s="38" t="str">
        <x:f>IF(A125="","",IF(Z125="Invalid controlled input","Do not preserve or reuse a previous result.",IF(Z125="Incomplete","Do not infer a result from partial inputs.",IF(Z125="Not eligible","Do not use High, Moderate or Low confidence, zero confidence, very low confidence, or wording that presents the claim as established.",IF(AA125="High confidence","Do not say certain, proven, guaranteed, definitely, conclusive, established fact, or assign a numerical probability.",IF(AA125="Moderate confidence","Do not say definitive, conclusive, established fact, or attach a percentage band.","Do not say shows, confirms, demonstrates as established, or use Low confidence to rescue an unsupported claim."))))))</x:f>
      </x:c>
      <x:c r="AG125" s="38" t="str">
        <x:f>IF(A125="","",IF(AC125="A147-TECH-INVALID-ENUM","Correct the exact invalid value and resubmit.",IF(AC125="A147-INCOMPLETE","Complete every active Stage 1 field.",IF(AC125="A147-UPSTREAM-REFUSE","Resolve or replace the refused claim through What Counts as Reliable Evidence in Competitor Analysis?.",IF(AC125="A147-UPSTREAM-REVIEW","Complete the review in What Counts as Reliable Evidence in Competitor Analysis? before confidence assessment.",IF(AC125="A147-SC-NMC-UNRESOLVED","Resolve the claim status upstream before assigning confidence.",IF(AC125="A147-UPSTREAM-UNRESOLVED","Resolve the claim status upstream before assigning confidence.",IF(AC125="A147-DIRECT-FIT","Narrow or replace the claim and rerun What Counts as Reliable Evidence in Competitor Analysis?.",IF(AC125="A147-DIRECT-FIT-PARTIAL","Submit the separately narrowed proposition approved through What Counts as Reliable Evidence in Competitor Analysis? as the new Exact claim with Direct claim fit set to Yes.",IF(AC125="A147-MISSING-OR-UNCHECKED","Recover or document the required evidence and complete the review in What Counts as Reliable Evidence in Competitor Analysis? before assigning confidence.",IF(AC125="A147-CONTRADICTION","Resolve or preserve the contradiction through How to Handle Contradictory Competitor Evidence before assigning confidence.",IF(AC125="A147-SC-NMC-CONTRADICTION","Resolve or preserve the contradiction through How to Handle Contradictory Competitor Evidence before assigning confidence.",IF(AC125="A147-NOT-ASSIGNABLE-ASSUMPTION","Resolve the material assumption or narrow the claim.",IF(AC125="A147-NOT-ASSIGNABLE-CONTEXT","Establish the relevant context before assigning confidence.",IF(AC125="A147-NOT-ASSIGNABLE-STALE-CURRENT","Update or historically bind the evidence through When Competitor Evidence Becomes Too Old to Use.",IF(AC125="A147-SC-NMC-STALE","Run a fresh assessment with current evidence.",IF(AC125="A147-SC-ASSUMPTION-CONFLICT","Choose a bounded assumption category or remove the detail.",IF(AC125="A147-SC-INDEPENDENCE-UNPROVEN","Trace origins or correct the support category.",IF(AC125="A147-SC-LIMIT-MISSING","Add the exact limitation or correct the upstream outcome.",IF(AC125="A147-SC-NMC-CLAIM-CHANGED","Run a fresh assessment.",IF(AC125="A147-SC-NMC-USE-CHANGED","Run a fresh assessment for the new use.",IF(AC125="A147-SC-UNCLASSIFIED","Return to method governance; do not invent a result.",IF(AC125="A147-LOW-ASSUMPTION","Keep the assumption explicit and seek evidence that could remove it.",IF(AC125="A147-LOW-HISTORICAL","Use only historically bounded wording and seek current evidence.",IF(AC125="A147-LOW-NOT-ESTABLISHED","Trace provenance or collect genuinely independent evidence.",IF(AC125="A147-LOW-SENSITIVE","Collect the evidence most likely to change the result.",IF(AC125="A147-LOW-SINGLE-ORIGIN","Seek genuinely independent corroboration.",IF(AC125="A147-LOW-WEAK-LINES","Strengthen direct support before consequential use.",IF(AC125="A147-MODERATE-HISTORICAL","Do not generalize it to the current decision without fresh evidence.",IF(AC125="A147-MODERATE-LIMITED","Reopen if the named limitation no longer holds.",IF(AC125="A147-MODERATE-NMC","Reopen if the exact claim, use, evidence or context changes.",IF(AC125="A147-MODERATE-ONE-LINE","A second genuinely independent line could change scope or wording.",IF(AC125="A147-MODERATE-SENSITIVE","Name the likely change trigger and keep the statement bounded.",IF(AC125="A147-MODERATE-SHARED-ORIGINS","Seek genuinely independent origins.",IF(AC125="A147-MODERATE-WEAK-LINES","Strengthen the direct evidence and preserve the limitation.",IF(AC125="A147-HIGH-DIRECT-INDEPENDENT","Reopen on the named evidence, context, assumption or decision-use trigger.",IF(AC125="A147-HIGH-INFERENCE-RETAINED","Retain the inference marker and reopen on the named trigger.",IF(AC125="A147-HIGH-NMC","Reopen on the named evidence, context, assumption or decision-use trigger.",""))))))))))))))))))))))))))))))))))))))</x:f>
      </x:c>
      <x:c r="AH125" s="38" t="str">
        <x:f>IF(A125="","",IF(Z125&lt;&gt;"Eligible","",IF(AND(V125="Consequential / high-impact",W125="Hard to reverse"),"CONF-OVERLAY-CONSEQUENCE + CONF-OVERLAY-HARD-TO-REVERSE",IF(AND(AA125="Low confidence",W125="Hard to reverse"),"CONF-OVERLAY-HARD-TO-REVERSE",IF(V125="Consequential / high-impact","CONF-OVERLAY-CONSEQUENCE",IF(W125="Hard to reverse","CONF-OVERLAY-HARD-TO-REVERSE",IF(OR(V125="Material / decision-changing",W125="Costly to reverse"),"CONF-OVERLAY-CONSEQUENCE","")))))))</x:f>
      </x:c>
      <x:c r="AI125" s="38" t="str">
        <x:f>IF(A125="","",IF(Z125&lt;&gt;"Eligible","",IF(AND(V125="Consequential / high-impact",W125="Hard to reverse"),IF(AA125="Low confidence","Independent review and formal approval required; default to deferral, evidence collection or a reversible test.","Independent accountable review and formal approval required before a consequential, hard-to-reverse action."),IF(AND(AA125="Low confidence",W125="Hard to reverse"),"Independent review and formal approval required; default to deferral, evidence collection or a reversible test.",IF(V125="Consequential / high-impact","Independent accountable review and formal approval required.",IF(W125="Hard to reverse","Independent review required before a hard-to-reverse action.",IF(OR(V125="Material / decision-changing",W125="Costly to reverse"),"Accountable reviewer required before material use.","Owner review; reopen on the named trigger.")))))))</x:f>
      </x:c>
      <x:c r="AJ125" s="38" t="str">
        <x:f>IF(A125="","",IF(Z125&lt;&gt;"Eligible","",IF(AND(V125="Consequential / high-impact",W125="Hard to reverse"),IF(AA125="Low confidence","Do not make an irreversible commitment from this Low-confidence assessment.","Prefer a reversible step and proceed only within the recorded scope after independent review; confidence itself is unchanged."),IF(AND(AA125="Low confidence",W125="Hard to reverse"),"Do not make an irreversible commitment from this Low-confidence assessment.",IF(V125="Consequential / high-impact","Proceed only within the recorded scope after independent review; confidence itself is unchanged.",IF(W125="Hard to reverse","Prefer a reversible step until review is complete.",IF(OR(V125="Material / decision-changing",W125="Costly to reverse"),"Use only after accountable review and within the stated boundary.","Proceed within the stated scope and preserve the reopen condition.")))))))</x:f>
      </x:c>
      <x:c r="AK125" s="37"/>
      <x:c r="AL125" s="37"/>
      <x:c r="AM125" s="37"/>
      <x:c r="AN125" s="37"/>
      <x:c r="AO125" s="42"/>
      <x:c r="AP125" s="38" t="str">
        <x:f>IF(A125="","",IF(Z125&lt;&gt;"Eligible","Not active",IF(OR(AND(AN125&lt;&gt;"",NOT(OR(EXACT(AN125,"Yes"),EXACT(AN125,"No")))),AND(AO125&lt;&gt;"",NOT(ISNUMBER(AO125)))),"H00",IF(OR(AK125="",AM125="",AN125=""),"H01",IF(AND(OR(V125="Material / decision-changing",V125="Consequential / high-impact",W125="Costly to reverse",W125="Hard to reverse"),AL125=""),"H02",IF(AND(OR(V125="Consequential / high-impact",W125="Hard to reverse"),AK125&lt;&gt;"",AL125&lt;&gt;"",EXACT(AK125,AL125)),"H03",IF(AND(AN125="Yes",AO125=""),"H04",IF(AND(AN125="No",AO125&lt;&gt;""),"H05","H06"))))))))</x:f>
      </x:c>
      <x:c r="AQ125" s="38" t="str">
        <x:f>IF(A125="","",IF(AP125="Not active","Not active",IF(OR(AP125="H00",AP125="H01",AP125="H04"),"Incomplete",IF(OR(AP125="H02",AP125="H03",AP125="H05"),"Draft","Complete"))))</x:f>
      </x:c>
      <x:c r="AR125" s="38" t="str">
        <x:f>IF(A125="","",IF(AP125="H00","CONF-HANDOFF-INVALID",IF(AP125="H01","CONF-HANDOFF-INCOMPLETE",IF(AP125="H02","CONF-HANDOFF-REVIEWER",IF(AP125="H03","CONF-HANDOFF-INDEPENDENCE",IF(AP125="H04","CONF-HANDOFF-DATE",IF(AP125="H05","CONF-HANDOFF-DATE-NOT-MATERIAL","")))))))</x:f>
      </x:c>
      <x:c r="AS125" s="38" t="str">
        <x:f>IF(A125="","",IF(AP125="H06","Permitted","Prohibited"))</x:f>
      </x:c>
      <x:c r="AT125" s="38" t="str">
        <x:f>IF(A125="","",IF(OR(AB125="P125",AB125="P126",AB125="P128",AB125="P129"),"What Counts as Reliable Evidence in Competitor Analysis?",IF(AB125="P127","Observed, Inferred and Unresolved Evidence",IF(AB125="P130","How to Handle Contradictory Competitor Evidence",IF(AB125="P131","When Competitor Evidence Becomes Too Old to Use","")))))</x:f>
      </x:c>
      <x:c r="AU125" s="38" t="str">
        <x:f>IF(A125="","","SERPIFAI Confidence Statement Method v1.0.1")</x:f>
      </x:c>
      <x:c r="AV125" s="38" t="str">
        <x:f>IF(A125="","","Qualitative evidence-and-uncertainty protocol; not probability, calibrated accuracy, scoring, assurance or a guarantee.")</x:f>
      </x:c>
    </x:row>
    <x:row r="126">
      <x:c r="A126" s="37"/>
      <x:c r="B126" s="37"/>
      <x:c r="C126" s="37"/>
      <x:c r="D126" s="37"/>
      <x:c r="E126" s="42"/>
      <x:c r="F126" s="37"/>
      <x:c r="G126" s="37"/>
      <x:c r="H126" s="37"/>
      <x:c r="I126" s="37"/>
      <x:c r="J126" s="37"/>
      <x:c r="K126" s="37"/>
      <x:c r="L126" s="37"/>
      <x:c r="M126" s="37"/>
      <x:c r="N126" s="37"/>
      <x:c r="O126" s="37"/>
      <x:c r="P126" s="37"/>
      <x:c r="Q126" s="37"/>
      <x:c r="R126" s="37"/>
      <x:c r="S126" s="37"/>
      <x:c r="T126" s="37"/>
      <x:c r="U126" s="37"/>
      <x:c r="V126" s="37"/>
      <x:c r="W126" s="37"/>
      <x:c r="X126" s="38" t="str">
        <x:f>IF(A126="","",IF(NOT(AND(OR(EXACT(F126,"Use"),EXACT(F126,"Use with limits"),EXACT(F126,"Review required"),EXACT(F126,"Refuse claim"),EXACT(F126,"No material change")),OR(EXACT(J126,"Fit"),EXACT(J126,"Limited / weak"),EXACT(J126,"Stale"),EXACT(J126,"Contradictory"),EXACT(J126,"Missing")),OR(EXACT(K126,"Supported"),EXACT(K126,"Inferred"),EXACT(K126,"Unresolved")),OR(EXACT(L126,"Yes"),EXACT(L126,"Partial"),EXACT(L126,"No"),EXACT(L126,"Unknown")),OR(EXACT(M126,"None found"),EXACT(M126,"Apparent contradiction resolved"),EXACT(M126,"Material contradiction unresolved"),EXACT(M126,"Not checked")),OR(EXACT(N126,"None"),EXACT(N126,"Recoverable missing evidence"),EXACT(N126,"Material evidence unavailable"),EXACT(N126,"Unknown")),OR(EXACT(O126,"Multiple independent lines"),EXACT(O126,"One independent line"),EXACT(O126,"Single-origin only"),EXACT(O126,"Not established")),OR(EXACT(Q126,"None"),EXACT(Q126,"Limited and visible"),EXACT(Q126,"Material but bounded"),EXACT(Q126,"Material and unresolved")),OR(EXACT(S126,"Fit for current decision"),EXACT(S126,"Historical but deliberately bounded"),EXACT(S126,"Stale for current decision"),EXACT(S126,"Context not established")),OR(EXACT(T126,"Unlikely to change assessment"),EXACT(T126,"Could change scope or wording"),EXACT(T126,"Likely to change assessment")),OR(EXACT(V126,"Routine / descriptive"),EXACT(V126,"Material / decision-changing"),EXACT(V126,"Consequential / high-impact")),OR(EXACT(W126,"Easy to reverse"),EXACT(W126,"Costly to reverse"),EXACT(W126,"Hard to reverse")),IF(F126="No material change",OR(EXACT(H126,"Unchanged exact claim"),EXACT(H126,"Changed exact claim")),TRUE),IF(F126="No material change",OR(EXACT(I126,"Unchanged decision use"),EXACT(I126,"Changed decision use")),TRUE),IF(OR(O126="Multiple independent lines",O126="One independent line"),OR(EXACT(P126,"Established independent origins"),EXACT(P126,"Shared or dependent origins"),EXACT(P126,"Not established")),TRUE))),"Invalid","Valid"))</x:f>
      </x:c>
      <x:c r="Y126" s="38" t="str">
        <x:f>IF(A126="","",IF(X126="Invalid","Not evaluated after P00",IF(OR(C126="",D126="",F126="",IF(F126="No material change",OR(H126="",I126=""),FALSE),J126="",K126="",L126="",M126="",N126="",O126="",IF(OR(O126="Multiple independent lines",O126="One independent line"),P126="",FALSE),Q126="",IF(Q126&lt;&gt;"None",R126="",FALSE),S126="",T126="",U126="",V126="",W126=""),"Incomplete","Complete")))</x:f>
      </x:c>
      <x:c r="Z126" s="38" t="str">
        <x:f>IF(A126="","",IF(AB126="P00","Invalid controlled input",IF(AB126="P01","Incomplete",IF(OR(AB126="P02",AB126="P03",AB126="P04",AB126="P05",AB126="P06",AB126="P07",AB126="P08",AB126="P09"),"Not eligible","Eligible"))))</x:f>
      </x:c>
      <x:c r="AA126" s="38" t="str">
        <x:f>IF(A126="","",IF(AB126="P00","No confidence assigned",IF(AB126="P01","No confidence result",IF(OR(AB126="P02",AB126="P03",AB126="P04",AB126="P05",AB126="P06",AB126="P07",AB126="P08",AB126="P09"),"Confidence not assignable",IF(AB126="P10","Low confidence",IF(AB126="P11","Moderate confidence","High confidence"))))))</x:f>
      </x:c>
      <x:c r="AB126" s="38" t="str">
        <x:f>IF(A126="","",IF(X126="Invalid","P00",IF(Y126="Incomplete","P01",IF(F126="Refuse claim","P02",IF(F126="Review required","P03",IF(K126="Unresolved","P04",IF(OR(L126="No",L126="Unknown",L126="Partial"),"P05",IF(OR(J126="Missing",N126&lt;&gt;"None",M126="Not checked"),"P06",IF(OR(J126="Contradictory",M126="Material contradiction unresolved"),"P07",IF(OR(J126="Stale",S126="Stale for current decision",S126="Context not established",Q126="Material and unresolved"),"P08",IF(OR(AND(F126="Use with limits",G126=""),AND(F126="No material change",H126="Changed exact claim"),AND(F126="No material change",I126="Changed decision use"),AND(OR(O126="Multiple independent lines",O126="One independent line"),P126="Not established"),AND(Q126="None",R126&lt;&gt;"")),"P09",IF(OR(Q126="Material but bounded",AND(S126="Historical but deliberately bounded",J126="Limited / weak"),O126="Not established",AND(J126="Limited / weak",O126="Multiple independent lines",P126="Established independent origins",T126="Likely to change assessment"),AND(O126="Single-origin only",NOT(AND(F126="Use",J126="Fit",OR(K126="Supported",K126="Inferred"),L126="Yes",OR(M126="None found",M126="Apparent contradiction resolved"),N126="None",O126="Single-origin only",OR(Q126="None",Q126="Limited and visible"),S126="Fit for current decision",T126="Unlikely to change assessment"))),T126="Likely to change assessment"),"P10",IF(OR(AND(F126="No material change",NOT(AND(OR(F126="Use",F126="No material change"),IF(F126="No material change",AND(H126="Unchanged exact claim",I126="Unchanged decision use"),TRUE),J126="Fit",OR(K126="Supported",K126="Inferred"),L126="Yes",OR(M126="None found",M126="Apparent contradiction resolved"),N126="None",O126="Multiple independent lines",P126="Established independent origins",OR(Q126="None",Q126="Limited and visible"),S126="Fit for current decision",T126="Unlikely to change assessment"))),F126="Use with limits",S126="Historical but deliberately bounded",P126="Shared or dependent origins",O126="One independent line",AND(F126="Use",J126="Fit",OR(K126="Supported",K126="Inferred"),L126="Yes",OR(M126="None found",M126="Apparent contradiction resolved"),N126="None",O126="Single-origin only",OR(Q126="None",Q126="Limited and visible"),S126="Fit for current decision",T126="Unlikely to change assessment"),AND(J126="Limited / weak",O126="Multiple independent lines",P126="Established independent origins",OR(T126="Unlikely to change assessment",T126="Could change scope or wording")),T126="Could change scope or wording"),"P11",IF(AND(OR(F126="Use",F126="No material change"),IF(F126="No material change",AND(H126="Unchanged exact claim",I126="Unchanged decision use"),TRUE),J126="Fit",OR(K126="Supported",K126="Inferred"),L126="Yes",OR(M126="None found",M126="Apparent contradiction resolved"),N126="None",O126="Multiple independent lines",P126="Established independent origins",OR(Q126="None",Q126="Limited and visible"),S126="Fit for current decision",T126="Unlikely to change assessment"),"P12","P09"))))))))))))))</x:f>
      </x:c>
      <x:c r="AC126" s="38" t="str">
        <x:f>IF(A126="","",IF(AB126="P00","CONF-TECH-INVALID-ENUM",IF(AB126="P01","CONF-INCOMPLETE",IF(AB126="P02","CONF-UPSTREAM-REFUSE",IF(AB126="P03","CONF-UPSTREAM-REVIEW",IF(AB126="P04",IF(F126="No material change","CONF-SC-NMC-UNRESOLVED","CONF-UPSTREAM-UNRESOLVED"),IF(AB126="P05",IF(L126="Partial","CONF-DIRECT-FIT-PARTIAL","CONF-DIRECT-FIT"),IF(AB126="P06","CONF-MISSING-OR-UNCHECKED",IF(AB126="P07",IF(F126="No material change","CONF-SC-NMC-CONTRADICTION","CONF-CONTRADICTION"),IF(AB126="P08",IF(Q126="Material and unresolved","CONF-NOT-ASSIGNABLE-ASSUMPTION",IF(AND(F126="No material change",OR(J126="Stale",S126="Stale for current decision")),"CONF-SC-NMC-STALE",IF(S126="Context not established","CONF-NOT-ASSIGNABLE-CONTEXT","CONF-NOT-ASSIGNABLE-STALE-CURRENT"))),IF(AB126="P09",IF(AND(F126="Use with limits",G126=""),"CONF-SC-LIMIT-MISSING",IF(AND(F126="No material change",H126="Changed exact claim"),"CONF-SC-NMC-CLAIM-CHANGED",IF(AND(F126="No material change",I126="Changed decision use"),"CONF-SC-NMC-USE-CHANGED",IF(AND(OR(O126="Multiple independent lines",O126="One independent line"),P126="Not established"),"CONF-SC-INDEPENDENCE-UNPROVEN",IF(AND(Q126="None",R126&lt;&gt;""),"CONF-SC-ASSUMPTION-CONFLICT","CONF-SC-UNCLASSIFIED"))))),IF(AB126="P10",IF(Q126="Material but bounded","CONF-LOW-ASSUMPTION",IF(AND(S126="Historical but deliberately bounded",J126="Limited / weak"),"CONF-LOW-HISTORICAL",IF(O126="Not established","CONF-LOW-NOT-ESTABLISHED",IF(AND(J126="Limited / weak",O126="Multiple independent lines",P126="Established independent origins",T126="Likely to change assessment"),"CONF-LOW-WEAK-LINES",IF(AND(O126="Single-origin only",NOT(AND(F126="Use",J126="Fit",OR(K126="Supported",K126="Inferred"),L126="Yes",OR(M126="None found",M126="Apparent contradiction resolved"),N126="None",O126="Single-origin only",OR(Q126="None",Q126="Limited and visible"),S126="Fit for current decision",T126="Unlikely to change assessment"))),"CONF-LOW-SINGLE-ORIGIN","CONF-LOW-SENSITIVE"))))),IF(AB126="P11",IF(F126="No material change","CONF-MODERATE-NMC",IF(F126="Use with limits","CONF-MODERATE-LIMITED",IF(S126="Historical but deliberately bounded","CONF-MODERATE-HISTORICAL",IF(P126="Shared or dependent origins","CONF-MODERATE-SHARED-ORIGINS",IF(OR(O126="One independent line",AND(F126="Use",J126="Fit",OR(K126="Supported",K126="Inferred"),L126="Yes",OR(M126="None found",M126="Apparent contradiction resolved"),N126="None",O126="Single-origin only",OR(Q126="None",Q126="Limited and visible"),S126="Fit for current decision",T126="Unlikely to change assessment")),"CONF-MODERATE-ONE-LINE",IF(AND(J126="Limited / weak",O126="Multiple independent lines",P126="Established independent origins",OR(T126="Unlikely to change assessment",T126="Could change scope or wording")),"CONF-MODERATE-WEAK-LINES","CONF-MODERATE-SENSITIVE")))))),IF(AB126="P12",IF(F126="No material change","CONF-HIGH-NMC",IF(K126="Inferred","CONF-HIGH-INFERENCE-RETAINED","CONF-HIGH-DIRECT-INDEPENDENT")),""))))))))))))))</x:f>
      </x:c>
      <x:c r="AD126" s="38" t="str">
        <x:f>IF(A126="","",IF(AC126="A148-TECH-INVALID-ENUM","One or more active Stage 1 controlled values are invalid.",IF(AC126="A148-INCOMPLETE","The active Stage 1 assessment is incomplete.",IF(AC126="A148-UPSTREAM-REFUSE","What Counts as Reliable Evidence in Competitor Analysis? returned Refuse claim.",IF(AC126="A148-UPSTREAM-REVIEW","What Counts as Reliable Evidence in Competitor Analysis? returned Review required.",IF(AC126="A148-SC-NMC-UNRESOLVED","The no-material-change claim remains unresolved.",IF(AC126="A148-UPSTREAM-UNRESOLVED","The claim remains unresolved.",IF(AC126="A148-DIRECT-FIT","The evidence does not directly fit the exact submitted claim.",IF(AC126="A148-DIRECT-FIT-PARTIAL","The submitted claim only partially fits the evidence.",IF(AC126="A148-MISSING-OR-UNCHECKED","Required evidence is missing, unavailable, unknown, or contradiction checking is incomplete.",IF(AC126="A148-CONTRADICTION","A material contradiction remains unresolved.",IF(AC126="A148-SC-NMC-CONTRADICTION","The no-material-change submission contains an unresolved material contradiction.",IF(AC126="A148-NOT-ASSIGNABLE-ASSUMPTION","A material assumption remains unresolved.",IF(AC126="A148-NOT-ASSIGNABLE-CONTEXT","The relevant context is not established.",IF(AC126="A148-NOT-ASSIGNABLE-STALE-CURRENT","The evidence or context is stale for the current decision.",IF(AC126="A148-SC-NMC-STALE","The no-material-change assessment is stale for the current decision.",IF(AC126="A148-SC-ASSUMPTION-CONFLICT","The assumption category and detail conflict.",IF(AC126="A148-SC-INDEPENDENCE-UNPROVEN","Independent origins are not established.",IF(AC126="A148-SC-LIMIT-MISSING","Use with limits requires a named limitation.",IF(AC126="A148-SC-NMC-CLAIM-CHANGED","The exact claim changed, so prior confidence cannot be carried forward.",IF(AC126="A148-SC-NMC-USE-CHANGED","The decision use changed.",IF(AC126="A148-SC-UNCLASSIFIED","The valid input combination has no authorized classification.",IF(AC126="A148-LOW-ASSUMPTION","A bounded material assumption makes the eligible assessment fragile.",IF(AC126="A148-LOW-HISTORICAL","Historical, weak support makes the assessment fragile.",IF(AC126="A148-LOW-NOT-ESTABLISHED","Support exists but independent support is not established.",IF(AC126="A148-LOW-SENSITIVE","Plausible new evidence is likely to change the assessment.",IF(AC126="A148-LOW-SINGLE-ORIGIN","The eligible assessment depends on one origin and fails the stable single-origin conjunction.",IF(AC126="A148-LOW-WEAK-LINES","Multiple independent lines remain weak and the result is likely to change.",IF(AC126="A148-MODERATE-HISTORICAL","The evidence supports a deliberately historical, bounded assessment.",IF(AC126="A148-MODERATE-LIMITED","The assessment is eligible only within the named limitation.",IF(AC126="A148-MODERATE-NMC","The unchanged assessment remains eligible but retains meaningful uncertainty.",IF(AC126="A148-MODERATE-ONE-LINE","The assessment rests on one effective line of support.",IF(AC126="A148-MODERATE-SENSITIVE","Meaningful new evidence could change the scope or wording.",IF(AC126="A148-MODERATE-SHARED-ORIGINS","The lines share or depend on common origins, reducing independent corroboration.",IF(AC126="A148-MODERATE-WEAK-LINES","Established independent origins support the assessment, but the evidence remains limited or weak.",IF(AC126="A148-HIGH-DIRECT-INDEPENDENT","Direct, coherent support with established independent origins and limited visible assumptions supports the bounded assessment.",IF(AC126="A148-HIGH-INFERENCE-RETAINED","Direct, coherent support with established independent origins supports the bounded inference; it remains explicitly an inference.",IF(AC126="A148-HIGH-NMC","The exact claim and decision use are unchanged and the strong-support conditions remain satisfied.",""))))))))))))))))))))))))))))))))))))))</x:f>
      </x:c>
      <x:c r="AE126" s="38" t="str">
        <x:f>IF(A126="","",IF(Z126="Invalid controlled input","No confidence statement is permitted.",IF(Z126="Incomplete","No confidence statement is permitted until Stage 1 is complete.",IF(Z126="Not eligible","Confidence not assignable: no confidence statement is permitted for "&amp;C126&amp;" because "&amp;AD126&amp;" "&amp;AG126,IF(AA126="High confidence",IF(K126="Inferred","The evidence supports the inference that ","The available evidence strongly supports the assessment that ")&amp;C126&amp;", with High confidence within "&amp;D126&amp;". The principal remaining uncertainty is "&amp;U126,IF(AA126="Moderate confidence",IF(K126="Inferred","The evidence supports the inference that ","The available evidence supports the assessment that ")&amp;C126&amp;", with Moderate confidence within "&amp;D126&amp;". "&amp;U126&amp;" could change its scope or wording.",IF(K126="Inferred","The limited evidence supports the provisional inference that ","Limited evidence weakly supports the bounded assessment that ")&amp;C126&amp;". Treat it as provisional because "&amp;U126))))))</x:f>
      </x:c>
      <x:c r="AF126" s="38" t="str">
        <x:f>IF(A126="","",IF(Z126="Invalid controlled input","Do not preserve or reuse a previous result.",IF(Z126="Incomplete","Do not infer a result from partial inputs.",IF(Z126="Not eligible","Do not use High, Moderate or Low confidence, zero confidence, very low confidence, or wording that presents the claim as established.",IF(AA126="High confidence","Do not say certain, proven, guaranteed, definitely, conclusive, established fact, or assign a numerical probability.",IF(AA126="Moderate confidence","Do not say definitive, conclusive, established fact, or attach a percentage band.","Do not say shows, confirms, demonstrates as established, or use Low confidence to rescue an unsupported claim."))))))</x:f>
      </x:c>
      <x:c r="AG126" s="38" t="str">
        <x:f>IF(A126="","",IF(AC126="A148-TECH-INVALID-ENUM","Correct the exact invalid value and resubmit.",IF(AC126="A148-INCOMPLETE","Complete every active Stage 1 field.",IF(AC126="A148-UPSTREAM-REFUSE","Resolve or replace the refused claim through What Counts as Reliable Evidence in Competitor Analysis?.",IF(AC126="A148-UPSTREAM-REVIEW","Complete the review in What Counts as Reliable Evidence in Competitor Analysis? before confidence assessment.",IF(AC126="A148-SC-NMC-UNRESOLVED","Resolve the claim status upstream before assigning confidence.",IF(AC126="A148-UPSTREAM-UNRESOLVED","Resolve the claim status upstream before assigning confidence.",IF(AC126="A148-DIRECT-FIT","Narrow or replace the claim and rerun What Counts as Reliable Evidence in Competitor Analysis?.",IF(AC126="A148-DIRECT-FIT-PARTIAL","Submit the separately narrowed proposition approved through What Counts as Reliable Evidence in Competitor Analysis? as the new Exact claim with Direct claim fit set to Yes.",IF(AC126="A148-MISSING-OR-UNCHECKED","Recover or document the required evidence and complete the review in What Counts as Reliable Evidence in Competitor Analysis? before assigning confidence.",IF(AC126="A148-CONTRADICTION","Resolve or preserve the contradiction through How to Handle Contradictory Competitor Evidence before assigning confidence.",IF(AC126="A148-SC-NMC-CONTRADICTION","Resolve or preserve the contradiction through How to Handle Contradictory Competitor Evidence before assigning confidence.",IF(AC126="A148-NOT-ASSIGNABLE-ASSUMPTION","Resolve the material assumption or narrow the claim.",IF(AC126="A148-NOT-ASSIGNABLE-CONTEXT","Establish the relevant context before assigning confidence.",IF(AC126="A148-NOT-ASSIGNABLE-STALE-CURRENT","Update or historically bind the evidence through When Competitor Evidence Becomes Too Old to Use.",IF(AC126="A148-SC-NMC-STALE","Run a fresh assessment with current evidence.",IF(AC126="A148-SC-ASSUMPTION-CONFLICT","Choose a bounded assumption category or remove the detail.",IF(AC126="A148-SC-INDEPENDENCE-UNPROVEN","Trace origins or correct the support category.",IF(AC126="A148-SC-LIMIT-MISSING","Add the exact limitation or correct the upstream outcome.",IF(AC126="A148-SC-NMC-CLAIM-CHANGED","Run a fresh assessment.",IF(AC126="A148-SC-NMC-USE-CHANGED","Run a fresh assessment for the new use.",IF(AC126="A148-SC-UNCLASSIFIED","Return to method governance; do not invent a result.",IF(AC126="A148-LOW-ASSUMPTION","Keep the assumption explicit and seek evidence that could remove it.",IF(AC126="A148-LOW-HISTORICAL","Use only historically bounded wording and seek current evidence.",IF(AC126="A148-LOW-NOT-ESTABLISHED","Trace provenance or collect genuinely independent evidence.",IF(AC126="A148-LOW-SENSITIVE","Collect the evidence most likely to change the result.",IF(AC126="A148-LOW-SINGLE-ORIGIN","Seek genuinely independent corroboration.",IF(AC126="A148-LOW-WEAK-LINES","Strengthen direct support before consequential use.",IF(AC126="A148-MODERATE-HISTORICAL","Do not generalize it to the current decision without fresh evidence.",IF(AC126="A148-MODERATE-LIMITED","Reopen if the named limitation no longer holds.",IF(AC126="A148-MODERATE-NMC","Reopen if the exact claim, use, evidence or context changes.",IF(AC126="A148-MODERATE-ONE-LINE","A second genuinely independent line could change scope or wording.",IF(AC126="A148-MODERATE-SENSITIVE","Name the likely change trigger and keep the statement bounded.",IF(AC126="A148-MODERATE-SHARED-ORIGINS","Seek genuinely independent origins.",IF(AC126="A148-MODERATE-WEAK-LINES","Strengthen the direct evidence and preserve the limitation.",IF(AC126="A148-HIGH-DIRECT-INDEPENDENT","Reopen on the named evidence, context, assumption or decision-use trigger.",IF(AC126="A148-HIGH-INFERENCE-RETAINED","Retain the inference marker and reopen on the named trigger.",IF(AC126="A148-HIGH-NMC","Reopen on the named evidence, context, assumption or decision-use trigger.",""))))))))))))))))))))))))))))))))))))))</x:f>
      </x:c>
      <x:c r="AH126" s="38" t="str">
        <x:f>IF(A126="","",IF(Z126&lt;&gt;"Eligible","",IF(AND(V126="Consequential / high-impact",W126="Hard to reverse"),"CONF-OVERLAY-CONSEQUENCE + CONF-OVERLAY-HARD-TO-REVERSE",IF(AND(AA126="Low confidence",W126="Hard to reverse"),"CONF-OVERLAY-HARD-TO-REVERSE",IF(V126="Consequential / high-impact","CONF-OVERLAY-CONSEQUENCE",IF(W126="Hard to reverse","CONF-OVERLAY-HARD-TO-REVERSE",IF(OR(V126="Material / decision-changing",W126="Costly to reverse"),"CONF-OVERLAY-CONSEQUENCE","")))))))</x:f>
      </x:c>
      <x:c r="AI126" s="38" t="str">
        <x:f>IF(A126="","",IF(Z126&lt;&gt;"Eligible","",IF(AND(V126="Consequential / high-impact",W126="Hard to reverse"),IF(AA126="Low confidence","Independent review and formal approval required; default to deferral, evidence collection or a reversible test.","Independent accountable review and formal approval required before a consequential, hard-to-reverse action."),IF(AND(AA126="Low confidence",W126="Hard to reverse"),"Independent review and formal approval required; default to deferral, evidence collection or a reversible test.",IF(V126="Consequential / high-impact","Independent accountable review and formal approval required.",IF(W126="Hard to reverse","Independent review required before a hard-to-reverse action.",IF(OR(V126="Material / decision-changing",W126="Costly to reverse"),"Accountable reviewer required before material use.","Owner review; reopen on the named trigger.")))))))</x:f>
      </x:c>
      <x:c r="AJ126" s="38" t="str">
        <x:f>IF(A126="","",IF(Z126&lt;&gt;"Eligible","",IF(AND(V126="Consequential / high-impact",W126="Hard to reverse"),IF(AA126="Low confidence","Do not make an irreversible commitment from this Low-confidence assessment.","Prefer a reversible step and proceed only within the recorded scope after independent review; confidence itself is unchanged."),IF(AND(AA126="Low confidence",W126="Hard to reverse"),"Do not make an irreversible commitment from this Low-confidence assessment.",IF(V126="Consequential / high-impact","Proceed only within the recorded scope after independent review; confidence itself is unchanged.",IF(W126="Hard to reverse","Prefer a reversible step until review is complete.",IF(OR(V126="Material / decision-changing",W126="Costly to reverse"),"Use only after accountable review and within the stated boundary.","Proceed within the stated scope and preserve the reopen condition.")))))))</x:f>
      </x:c>
      <x:c r="AK126" s="37"/>
      <x:c r="AL126" s="37"/>
      <x:c r="AM126" s="37"/>
      <x:c r="AN126" s="37"/>
      <x:c r="AO126" s="42"/>
      <x:c r="AP126" s="38" t="str">
        <x:f>IF(A126="","",IF(Z126&lt;&gt;"Eligible","Not active",IF(OR(AND(AN126&lt;&gt;"",NOT(OR(EXACT(AN126,"Yes"),EXACT(AN126,"No")))),AND(AO126&lt;&gt;"",NOT(ISNUMBER(AO126)))),"H00",IF(OR(AK126="",AM126="",AN126=""),"H01",IF(AND(OR(V126="Material / decision-changing",V126="Consequential / high-impact",W126="Costly to reverse",W126="Hard to reverse"),AL126=""),"H02",IF(AND(OR(V126="Consequential / high-impact",W126="Hard to reverse"),AK126&lt;&gt;"",AL126&lt;&gt;"",EXACT(AK126,AL126)),"H03",IF(AND(AN126="Yes",AO126=""),"H04",IF(AND(AN126="No",AO126&lt;&gt;""),"H05","H06"))))))))</x:f>
      </x:c>
      <x:c r="AQ126" s="38" t="str">
        <x:f>IF(A126="","",IF(AP126="Not active","Not active",IF(OR(AP126="H00",AP126="H01",AP126="H04"),"Incomplete",IF(OR(AP126="H02",AP126="H03",AP126="H05"),"Draft","Complete"))))</x:f>
      </x:c>
      <x:c r="AR126" s="38" t="str">
        <x:f>IF(A126="","",IF(AP126="H00","CONF-HANDOFF-INVALID",IF(AP126="H01","CONF-HANDOFF-INCOMPLETE",IF(AP126="H02","CONF-HANDOFF-REVIEWER",IF(AP126="H03","CONF-HANDOFF-INDEPENDENCE",IF(AP126="H04","CONF-HANDOFF-DATE",IF(AP126="H05","CONF-HANDOFF-DATE-NOT-MATERIAL","")))))))</x:f>
      </x:c>
      <x:c r="AS126" s="38" t="str">
        <x:f>IF(A126="","",IF(AP126="H06","Permitted","Prohibited"))</x:f>
      </x:c>
      <x:c r="AT126" s="38" t="str">
        <x:f>IF(A126="","",IF(OR(AB126="P126",AB126="P127",AB126="P129",AB126="P130"),"What Counts as Reliable Evidence in Competitor Analysis?",IF(AB126="P128","Observed, Inferred and Unresolved Evidence",IF(AB126="P131","How to Handle Contradictory Competitor Evidence",IF(AB126="P132","When Competitor Evidence Becomes Too Old to Use","")))))</x:f>
      </x:c>
      <x:c r="AU126" s="38" t="str">
        <x:f>IF(A126="","","SERPIFAI Confidence Statement Method v1.0.1")</x:f>
      </x:c>
      <x:c r="AV126" s="38" t="str">
        <x:f>IF(A126="","","Qualitative evidence-and-uncertainty protocol; not probability, calibrated accuracy, scoring, assurance or a guarantee.")</x:f>
      </x:c>
    </x:row>
    <x:row r="127">
      <x:c r="A127" s="37"/>
      <x:c r="B127" s="37"/>
      <x:c r="C127" s="37"/>
      <x:c r="D127" s="37"/>
      <x:c r="E127" s="42"/>
      <x:c r="F127" s="37"/>
      <x:c r="G127" s="37"/>
      <x:c r="H127" s="37"/>
      <x:c r="I127" s="37"/>
      <x:c r="J127" s="37"/>
      <x:c r="K127" s="37"/>
      <x:c r="L127" s="37"/>
      <x:c r="M127" s="37"/>
      <x:c r="N127" s="37"/>
      <x:c r="O127" s="37"/>
      <x:c r="P127" s="37"/>
      <x:c r="Q127" s="37"/>
      <x:c r="R127" s="37"/>
      <x:c r="S127" s="37"/>
      <x:c r="T127" s="37"/>
      <x:c r="U127" s="37"/>
      <x:c r="V127" s="37"/>
      <x:c r="W127" s="37"/>
      <x:c r="X127" s="38" t="str">
        <x:f>IF(A127="","",IF(NOT(AND(OR(EXACT(F127,"Use"),EXACT(F127,"Use with limits"),EXACT(F127,"Review required"),EXACT(F127,"Refuse claim"),EXACT(F127,"No material change")),OR(EXACT(J127,"Fit"),EXACT(J127,"Limited / weak"),EXACT(J127,"Stale"),EXACT(J127,"Contradictory"),EXACT(J127,"Missing")),OR(EXACT(K127,"Supported"),EXACT(K127,"Inferred"),EXACT(K127,"Unresolved")),OR(EXACT(L127,"Yes"),EXACT(L127,"Partial"),EXACT(L127,"No"),EXACT(L127,"Unknown")),OR(EXACT(M127,"None found"),EXACT(M127,"Apparent contradiction resolved"),EXACT(M127,"Material contradiction unresolved"),EXACT(M127,"Not checked")),OR(EXACT(N127,"None"),EXACT(N127,"Recoverable missing evidence"),EXACT(N127,"Material evidence unavailable"),EXACT(N127,"Unknown")),OR(EXACT(O127,"Multiple independent lines"),EXACT(O127,"One independent line"),EXACT(O127,"Single-origin only"),EXACT(O127,"Not established")),OR(EXACT(Q127,"None"),EXACT(Q127,"Limited and visible"),EXACT(Q127,"Material but bounded"),EXACT(Q127,"Material and unresolved")),OR(EXACT(S127,"Fit for current decision"),EXACT(S127,"Historical but deliberately bounded"),EXACT(S127,"Stale for current decision"),EXACT(S127,"Context not established")),OR(EXACT(T127,"Unlikely to change assessment"),EXACT(T127,"Could change scope or wording"),EXACT(T127,"Likely to change assessment")),OR(EXACT(V127,"Routine / descriptive"),EXACT(V127,"Material / decision-changing"),EXACT(V127,"Consequential / high-impact")),OR(EXACT(W127,"Easy to reverse"),EXACT(W127,"Costly to reverse"),EXACT(W127,"Hard to reverse")),IF(F127="No material change",OR(EXACT(H127,"Unchanged exact claim"),EXACT(H127,"Changed exact claim")),TRUE),IF(F127="No material change",OR(EXACT(I127,"Unchanged decision use"),EXACT(I127,"Changed decision use")),TRUE),IF(OR(O127="Multiple independent lines",O127="One independent line"),OR(EXACT(P127,"Established independent origins"),EXACT(P127,"Shared or dependent origins"),EXACT(P127,"Not established")),TRUE))),"Invalid","Valid"))</x:f>
      </x:c>
      <x:c r="Y127" s="38" t="str">
        <x:f>IF(A127="","",IF(X127="Invalid","Not evaluated after P00",IF(OR(C127="",D127="",F127="",IF(F127="No material change",OR(H127="",I127=""),FALSE),J127="",K127="",L127="",M127="",N127="",O127="",IF(OR(O127="Multiple independent lines",O127="One independent line"),P127="",FALSE),Q127="",IF(Q127&lt;&gt;"None",R127="",FALSE),S127="",T127="",U127="",V127="",W127=""),"Incomplete","Complete")))</x:f>
      </x:c>
      <x:c r="Z127" s="38" t="str">
        <x:f>IF(A127="","",IF(AB127="P00","Invalid controlled input",IF(AB127="P01","Incomplete",IF(OR(AB127="P02",AB127="P03",AB127="P04",AB127="P05",AB127="P06",AB127="P07",AB127="P08",AB127="P09"),"Not eligible","Eligible"))))</x:f>
      </x:c>
      <x:c r="AA127" s="38" t="str">
        <x:f>IF(A127="","",IF(AB127="P00","No confidence assigned",IF(AB127="P01","No confidence result",IF(OR(AB127="P02",AB127="P03",AB127="P04",AB127="P05",AB127="P06",AB127="P07",AB127="P08",AB127="P09"),"Confidence not assignable",IF(AB127="P10","Low confidence",IF(AB127="P11","Moderate confidence","High confidence"))))))</x:f>
      </x:c>
      <x:c r="AB127" s="38" t="str">
        <x:f>IF(A127="","",IF(X127="Invalid","P00",IF(Y127="Incomplete","P01",IF(F127="Refuse claim","P02",IF(F127="Review required","P03",IF(K127="Unresolved","P04",IF(OR(L127="No",L127="Unknown",L127="Partial"),"P05",IF(OR(J127="Missing",N127&lt;&gt;"None",M127="Not checked"),"P06",IF(OR(J127="Contradictory",M127="Material contradiction unresolved"),"P07",IF(OR(J127="Stale",S127="Stale for current decision",S127="Context not established",Q127="Material and unresolved"),"P08",IF(OR(AND(F127="Use with limits",G127=""),AND(F127="No material change",H127="Changed exact claim"),AND(F127="No material change",I127="Changed decision use"),AND(OR(O127="Multiple independent lines",O127="One independent line"),P127="Not established"),AND(Q127="None",R127&lt;&gt;"")),"P09",IF(OR(Q127="Material but bounded",AND(S127="Historical but deliberately bounded",J127="Limited / weak"),O127="Not established",AND(J127="Limited / weak",O127="Multiple independent lines",P127="Established independent origins",T127="Likely to change assessment"),AND(O127="Single-origin only",NOT(AND(F127="Use",J127="Fit",OR(K127="Supported",K127="Inferred"),L127="Yes",OR(M127="None found",M127="Apparent contradiction resolved"),N127="None",O127="Single-origin only",OR(Q127="None",Q127="Limited and visible"),S127="Fit for current decision",T127="Unlikely to change assessment"))),T127="Likely to change assessment"),"P10",IF(OR(AND(F127="No material change",NOT(AND(OR(F127="Use",F127="No material change"),IF(F127="No material change",AND(H127="Unchanged exact claim",I127="Unchanged decision use"),TRUE),J127="Fit",OR(K127="Supported",K127="Inferred"),L127="Yes",OR(M127="None found",M127="Apparent contradiction resolved"),N127="None",O127="Multiple independent lines",P127="Established independent origins",OR(Q127="None",Q127="Limited and visible"),S127="Fit for current decision",T127="Unlikely to change assessment"))),F127="Use with limits",S127="Historical but deliberately bounded",P127="Shared or dependent origins",O127="One independent line",AND(F127="Use",J127="Fit",OR(K127="Supported",K127="Inferred"),L127="Yes",OR(M127="None found",M127="Apparent contradiction resolved"),N127="None",O127="Single-origin only",OR(Q127="None",Q127="Limited and visible"),S127="Fit for current decision",T127="Unlikely to change assessment"),AND(J127="Limited / weak",O127="Multiple independent lines",P127="Established independent origins",OR(T127="Unlikely to change assessment",T127="Could change scope or wording")),T127="Could change scope or wording"),"P11",IF(AND(OR(F127="Use",F127="No material change"),IF(F127="No material change",AND(H127="Unchanged exact claim",I127="Unchanged decision use"),TRUE),J127="Fit",OR(K127="Supported",K127="Inferred"),L127="Yes",OR(M127="None found",M127="Apparent contradiction resolved"),N127="None",O127="Multiple independent lines",P127="Established independent origins",OR(Q127="None",Q127="Limited and visible"),S127="Fit for current decision",T127="Unlikely to change assessment"),"P12","P09"))))))))))))))</x:f>
      </x:c>
      <x:c r="AC127" s="38" t="str">
        <x:f>IF(A127="","",IF(AB127="P00","CONF-TECH-INVALID-ENUM",IF(AB127="P01","CONF-INCOMPLETE",IF(AB127="P02","CONF-UPSTREAM-REFUSE",IF(AB127="P03","CONF-UPSTREAM-REVIEW",IF(AB127="P04",IF(F127="No material change","CONF-SC-NMC-UNRESOLVED","CONF-UPSTREAM-UNRESOLVED"),IF(AB127="P05",IF(L127="Partial","CONF-DIRECT-FIT-PARTIAL","CONF-DIRECT-FIT"),IF(AB127="P06","CONF-MISSING-OR-UNCHECKED",IF(AB127="P07",IF(F127="No material change","CONF-SC-NMC-CONTRADICTION","CONF-CONTRADICTION"),IF(AB127="P08",IF(Q127="Material and unresolved","CONF-NOT-ASSIGNABLE-ASSUMPTION",IF(AND(F127="No material change",OR(J127="Stale",S127="Stale for current decision")),"CONF-SC-NMC-STALE",IF(S127="Context not established","CONF-NOT-ASSIGNABLE-CONTEXT","CONF-NOT-ASSIGNABLE-STALE-CURRENT"))),IF(AB127="P09",IF(AND(F127="Use with limits",G127=""),"CONF-SC-LIMIT-MISSING",IF(AND(F127="No material change",H127="Changed exact claim"),"CONF-SC-NMC-CLAIM-CHANGED",IF(AND(F127="No material change",I127="Changed decision use"),"CONF-SC-NMC-USE-CHANGED",IF(AND(OR(O127="Multiple independent lines",O127="One independent line"),P127="Not established"),"CONF-SC-INDEPENDENCE-UNPROVEN",IF(AND(Q127="None",R127&lt;&gt;""),"CONF-SC-ASSUMPTION-CONFLICT","CONF-SC-UNCLASSIFIED"))))),IF(AB127="P10",IF(Q127="Material but bounded","CONF-LOW-ASSUMPTION",IF(AND(S127="Historical but deliberately bounded",J127="Limited / weak"),"CONF-LOW-HISTORICAL",IF(O127="Not established","CONF-LOW-NOT-ESTABLISHED",IF(AND(J127="Limited / weak",O127="Multiple independent lines",P127="Established independent origins",T127="Likely to change assessment"),"CONF-LOW-WEAK-LINES",IF(AND(O127="Single-origin only",NOT(AND(F127="Use",J127="Fit",OR(K127="Supported",K127="Inferred"),L127="Yes",OR(M127="None found",M127="Apparent contradiction resolved"),N127="None",O127="Single-origin only",OR(Q127="None",Q127="Limited and visible"),S127="Fit for current decision",T127="Unlikely to change assessment"))),"CONF-LOW-SINGLE-ORIGIN","CONF-LOW-SENSITIVE"))))),IF(AB127="P11",IF(F127="No material change","CONF-MODERATE-NMC",IF(F127="Use with limits","CONF-MODERATE-LIMITED",IF(S127="Historical but deliberately bounded","CONF-MODERATE-HISTORICAL",IF(P127="Shared or dependent origins","CONF-MODERATE-SHARED-ORIGINS",IF(OR(O127="One independent line",AND(F127="Use",J127="Fit",OR(K127="Supported",K127="Inferred"),L127="Yes",OR(M127="None found",M127="Apparent contradiction resolved"),N127="None",O127="Single-origin only",OR(Q127="None",Q127="Limited and visible"),S127="Fit for current decision",T127="Unlikely to change assessment")),"CONF-MODERATE-ONE-LINE",IF(AND(J127="Limited / weak",O127="Multiple independent lines",P127="Established independent origins",OR(T127="Unlikely to change assessment",T127="Could change scope or wording")),"CONF-MODERATE-WEAK-LINES","CONF-MODERATE-SENSITIVE")))))),IF(AB127="P12",IF(F127="No material change","CONF-HIGH-NMC",IF(K127="Inferred","CONF-HIGH-INFERENCE-RETAINED","CONF-HIGH-DIRECT-INDEPENDENT")),""))))))))))))))</x:f>
      </x:c>
      <x:c r="AD127" s="38" t="str">
        <x:f>IF(A127="","",IF(AC127="A149-TECH-INVALID-ENUM","One or more active Stage 1 controlled values are invalid.",IF(AC127="A149-INCOMPLETE","The active Stage 1 assessment is incomplete.",IF(AC127="A149-UPSTREAM-REFUSE","What Counts as Reliable Evidence in Competitor Analysis? returned Refuse claim.",IF(AC127="A149-UPSTREAM-REVIEW","What Counts as Reliable Evidence in Competitor Analysis? returned Review required.",IF(AC127="A149-SC-NMC-UNRESOLVED","The no-material-change claim remains unresolved.",IF(AC127="A149-UPSTREAM-UNRESOLVED","The claim remains unresolved.",IF(AC127="A149-DIRECT-FIT","The evidence does not directly fit the exact submitted claim.",IF(AC127="A149-DIRECT-FIT-PARTIAL","The submitted claim only partially fits the evidence.",IF(AC127="A149-MISSING-OR-UNCHECKED","Required evidence is missing, unavailable, unknown, or contradiction checking is incomplete.",IF(AC127="A149-CONTRADICTION","A material contradiction remains unresolved.",IF(AC127="A149-SC-NMC-CONTRADICTION","The no-material-change submission contains an unresolved material contradiction.",IF(AC127="A149-NOT-ASSIGNABLE-ASSUMPTION","A material assumption remains unresolved.",IF(AC127="A149-NOT-ASSIGNABLE-CONTEXT","The relevant context is not established.",IF(AC127="A149-NOT-ASSIGNABLE-STALE-CURRENT","The evidence or context is stale for the current decision.",IF(AC127="A149-SC-NMC-STALE","The no-material-change assessment is stale for the current decision.",IF(AC127="A149-SC-ASSUMPTION-CONFLICT","The assumption category and detail conflict.",IF(AC127="A149-SC-INDEPENDENCE-UNPROVEN","Independent origins are not established.",IF(AC127="A149-SC-LIMIT-MISSING","Use with limits requires a named limitation.",IF(AC127="A149-SC-NMC-CLAIM-CHANGED","The exact claim changed, so prior confidence cannot be carried forward.",IF(AC127="A149-SC-NMC-USE-CHANGED","The decision use changed.",IF(AC127="A149-SC-UNCLASSIFIED","The valid input combination has no authorized classification.",IF(AC127="A149-LOW-ASSUMPTION","A bounded material assumption makes the eligible assessment fragile.",IF(AC127="A149-LOW-HISTORICAL","Historical, weak support makes the assessment fragile.",IF(AC127="A149-LOW-NOT-ESTABLISHED","Support exists but independent support is not established.",IF(AC127="A149-LOW-SENSITIVE","Plausible new evidence is likely to change the assessment.",IF(AC127="A149-LOW-SINGLE-ORIGIN","The eligible assessment depends on one origin and fails the stable single-origin conjunction.",IF(AC127="A149-LOW-WEAK-LINES","Multiple independent lines remain weak and the result is likely to change.",IF(AC127="A149-MODERATE-HISTORICAL","The evidence supports a deliberately historical, bounded assessment.",IF(AC127="A149-MODERATE-LIMITED","The assessment is eligible only within the named limitation.",IF(AC127="A149-MODERATE-NMC","The unchanged assessment remains eligible but retains meaningful uncertainty.",IF(AC127="A149-MODERATE-ONE-LINE","The assessment rests on one effective line of support.",IF(AC127="A149-MODERATE-SENSITIVE","Meaningful new evidence could change the scope or wording.",IF(AC127="A149-MODERATE-SHARED-ORIGINS","The lines share or depend on common origins, reducing independent corroboration.",IF(AC127="A149-MODERATE-WEAK-LINES","Established independent origins support the assessment, but the evidence remains limited or weak.",IF(AC127="A149-HIGH-DIRECT-INDEPENDENT","Direct, coherent support with established independent origins and limited visible assumptions supports the bounded assessment.",IF(AC127="A149-HIGH-INFERENCE-RETAINED","Direct, coherent support with established independent origins supports the bounded inference; it remains explicitly an inference.",IF(AC127="A149-HIGH-NMC","The exact claim and decision use are unchanged and the strong-support conditions remain satisfied.",""))))))))))))))))))))))))))))))))))))))</x:f>
      </x:c>
      <x:c r="AE127" s="38" t="str">
        <x:f>IF(A127="","",IF(Z127="Invalid controlled input","No confidence statement is permitted.",IF(Z127="Incomplete","No confidence statement is permitted until Stage 1 is complete.",IF(Z127="Not eligible","Confidence not assignable: no confidence statement is permitted for "&amp;C127&amp;" because "&amp;AD127&amp;" "&amp;AG127,IF(AA127="High confidence",IF(K127="Inferred","The evidence supports the inference that ","The available evidence strongly supports the assessment that ")&amp;C127&amp;", with High confidence within "&amp;D127&amp;". The principal remaining uncertainty is "&amp;U127,IF(AA127="Moderate confidence",IF(K127="Inferred","The evidence supports the inference that ","The available evidence supports the assessment that ")&amp;C127&amp;", with Moderate confidence within "&amp;D127&amp;". "&amp;U127&amp;" could change its scope or wording.",IF(K127="Inferred","The limited evidence supports the provisional inference that ","Limited evidence weakly supports the bounded assessment that ")&amp;C127&amp;". Treat it as provisional because "&amp;U127))))))</x:f>
      </x:c>
      <x:c r="AF127" s="38" t="str">
        <x:f>IF(A127="","",IF(Z127="Invalid controlled input","Do not preserve or reuse a previous result.",IF(Z127="Incomplete","Do not infer a result from partial inputs.",IF(Z127="Not eligible","Do not use High, Moderate or Low confidence, zero confidence, very low confidence, or wording that presents the claim as established.",IF(AA127="High confidence","Do not say certain, proven, guaranteed, definitely, conclusive, established fact, or assign a numerical probability.",IF(AA127="Moderate confidence","Do not say definitive, conclusive, established fact, or attach a percentage band.","Do not say shows, confirms, demonstrates as established, or use Low confidence to rescue an unsupported claim."))))))</x:f>
      </x:c>
      <x:c r="AG127" s="38" t="str">
        <x:f>IF(A127="","",IF(AC127="A149-TECH-INVALID-ENUM","Correct the exact invalid value and resubmit.",IF(AC127="A149-INCOMPLETE","Complete every active Stage 1 field.",IF(AC127="A149-UPSTREAM-REFUSE","Resolve or replace the refused claim through What Counts as Reliable Evidence in Competitor Analysis?.",IF(AC127="A149-UPSTREAM-REVIEW","Complete the review in What Counts as Reliable Evidence in Competitor Analysis? before confidence assessment.",IF(AC127="A149-SC-NMC-UNRESOLVED","Resolve the claim status upstream before assigning confidence.",IF(AC127="A149-UPSTREAM-UNRESOLVED","Resolve the claim status upstream before assigning confidence.",IF(AC127="A149-DIRECT-FIT","Narrow or replace the claim and rerun What Counts as Reliable Evidence in Competitor Analysis?.",IF(AC127="A149-DIRECT-FIT-PARTIAL","Submit the separately narrowed proposition approved through What Counts as Reliable Evidence in Competitor Analysis? as the new Exact claim with Direct claim fit set to Yes.",IF(AC127="A149-MISSING-OR-UNCHECKED","Recover or document the required evidence and complete the review in What Counts as Reliable Evidence in Competitor Analysis? before assigning confidence.",IF(AC127="A149-CONTRADICTION","Resolve or preserve the contradiction through How to Handle Contradictory Competitor Evidence before assigning confidence.",IF(AC127="A149-SC-NMC-CONTRADICTION","Resolve or preserve the contradiction through How to Handle Contradictory Competitor Evidence before assigning confidence.",IF(AC127="A149-NOT-ASSIGNABLE-ASSUMPTION","Resolve the material assumption or narrow the claim.",IF(AC127="A149-NOT-ASSIGNABLE-CONTEXT","Establish the relevant context before assigning confidence.",IF(AC127="A149-NOT-ASSIGNABLE-STALE-CURRENT","Update or historically bind the evidence through When Competitor Evidence Becomes Too Old to Use.",IF(AC127="A149-SC-NMC-STALE","Run a fresh assessment with current evidence.",IF(AC127="A149-SC-ASSUMPTION-CONFLICT","Choose a bounded assumption category or remove the detail.",IF(AC127="A149-SC-INDEPENDENCE-UNPROVEN","Trace origins or correct the support category.",IF(AC127="A149-SC-LIMIT-MISSING","Add the exact limitation or correct the upstream outcome.",IF(AC127="A149-SC-NMC-CLAIM-CHANGED","Run a fresh assessment.",IF(AC127="A149-SC-NMC-USE-CHANGED","Run a fresh assessment for the new use.",IF(AC127="A149-SC-UNCLASSIFIED","Return to method governance; do not invent a result.",IF(AC127="A149-LOW-ASSUMPTION","Keep the assumption explicit and seek evidence that could remove it.",IF(AC127="A149-LOW-HISTORICAL","Use only historically bounded wording and seek current evidence.",IF(AC127="A149-LOW-NOT-ESTABLISHED","Trace provenance or collect genuinely independent evidence.",IF(AC127="A149-LOW-SENSITIVE","Collect the evidence most likely to change the result.",IF(AC127="A149-LOW-SINGLE-ORIGIN","Seek genuinely independent corroboration.",IF(AC127="A149-LOW-WEAK-LINES","Strengthen direct support before consequential use.",IF(AC127="A149-MODERATE-HISTORICAL","Do not generalize it to the current decision without fresh evidence.",IF(AC127="A149-MODERATE-LIMITED","Reopen if the named limitation no longer holds.",IF(AC127="A149-MODERATE-NMC","Reopen if the exact claim, use, evidence or context changes.",IF(AC127="A149-MODERATE-ONE-LINE","A second genuinely independent line could change scope or wording.",IF(AC127="A149-MODERATE-SENSITIVE","Name the likely change trigger and keep the statement bounded.",IF(AC127="A149-MODERATE-SHARED-ORIGINS","Seek genuinely independent origins.",IF(AC127="A149-MODERATE-WEAK-LINES","Strengthen the direct evidence and preserve the limitation.",IF(AC127="A149-HIGH-DIRECT-INDEPENDENT","Reopen on the named evidence, context, assumption or decision-use trigger.",IF(AC127="A149-HIGH-INFERENCE-RETAINED","Retain the inference marker and reopen on the named trigger.",IF(AC127="A149-HIGH-NMC","Reopen on the named evidence, context, assumption or decision-use trigger.",""))))))))))))))))))))))))))))))))))))))</x:f>
      </x:c>
      <x:c r="AH127" s="38" t="str">
        <x:f>IF(A127="","",IF(Z127&lt;&gt;"Eligible","",IF(AND(V127="Consequential / high-impact",W127="Hard to reverse"),"CONF-OVERLAY-CONSEQUENCE + CONF-OVERLAY-HARD-TO-REVERSE",IF(AND(AA127="Low confidence",W127="Hard to reverse"),"CONF-OVERLAY-HARD-TO-REVERSE",IF(V127="Consequential / high-impact","CONF-OVERLAY-CONSEQUENCE",IF(W127="Hard to reverse","CONF-OVERLAY-HARD-TO-REVERSE",IF(OR(V127="Material / decision-changing",W127="Costly to reverse"),"CONF-OVERLAY-CONSEQUENCE","")))))))</x:f>
      </x:c>
      <x:c r="AI127" s="38" t="str">
        <x:f>IF(A127="","",IF(Z127&lt;&gt;"Eligible","",IF(AND(V127="Consequential / high-impact",W127="Hard to reverse"),IF(AA127="Low confidence","Independent review and formal approval required; default to deferral, evidence collection or a reversible test.","Independent accountable review and formal approval required before a consequential, hard-to-reverse action."),IF(AND(AA127="Low confidence",W127="Hard to reverse"),"Independent review and formal approval required; default to deferral, evidence collection or a reversible test.",IF(V127="Consequential / high-impact","Independent accountable review and formal approval required.",IF(W127="Hard to reverse","Independent review required before a hard-to-reverse action.",IF(OR(V127="Material / decision-changing",W127="Costly to reverse"),"Accountable reviewer required before material use.","Owner review; reopen on the named trigger.")))))))</x:f>
      </x:c>
      <x:c r="AJ127" s="38" t="str">
        <x:f>IF(A127="","",IF(Z127&lt;&gt;"Eligible","",IF(AND(V127="Consequential / high-impact",W127="Hard to reverse"),IF(AA127="Low confidence","Do not make an irreversible commitment from this Low-confidence assessment.","Prefer a reversible step and proceed only within the recorded scope after independent review; confidence itself is unchanged."),IF(AND(AA127="Low confidence",W127="Hard to reverse"),"Do not make an irreversible commitment from this Low-confidence assessment.",IF(V127="Consequential / high-impact","Proceed only within the recorded scope after independent review; confidence itself is unchanged.",IF(W127="Hard to reverse","Prefer a reversible step until review is complete.",IF(OR(V127="Material / decision-changing",W127="Costly to reverse"),"Use only after accountable review and within the stated boundary.","Proceed within the stated scope and preserve the reopen condition.")))))))</x:f>
      </x:c>
      <x:c r="AK127" s="37"/>
      <x:c r="AL127" s="37"/>
      <x:c r="AM127" s="37"/>
      <x:c r="AN127" s="37"/>
      <x:c r="AO127" s="42"/>
      <x:c r="AP127" s="38" t="str">
        <x:f>IF(A127="","",IF(Z127&lt;&gt;"Eligible","Not active",IF(OR(AND(AN127&lt;&gt;"",NOT(OR(EXACT(AN127,"Yes"),EXACT(AN127,"No")))),AND(AO127&lt;&gt;"",NOT(ISNUMBER(AO127)))),"H00",IF(OR(AK127="",AM127="",AN127=""),"H01",IF(AND(OR(V127="Material / decision-changing",V127="Consequential / high-impact",W127="Costly to reverse",W127="Hard to reverse"),AL127=""),"H02",IF(AND(OR(V127="Consequential / high-impact",W127="Hard to reverse"),AK127&lt;&gt;"",AL127&lt;&gt;"",EXACT(AK127,AL127)),"H03",IF(AND(AN127="Yes",AO127=""),"H04",IF(AND(AN127="No",AO127&lt;&gt;""),"H05","H06"))))))))</x:f>
      </x:c>
      <x:c r="AQ127" s="38" t="str">
        <x:f>IF(A127="","",IF(AP127="Not active","Not active",IF(OR(AP127="H00",AP127="H01",AP127="H04"),"Incomplete",IF(OR(AP127="H02",AP127="H03",AP127="H05"),"Draft","Complete"))))</x:f>
      </x:c>
      <x:c r="AR127" s="38" t="str">
        <x:f>IF(A127="","",IF(AP127="H00","CONF-HANDOFF-INVALID",IF(AP127="H01","CONF-HANDOFF-INCOMPLETE",IF(AP127="H02","CONF-HANDOFF-REVIEWER",IF(AP127="H03","CONF-HANDOFF-INDEPENDENCE",IF(AP127="H04","CONF-HANDOFF-DATE",IF(AP127="H05","CONF-HANDOFF-DATE-NOT-MATERIAL","")))))))</x:f>
      </x:c>
      <x:c r="AS127" s="38" t="str">
        <x:f>IF(A127="","",IF(AP127="H06","Permitted","Prohibited"))</x:f>
      </x:c>
      <x:c r="AT127" s="38" t="str">
        <x:f>IF(A127="","",IF(OR(AB127="P127",AB127="P128",AB127="P130",AB127="P131"),"What Counts as Reliable Evidence in Competitor Analysis?",IF(AB127="P129","Observed, Inferred and Unresolved Evidence",IF(AB127="P132","How to Handle Contradictory Competitor Evidence",IF(AB127="P133","When Competitor Evidence Becomes Too Old to Use","")))))</x:f>
      </x:c>
      <x:c r="AU127" s="38" t="str">
        <x:f>IF(A127="","","SERPIFAI Confidence Statement Method v1.0.1")</x:f>
      </x:c>
      <x:c r="AV127" s="38" t="str">
        <x:f>IF(A127="","","Qualitative evidence-and-uncertainty protocol; not probability, calibrated accuracy, scoring, assurance or a guarantee.")</x:f>
      </x:c>
    </x:row>
    <x:row r="128">
      <x:c r="A128" s="37"/>
      <x:c r="B128" s="37"/>
      <x:c r="C128" s="37"/>
      <x:c r="D128" s="37"/>
      <x:c r="E128" s="42"/>
      <x:c r="F128" s="37"/>
      <x:c r="G128" s="37"/>
      <x:c r="H128" s="37"/>
      <x:c r="I128" s="37"/>
      <x:c r="J128" s="37"/>
      <x:c r="K128" s="37"/>
      <x:c r="L128" s="37"/>
      <x:c r="M128" s="37"/>
      <x:c r="N128" s="37"/>
      <x:c r="O128" s="37"/>
      <x:c r="P128" s="37"/>
      <x:c r="Q128" s="37"/>
      <x:c r="R128" s="37"/>
      <x:c r="S128" s="37"/>
      <x:c r="T128" s="37"/>
      <x:c r="U128" s="37"/>
      <x:c r="V128" s="37"/>
      <x:c r="W128" s="37"/>
      <x:c r="X128" s="38" t="str">
        <x:f>IF(A128="","",IF(NOT(AND(OR(EXACT(F128,"Use"),EXACT(F128,"Use with limits"),EXACT(F128,"Review required"),EXACT(F128,"Refuse claim"),EXACT(F128,"No material change")),OR(EXACT(J128,"Fit"),EXACT(J128,"Limited / weak"),EXACT(J128,"Stale"),EXACT(J128,"Contradictory"),EXACT(J128,"Missing")),OR(EXACT(K128,"Supported"),EXACT(K128,"Inferred"),EXACT(K128,"Unresolved")),OR(EXACT(L128,"Yes"),EXACT(L128,"Partial"),EXACT(L128,"No"),EXACT(L128,"Unknown")),OR(EXACT(M128,"None found"),EXACT(M128,"Apparent contradiction resolved"),EXACT(M128,"Material contradiction unresolved"),EXACT(M128,"Not checked")),OR(EXACT(N128,"None"),EXACT(N128,"Recoverable missing evidence"),EXACT(N128,"Material evidence unavailable"),EXACT(N128,"Unknown")),OR(EXACT(O128,"Multiple independent lines"),EXACT(O128,"One independent line"),EXACT(O128,"Single-origin only"),EXACT(O128,"Not established")),OR(EXACT(Q128,"None"),EXACT(Q128,"Limited and visible"),EXACT(Q128,"Material but bounded"),EXACT(Q128,"Material and unresolved")),OR(EXACT(S128,"Fit for current decision"),EXACT(S128,"Historical but deliberately bounded"),EXACT(S128,"Stale for current decision"),EXACT(S128,"Context not established")),OR(EXACT(T128,"Unlikely to change assessment"),EXACT(T128,"Could change scope or wording"),EXACT(T128,"Likely to change assessment")),OR(EXACT(V128,"Routine / descriptive"),EXACT(V128,"Material / decision-changing"),EXACT(V128,"Consequential / high-impact")),OR(EXACT(W128,"Easy to reverse"),EXACT(W128,"Costly to reverse"),EXACT(W128,"Hard to reverse")),IF(F128="No material change",OR(EXACT(H128,"Unchanged exact claim"),EXACT(H128,"Changed exact claim")),TRUE),IF(F128="No material change",OR(EXACT(I128,"Unchanged decision use"),EXACT(I128,"Changed decision use")),TRUE),IF(OR(O128="Multiple independent lines",O128="One independent line"),OR(EXACT(P128,"Established independent origins"),EXACT(P128,"Shared or dependent origins"),EXACT(P128,"Not established")),TRUE))),"Invalid","Valid"))</x:f>
      </x:c>
      <x:c r="Y128" s="38" t="str">
        <x:f>IF(A128="","",IF(X128="Invalid","Not evaluated after P00",IF(OR(C128="",D128="",F128="",IF(F128="No material change",OR(H128="",I128=""),FALSE),J128="",K128="",L128="",M128="",N128="",O128="",IF(OR(O128="Multiple independent lines",O128="One independent line"),P128="",FALSE),Q128="",IF(Q128&lt;&gt;"None",R128="",FALSE),S128="",T128="",U128="",V128="",W128=""),"Incomplete","Complete")))</x:f>
      </x:c>
      <x:c r="Z128" s="38" t="str">
        <x:f>IF(A128="","",IF(AB128="P00","Invalid controlled input",IF(AB128="P01","Incomplete",IF(OR(AB128="P02",AB128="P03",AB128="P04",AB128="P05",AB128="P06",AB128="P07",AB128="P08",AB128="P09"),"Not eligible","Eligible"))))</x:f>
      </x:c>
      <x:c r="AA128" s="38" t="str">
        <x:f>IF(A128="","",IF(AB128="P00","No confidence assigned",IF(AB128="P01","No confidence result",IF(OR(AB128="P02",AB128="P03",AB128="P04",AB128="P05",AB128="P06",AB128="P07",AB128="P08",AB128="P09"),"Confidence not assignable",IF(AB128="P10","Low confidence",IF(AB128="P11","Moderate confidence","High confidence"))))))</x:f>
      </x:c>
      <x:c r="AB128" s="38" t="str">
        <x:f>IF(A128="","",IF(X128="Invalid","P00",IF(Y128="Incomplete","P01",IF(F128="Refuse claim","P02",IF(F128="Review required","P03",IF(K128="Unresolved","P04",IF(OR(L128="No",L128="Unknown",L128="Partial"),"P05",IF(OR(J128="Missing",N128&lt;&gt;"None",M128="Not checked"),"P06",IF(OR(J128="Contradictory",M128="Material contradiction unresolved"),"P07",IF(OR(J128="Stale",S128="Stale for current decision",S128="Context not established",Q128="Material and unresolved"),"P08",IF(OR(AND(F128="Use with limits",G128=""),AND(F128="No material change",H128="Changed exact claim"),AND(F128="No material change",I128="Changed decision use"),AND(OR(O128="Multiple independent lines",O128="One independent line"),P128="Not established"),AND(Q128="None",R128&lt;&gt;"")),"P09",IF(OR(Q128="Material but bounded",AND(S128="Historical but deliberately bounded",J128="Limited / weak"),O128="Not established",AND(J128="Limited / weak",O128="Multiple independent lines",P128="Established independent origins",T128="Likely to change assessment"),AND(O128="Single-origin only",NOT(AND(F128="Use",J128="Fit",OR(K128="Supported",K128="Inferred"),L128="Yes",OR(M128="None found",M128="Apparent contradiction resolved"),N128="None",O128="Single-origin only",OR(Q128="None",Q128="Limited and visible"),S128="Fit for current decision",T128="Unlikely to change assessment"))),T128="Likely to change assessment"),"P10",IF(OR(AND(F128="No material change",NOT(AND(OR(F128="Use",F128="No material change"),IF(F128="No material change",AND(H128="Unchanged exact claim",I128="Unchanged decision use"),TRUE),J128="Fit",OR(K128="Supported",K128="Inferred"),L128="Yes",OR(M128="None found",M128="Apparent contradiction resolved"),N128="None",O128="Multiple independent lines",P128="Established independent origins",OR(Q128="None",Q128="Limited and visible"),S128="Fit for current decision",T128="Unlikely to change assessment"))),F128="Use with limits",S128="Historical but deliberately bounded",P128="Shared or dependent origins",O128="One independent line",AND(F128="Use",J128="Fit",OR(K128="Supported",K128="Inferred"),L128="Yes",OR(M128="None found",M128="Apparent contradiction resolved"),N128="None",O128="Single-origin only",OR(Q128="None",Q128="Limited and visible"),S128="Fit for current decision",T128="Unlikely to change assessment"),AND(J128="Limited / weak",O128="Multiple independent lines",P128="Established independent origins",OR(T128="Unlikely to change assessment",T128="Could change scope or wording")),T128="Could change scope or wording"),"P11",IF(AND(OR(F128="Use",F128="No material change"),IF(F128="No material change",AND(H128="Unchanged exact claim",I128="Unchanged decision use"),TRUE),J128="Fit",OR(K128="Supported",K128="Inferred"),L128="Yes",OR(M128="None found",M128="Apparent contradiction resolved"),N128="None",O128="Multiple independent lines",P128="Established independent origins",OR(Q128="None",Q128="Limited and visible"),S128="Fit for current decision",T128="Unlikely to change assessment"),"P12","P09"))))))))))))))</x:f>
      </x:c>
      <x:c r="AC128" s="38" t="str">
        <x:f>IF(A128="","",IF(AB128="P00","CONF-TECH-INVALID-ENUM",IF(AB128="P01","CONF-INCOMPLETE",IF(AB128="P02","CONF-UPSTREAM-REFUSE",IF(AB128="P03","CONF-UPSTREAM-REVIEW",IF(AB128="P04",IF(F128="No material change","CONF-SC-NMC-UNRESOLVED","CONF-UPSTREAM-UNRESOLVED"),IF(AB128="P05",IF(L128="Partial","CONF-DIRECT-FIT-PARTIAL","CONF-DIRECT-FIT"),IF(AB128="P06","CONF-MISSING-OR-UNCHECKED",IF(AB128="P07",IF(F128="No material change","CONF-SC-NMC-CONTRADICTION","CONF-CONTRADICTION"),IF(AB128="P08",IF(Q128="Material and unresolved","CONF-NOT-ASSIGNABLE-ASSUMPTION",IF(AND(F128="No material change",OR(J128="Stale",S128="Stale for current decision")),"CONF-SC-NMC-STALE",IF(S128="Context not established","CONF-NOT-ASSIGNABLE-CONTEXT","CONF-NOT-ASSIGNABLE-STALE-CURRENT"))),IF(AB128="P09",IF(AND(F128="Use with limits",G128=""),"CONF-SC-LIMIT-MISSING",IF(AND(F128="No material change",H128="Changed exact claim"),"CONF-SC-NMC-CLAIM-CHANGED",IF(AND(F128="No material change",I128="Changed decision use"),"CONF-SC-NMC-USE-CHANGED",IF(AND(OR(O128="Multiple independent lines",O128="One independent line"),P128="Not established"),"CONF-SC-INDEPENDENCE-UNPROVEN",IF(AND(Q128="None",R128&lt;&gt;""),"CONF-SC-ASSUMPTION-CONFLICT","CONF-SC-UNCLASSIFIED"))))),IF(AB128="P10",IF(Q128="Material but bounded","CONF-LOW-ASSUMPTION",IF(AND(S128="Historical but deliberately bounded",J128="Limited / weak"),"CONF-LOW-HISTORICAL",IF(O128="Not established","CONF-LOW-NOT-ESTABLISHED",IF(AND(J128="Limited / weak",O128="Multiple independent lines",P128="Established independent origins",T128="Likely to change assessment"),"CONF-LOW-WEAK-LINES",IF(AND(O128="Single-origin only",NOT(AND(F128="Use",J128="Fit",OR(K128="Supported",K128="Inferred"),L128="Yes",OR(M128="None found",M128="Apparent contradiction resolved"),N128="None",O128="Single-origin only",OR(Q128="None",Q128="Limited and visible"),S128="Fit for current decision",T128="Unlikely to change assessment"))),"CONF-LOW-SINGLE-ORIGIN","CONF-LOW-SENSITIVE"))))),IF(AB128="P11",IF(F128="No material change","CONF-MODERATE-NMC",IF(F128="Use with limits","CONF-MODERATE-LIMITED",IF(S128="Historical but deliberately bounded","CONF-MODERATE-HISTORICAL",IF(P128="Shared or dependent origins","CONF-MODERATE-SHARED-ORIGINS",IF(OR(O128="One independent line",AND(F128="Use",J128="Fit",OR(K128="Supported",K128="Inferred"),L128="Yes",OR(M128="None found",M128="Apparent contradiction resolved"),N128="None",O128="Single-origin only",OR(Q128="None",Q128="Limited and visible"),S128="Fit for current decision",T128="Unlikely to change assessment")),"CONF-MODERATE-ONE-LINE",IF(AND(J128="Limited / weak",O128="Multiple independent lines",P128="Established independent origins",OR(T128="Unlikely to change assessment",T128="Could change scope or wording")),"CONF-MODERATE-WEAK-LINES","CONF-MODERATE-SENSITIVE")))))),IF(AB128="P12",IF(F128="No material change","CONF-HIGH-NMC",IF(K128="Inferred","CONF-HIGH-INFERENCE-RETAINED","CONF-HIGH-DIRECT-INDEPENDENT")),""))))))))))))))</x:f>
      </x:c>
      <x:c r="AD128" s="38" t="str">
        <x:f>IF(A128="","",IF(AC128="A150-TECH-INVALID-ENUM","One or more active Stage 1 controlled values are invalid.",IF(AC128="A150-INCOMPLETE","The active Stage 1 assessment is incomplete.",IF(AC128="A150-UPSTREAM-REFUSE","What Counts as Reliable Evidence in Competitor Analysis? returned Refuse claim.",IF(AC128="A150-UPSTREAM-REVIEW","What Counts as Reliable Evidence in Competitor Analysis? returned Review required.",IF(AC128="A150-SC-NMC-UNRESOLVED","The no-material-change claim remains unresolved.",IF(AC128="A150-UPSTREAM-UNRESOLVED","The claim remains unresolved.",IF(AC128="A150-DIRECT-FIT","The evidence does not directly fit the exact submitted claim.",IF(AC128="A150-DIRECT-FIT-PARTIAL","The submitted claim only partially fits the evidence.",IF(AC128="A150-MISSING-OR-UNCHECKED","Required evidence is missing, unavailable, unknown, or contradiction checking is incomplete.",IF(AC128="A150-CONTRADICTION","A material contradiction remains unresolved.",IF(AC128="A150-SC-NMC-CONTRADICTION","The no-material-change submission contains an unresolved material contradiction.",IF(AC128="A150-NOT-ASSIGNABLE-ASSUMPTION","A material assumption remains unresolved.",IF(AC128="A150-NOT-ASSIGNABLE-CONTEXT","The relevant context is not established.",IF(AC128="A150-NOT-ASSIGNABLE-STALE-CURRENT","The evidence or context is stale for the current decision.",IF(AC128="A150-SC-NMC-STALE","The no-material-change assessment is stale for the current decision.",IF(AC128="A150-SC-ASSUMPTION-CONFLICT","The assumption category and detail conflict.",IF(AC128="A150-SC-INDEPENDENCE-UNPROVEN","Independent origins are not established.",IF(AC128="A150-SC-LIMIT-MISSING","Use with limits requires a named limitation.",IF(AC128="A150-SC-NMC-CLAIM-CHANGED","The exact claim changed, so prior confidence cannot be carried forward.",IF(AC128="A150-SC-NMC-USE-CHANGED","The decision use changed.",IF(AC128="A150-SC-UNCLASSIFIED","The valid input combination has no authorized classification.",IF(AC128="A150-LOW-ASSUMPTION","A bounded material assumption makes the eligible assessment fragile.",IF(AC128="A150-LOW-HISTORICAL","Historical, weak support makes the assessment fragile.",IF(AC128="A150-LOW-NOT-ESTABLISHED","Support exists but independent support is not established.",IF(AC128="A150-LOW-SENSITIVE","Plausible new evidence is likely to change the assessment.",IF(AC128="A150-LOW-SINGLE-ORIGIN","The eligible assessment depends on one origin and fails the stable single-origin conjunction.",IF(AC128="A150-LOW-WEAK-LINES","Multiple independent lines remain weak and the result is likely to change.",IF(AC128="A150-MODERATE-HISTORICAL","The evidence supports a deliberately historical, bounded assessment.",IF(AC128="A150-MODERATE-LIMITED","The assessment is eligible only within the named limitation.",IF(AC128="A150-MODERATE-NMC","The unchanged assessment remains eligible but retains meaningful uncertainty.",IF(AC128="A150-MODERATE-ONE-LINE","The assessment rests on one effective line of support.",IF(AC128="A150-MODERATE-SENSITIVE","Meaningful new evidence could change the scope or wording.",IF(AC128="A150-MODERATE-SHARED-ORIGINS","The lines share or depend on common origins, reducing independent corroboration.",IF(AC128="A150-MODERATE-WEAK-LINES","Established independent origins support the assessment, but the evidence remains limited or weak.",IF(AC128="A150-HIGH-DIRECT-INDEPENDENT","Direct, coherent support with established independent origins and limited visible assumptions supports the bounded assessment.",IF(AC128="A150-HIGH-INFERENCE-RETAINED","Direct, coherent support with established independent origins supports the bounded inference; it remains explicitly an inference.",IF(AC128="A150-HIGH-NMC","The exact claim and decision use are unchanged and the strong-support conditions remain satisfied.",""))))))))))))))))))))))))))))))))))))))</x:f>
      </x:c>
      <x:c r="AE128" s="38" t="str">
        <x:f>IF(A128="","",IF(Z128="Invalid controlled input","No confidence statement is permitted.",IF(Z128="Incomplete","No confidence statement is permitted until Stage 1 is complete.",IF(Z128="Not eligible","Confidence not assignable: no confidence statement is permitted for "&amp;C128&amp;" because "&amp;AD128&amp;" "&amp;AG128,IF(AA128="High confidence",IF(K128="Inferred","The evidence supports the inference that ","The available evidence strongly supports the assessment that ")&amp;C128&amp;", with High confidence within "&amp;D128&amp;". The principal remaining uncertainty is "&amp;U128,IF(AA128="Moderate confidence",IF(K128="Inferred","The evidence supports the inference that ","The available evidence supports the assessment that ")&amp;C128&amp;", with Moderate confidence within "&amp;D128&amp;". "&amp;U128&amp;" could change its scope or wording.",IF(K128="Inferred","The limited evidence supports the provisional inference that ","Limited evidence weakly supports the bounded assessment that ")&amp;C128&amp;". Treat it as provisional because "&amp;U128))))))</x:f>
      </x:c>
      <x:c r="AF128" s="38" t="str">
        <x:f>IF(A128="","",IF(Z128="Invalid controlled input","Do not preserve or reuse a previous result.",IF(Z128="Incomplete","Do not infer a result from partial inputs.",IF(Z128="Not eligible","Do not use High, Moderate or Low confidence, zero confidence, very low confidence, or wording that presents the claim as established.",IF(AA128="High confidence","Do not say certain, proven, guaranteed, definitely, conclusive, established fact, or assign a numerical probability.",IF(AA128="Moderate confidence","Do not say definitive, conclusive, established fact, or attach a percentage band.","Do not say shows, confirms, demonstrates as established, or use Low confidence to rescue an unsupported claim."))))))</x:f>
      </x:c>
      <x:c r="AG128" s="38" t="str">
        <x:f>IF(A128="","",IF(AC128="A150-TECH-INVALID-ENUM","Correct the exact invalid value and resubmit.",IF(AC128="A150-INCOMPLETE","Complete every active Stage 1 field.",IF(AC128="A150-UPSTREAM-REFUSE","Resolve or replace the refused claim through What Counts as Reliable Evidence in Competitor Analysis?.",IF(AC128="A150-UPSTREAM-REVIEW","Complete the review in What Counts as Reliable Evidence in Competitor Analysis? before confidence assessment.",IF(AC128="A150-SC-NMC-UNRESOLVED","Resolve the claim status upstream before assigning confidence.",IF(AC128="A150-UPSTREAM-UNRESOLVED","Resolve the claim status upstream before assigning confidence.",IF(AC128="A150-DIRECT-FIT","Narrow or replace the claim and rerun What Counts as Reliable Evidence in Competitor Analysis?.",IF(AC128="A150-DIRECT-FIT-PARTIAL","Submit the separately narrowed proposition approved through What Counts as Reliable Evidence in Competitor Analysis? as the new Exact claim with Direct claim fit set to Yes.",IF(AC128="A150-MISSING-OR-UNCHECKED","Recover or document the required evidence and complete the review in What Counts as Reliable Evidence in Competitor Analysis? before assigning confidence.",IF(AC128="A150-CONTRADICTION","Resolve or preserve the contradiction through How to Handle Contradictory Competitor Evidence before assigning confidence.",IF(AC128="A150-SC-NMC-CONTRADICTION","Resolve or preserve the contradiction through How to Handle Contradictory Competitor Evidence before assigning confidence.",IF(AC128="A150-NOT-ASSIGNABLE-ASSUMPTION","Resolve the material assumption or narrow the claim.",IF(AC128="A150-NOT-ASSIGNABLE-CONTEXT","Establish the relevant context before assigning confidence.",IF(AC128="A150-NOT-ASSIGNABLE-STALE-CURRENT","Update or historically bind the evidence through When Competitor Evidence Becomes Too Old to Use.",IF(AC128="A150-SC-NMC-STALE","Run a fresh assessment with current evidence.",IF(AC128="A150-SC-ASSUMPTION-CONFLICT","Choose a bounded assumption category or remove the detail.",IF(AC128="A150-SC-INDEPENDENCE-UNPROVEN","Trace origins or correct the support category.",IF(AC128="A150-SC-LIMIT-MISSING","Add the exact limitation or correct the upstream outcome.",IF(AC128="A150-SC-NMC-CLAIM-CHANGED","Run a fresh assessment.",IF(AC128="A150-SC-NMC-USE-CHANGED","Run a fresh assessment for the new use.",IF(AC128="A150-SC-UNCLASSIFIED","Return to method governance; do not invent a result.",IF(AC128="A150-LOW-ASSUMPTION","Keep the assumption explicit and seek evidence that could remove it.",IF(AC128="A150-LOW-HISTORICAL","Use only historically bounded wording and seek current evidence.",IF(AC128="A150-LOW-NOT-ESTABLISHED","Trace provenance or collect genuinely independent evidence.",IF(AC128="A150-LOW-SENSITIVE","Collect the evidence most likely to change the result.",IF(AC128="A150-LOW-SINGLE-ORIGIN","Seek genuinely independent corroboration.",IF(AC128="A150-LOW-WEAK-LINES","Strengthen direct support before consequential use.",IF(AC128="A150-MODERATE-HISTORICAL","Do not generalize it to the current decision without fresh evidence.",IF(AC128="A150-MODERATE-LIMITED","Reopen if the named limitation no longer holds.",IF(AC128="A150-MODERATE-NMC","Reopen if the exact claim, use, evidence or context changes.",IF(AC128="A150-MODERATE-ONE-LINE","A second genuinely independent line could change scope or wording.",IF(AC128="A150-MODERATE-SENSITIVE","Name the likely change trigger and keep the statement bounded.",IF(AC128="A150-MODERATE-SHARED-ORIGINS","Seek genuinely independent origins.",IF(AC128="A150-MODERATE-WEAK-LINES","Strengthen the direct evidence and preserve the limitation.",IF(AC128="A150-HIGH-DIRECT-INDEPENDENT","Reopen on the named evidence, context, assumption or decision-use trigger.",IF(AC128="A150-HIGH-INFERENCE-RETAINED","Retain the inference marker and reopen on the named trigger.",IF(AC128="A150-HIGH-NMC","Reopen on the named evidence, context, assumption or decision-use trigger.",""))))))))))))))))))))))))))))))))))))))</x:f>
      </x:c>
      <x:c r="AH128" s="38" t="str">
        <x:f>IF(A128="","",IF(Z128&lt;&gt;"Eligible","",IF(AND(V128="Consequential / high-impact",W128="Hard to reverse"),"CONF-OVERLAY-CONSEQUENCE + CONF-OVERLAY-HARD-TO-REVERSE",IF(AND(AA128="Low confidence",W128="Hard to reverse"),"CONF-OVERLAY-HARD-TO-REVERSE",IF(V128="Consequential / high-impact","CONF-OVERLAY-CONSEQUENCE",IF(W128="Hard to reverse","CONF-OVERLAY-HARD-TO-REVERSE",IF(OR(V128="Material / decision-changing",W128="Costly to reverse"),"CONF-OVERLAY-CONSEQUENCE","")))))))</x:f>
      </x:c>
      <x:c r="AI128" s="38" t="str">
        <x:f>IF(A128="","",IF(Z128&lt;&gt;"Eligible","",IF(AND(V128="Consequential / high-impact",W128="Hard to reverse"),IF(AA128="Low confidence","Independent review and formal approval required; default to deferral, evidence collection or a reversible test.","Independent accountable review and formal approval required before a consequential, hard-to-reverse action."),IF(AND(AA128="Low confidence",W128="Hard to reverse"),"Independent review and formal approval required; default to deferral, evidence collection or a reversible test.",IF(V128="Consequential / high-impact","Independent accountable review and formal approval required.",IF(W128="Hard to reverse","Independent review required before a hard-to-reverse action.",IF(OR(V128="Material / decision-changing",W128="Costly to reverse"),"Accountable reviewer required before material use.","Owner review; reopen on the named trigger.")))))))</x:f>
      </x:c>
      <x:c r="AJ128" s="38" t="str">
        <x:f>IF(A128="","",IF(Z128&lt;&gt;"Eligible","",IF(AND(V128="Consequential / high-impact",W128="Hard to reverse"),IF(AA128="Low confidence","Do not make an irreversible commitment from this Low-confidence assessment.","Prefer a reversible step and proceed only within the recorded scope after independent review; confidence itself is unchanged."),IF(AND(AA128="Low confidence",W128="Hard to reverse"),"Do not make an irreversible commitment from this Low-confidence assessment.",IF(V128="Consequential / high-impact","Proceed only within the recorded scope after independent review; confidence itself is unchanged.",IF(W128="Hard to reverse","Prefer a reversible step until review is complete.",IF(OR(V128="Material / decision-changing",W128="Costly to reverse"),"Use only after accountable review and within the stated boundary.","Proceed within the stated scope and preserve the reopen condition.")))))))</x:f>
      </x:c>
      <x:c r="AK128" s="37"/>
      <x:c r="AL128" s="37"/>
      <x:c r="AM128" s="37"/>
      <x:c r="AN128" s="37"/>
      <x:c r="AO128" s="42"/>
      <x:c r="AP128" s="38" t="str">
        <x:f>IF(A128="","",IF(Z128&lt;&gt;"Eligible","Not active",IF(OR(AND(AN128&lt;&gt;"",NOT(OR(EXACT(AN128,"Yes"),EXACT(AN128,"No")))),AND(AO128&lt;&gt;"",NOT(ISNUMBER(AO128)))),"H00",IF(OR(AK128="",AM128="",AN128=""),"H01",IF(AND(OR(V128="Material / decision-changing",V128="Consequential / high-impact",W128="Costly to reverse",W128="Hard to reverse"),AL128=""),"H02",IF(AND(OR(V128="Consequential / high-impact",W128="Hard to reverse"),AK128&lt;&gt;"",AL128&lt;&gt;"",EXACT(AK128,AL128)),"H03",IF(AND(AN128="Yes",AO128=""),"H04",IF(AND(AN128="No",AO128&lt;&gt;""),"H05","H06"))))))))</x:f>
      </x:c>
      <x:c r="AQ128" s="38" t="str">
        <x:f>IF(A128="","",IF(AP128="Not active","Not active",IF(OR(AP128="H00",AP128="H01",AP128="H04"),"Incomplete",IF(OR(AP128="H02",AP128="H03",AP128="H05"),"Draft","Complete"))))</x:f>
      </x:c>
      <x:c r="AR128" s="38" t="str">
        <x:f>IF(A128="","",IF(AP128="H00","CONF-HANDOFF-INVALID",IF(AP128="H01","CONF-HANDOFF-INCOMPLETE",IF(AP128="H02","CONF-HANDOFF-REVIEWER",IF(AP128="H03","CONF-HANDOFF-INDEPENDENCE",IF(AP128="H04","CONF-HANDOFF-DATE",IF(AP128="H05","CONF-HANDOFF-DATE-NOT-MATERIAL","")))))))</x:f>
      </x:c>
      <x:c r="AS128" s="38" t="str">
        <x:f>IF(A128="","",IF(AP128="H06","Permitted","Prohibited"))</x:f>
      </x:c>
      <x:c r="AT128" s="38" t="str">
        <x:f>IF(A128="","",IF(OR(AB128="P128",AB128="P129",AB128="P131",AB128="P132"),"What Counts as Reliable Evidence in Competitor Analysis?",IF(AB128="P130","Observed, Inferred and Unresolved Evidence",IF(AB128="P133","How to Handle Contradictory Competitor Evidence",IF(AB128="P134","When Competitor Evidence Becomes Too Old to Use","")))))</x:f>
      </x:c>
      <x:c r="AU128" s="38" t="str">
        <x:f>IF(A128="","","SERPIFAI Confidence Statement Method v1.0.1")</x:f>
      </x:c>
      <x:c r="AV128" s="38" t="str">
        <x:f>IF(A128="","","Qualitative evidence-and-uncertainty protocol; not probability, calibrated accuracy, scoring, assurance or a guarantee.")</x:f>
      </x:c>
    </x:row>
    <x:row r="129">
      <x:c r="A129" s="37"/>
      <x:c r="B129" s="37"/>
      <x:c r="C129" s="37"/>
      <x:c r="D129" s="37"/>
      <x:c r="E129" s="42"/>
      <x:c r="F129" s="37"/>
      <x:c r="G129" s="37"/>
      <x:c r="H129" s="37"/>
      <x:c r="I129" s="37"/>
      <x:c r="J129" s="37"/>
      <x:c r="K129" s="37"/>
      <x:c r="L129" s="37"/>
      <x:c r="M129" s="37"/>
      <x:c r="N129" s="37"/>
      <x:c r="O129" s="37"/>
      <x:c r="P129" s="37"/>
      <x:c r="Q129" s="37"/>
      <x:c r="R129" s="37"/>
      <x:c r="S129" s="37"/>
      <x:c r="T129" s="37"/>
      <x:c r="U129" s="37"/>
      <x:c r="V129" s="37"/>
      <x:c r="W129" s="37"/>
      <x:c r="X129" s="38" t="str">
        <x:f>IF(A129="","",IF(NOT(AND(OR(EXACT(F129,"Use"),EXACT(F129,"Use with limits"),EXACT(F129,"Review required"),EXACT(F129,"Refuse claim"),EXACT(F129,"No material change")),OR(EXACT(J129,"Fit"),EXACT(J129,"Limited / weak"),EXACT(J129,"Stale"),EXACT(J129,"Contradictory"),EXACT(J129,"Missing")),OR(EXACT(K129,"Supported"),EXACT(K129,"Inferred"),EXACT(K129,"Unresolved")),OR(EXACT(L129,"Yes"),EXACT(L129,"Partial"),EXACT(L129,"No"),EXACT(L129,"Unknown")),OR(EXACT(M129,"None found"),EXACT(M129,"Apparent contradiction resolved"),EXACT(M129,"Material contradiction unresolved"),EXACT(M129,"Not checked")),OR(EXACT(N129,"None"),EXACT(N129,"Recoverable missing evidence"),EXACT(N129,"Material evidence unavailable"),EXACT(N129,"Unknown")),OR(EXACT(O129,"Multiple independent lines"),EXACT(O129,"One independent line"),EXACT(O129,"Single-origin only"),EXACT(O129,"Not established")),OR(EXACT(Q129,"None"),EXACT(Q129,"Limited and visible"),EXACT(Q129,"Material but bounded"),EXACT(Q129,"Material and unresolved")),OR(EXACT(S129,"Fit for current decision"),EXACT(S129,"Historical but deliberately bounded"),EXACT(S129,"Stale for current decision"),EXACT(S129,"Context not established")),OR(EXACT(T129,"Unlikely to change assessment"),EXACT(T129,"Could change scope or wording"),EXACT(T129,"Likely to change assessment")),OR(EXACT(V129,"Routine / descriptive"),EXACT(V129,"Material / decision-changing"),EXACT(V129,"Consequential / high-impact")),OR(EXACT(W129,"Easy to reverse"),EXACT(W129,"Costly to reverse"),EXACT(W129,"Hard to reverse")),IF(F129="No material change",OR(EXACT(H129,"Unchanged exact claim"),EXACT(H129,"Changed exact claim")),TRUE),IF(F129="No material change",OR(EXACT(I129,"Unchanged decision use"),EXACT(I129,"Changed decision use")),TRUE),IF(OR(O129="Multiple independent lines",O129="One independent line"),OR(EXACT(P129,"Established independent origins"),EXACT(P129,"Shared or dependent origins"),EXACT(P129,"Not established")),TRUE))),"Invalid","Valid"))</x:f>
      </x:c>
      <x:c r="Y129" s="38" t="str">
        <x:f>IF(A129="","",IF(X129="Invalid","Not evaluated after P00",IF(OR(C129="",D129="",F129="",IF(F129="No material change",OR(H129="",I129=""),FALSE),J129="",K129="",L129="",M129="",N129="",O129="",IF(OR(O129="Multiple independent lines",O129="One independent line"),P129="",FALSE),Q129="",IF(Q129&lt;&gt;"None",R129="",FALSE),S129="",T129="",U129="",V129="",W129=""),"Incomplete","Complete")))</x:f>
      </x:c>
      <x:c r="Z129" s="38" t="str">
        <x:f>IF(A129="","",IF(AB129="P00","Invalid controlled input",IF(AB129="P01","Incomplete",IF(OR(AB129="P02",AB129="P03",AB129="P04",AB129="P05",AB129="P06",AB129="P07",AB129="P08",AB129="P09"),"Not eligible","Eligible"))))</x:f>
      </x:c>
      <x:c r="AA129" s="38" t="str">
        <x:f>IF(A129="","",IF(AB129="P00","No confidence assigned",IF(AB129="P01","No confidence result",IF(OR(AB129="P02",AB129="P03",AB129="P04",AB129="P05",AB129="P06",AB129="P07",AB129="P08",AB129="P09"),"Confidence not assignable",IF(AB129="P10","Low confidence",IF(AB129="P11","Moderate confidence","High confidence"))))))</x:f>
      </x:c>
      <x:c r="AB129" s="38" t="str">
        <x:f>IF(A129="","",IF(X129="Invalid","P00",IF(Y129="Incomplete","P01",IF(F129="Refuse claim","P02",IF(F129="Review required","P03",IF(K129="Unresolved","P04",IF(OR(L129="No",L129="Unknown",L129="Partial"),"P05",IF(OR(J129="Missing",N129&lt;&gt;"None",M129="Not checked"),"P06",IF(OR(J129="Contradictory",M129="Material contradiction unresolved"),"P07",IF(OR(J129="Stale",S129="Stale for current decision",S129="Context not established",Q129="Material and unresolved"),"P08",IF(OR(AND(F129="Use with limits",G129=""),AND(F129="No material change",H129="Changed exact claim"),AND(F129="No material change",I129="Changed decision use"),AND(OR(O129="Multiple independent lines",O129="One independent line"),P129="Not established"),AND(Q129="None",R129&lt;&gt;"")),"P09",IF(OR(Q129="Material but bounded",AND(S129="Historical but deliberately bounded",J129="Limited / weak"),O129="Not established",AND(J129="Limited / weak",O129="Multiple independent lines",P129="Established independent origins",T129="Likely to change assessment"),AND(O129="Single-origin only",NOT(AND(F129="Use",J129="Fit",OR(K129="Supported",K129="Inferred"),L129="Yes",OR(M129="None found",M129="Apparent contradiction resolved"),N129="None",O129="Single-origin only",OR(Q129="None",Q129="Limited and visible"),S129="Fit for current decision",T129="Unlikely to change assessment"))),T129="Likely to change assessment"),"P10",IF(OR(AND(F129="No material change",NOT(AND(OR(F129="Use",F129="No material change"),IF(F129="No material change",AND(H129="Unchanged exact claim",I129="Unchanged decision use"),TRUE),J129="Fit",OR(K129="Supported",K129="Inferred"),L129="Yes",OR(M129="None found",M129="Apparent contradiction resolved"),N129="None",O129="Multiple independent lines",P129="Established independent origins",OR(Q129="None",Q129="Limited and visible"),S129="Fit for current decision",T129="Unlikely to change assessment"))),F129="Use with limits",S129="Historical but deliberately bounded",P129="Shared or dependent origins",O129="One independent line",AND(F129="Use",J129="Fit",OR(K129="Supported",K129="Inferred"),L129="Yes",OR(M129="None found",M129="Apparent contradiction resolved"),N129="None",O129="Single-origin only",OR(Q129="None",Q129="Limited and visible"),S129="Fit for current decision",T129="Unlikely to change assessment"),AND(J129="Limited / weak",O129="Multiple independent lines",P129="Established independent origins",OR(T129="Unlikely to change assessment",T129="Could change scope or wording")),T129="Could change scope or wording"),"P11",IF(AND(OR(F129="Use",F129="No material change"),IF(F129="No material change",AND(H129="Unchanged exact claim",I129="Unchanged decision use"),TRUE),J129="Fit",OR(K129="Supported",K129="Inferred"),L129="Yes",OR(M129="None found",M129="Apparent contradiction resolved"),N129="None",O129="Multiple independent lines",P129="Established independent origins",OR(Q129="None",Q129="Limited and visible"),S129="Fit for current decision",T129="Unlikely to change assessment"),"P12","P09"))))))))))))))</x:f>
      </x:c>
      <x:c r="AC129" s="38" t="str">
        <x:f>IF(A129="","",IF(AB129="P00","CONF-TECH-INVALID-ENUM",IF(AB129="P01","CONF-INCOMPLETE",IF(AB129="P02","CONF-UPSTREAM-REFUSE",IF(AB129="P03","CONF-UPSTREAM-REVIEW",IF(AB129="P04",IF(F129="No material change","CONF-SC-NMC-UNRESOLVED","CONF-UPSTREAM-UNRESOLVED"),IF(AB129="P05",IF(L129="Partial","CONF-DIRECT-FIT-PARTIAL","CONF-DIRECT-FIT"),IF(AB129="P06","CONF-MISSING-OR-UNCHECKED",IF(AB129="P07",IF(F129="No material change","CONF-SC-NMC-CONTRADICTION","CONF-CONTRADICTION"),IF(AB129="P08",IF(Q129="Material and unresolved","CONF-NOT-ASSIGNABLE-ASSUMPTION",IF(AND(F129="No material change",OR(J129="Stale",S129="Stale for current decision")),"CONF-SC-NMC-STALE",IF(S129="Context not established","CONF-NOT-ASSIGNABLE-CONTEXT","CONF-NOT-ASSIGNABLE-STALE-CURRENT"))),IF(AB129="P09",IF(AND(F129="Use with limits",G129=""),"CONF-SC-LIMIT-MISSING",IF(AND(F129="No material change",H129="Changed exact claim"),"CONF-SC-NMC-CLAIM-CHANGED",IF(AND(F129="No material change",I129="Changed decision use"),"CONF-SC-NMC-USE-CHANGED",IF(AND(OR(O129="Multiple independent lines",O129="One independent line"),P129="Not established"),"CONF-SC-INDEPENDENCE-UNPROVEN",IF(AND(Q129="None",R129&lt;&gt;""),"CONF-SC-ASSUMPTION-CONFLICT","CONF-SC-UNCLASSIFIED"))))),IF(AB129="P10",IF(Q129="Material but bounded","CONF-LOW-ASSUMPTION",IF(AND(S129="Historical but deliberately bounded",J129="Limited / weak"),"CONF-LOW-HISTORICAL",IF(O129="Not established","CONF-LOW-NOT-ESTABLISHED",IF(AND(J129="Limited / weak",O129="Multiple independent lines",P129="Established independent origins",T129="Likely to change assessment"),"CONF-LOW-WEAK-LINES",IF(AND(O129="Single-origin only",NOT(AND(F129="Use",J129="Fit",OR(K129="Supported",K129="Inferred"),L129="Yes",OR(M129="None found",M129="Apparent contradiction resolved"),N129="None",O129="Single-origin only",OR(Q129="None",Q129="Limited and visible"),S129="Fit for current decision",T129="Unlikely to change assessment"))),"CONF-LOW-SINGLE-ORIGIN","CONF-LOW-SENSITIVE"))))),IF(AB129="P11",IF(F129="No material change","CONF-MODERATE-NMC",IF(F129="Use with limits","CONF-MODERATE-LIMITED",IF(S129="Historical but deliberately bounded","CONF-MODERATE-HISTORICAL",IF(P129="Shared or dependent origins","CONF-MODERATE-SHARED-ORIGINS",IF(OR(O129="One independent line",AND(F129="Use",J129="Fit",OR(K129="Supported",K129="Inferred"),L129="Yes",OR(M129="None found",M129="Apparent contradiction resolved"),N129="None",O129="Single-origin only",OR(Q129="None",Q129="Limited and visible"),S129="Fit for current decision",T129="Unlikely to change assessment")),"CONF-MODERATE-ONE-LINE",IF(AND(J129="Limited / weak",O129="Multiple independent lines",P129="Established independent origins",OR(T129="Unlikely to change assessment",T129="Could change scope or wording")),"CONF-MODERATE-WEAK-LINES","CONF-MODERATE-SENSITIVE")))))),IF(AB129="P12",IF(F129="No material change","CONF-HIGH-NMC",IF(K129="Inferred","CONF-HIGH-INFERENCE-RETAINED","CONF-HIGH-DIRECT-INDEPENDENT")),""))))))))))))))</x:f>
      </x:c>
      <x:c r="AD129" s="38" t="str">
        <x:f>IF(A129="","",IF(AC129="A151-TECH-INVALID-ENUM","One or more active Stage 1 controlled values are invalid.",IF(AC129="A151-INCOMPLETE","The active Stage 1 assessment is incomplete.",IF(AC129="A151-UPSTREAM-REFUSE","What Counts as Reliable Evidence in Competitor Analysis? returned Refuse claim.",IF(AC129="A151-UPSTREAM-REVIEW","What Counts as Reliable Evidence in Competitor Analysis? returned Review required.",IF(AC129="A151-SC-NMC-UNRESOLVED","The no-material-change claim remains unresolved.",IF(AC129="A151-UPSTREAM-UNRESOLVED","The claim remains unresolved.",IF(AC129="A151-DIRECT-FIT","The evidence does not directly fit the exact submitted claim.",IF(AC129="A151-DIRECT-FIT-PARTIAL","The submitted claim only partially fits the evidence.",IF(AC129="A151-MISSING-OR-UNCHECKED","Required evidence is missing, unavailable, unknown, or contradiction checking is incomplete.",IF(AC129="A151-CONTRADICTION","A material contradiction remains unresolved.",IF(AC129="A151-SC-NMC-CONTRADICTION","The no-material-change submission contains an unresolved material contradiction.",IF(AC129="A151-NOT-ASSIGNABLE-ASSUMPTION","A material assumption remains unresolved.",IF(AC129="A151-NOT-ASSIGNABLE-CONTEXT","The relevant context is not established.",IF(AC129="A151-NOT-ASSIGNABLE-STALE-CURRENT","The evidence or context is stale for the current decision.",IF(AC129="A151-SC-NMC-STALE","The no-material-change assessment is stale for the current decision.",IF(AC129="A151-SC-ASSUMPTION-CONFLICT","The assumption category and detail conflict.",IF(AC129="A151-SC-INDEPENDENCE-UNPROVEN","Independent origins are not established.",IF(AC129="A151-SC-LIMIT-MISSING","Use with limits requires a named limitation.",IF(AC129="A151-SC-NMC-CLAIM-CHANGED","The exact claim changed, so prior confidence cannot be carried forward.",IF(AC129="A151-SC-NMC-USE-CHANGED","The decision use changed.",IF(AC129="A151-SC-UNCLASSIFIED","The valid input combination has no authorized classification.",IF(AC129="A151-LOW-ASSUMPTION","A bounded material assumption makes the eligible assessment fragile.",IF(AC129="A151-LOW-HISTORICAL","Historical, weak support makes the assessment fragile.",IF(AC129="A151-LOW-NOT-ESTABLISHED","Support exists but independent support is not established.",IF(AC129="A151-LOW-SENSITIVE","Plausible new evidence is likely to change the assessment.",IF(AC129="A151-LOW-SINGLE-ORIGIN","The eligible assessment depends on one origin and fails the stable single-origin conjunction.",IF(AC129="A151-LOW-WEAK-LINES","Multiple independent lines remain weak and the result is likely to change.",IF(AC129="A151-MODERATE-HISTORICAL","The evidence supports a deliberately historical, bounded assessment.",IF(AC129="A151-MODERATE-LIMITED","The assessment is eligible only within the named limitation.",IF(AC129="A151-MODERATE-NMC","The unchanged assessment remains eligible but retains meaningful uncertainty.",IF(AC129="A151-MODERATE-ONE-LINE","The assessment rests on one effective line of support.",IF(AC129="A151-MODERATE-SENSITIVE","Meaningful new evidence could change the scope or wording.",IF(AC129="A151-MODERATE-SHARED-ORIGINS","The lines share or depend on common origins, reducing independent corroboration.",IF(AC129="A151-MODERATE-WEAK-LINES","Established independent origins support the assessment, but the evidence remains limited or weak.",IF(AC129="A151-HIGH-DIRECT-INDEPENDENT","Direct, coherent support with established independent origins and limited visible assumptions supports the bounded assessment.",IF(AC129="A151-HIGH-INFERENCE-RETAINED","Direct, coherent support with established independent origins supports the bounded inference; it remains explicitly an inference.",IF(AC129="A151-HIGH-NMC","The exact claim and decision use are unchanged and the strong-support conditions remain satisfied.",""))))))))))))))))))))))))))))))))))))))</x:f>
      </x:c>
      <x:c r="AE129" s="38" t="str">
        <x:f>IF(A129="","",IF(Z129="Invalid controlled input","No confidence statement is permitted.",IF(Z129="Incomplete","No confidence statement is permitted until Stage 1 is complete.",IF(Z129="Not eligible","Confidence not assignable: no confidence statement is permitted for "&amp;C129&amp;" because "&amp;AD129&amp;" "&amp;AG129,IF(AA129="High confidence",IF(K129="Inferred","The evidence supports the inference that ","The available evidence strongly supports the assessment that ")&amp;C129&amp;", with High confidence within "&amp;D129&amp;". The principal remaining uncertainty is "&amp;U129,IF(AA129="Moderate confidence",IF(K129="Inferred","The evidence supports the inference that ","The available evidence supports the assessment that ")&amp;C129&amp;", with Moderate confidence within "&amp;D129&amp;". "&amp;U129&amp;" could change its scope or wording.",IF(K129="Inferred","The limited evidence supports the provisional inference that ","Limited evidence weakly supports the bounded assessment that ")&amp;C129&amp;". Treat it as provisional because "&amp;U129))))))</x:f>
      </x:c>
      <x:c r="AF129" s="38" t="str">
        <x:f>IF(A129="","",IF(Z129="Invalid controlled input","Do not preserve or reuse a previous result.",IF(Z129="Incomplete","Do not infer a result from partial inputs.",IF(Z129="Not eligible","Do not use High, Moderate or Low confidence, zero confidence, very low confidence, or wording that presents the claim as established.",IF(AA129="High confidence","Do not say certain, proven, guaranteed, definitely, conclusive, established fact, or assign a numerical probability.",IF(AA129="Moderate confidence","Do not say definitive, conclusive, established fact, or attach a percentage band.","Do not say shows, confirms, demonstrates as established, or use Low confidence to rescue an unsupported claim."))))))</x:f>
      </x:c>
      <x:c r="AG129" s="38" t="str">
        <x:f>IF(A129="","",IF(AC129="A151-TECH-INVALID-ENUM","Correct the exact invalid value and resubmit.",IF(AC129="A151-INCOMPLETE","Complete every active Stage 1 field.",IF(AC129="A151-UPSTREAM-REFUSE","Resolve or replace the refused claim through What Counts as Reliable Evidence in Competitor Analysis?.",IF(AC129="A151-UPSTREAM-REVIEW","Complete the review in What Counts as Reliable Evidence in Competitor Analysis? before confidence assessment.",IF(AC129="A151-SC-NMC-UNRESOLVED","Resolve the claim status upstream before assigning confidence.",IF(AC129="A151-UPSTREAM-UNRESOLVED","Resolve the claim status upstream before assigning confidence.",IF(AC129="A151-DIRECT-FIT","Narrow or replace the claim and rerun What Counts as Reliable Evidence in Competitor Analysis?.",IF(AC129="A151-DIRECT-FIT-PARTIAL","Submit the separately narrowed proposition approved through What Counts as Reliable Evidence in Competitor Analysis? as the new Exact claim with Direct claim fit set to Yes.",IF(AC129="A151-MISSING-OR-UNCHECKED","Recover or document the required evidence and complete the review in What Counts as Reliable Evidence in Competitor Analysis? before assigning confidence.",IF(AC129="A151-CONTRADICTION","Resolve or preserve the contradiction through How to Handle Contradictory Competitor Evidence before assigning confidence.",IF(AC129="A151-SC-NMC-CONTRADICTION","Resolve or preserve the contradiction through How to Handle Contradictory Competitor Evidence before assigning confidence.",IF(AC129="A151-NOT-ASSIGNABLE-ASSUMPTION","Resolve the material assumption or narrow the claim.",IF(AC129="A151-NOT-ASSIGNABLE-CONTEXT","Establish the relevant context before assigning confidence.",IF(AC129="A151-NOT-ASSIGNABLE-STALE-CURRENT","Update or historically bind the evidence through When Competitor Evidence Becomes Too Old to Use.",IF(AC129="A151-SC-NMC-STALE","Run a fresh assessment with current evidence.",IF(AC129="A151-SC-ASSUMPTION-CONFLICT","Choose a bounded assumption category or remove the detail.",IF(AC129="A151-SC-INDEPENDENCE-UNPROVEN","Trace origins or correct the support category.",IF(AC129="A151-SC-LIMIT-MISSING","Add the exact limitation or correct the upstream outcome.",IF(AC129="A151-SC-NMC-CLAIM-CHANGED","Run a fresh assessment.",IF(AC129="A151-SC-NMC-USE-CHANGED","Run a fresh assessment for the new use.",IF(AC129="A151-SC-UNCLASSIFIED","Return to method governance; do not invent a result.",IF(AC129="A151-LOW-ASSUMPTION","Keep the assumption explicit and seek evidence that could remove it.",IF(AC129="A151-LOW-HISTORICAL","Use only historically bounded wording and seek current evidence.",IF(AC129="A151-LOW-NOT-ESTABLISHED","Trace provenance or collect genuinely independent evidence.",IF(AC129="A151-LOW-SENSITIVE","Collect the evidence most likely to change the result.",IF(AC129="A151-LOW-SINGLE-ORIGIN","Seek genuinely independent corroboration.",IF(AC129="A151-LOW-WEAK-LINES","Strengthen direct support before consequential use.",IF(AC129="A151-MODERATE-HISTORICAL","Do not generalize it to the current decision without fresh evidence.",IF(AC129="A151-MODERATE-LIMITED","Reopen if the named limitation no longer holds.",IF(AC129="A151-MODERATE-NMC","Reopen if the exact claim, use, evidence or context changes.",IF(AC129="A151-MODERATE-ONE-LINE","A second genuinely independent line could change scope or wording.",IF(AC129="A151-MODERATE-SENSITIVE","Name the likely change trigger and keep the statement bounded.",IF(AC129="A151-MODERATE-SHARED-ORIGINS","Seek genuinely independent origins.",IF(AC129="A151-MODERATE-WEAK-LINES","Strengthen the direct evidence and preserve the limitation.",IF(AC129="A151-HIGH-DIRECT-INDEPENDENT","Reopen on the named evidence, context, assumption or decision-use trigger.",IF(AC129="A151-HIGH-INFERENCE-RETAINED","Retain the inference marker and reopen on the named trigger.",IF(AC129="A151-HIGH-NMC","Reopen on the named evidence, context, assumption or decision-use trigger.",""))))))))))))))))))))))))))))))))))))))</x:f>
      </x:c>
      <x:c r="AH129" s="38" t="str">
        <x:f>IF(A129="","",IF(Z129&lt;&gt;"Eligible","",IF(AND(V129="Consequential / high-impact",W129="Hard to reverse"),"CONF-OVERLAY-CONSEQUENCE + CONF-OVERLAY-HARD-TO-REVERSE",IF(AND(AA129="Low confidence",W129="Hard to reverse"),"CONF-OVERLAY-HARD-TO-REVERSE",IF(V129="Consequential / high-impact","CONF-OVERLAY-CONSEQUENCE",IF(W129="Hard to reverse","CONF-OVERLAY-HARD-TO-REVERSE",IF(OR(V129="Material / decision-changing",W129="Costly to reverse"),"CONF-OVERLAY-CONSEQUENCE","")))))))</x:f>
      </x:c>
      <x:c r="AI129" s="38" t="str">
        <x:f>IF(A129="","",IF(Z129&lt;&gt;"Eligible","",IF(AND(V129="Consequential / high-impact",W129="Hard to reverse"),IF(AA129="Low confidence","Independent review and formal approval required; default to deferral, evidence collection or a reversible test.","Independent accountable review and formal approval required before a consequential, hard-to-reverse action."),IF(AND(AA129="Low confidence",W129="Hard to reverse"),"Independent review and formal approval required; default to deferral, evidence collection or a reversible test.",IF(V129="Consequential / high-impact","Independent accountable review and formal approval required.",IF(W129="Hard to reverse","Independent review required before a hard-to-reverse action.",IF(OR(V129="Material / decision-changing",W129="Costly to reverse"),"Accountable reviewer required before material use.","Owner review; reopen on the named trigger.")))))))</x:f>
      </x:c>
      <x:c r="AJ129" s="38" t="str">
        <x:f>IF(A129="","",IF(Z129&lt;&gt;"Eligible","",IF(AND(V129="Consequential / high-impact",W129="Hard to reverse"),IF(AA129="Low confidence","Do not make an irreversible commitment from this Low-confidence assessment.","Prefer a reversible step and proceed only within the recorded scope after independent review; confidence itself is unchanged."),IF(AND(AA129="Low confidence",W129="Hard to reverse"),"Do not make an irreversible commitment from this Low-confidence assessment.",IF(V129="Consequential / high-impact","Proceed only within the recorded scope after independent review; confidence itself is unchanged.",IF(W129="Hard to reverse","Prefer a reversible step until review is complete.",IF(OR(V129="Material / decision-changing",W129="Costly to reverse"),"Use only after accountable review and within the stated boundary.","Proceed within the stated scope and preserve the reopen condition.")))))))</x:f>
      </x:c>
      <x:c r="AK129" s="37"/>
      <x:c r="AL129" s="37"/>
      <x:c r="AM129" s="37"/>
      <x:c r="AN129" s="37"/>
      <x:c r="AO129" s="42"/>
      <x:c r="AP129" s="38" t="str">
        <x:f>IF(A129="","",IF(Z129&lt;&gt;"Eligible","Not active",IF(OR(AND(AN129&lt;&gt;"",NOT(OR(EXACT(AN129,"Yes"),EXACT(AN129,"No")))),AND(AO129&lt;&gt;"",NOT(ISNUMBER(AO129)))),"H00",IF(OR(AK129="",AM129="",AN129=""),"H01",IF(AND(OR(V129="Material / decision-changing",V129="Consequential / high-impact",W129="Costly to reverse",W129="Hard to reverse"),AL129=""),"H02",IF(AND(OR(V129="Consequential / high-impact",W129="Hard to reverse"),AK129&lt;&gt;"",AL129&lt;&gt;"",EXACT(AK129,AL129)),"H03",IF(AND(AN129="Yes",AO129=""),"H04",IF(AND(AN129="No",AO129&lt;&gt;""),"H05","H06"))))))))</x:f>
      </x:c>
      <x:c r="AQ129" s="38" t="str">
        <x:f>IF(A129="","",IF(AP129="Not active","Not active",IF(OR(AP129="H00",AP129="H01",AP129="H04"),"Incomplete",IF(OR(AP129="H02",AP129="H03",AP129="H05"),"Draft","Complete"))))</x:f>
      </x:c>
      <x:c r="AR129" s="38" t="str">
        <x:f>IF(A129="","",IF(AP129="H00","CONF-HANDOFF-INVALID",IF(AP129="H01","CONF-HANDOFF-INCOMPLETE",IF(AP129="H02","CONF-HANDOFF-REVIEWER",IF(AP129="H03","CONF-HANDOFF-INDEPENDENCE",IF(AP129="H04","CONF-HANDOFF-DATE",IF(AP129="H05","CONF-HANDOFF-DATE-NOT-MATERIAL","")))))))</x:f>
      </x:c>
      <x:c r="AS129" s="38" t="str">
        <x:f>IF(A129="","",IF(AP129="H06","Permitted","Prohibited"))</x:f>
      </x:c>
      <x:c r="AT129" s="38" t="str">
        <x:f>IF(A129="","",IF(OR(AB129="P129",AB129="P130",AB129="P132",AB129="P133"),"What Counts as Reliable Evidence in Competitor Analysis?",IF(AB129="P131","Observed, Inferred and Unresolved Evidence",IF(AB129="P134","How to Handle Contradictory Competitor Evidence",IF(AB129="P135","When Competitor Evidence Becomes Too Old to Use","")))))</x:f>
      </x:c>
      <x:c r="AU129" s="38" t="str">
        <x:f>IF(A129="","","SERPIFAI Confidence Statement Method v1.0.1")</x:f>
      </x:c>
      <x:c r="AV129" s="38" t="str">
        <x:f>IF(A129="","","Qualitative evidence-and-uncertainty protocol; not probability, calibrated accuracy, scoring, assurance or a guarantee.")</x:f>
      </x:c>
    </x:row>
    <x:row r="130">
      <x:c r="A130" s="37"/>
      <x:c r="B130" s="37"/>
      <x:c r="C130" s="37"/>
      <x:c r="D130" s="37"/>
      <x:c r="E130" s="42"/>
      <x:c r="F130" s="37"/>
      <x:c r="G130" s="37"/>
      <x:c r="H130" s="37"/>
      <x:c r="I130" s="37"/>
      <x:c r="J130" s="37"/>
      <x:c r="K130" s="37"/>
      <x:c r="L130" s="37"/>
      <x:c r="M130" s="37"/>
      <x:c r="N130" s="37"/>
      <x:c r="O130" s="37"/>
      <x:c r="P130" s="37"/>
      <x:c r="Q130" s="37"/>
      <x:c r="R130" s="37"/>
      <x:c r="S130" s="37"/>
      <x:c r="T130" s="37"/>
      <x:c r="U130" s="37"/>
      <x:c r="V130" s="37"/>
      <x:c r="W130" s="37"/>
      <x:c r="X130" s="38" t="str">
        <x:f>IF(A130="","",IF(NOT(AND(OR(EXACT(F130,"Use"),EXACT(F130,"Use with limits"),EXACT(F130,"Review required"),EXACT(F130,"Refuse claim"),EXACT(F130,"No material change")),OR(EXACT(J130,"Fit"),EXACT(J130,"Limited / weak"),EXACT(J130,"Stale"),EXACT(J130,"Contradictory"),EXACT(J130,"Missing")),OR(EXACT(K130,"Supported"),EXACT(K130,"Inferred"),EXACT(K130,"Unresolved")),OR(EXACT(L130,"Yes"),EXACT(L130,"Partial"),EXACT(L130,"No"),EXACT(L130,"Unknown")),OR(EXACT(M130,"None found"),EXACT(M130,"Apparent contradiction resolved"),EXACT(M130,"Material contradiction unresolved"),EXACT(M130,"Not checked")),OR(EXACT(N130,"None"),EXACT(N130,"Recoverable missing evidence"),EXACT(N130,"Material evidence unavailable"),EXACT(N130,"Unknown")),OR(EXACT(O130,"Multiple independent lines"),EXACT(O130,"One independent line"),EXACT(O130,"Single-origin only"),EXACT(O130,"Not established")),OR(EXACT(Q130,"None"),EXACT(Q130,"Limited and visible"),EXACT(Q130,"Material but bounded"),EXACT(Q130,"Material and unresolved")),OR(EXACT(S130,"Fit for current decision"),EXACT(S130,"Historical but deliberately bounded"),EXACT(S130,"Stale for current decision"),EXACT(S130,"Context not established")),OR(EXACT(T130,"Unlikely to change assessment"),EXACT(T130,"Could change scope or wording"),EXACT(T130,"Likely to change assessment")),OR(EXACT(V130,"Routine / descriptive"),EXACT(V130,"Material / decision-changing"),EXACT(V130,"Consequential / high-impact")),OR(EXACT(W130,"Easy to reverse"),EXACT(W130,"Costly to reverse"),EXACT(W130,"Hard to reverse")),IF(F130="No material change",OR(EXACT(H130,"Unchanged exact claim"),EXACT(H130,"Changed exact claim")),TRUE),IF(F130="No material change",OR(EXACT(I130,"Unchanged decision use"),EXACT(I130,"Changed decision use")),TRUE),IF(OR(O130="Multiple independent lines",O130="One independent line"),OR(EXACT(P130,"Established independent origins"),EXACT(P130,"Shared or dependent origins"),EXACT(P130,"Not established")),TRUE))),"Invalid","Valid"))</x:f>
      </x:c>
      <x:c r="Y130" s="38" t="str">
        <x:f>IF(A130="","",IF(X130="Invalid","Not evaluated after P00",IF(OR(C130="",D130="",F130="",IF(F130="No material change",OR(H130="",I130=""),FALSE),J130="",K130="",L130="",M130="",N130="",O130="",IF(OR(O130="Multiple independent lines",O130="One independent line"),P130="",FALSE),Q130="",IF(Q130&lt;&gt;"None",R130="",FALSE),S130="",T130="",U130="",V130="",W130=""),"Incomplete","Complete")))</x:f>
      </x:c>
      <x:c r="Z130" s="38" t="str">
        <x:f>IF(A130="","",IF(AB130="P00","Invalid controlled input",IF(AB130="P01","Incomplete",IF(OR(AB130="P02",AB130="P03",AB130="P04",AB130="P05",AB130="P06",AB130="P07",AB130="P08",AB130="P09"),"Not eligible","Eligible"))))</x:f>
      </x:c>
      <x:c r="AA130" s="38" t="str">
        <x:f>IF(A130="","",IF(AB130="P00","No confidence assigned",IF(AB130="P01","No confidence result",IF(OR(AB130="P02",AB130="P03",AB130="P04",AB130="P05",AB130="P06",AB130="P07",AB130="P08",AB130="P09"),"Confidence not assignable",IF(AB130="P10","Low confidence",IF(AB130="P11","Moderate confidence","High confidence"))))))</x:f>
      </x:c>
      <x:c r="AB130" s="38" t="str">
        <x:f>IF(A130="","",IF(X130="Invalid","P00",IF(Y130="Incomplete","P01",IF(F130="Refuse claim","P02",IF(F130="Review required","P03",IF(K130="Unresolved","P04",IF(OR(L130="No",L130="Unknown",L130="Partial"),"P05",IF(OR(J130="Missing",N130&lt;&gt;"None",M130="Not checked"),"P06",IF(OR(J130="Contradictory",M130="Material contradiction unresolved"),"P07",IF(OR(J130="Stale",S130="Stale for current decision",S130="Context not established",Q130="Material and unresolved"),"P08",IF(OR(AND(F130="Use with limits",G130=""),AND(F130="No material change",H130="Changed exact claim"),AND(F130="No material change",I130="Changed decision use"),AND(OR(O130="Multiple independent lines",O130="One independent line"),P130="Not established"),AND(Q130="None",R130&lt;&gt;"")),"P09",IF(OR(Q130="Material but bounded",AND(S130="Historical but deliberately bounded",J130="Limited / weak"),O130="Not established",AND(J130="Limited / weak",O130="Multiple independent lines",P130="Established independent origins",T130="Likely to change assessment"),AND(O130="Single-origin only",NOT(AND(F130="Use",J130="Fit",OR(K130="Supported",K130="Inferred"),L130="Yes",OR(M130="None found",M130="Apparent contradiction resolved"),N130="None",O130="Single-origin only",OR(Q130="None",Q130="Limited and visible"),S130="Fit for current decision",T130="Unlikely to change assessment"))),T130="Likely to change assessment"),"P10",IF(OR(AND(F130="No material change",NOT(AND(OR(F130="Use",F130="No material change"),IF(F130="No material change",AND(H130="Unchanged exact claim",I130="Unchanged decision use"),TRUE),J130="Fit",OR(K130="Supported",K130="Inferred"),L130="Yes",OR(M130="None found",M130="Apparent contradiction resolved"),N130="None",O130="Multiple independent lines",P130="Established independent origins",OR(Q130="None",Q130="Limited and visible"),S130="Fit for current decision",T130="Unlikely to change assessment"))),F130="Use with limits",S130="Historical but deliberately bounded",P130="Shared or dependent origins",O130="One independent line",AND(F130="Use",J130="Fit",OR(K130="Supported",K130="Inferred"),L130="Yes",OR(M130="None found",M130="Apparent contradiction resolved"),N130="None",O130="Single-origin only",OR(Q130="None",Q130="Limited and visible"),S130="Fit for current decision",T130="Unlikely to change assessment"),AND(J130="Limited / weak",O130="Multiple independent lines",P130="Established independent origins",OR(T130="Unlikely to change assessment",T130="Could change scope or wording")),T130="Could change scope or wording"),"P11",IF(AND(OR(F130="Use",F130="No material change"),IF(F130="No material change",AND(H130="Unchanged exact claim",I130="Unchanged decision use"),TRUE),J130="Fit",OR(K130="Supported",K130="Inferred"),L130="Yes",OR(M130="None found",M130="Apparent contradiction resolved"),N130="None",O130="Multiple independent lines",P130="Established independent origins",OR(Q130="None",Q130="Limited and visible"),S130="Fit for current decision",T130="Unlikely to change assessment"),"P12","P09"))))))))))))))</x:f>
      </x:c>
      <x:c r="AC130" s="38" t="str">
        <x:f>IF(A130="","",IF(AB130="P00","CONF-TECH-INVALID-ENUM",IF(AB130="P01","CONF-INCOMPLETE",IF(AB130="P02","CONF-UPSTREAM-REFUSE",IF(AB130="P03","CONF-UPSTREAM-REVIEW",IF(AB130="P04",IF(F130="No material change","CONF-SC-NMC-UNRESOLVED","CONF-UPSTREAM-UNRESOLVED"),IF(AB130="P05",IF(L130="Partial","CONF-DIRECT-FIT-PARTIAL","CONF-DIRECT-FIT"),IF(AB130="P06","CONF-MISSING-OR-UNCHECKED",IF(AB130="P07",IF(F130="No material change","CONF-SC-NMC-CONTRADICTION","CONF-CONTRADICTION"),IF(AB130="P08",IF(Q130="Material and unresolved","CONF-NOT-ASSIGNABLE-ASSUMPTION",IF(AND(F130="No material change",OR(J130="Stale",S130="Stale for current decision")),"CONF-SC-NMC-STALE",IF(S130="Context not established","CONF-NOT-ASSIGNABLE-CONTEXT","CONF-NOT-ASSIGNABLE-STALE-CURRENT"))),IF(AB130="P09",IF(AND(F130="Use with limits",G130=""),"CONF-SC-LIMIT-MISSING",IF(AND(F130="No material change",H130="Changed exact claim"),"CONF-SC-NMC-CLAIM-CHANGED",IF(AND(F130="No material change",I130="Changed decision use"),"CONF-SC-NMC-USE-CHANGED",IF(AND(OR(O130="Multiple independent lines",O130="One independent line"),P130="Not established"),"CONF-SC-INDEPENDENCE-UNPROVEN",IF(AND(Q130="None",R130&lt;&gt;""),"CONF-SC-ASSUMPTION-CONFLICT","CONF-SC-UNCLASSIFIED"))))),IF(AB130="P10",IF(Q130="Material but bounded","CONF-LOW-ASSUMPTION",IF(AND(S130="Historical but deliberately bounded",J130="Limited / weak"),"CONF-LOW-HISTORICAL",IF(O130="Not established","CONF-LOW-NOT-ESTABLISHED",IF(AND(J130="Limited / weak",O130="Multiple independent lines",P130="Established independent origins",T130="Likely to change assessment"),"CONF-LOW-WEAK-LINES",IF(AND(O130="Single-origin only",NOT(AND(F130="Use",J130="Fit",OR(K130="Supported",K130="Inferred"),L130="Yes",OR(M130="None found",M130="Apparent contradiction resolved"),N130="None",O130="Single-origin only",OR(Q130="None",Q130="Limited and visible"),S130="Fit for current decision",T130="Unlikely to change assessment"))),"CONF-LOW-SINGLE-ORIGIN","CONF-LOW-SENSITIVE"))))),IF(AB130="P11",IF(F130="No material change","CONF-MODERATE-NMC",IF(F130="Use with limits","CONF-MODERATE-LIMITED",IF(S130="Historical but deliberately bounded","CONF-MODERATE-HISTORICAL",IF(P130="Shared or dependent origins","CONF-MODERATE-SHARED-ORIGINS",IF(OR(O130="One independent line",AND(F130="Use",J130="Fit",OR(K130="Supported",K130="Inferred"),L130="Yes",OR(M130="None found",M130="Apparent contradiction resolved"),N130="None",O130="Single-origin only",OR(Q130="None",Q130="Limited and visible"),S130="Fit for current decision",T130="Unlikely to change assessment")),"CONF-MODERATE-ONE-LINE",IF(AND(J130="Limited / weak",O130="Multiple independent lines",P130="Established independent origins",OR(T130="Unlikely to change assessment",T130="Could change scope or wording")),"CONF-MODERATE-WEAK-LINES","CONF-MODERATE-SENSITIVE")))))),IF(AB130="P12",IF(F130="No material change","CONF-HIGH-NMC",IF(K130="Inferred","CONF-HIGH-INFERENCE-RETAINED","CONF-HIGH-DIRECT-INDEPENDENT")),""))))))))))))))</x:f>
      </x:c>
      <x:c r="AD130" s="38" t="str">
        <x:f>IF(A130="","",IF(AC130="A152-TECH-INVALID-ENUM","One or more active Stage 1 controlled values are invalid.",IF(AC130="A152-INCOMPLETE","The active Stage 1 assessment is incomplete.",IF(AC130="A152-UPSTREAM-REFUSE","What Counts as Reliable Evidence in Competitor Analysis? returned Refuse claim.",IF(AC130="A152-UPSTREAM-REVIEW","What Counts as Reliable Evidence in Competitor Analysis? returned Review required.",IF(AC130="A152-SC-NMC-UNRESOLVED","The no-material-change claim remains unresolved.",IF(AC130="A152-UPSTREAM-UNRESOLVED","The claim remains unresolved.",IF(AC130="A152-DIRECT-FIT","The evidence does not directly fit the exact submitted claim.",IF(AC130="A152-DIRECT-FIT-PARTIAL","The submitted claim only partially fits the evidence.",IF(AC130="A152-MISSING-OR-UNCHECKED","Required evidence is missing, unavailable, unknown, or contradiction checking is incomplete.",IF(AC130="A152-CONTRADICTION","A material contradiction remains unresolved.",IF(AC130="A152-SC-NMC-CONTRADICTION","The no-material-change submission contains an unresolved material contradiction.",IF(AC130="A152-NOT-ASSIGNABLE-ASSUMPTION","A material assumption remains unresolved.",IF(AC130="A152-NOT-ASSIGNABLE-CONTEXT","The relevant context is not established.",IF(AC130="A152-NOT-ASSIGNABLE-STALE-CURRENT","The evidence or context is stale for the current decision.",IF(AC130="A152-SC-NMC-STALE","The no-material-change assessment is stale for the current decision.",IF(AC130="A152-SC-ASSUMPTION-CONFLICT","The assumption category and detail conflict.",IF(AC130="A152-SC-INDEPENDENCE-UNPROVEN","Independent origins are not established.",IF(AC130="A152-SC-LIMIT-MISSING","Use with limits requires a named limitation.",IF(AC130="A152-SC-NMC-CLAIM-CHANGED","The exact claim changed, so prior confidence cannot be carried forward.",IF(AC130="A152-SC-NMC-USE-CHANGED","The decision use changed.",IF(AC130="A152-SC-UNCLASSIFIED","The valid input combination has no authorized classification.",IF(AC130="A152-LOW-ASSUMPTION","A bounded material assumption makes the eligible assessment fragile.",IF(AC130="A152-LOW-HISTORICAL","Historical, weak support makes the assessment fragile.",IF(AC130="A152-LOW-NOT-ESTABLISHED","Support exists but independent support is not established.",IF(AC130="A152-LOW-SENSITIVE","Plausible new evidence is likely to change the assessment.",IF(AC130="A152-LOW-SINGLE-ORIGIN","The eligible assessment depends on one origin and fails the stable single-origin conjunction.",IF(AC130="A152-LOW-WEAK-LINES","Multiple independent lines remain weak and the result is likely to change.",IF(AC130="A152-MODERATE-HISTORICAL","The evidence supports a deliberately historical, bounded assessment.",IF(AC130="A152-MODERATE-LIMITED","The assessment is eligible only within the named limitation.",IF(AC130="A152-MODERATE-NMC","The unchanged assessment remains eligible but retains meaningful uncertainty.",IF(AC130="A152-MODERATE-ONE-LINE","The assessment rests on one effective line of support.",IF(AC130="A152-MODERATE-SENSITIVE","Meaningful new evidence could change the scope or wording.",IF(AC130="A152-MODERATE-SHARED-ORIGINS","The lines share or depend on common origins, reducing independent corroboration.",IF(AC130="A152-MODERATE-WEAK-LINES","Established independent origins support the assessment, but the evidence remains limited or weak.",IF(AC130="A152-HIGH-DIRECT-INDEPENDENT","Direct, coherent support with established independent origins and limited visible assumptions supports the bounded assessment.",IF(AC130="A152-HIGH-INFERENCE-RETAINED","Direct, coherent support with established independent origins supports the bounded inference; it remains explicitly an inference.",IF(AC130="A152-HIGH-NMC","The exact claim and decision use are unchanged and the strong-support conditions remain satisfied.",""))))))))))))))))))))))))))))))))))))))</x:f>
      </x:c>
      <x:c r="AE130" s="38" t="str">
        <x:f>IF(A130="","",IF(Z130="Invalid controlled input","No confidence statement is permitted.",IF(Z130="Incomplete","No confidence statement is permitted until Stage 1 is complete.",IF(Z130="Not eligible","Confidence not assignable: no confidence statement is permitted for "&amp;C130&amp;" because "&amp;AD130&amp;" "&amp;AG130,IF(AA130="High confidence",IF(K130="Inferred","The evidence supports the inference that ","The available evidence strongly supports the assessment that ")&amp;C130&amp;", with High confidence within "&amp;D130&amp;". The principal remaining uncertainty is "&amp;U130,IF(AA130="Moderate confidence",IF(K130="Inferred","The evidence supports the inference that ","The available evidence supports the assessment that ")&amp;C130&amp;", with Moderate confidence within "&amp;D130&amp;". "&amp;U130&amp;" could change its scope or wording.",IF(K130="Inferred","The limited evidence supports the provisional inference that ","Limited evidence weakly supports the bounded assessment that ")&amp;C130&amp;". Treat it as provisional because "&amp;U130))))))</x:f>
      </x:c>
      <x:c r="AF130" s="38" t="str">
        <x:f>IF(A130="","",IF(Z130="Invalid controlled input","Do not preserve or reuse a previous result.",IF(Z130="Incomplete","Do not infer a result from partial inputs.",IF(Z130="Not eligible","Do not use High, Moderate or Low confidence, zero confidence, very low confidence, or wording that presents the claim as established.",IF(AA130="High confidence","Do not say certain, proven, guaranteed, definitely, conclusive, established fact, or assign a numerical probability.",IF(AA130="Moderate confidence","Do not say definitive, conclusive, established fact, or attach a percentage band.","Do not say shows, confirms, demonstrates as established, or use Low confidence to rescue an unsupported claim."))))))</x:f>
      </x:c>
      <x:c r="AG130" s="38" t="str">
        <x:f>IF(A130="","",IF(AC130="A152-TECH-INVALID-ENUM","Correct the exact invalid value and resubmit.",IF(AC130="A152-INCOMPLETE","Complete every active Stage 1 field.",IF(AC130="A152-UPSTREAM-REFUSE","Resolve or replace the refused claim through What Counts as Reliable Evidence in Competitor Analysis?.",IF(AC130="A152-UPSTREAM-REVIEW","Complete the review in What Counts as Reliable Evidence in Competitor Analysis? before confidence assessment.",IF(AC130="A152-SC-NMC-UNRESOLVED","Resolve the claim status upstream before assigning confidence.",IF(AC130="A152-UPSTREAM-UNRESOLVED","Resolve the claim status upstream before assigning confidence.",IF(AC130="A152-DIRECT-FIT","Narrow or replace the claim and rerun What Counts as Reliable Evidence in Competitor Analysis?.",IF(AC130="A152-DIRECT-FIT-PARTIAL","Submit the separately narrowed proposition approved through What Counts as Reliable Evidence in Competitor Analysis? as the new Exact claim with Direct claim fit set to Yes.",IF(AC130="A152-MISSING-OR-UNCHECKED","Recover or document the required evidence and complete the review in What Counts as Reliable Evidence in Competitor Analysis? before assigning confidence.",IF(AC130="A152-CONTRADICTION","Resolve or preserve the contradiction through How to Handle Contradictory Competitor Evidence before assigning confidence.",IF(AC130="A152-SC-NMC-CONTRADICTION","Resolve or preserve the contradiction through How to Handle Contradictory Competitor Evidence before assigning confidence.",IF(AC130="A152-NOT-ASSIGNABLE-ASSUMPTION","Resolve the material assumption or narrow the claim.",IF(AC130="A152-NOT-ASSIGNABLE-CONTEXT","Establish the relevant context before assigning confidence.",IF(AC130="A152-NOT-ASSIGNABLE-STALE-CURRENT","Update or historically bind the evidence through When Competitor Evidence Becomes Too Old to Use.",IF(AC130="A152-SC-NMC-STALE","Run a fresh assessment with current evidence.",IF(AC130="A152-SC-ASSUMPTION-CONFLICT","Choose a bounded assumption category or remove the detail.",IF(AC130="A152-SC-INDEPENDENCE-UNPROVEN","Trace origins or correct the support category.",IF(AC130="A152-SC-LIMIT-MISSING","Add the exact limitation or correct the upstream outcome.",IF(AC130="A152-SC-NMC-CLAIM-CHANGED","Run a fresh assessment.",IF(AC130="A152-SC-NMC-USE-CHANGED","Run a fresh assessment for the new use.",IF(AC130="A152-SC-UNCLASSIFIED","Return to method governance; do not invent a result.",IF(AC130="A152-LOW-ASSUMPTION","Keep the assumption explicit and seek evidence that could remove it.",IF(AC130="A152-LOW-HISTORICAL","Use only historically bounded wording and seek current evidence.",IF(AC130="A152-LOW-NOT-ESTABLISHED","Trace provenance or collect genuinely independent evidence.",IF(AC130="A152-LOW-SENSITIVE","Collect the evidence most likely to change the result.",IF(AC130="A152-LOW-SINGLE-ORIGIN","Seek genuinely independent corroboration.",IF(AC130="A152-LOW-WEAK-LINES","Strengthen direct support before consequential use.",IF(AC130="A152-MODERATE-HISTORICAL","Do not generalize it to the current decision without fresh evidence.",IF(AC130="A152-MODERATE-LIMITED","Reopen if the named limitation no longer holds.",IF(AC130="A152-MODERATE-NMC","Reopen if the exact claim, use, evidence or context changes.",IF(AC130="A152-MODERATE-ONE-LINE","A second genuinely independent line could change scope or wording.",IF(AC130="A152-MODERATE-SENSITIVE","Name the likely change trigger and keep the statement bounded.",IF(AC130="A152-MODERATE-SHARED-ORIGINS","Seek genuinely independent origins.",IF(AC130="A152-MODERATE-WEAK-LINES","Strengthen the direct evidence and preserve the limitation.",IF(AC130="A152-HIGH-DIRECT-INDEPENDENT","Reopen on the named evidence, context, assumption or decision-use trigger.",IF(AC130="A152-HIGH-INFERENCE-RETAINED","Retain the inference marker and reopen on the named trigger.",IF(AC130="A152-HIGH-NMC","Reopen on the named evidence, context, assumption or decision-use trigger.",""))))))))))))))))))))))))))))))))))))))</x:f>
      </x:c>
      <x:c r="AH130" s="38" t="str">
        <x:f>IF(A130="","",IF(Z130&lt;&gt;"Eligible","",IF(AND(V130="Consequential / high-impact",W130="Hard to reverse"),"CONF-OVERLAY-CONSEQUENCE + CONF-OVERLAY-HARD-TO-REVERSE",IF(AND(AA130="Low confidence",W130="Hard to reverse"),"CONF-OVERLAY-HARD-TO-REVERSE",IF(V130="Consequential / high-impact","CONF-OVERLAY-CONSEQUENCE",IF(W130="Hard to reverse","CONF-OVERLAY-HARD-TO-REVERSE",IF(OR(V130="Material / decision-changing",W130="Costly to reverse"),"CONF-OVERLAY-CONSEQUENCE","")))))))</x:f>
      </x:c>
      <x:c r="AI130" s="38" t="str">
        <x:f>IF(A130="","",IF(Z130&lt;&gt;"Eligible","",IF(AND(V130="Consequential / high-impact",W130="Hard to reverse"),IF(AA130="Low confidence","Independent review and formal approval required; default to deferral, evidence collection or a reversible test.","Independent accountable review and formal approval required before a consequential, hard-to-reverse action."),IF(AND(AA130="Low confidence",W130="Hard to reverse"),"Independent review and formal approval required; default to deferral, evidence collection or a reversible test.",IF(V130="Consequential / high-impact","Independent accountable review and formal approval required.",IF(W130="Hard to reverse","Independent review required before a hard-to-reverse action.",IF(OR(V130="Material / decision-changing",W130="Costly to reverse"),"Accountable reviewer required before material use.","Owner review; reopen on the named trigger.")))))))</x:f>
      </x:c>
      <x:c r="AJ130" s="38" t="str">
        <x:f>IF(A130="","",IF(Z130&lt;&gt;"Eligible","",IF(AND(V130="Consequential / high-impact",W130="Hard to reverse"),IF(AA130="Low confidence","Do not make an irreversible commitment from this Low-confidence assessment.","Prefer a reversible step and proceed only within the recorded scope after independent review; confidence itself is unchanged."),IF(AND(AA130="Low confidence",W130="Hard to reverse"),"Do not make an irreversible commitment from this Low-confidence assessment.",IF(V130="Consequential / high-impact","Proceed only within the recorded scope after independent review; confidence itself is unchanged.",IF(W130="Hard to reverse","Prefer a reversible step until review is complete.",IF(OR(V130="Material / decision-changing",W130="Costly to reverse"),"Use only after accountable review and within the stated boundary.","Proceed within the stated scope and preserve the reopen condition.")))))))</x:f>
      </x:c>
      <x:c r="AK130" s="37"/>
      <x:c r="AL130" s="37"/>
      <x:c r="AM130" s="37"/>
      <x:c r="AN130" s="37"/>
      <x:c r="AO130" s="42"/>
      <x:c r="AP130" s="38" t="str">
        <x:f>IF(A130="","",IF(Z130&lt;&gt;"Eligible","Not active",IF(OR(AND(AN130&lt;&gt;"",NOT(OR(EXACT(AN130,"Yes"),EXACT(AN130,"No")))),AND(AO130&lt;&gt;"",NOT(ISNUMBER(AO130)))),"H00",IF(OR(AK130="",AM130="",AN130=""),"H01",IF(AND(OR(V130="Material / decision-changing",V130="Consequential / high-impact",W130="Costly to reverse",W130="Hard to reverse"),AL130=""),"H02",IF(AND(OR(V130="Consequential / high-impact",W130="Hard to reverse"),AK130&lt;&gt;"",AL130&lt;&gt;"",EXACT(AK130,AL130)),"H03",IF(AND(AN130="Yes",AO130=""),"H04",IF(AND(AN130="No",AO130&lt;&gt;""),"H05","H06"))))))))</x:f>
      </x:c>
      <x:c r="AQ130" s="38" t="str">
        <x:f>IF(A130="","",IF(AP130="Not active","Not active",IF(OR(AP130="H00",AP130="H01",AP130="H04"),"Incomplete",IF(OR(AP130="H02",AP130="H03",AP130="H05"),"Draft","Complete"))))</x:f>
      </x:c>
      <x:c r="AR130" s="38" t="str">
        <x:f>IF(A130="","",IF(AP130="H00","CONF-HANDOFF-INVALID",IF(AP130="H01","CONF-HANDOFF-INCOMPLETE",IF(AP130="H02","CONF-HANDOFF-REVIEWER",IF(AP130="H03","CONF-HANDOFF-INDEPENDENCE",IF(AP130="H04","CONF-HANDOFF-DATE",IF(AP130="H05","CONF-HANDOFF-DATE-NOT-MATERIAL","")))))))</x:f>
      </x:c>
      <x:c r="AS130" s="38" t="str">
        <x:f>IF(A130="","",IF(AP130="H06","Permitted","Prohibited"))</x:f>
      </x:c>
      <x:c r="AT130" s="38" t="str">
        <x:f>IF(A130="","",IF(OR(AB130="P130",AB130="P131",AB130="P133",AB130="P134"),"What Counts as Reliable Evidence in Competitor Analysis?",IF(AB130="P132","Observed, Inferred and Unresolved Evidence",IF(AB130="P135","How to Handle Contradictory Competitor Evidence",IF(AB130="P136","When Competitor Evidence Becomes Too Old to Use","")))))</x:f>
      </x:c>
      <x:c r="AU130" s="38" t="str">
        <x:f>IF(A130="","","SERPIFAI Confidence Statement Method v1.0.1")</x:f>
      </x:c>
      <x:c r="AV130" s="38" t="str">
        <x:f>IF(A130="","","Qualitative evidence-and-uncertainty protocol; not probability, calibrated accuracy, scoring, assurance or a guarantee.")</x:f>
      </x:c>
    </x:row>
    <x:row r="131">
      <x:c r="A131" s="37"/>
      <x:c r="B131" s="37"/>
      <x:c r="C131" s="37"/>
      <x:c r="D131" s="37"/>
      <x:c r="E131" s="42"/>
      <x:c r="F131" s="37"/>
      <x:c r="G131" s="37"/>
      <x:c r="H131" s="37"/>
      <x:c r="I131" s="37"/>
      <x:c r="J131" s="37"/>
      <x:c r="K131" s="37"/>
      <x:c r="L131" s="37"/>
      <x:c r="M131" s="37"/>
      <x:c r="N131" s="37"/>
      <x:c r="O131" s="37"/>
      <x:c r="P131" s="37"/>
      <x:c r="Q131" s="37"/>
      <x:c r="R131" s="37"/>
      <x:c r="S131" s="37"/>
      <x:c r="T131" s="37"/>
      <x:c r="U131" s="37"/>
      <x:c r="V131" s="37"/>
      <x:c r="W131" s="37"/>
      <x:c r="X131" s="38" t="str">
        <x:f>IF(A131="","",IF(NOT(AND(OR(EXACT(F131,"Use"),EXACT(F131,"Use with limits"),EXACT(F131,"Review required"),EXACT(F131,"Refuse claim"),EXACT(F131,"No material change")),OR(EXACT(J131,"Fit"),EXACT(J131,"Limited / weak"),EXACT(J131,"Stale"),EXACT(J131,"Contradictory"),EXACT(J131,"Missing")),OR(EXACT(K131,"Supported"),EXACT(K131,"Inferred"),EXACT(K131,"Unresolved")),OR(EXACT(L131,"Yes"),EXACT(L131,"Partial"),EXACT(L131,"No"),EXACT(L131,"Unknown")),OR(EXACT(M131,"None found"),EXACT(M131,"Apparent contradiction resolved"),EXACT(M131,"Material contradiction unresolved"),EXACT(M131,"Not checked")),OR(EXACT(N131,"None"),EXACT(N131,"Recoverable missing evidence"),EXACT(N131,"Material evidence unavailable"),EXACT(N131,"Unknown")),OR(EXACT(O131,"Multiple independent lines"),EXACT(O131,"One independent line"),EXACT(O131,"Single-origin only"),EXACT(O131,"Not established")),OR(EXACT(Q131,"None"),EXACT(Q131,"Limited and visible"),EXACT(Q131,"Material but bounded"),EXACT(Q131,"Material and unresolved")),OR(EXACT(S131,"Fit for current decision"),EXACT(S131,"Historical but deliberately bounded"),EXACT(S131,"Stale for current decision"),EXACT(S131,"Context not established")),OR(EXACT(T131,"Unlikely to change assessment"),EXACT(T131,"Could change scope or wording"),EXACT(T131,"Likely to change assessment")),OR(EXACT(V131,"Routine / descriptive"),EXACT(V131,"Material / decision-changing"),EXACT(V131,"Consequential / high-impact")),OR(EXACT(W131,"Easy to reverse"),EXACT(W131,"Costly to reverse"),EXACT(W131,"Hard to reverse")),IF(F131="No material change",OR(EXACT(H131,"Unchanged exact claim"),EXACT(H131,"Changed exact claim")),TRUE),IF(F131="No material change",OR(EXACT(I131,"Unchanged decision use"),EXACT(I131,"Changed decision use")),TRUE),IF(OR(O131="Multiple independent lines",O131="One independent line"),OR(EXACT(P131,"Established independent origins"),EXACT(P131,"Shared or dependent origins"),EXACT(P131,"Not established")),TRUE))),"Invalid","Valid"))</x:f>
      </x:c>
      <x:c r="Y131" s="38" t="str">
        <x:f>IF(A131="","",IF(X131="Invalid","Not evaluated after P00",IF(OR(C131="",D131="",F131="",IF(F131="No material change",OR(H131="",I131=""),FALSE),J131="",K131="",L131="",M131="",N131="",O131="",IF(OR(O131="Multiple independent lines",O131="One independent line"),P131="",FALSE),Q131="",IF(Q131&lt;&gt;"None",R131="",FALSE),S131="",T131="",U131="",V131="",W131=""),"Incomplete","Complete")))</x:f>
      </x:c>
      <x:c r="Z131" s="38" t="str">
        <x:f>IF(A131="","",IF(AB131="P00","Invalid controlled input",IF(AB131="P01","Incomplete",IF(OR(AB131="P02",AB131="P03",AB131="P04",AB131="P05",AB131="P06",AB131="P07",AB131="P08",AB131="P09"),"Not eligible","Eligible"))))</x:f>
      </x:c>
      <x:c r="AA131" s="38" t="str">
        <x:f>IF(A131="","",IF(AB131="P00","No confidence assigned",IF(AB131="P01","No confidence result",IF(OR(AB131="P02",AB131="P03",AB131="P04",AB131="P05",AB131="P06",AB131="P07",AB131="P08",AB131="P09"),"Confidence not assignable",IF(AB131="P10","Low confidence",IF(AB131="P11","Moderate confidence","High confidence"))))))</x:f>
      </x:c>
      <x:c r="AB131" s="38" t="str">
        <x:f>IF(A131="","",IF(X131="Invalid","P00",IF(Y131="Incomplete","P01",IF(F131="Refuse claim","P02",IF(F131="Review required","P03",IF(K131="Unresolved","P04",IF(OR(L131="No",L131="Unknown",L131="Partial"),"P05",IF(OR(J131="Missing",N131&lt;&gt;"None",M131="Not checked"),"P06",IF(OR(J131="Contradictory",M131="Material contradiction unresolved"),"P07",IF(OR(J131="Stale",S131="Stale for current decision",S131="Context not established",Q131="Material and unresolved"),"P08",IF(OR(AND(F131="Use with limits",G131=""),AND(F131="No material change",H131="Changed exact claim"),AND(F131="No material change",I131="Changed decision use"),AND(OR(O131="Multiple independent lines",O131="One independent line"),P131="Not established"),AND(Q131="None",R131&lt;&gt;"")),"P09",IF(OR(Q131="Material but bounded",AND(S131="Historical but deliberately bounded",J131="Limited / weak"),O131="Not established",AND(J131="Limited / weak",O131="Multiple independent lines",P131="Established independent origins",T131="Likely to change assessment"),AND(O131="Single-origin only",NOT(AND(F131="Use",J131="Fit",OR(K131="Supported",K131="Inferred"),L131="Yes",OR(M131="None found",M131="Apparent contradiction resolved"),N131="None",O131="Single-origin only",OR(Q131="None",Q131="Limited and visible"),S131="Fit for current decision",T131="Unlikely to change assessment"))),T131="Likely to change assessment"),"P10",IF(OR(AND(F131="No material change",NOT(AND(OR(F131="Use",F131="No material change"),IF(F131="No material change",AND(H131="Unchanged exact claim",I131="Unchanged decision use"),TRUE),J131="Fit",OR(K131="Supported",K131="Inferred"),L131="Yes",OR(M131="None found",M131="Apparent contradiction resolved"),N131="None",O131="Multiple independent lines",P131="Established independent origins",OR(Q131="None",Q131="Limited and visible"),S131="Fit for current decision",T131="Unlikely to change assessment"))),F131="Use with limits",S131="Historical but deliberately bounded",P131="Shared or dependent origins",O131="One independent line",AND(F131="Use",J131="Fit",OR(K131="Supported",K131="Inferred"),L131="Yes",OR(M131="None found",M131="Apparent contradiction resolved"),N131="None",O131="Single-origin only",OR(Q131="None",Q131="Limited and visible"),S131="Fit for current decision",T131="Unlikely to change assessment"),AND(J131="Limited / weak",O131="Multiple independent lines",P131="Established independent origins",OR(T131="Unlikely to change assessment",T131="Could change scope or wording")),T131="Could change scope or wording"),"P11",IF(AND(OR(F131="Use",F131="No material change"),IF(F131="No material change",AND(H131="Unchanged exact claim",I131="Unchanged decision use"),TRUE),J131="Fit",OR(K131="Supported",K131="Inferred"),L131="Yes",OR(M131="None found",M131="Apparent contradiction resolved"),N131="None",O131="Multiple independent lines",P131="Established independent origins",OR(Q131="None",Q131="Limited and visible"),S131="Fit for current decision",T131="Unlikely to change assessment"),"P12","P09"))))))))))))))</x:f>
      </x:c>
      <x:c r="AC131" s="38" t="str">
        <x:f>IF(A131="","",IF(AB131="P00","CONF-TECH-INVALID-ENUM",IF(AB131="P01","CONF-INCOMPLETE",IF(AB131="P02","CONF-UPSTREAM-REFUSE",IF(AB131="P03","CONF-UPSTREAM-REVIEW",IF(AB131="P04",IF(F131="No material change","CONF-SC-NMC-UNRESOLVED","CONF-UPSTREAM-UNRESOLVED"),IF(AB131="P05",IF(L131="Partial","CONF-DIRECT-FIT-PARTIAL","CONF-DIRECT-FIT"),IF(AB131="P06","CONF-MISSING-OR-UNCHECKED",IF(AB131="P07",IF(F131="No material change","CONF-SC-NMC-CONTRADICTION","CONF-CONTRADICTION"),IF(AB131="P08",IF(Q131="Material and unresolved","CONF-NOT-ASSIGNABLE-ASSUMPTION",IF(AND(F131="No material change",OR(J131="Stale",S131="Stale for current decision")),"CONF-SC-NMC-STALE",IF(S131="Context not established","CONF-NOT-ASSIGNABLE-CONTEXT","CONF-NOT-ASSIGNABLE-STALE-CURRENT"))),IF(AB131="P09",IF(AND(F131="Use with limits",G131=""),"CONF-SC-LIMIT-MISSING",IF(AND(F131="No material change",H131="Changed exact claim"),"CONF-SC-NMC-CLAIM-CHANGED",IF(AND(F131="No material change",I131="Changed decision use"),"CONF-SC-NMC-USE-CHANGED",IF(AND(OR(O131="Multiple independent lines",O131="One independent line"),P131="Not established"),"CONF-SC-INDEPENDENCE-UNPROVEN",IF(AND(Q131="None",R131&lt;&gt;""),"CONF-SC-ASSUMPTION-CONFLICT","CONF-SC-UNCLASSIFIED"))))),IF(AB131="P10",IF(Q131="Material but bounded","CONF-LOW-ASSUMPTION",IF(AND(S131="Historical but deliberately bounded",J131="Limited / weak"),"CONF-LOW-HISTORICAL",IF(O131="Not established","CONF-LOW-NOT-ESTABLISHED",IF(AND(J131="Limited / weak",O131="Multiple independent lines",P131="Established independent origins",T131="Likely to change assessment"),"CONF-LOW-WEAK-LINES",IF(AND(O131="Single-origin only",NOT(AND(F131="Use",J131="Fit",OR(K131="Supported",K131="Inferred"),L131="Yes",OR(M131="None found",M131="Apparent contradiction resolved"),N131="None",O131="Single-origin only",OR(Q131="None",Q131="Limited and visible"),S131="Fit for current decision",T131="Unlikely to change assessment"))),"CONF-LOW-SINGLE-ORIGIN","CONF-LOW-SENSITIVE"))))),IF(AB131="P11",IF(F131="No material change","CONF-MODERATE-NMC",IF(F131="Use with limits","CONF-MODERATE-LIMITED",IF(S131="Historical but deliberately bounded","CONF-MODERATE-HISTORICAL",IF(P131="Shared or dependent origins","CONF-MODERATE-SHARED-ORIGINS",IF(OR(O131="One independent line",AND(F131="Use",J131="Fit",OR(K131="Supported",K131="Inferred"),L131="Yes",OR(M131="None found",M131="Apparent contradiction resolved"),N131="None",O131="Single-origin only",OR(Q131="None",Q131="Limited and visible"),S131="Fit for current decision",T131="Unlikely to change assessment")),"CONF-MODERATE-ONE-LINE",IF(AND(J131="Limited / weak",O131="Multiple independent lines",P131="Established independent origins",OR(T131="Unlikely to change assessment",T131="Could change scope or wording")),"CONF-MODERATE-WEAK-LINES","CONF-MODERATE-SENSITIVE")))))),IF(AB131="P12",IF(F131="No material change","CONF-HIGH-NMC",IF(K131="Inferred","CONF-HIGH-INFERENCE-RETAINED","CONF-HIGH-DIRECT-INDEPENDENT")),""))))))))))))))</x:f>
      </x:c>
      <x:c r="AD131" s="38" t="str">
        <x:f>IF(A131="","",IF(AC131="A153-TECH-INVALID-ENUM","One or more active Stage 1 controlled values are invalid.",IF(AC131="A153-INCOMPLETE","The active Stage 1 assessment is incomplete.",IF(AC131="A153-UPSTREAM-REFUSE","What Counts as Reliable Evidence in Competitor Analysis? returned Refuse claim.",IF(AC131="A153-UPSTREAM-REVIEW","What Counts as Reliable Evidence in Competitor Analysis? returned Review required.",IF(AC131="A153-SC-NMC-UNRESOLVED","The no-material-change claim remains unresolved.",IF(AC131="A153-UPSTREAM-UNRESOLVED","The claim remains unresolved.",IF(AC131="A153-DIRECT-FIT","The evidence does not directly fit the exact submitted claim.",IF(AC131="A153-DIRECT-FIT-PARTIAL","The submitted claim only partially fits the evidence.",IF(AC131="A153-MISSING-OR-UNCHECKED","Required evidence is missing, unavailable, unknown, or contradiction checking is incomplete.",IF(AC131="A153-CONTRADICTION","A material contradiction remains unresolved.",IF(AC131="A153-SC-NMC-CONTRADICTION","The no-material-change submission contains an unresolved material contradiction.",IF(AC131="A153-NOT-ASSIGNABLE-ASSUMPTION","A material assumption remains unresolved.",IF(AC131="A153-NOT-ASSIGNABLE-CONTEXT","The relevant context is not established.",IF(AC131="A153-NOT-ASSIGNABLE-STALE-CURRENT","The evidence or context is stale for the current decision.",IF(AC131="A153-SC-NMC-STALE","The no-material-change assessment is stale for the current decision.",IF(AC131="A153-SC-ASSUMPTION-CONFLICT","The assumption category and detail conflict.",IF(AC131="A153-SC-INDEPENDENCE-UNPROVEN","Independent origins are not established.",IF(AC131="A153-SC-LIMIT-MISSING","Use with limits requires a named limitation.",IF(AC131="A153-SC-NMC-CLAIM-CHANGED","The exact claim changed, so prior confidence cannot be carried forward.",IF(AC131="A153-SC-NMC-USE-CHANGED","The decision use changed.",IF(AC131="A153-SC-UNCLASSIFIED","The valid input combination has no authorized classification.",IF(AC131="A153-LOW-ASSUMPTION","A bounded material assumption makes the eligible assessment fragile.",IF(AC131="A153-LOW-HISTORICAL","Historical, weak support makes the assessment fragile.",IF(AC131="A153-LOW-NOT-ESTABLISHED","Support exists but independent support is not established.",IF(AC131="A153-LOW-SENSITIVE","Plausible new evidence is likely to change the assessment.",IF(AC131="A153-LOW-SINGLE-ORIGIN","The eligible assessment depends on one origin and fails the stable single-origin conjunction.",IF(AC131="A153-LOW-WEAK-LINES","Multiple independent lines remain weak and the result is likely to change.",IF(AC131="A153-MODERATE-HISTORICAL","The evidence supports a deliberately historical, bounded assessment.",IF(AC131="A153-MODERATE-LIMITED","The assessment is eligible only within the named limitation.",IF(AC131="A153-MODERATE-NMC","The unchanged assessment remains eligible but retains meaningful uncertainty.",IF(AC131="A153-MODERATE-ONE-LINE","The assessment rests on one effective line of support.",IF(AC131="A153-MODERATE-SENSITIVE","Meaningful new evidence could change the scope or wording.",IF(AC131="A153-MODERATE-SHARED-ORIGINS","The lines share or depend on common origins, reducing independent corroboration.",IF(AC131="A153-MODERATE-WEAK-LINES","Established independent origins support the assessment, but the evidence remains limited or weak.",IF(AC131="A153-HIGH-DIRECT-INDEPENDENT","Direct, coherent support with established independent origins and limited visible assumptions supports the bounded assessment.",IF(AC131="A153-HIGH-INFERENCE-RETAINED","Direct, coherent support with established independent origins supports the bounded inference; it remains explicitly an inference.",IF(AC131="A153-HIGH-NMC","The exact claim and decision use are unchanged and the strong-support conditions remain satisfied.",""))))))))))))))))))))))))))))))))))))))</x:f>
      </x:c>
      <x:c r="AE131" s="38" t="str">
        <x:f>IF(A131="","",IF(Z131="Invalid controlled input","No confidence statement is permitted.",IF(Z131="Incomplete","No confidence statement is permitted until Stage 1 is complete.",IF(Z131="Not eligible","Confidence not assignable: no confidence statement is permitted for "&amp;C131&amp;" because "&amp;AD131&amp;" "&amp;AG131,IF(AA131="High confidence",IF(K131="Inferred","The evidence supports the inference that ","The available evidence strongly supports the assessment that ")&amp;C131&amp;", with High confidence within "&amp;D131&amp;". The principal remaining uncertainty is "&amp;U131,IF(AA131="Moderate confidence",IF(K131="Inferred","The evidence supports the inference that ","The available evidence supports the assessment that ")&amp;C131&amp;", with Moderate confidence within "&amp;D131&amp;". "&amp;U131&amp;" could change its scope or wording.",IF(K131="Inferred","The limited evidence supports the provisional inference that ","Limited evidence weakly supports the bounded assessment that ")&amp;C131&amp;". Treat it as provisional because "&amp;U131))))))</x:f>
      </x:c>
      <x:c r="AF131" s="38" t="str">
        <x:f>IF(A131="","",IF(Z131="Invalid controlled input","Do not preserve or reuse a previous result.",IF(Z131="Incomplete","Do not infer a result from partial inputs.",IF(Z131="Not eligible","Do not use High, Moderate or Low confidence, zero confidence, very low confidence, or wording that presents the claim as established.",IF(AA131="High confidence","Do not say certain, proven, guaranteed, definitely, conclusive, established fact, or assign a numerical probability.",IF(AA131="Moderate confidence","Do not say definitive, conclusive, established fact, or attach a percentage band.","Do not say shows, confirms, demonstrates as established, or use Low confidence to rescue an unsupported claim."))))))</x:f>
      </x:c>
      <x:c r="AG131" s="38" t="str">
        <x:f>IF(A131="","",IF(AC131="A153-TECH-INVALID-ENUM","Correct the exact invalid value and resubmit.",IF(AC131="A153-INCOMPLETE","Complete every active Stage 1 field.",IF(AC131="A153-UPSTREAM-REFUSE","Resolve or replace the refused claim through What Counts as Reliable Evidence in Competitor Analysis?.",IF(AC131="A153-UPSTREAM-REVIEW","Complete the review in What Counts as Reliable Evidence in Competitor Analysis? before confidence assessment.",IF(AC131="A153-SC-NMC-UNRESOLVED","Resolve the claim status upstream before assigning confidence.",IF(AC131="A153-UPSTREAM-UNRESOLVED","Resolve the claim status upstream before assigning confidence.",IF(AC131="A153-DIRECT-FIT","Narrow or replace the claim and rerun What Counts as Reliable Evidence in Competitor Analysis?.",IF(AC131="A153-DIRECT-FIT-PARTIAL","Submit the separately narrowed proposition approved through What Counts as Reliable Evidence in Competitor Analysis? as the new Exact claim with Direct claim fit set to Yes.",IF(AC131="A153-MISSING-OR-UNCHECKED","Recover or document the required evidence and complete the review in What Counts as Reliable Evidence in Competitor Analysis? before assigning confidence.",IF(AC131="A153-CONTRADICTION","Resolve or preserve the contradiction through How to Handle Contradictory Competitor Evidence before assigning confidence.",IF(AC131="A153-SC-NMC-CONTRADICTION","Resolve or preserve the contradiction through How to Handle Contradictory Competitor Evidence before assigning confidence.",IF(AC131="A153-NOT-ASSIGNABLE-ASSUMPTION","Resolve the material assumption or narrow the claim.",IF(AC131="A153-NOT-ASSIGNABLE-CONTEXT","Establish the relevant context before assigning confidence.",IF(AC131="A153-NOT-ASSIGNABLE-STALE-CURRENT","Update or historically bind the evidence through When Competitor Evidence Becomes Too Old to Use.",IF(AC131="A153-SC-NMC-STALE","Run a fresh assessment with current evidence.",IF(AC131="A153-SC-ASSUMPTION-CONFLICT","Choose a bounded assumption category or remove the detail.",IF(AC131="A153-SC-INDEPENDENCE-UNPROVEN","Trace origins or correct the support category.",IF(AC131="A153-SC-LIMIT-MISSING","Add the exact limitation or correct the upstream outcome.",IF(AC131="A153-SC-NMC-CLAIM-CHANGED","Run a fresh assessment.",IF(AC131="A153-SC-NMC-USE-CHANGED","Run a fresh assessment for the new use.",IF(AC131="A153-SC-UNCLASSIFIED","Return to method governance; do not invent a result.",IF(AC131="A153-LOW-ASSUMPTION","Keep the assumption explicit and seek evidence that could remove it.",IF(AC131="A153-LOW-HISTORICAL","Use only historically bounded wording and seek current evidence.",IF(AC131="A153-LOW-NOT-ESTABLISHED","Trace provenance or collect genuinely independent evidence.",IF(AC131="A153-LOW-SENSITIVE","Collect the evidence most likely to change the result.",IF(AC131="A153-LOW-SINGLE-ORIGIN","Seek genuinely independent corroboration.",IF(AC131="A153-LOW-WEAK-LINES","Strengthen direct support before consequential use.",IF(AC131="A153-MODERATE-HISTORICAL","Do not generalize it to the current decision without fresh evidence.",IF(AC131="A153-MODERATE-LIMITED","Reopen if the named limitation no longer holds.",IF(AC131="A153-MODERATE-NMC","Reopen if the exact claim, use, evidence or context changes.",IF(AC131="A153-MODERATE-ONE-LINE","A second genuinely independent line could change scope or wording.",IF(AC131="A153-MODERATE-SENSITIVE","Name the likely change trigger and keep the statement bounded.",IF(AC131="A153-MODERATE-SHARED-ORIGINS","Seek genuinely independent origins.",IF(AC131="A153-MODERATE-WEAK-LINES","Strengthen the direct evidence and preserve the limitation.",IF(AC131="A153-HIGH-DIRECT-INDEPENDENT","Reopen on the named evidence, context, assumption or decision-use trigger.",IF(AC131="A153-HIGH-INFERENCE-RETAINED","Retain the inference marker and reopen on the named trigger.",IF(AC131="A153-HIGH-NMC","Reopen on the named evidence, context, assumption or decision-use trigger.",""))))))))))))))))))))))))))))))))))))))</x:f>
      </x:c>
      <x:c r="AH131" s="38" t="str">
        <x:f>IF(A131="","",IF(Z131&lt;&gt;"Eligible","",IF(AND(V131="Consequential / high-impact",W131="Hard to reverse"),"CONF-OVERLAY-CONSEQUENCE + CONF-OVERLAY-HARD-TO-REVERSE",IF(AND(AA131="Low confidence",W131="Hard to reverse"),"CONF-OVERLAY-HARD-TO-REVERSE",IF(V131="Consequential / high-impact","CONF-OVERLAY-CONSEQUENCE",IF(W131="Hard to reverse","CONF-OVERLAY-HARD-TO-REVERSE",IF(OR(V131="Material / decision-changing",W131="Costly to reverse"),"CONF-OVERLAY-CONSEQUENCE","")))))))</x:f>
      </x:c>
      <x:c r="AI131" s="38" t="str">
        <x:f>IF(A131="","",IF(Z131&lt;&gt;"Eligible","",IF(AND(V131="Consequential / high-impact",W131="Hard to reverse"),IF(AA131="Low confidence","Independent review and formal approval required; default to deferral, evidence collection or a reversible test.","Independent accountable review and formal approval required before a consequential, hard-to-reverse action."),IF(AND(AA131="Low confidence",W131="Hard to reverse"),"Independent review and formal approval required; default to deferral, evidence collection or a reversible test.",IF(V131="Consequential / high-impact","Independent accountable review and formal approval required.",IF(W131="Hard to reverse","Independent review required before a hard-to-reverse action.",IF(OR(V131="Material / decision-changing",W131="Costly to reverse"),"Accountable reviewer required before material use.","Owner review; reopen on the named trigger.")))))))</x:f>
      </x:c>
      <x:c r="AJ131" s="38" t="str">
        <x:f>IF(A131="","",IF(Z131&lt;&gt;"Eligible","",IF(AND(V131="Consequential / high-impact",W131="Hard to reverse"),IF(AA131="Low confidence","Do not make an irreversible commitment from this Low-confidence assessment.","Prefer a reversible step and proceed only within the recorded scope after independent review; confidence itself is unchanged."),IF(AND(AA131="Low confidence",W131="Hard to reverse"),"Do not make an irreversible commitment from this Low-confidence assessment.",IF(V131="Consequential / high-impact","Proceed only within the recorded scope after independent review; confidence itself is unchanged.",IF(W131="Hard to reverse","Prefer a reversible step until review is complete.",IF(OR(V131="Material / decision-changing",W131="Costly to reverse"),"Use only after accountable review and within the stated boundary.","Proceed within the stated scope and preserve the reopen condition.")))))))</x:f>
      </x:c>
      <x:c r="AK131" s="37"/>
      <x:c r="AL131" s="37"/>
      <x:c r="AM131" s="37"/>
      <x:c r="AN131" s="37"/>
      <x:c r="AO131" s="42"/>
      <x:c r="AP131" s="38" t="str">
        <x:f>IF(A131="","",IF(Z131&lt;&gt;"Eligible","Not active",IF(OR(AND(AN131&lt;&gt;"",NOT(OR(EXACT(AN131,"Yes"),EXACT(AN131,"No")))),AND(AO131&lt;&gt;"",NOT(ISNUMBER(AO131)))),"H00",IF(OR(AK131="",AM131="",AN131=""),"H01",IF(AND(OR(V131="Material / decision-changing",V131="Consequential / high-impact",W131="Costly to reverse",W131="Hard to reverse"),AL131=""),"H02",IF(AND(OR(V131="Consequential / high-impact",W131="Hard to reverse"),AK131&lt;&gt;"",AL131&lt;&gt;"",EXACT(AK131,AL131)),"H03",IF(AND(AN131="Yes",AO131=""),"H04",IF(AND(AN131="No",AO131&lt;&gt;""),"H05","H06"))))))))</x:f>
      </x:c>
      <x:c r="AQ131" s="38" t="str">
        <x:f>IF(A131="","",IF(AP131="Not active","Not active",IF(OR(AP131="H00",AP131="H01",AP131="H04"),"Incomplete",IF(OR(AP131="H02",AP131="H03",AP131="H05"),"Draft","Complete"))))</x:f>
      </x:c>
      <x:c r="AR131" s="38" t="str">
        <x:f>IF(A131="","",IF(AP131="H00","CONF-HANDOFF-INVALID",IF(AP131="H01","CONF-HANDOFF-INCOMPLETE",IF(AP131="H02","CONF-HANDOFF-REVIEWER",IF(AP131="H03","CONF-HANDOFF-INDEPENDENCE",IF(AP131="H04","CONF-HANDOFF-DATE",IF(AP131="H05","CONF-HANDOFF-DATE-NOT-MATERIAL","")))))))</x:f>
      </x:c>
      <x:c r="AS131" s="38" t="str">
        <x:f>IF(A131="","",IF(AP131="H06","Permitted","Prohibited"))</x:f>
      </x:c>
      <x:c r="AT131" s="38" t="str">
        <x:f>IF(A131="","",IF(OR(AB131="P131",AB131="P132",AB131="P134",AB131="P135"),"What Counts as Reliable Evidence in Competitor Analysis?",IF(AB131="P133","Observed, Inferred and Unresolved Evidence",IF(AB131="P136","How to Handle Contradictory Competitor Evidence",IF(AB131="P137","When Competitor Evidence Becomes Too Old to Use","")))))</x:f>
      </x:c>
      <x:c r="AU131" s="38" t="str">
        <x:f>IF(A131="","","SERPIFAI Confidence Statement Method v1.0.1")</x:f>
      </x:c>
      <x:c r="AV131" s="38" t="str">
        <x:f>IF(A131="","","Qualitative evidence-and-uncertainty protocol; not probability, calibrated accuracy, scoring, assurance or a guarantee.")</x:f>
      </x:c>
    </x:row>
    <x:row r="132">
      <x:c r="A132" s="37"/>
      <x:c r="B132" s="37"/>
      <x:c r="C132" s="37"/>
      <x:c r="D132" s="37"/>
      <x:c r="E132" s="42"/>
      <x:c r="F132" s="37"/>
      <x:c r="G132" s="37"/>
      <x:c r="H132" s="37"/>
      <x:c r="I132" s="37"/>
      <x:c r="J132" s="37"/>
      <x:c r="K132" s="37"/>
      <x:c r="L132" s="37"/>
      <x:c r="M132" s="37"/>
      <x:c r="N132" s="37"/>
      <x:c r="O132" s="37"/>
      <x:c r="P132" s="37"/>
      <x:c r="Q132" s="37"/>
      <x:c r="R132" s="37"/>
      <x:c r="S132" s="37"/>
      <x:c r="T132" s="37"/>
      <x:c r="U132" s="37"/>
      <x:c r="V132" s="37"/>
      <x:c r="W132" s="37"/>
      <x:c r="X132" s="38" t="str">
        <x:f>IF(A132="","",IF(NOT(AND(OR(EXACT(F132,"Use"),EXACT(F132,"Use with limits"),EXACT(F132,"Review required"),EXACT(F132,"Refuse claim"),EXACT(F132,"No material change")),OR(EXACT(J132,"Fit"),EXACT(J132,"Limited / weak"),EXACT(J132,"Stale"),EXACT(J132,"Contradictory"),EXACT(J132,"Missing")),OR(EXACT(K132,"Supported"),EXACT(K132,"Inferred"),EXACT(K132,"Unresolved")),OR(EXACT(L132,"Yes"),EXACT(L132,"Partial"),EXACT(L132,"No"),EXACT(L132,"Unknown")),OR(EXACT(M132,"None found"),EXACT(M132,"Apparent contradiction resolved"),EXACT(M132,"Material contradiction unresolved"),EXACT(M132,"Not checked")),OR(EXACT(N132,"None"),EXACT(N132,"Recoverable missing evidence"),EXACT(N132,"Material evidence unavailable"),EXACT(N132,"Unknown")),OR(EXACT(O132,"Multiple independent lines"),EXACT(O132,"One independent line"),EXACT(O132,"Single-origin only"),EXACT(O132,"Not established")),OR(EXACT(Q132,"None"),EXACT(Q132,"Limited and visible"),EXACT(Q132,"Material but bounded"),EXACT(Q132,"Material and unresolved")),OR(EXACT(S132,"Fit for current decision"),EXACT(S132,"Historical but deliberately bounded"),EXACT(S132,"Stale for current decision"),EXACT(S132,"Context not established")),OR(EXACT(T132,"Unlikely to change assessment"),EXACT(T132,"Could change scope or wording"),EXACT(T132,"Likely to change assessment")),OR(EXACT(V132,"Routine / descriptive"),EXACT(V132,"Material / decision-changing"),EXACT(V132,"Consequential / high-impact")),OR(EXACT(W132,"Easy to reverse"),EXACT(W132,"Costly to reverse"),EXACT(W132,"Hard to reverse")),IF(F132="No material change",OR(EXACT(H132,"Unchanged exact claim"),EXACT(H132,"Changed exact claim")),TRUE),IF(F132="No material change",OR(EXACT(I132,"Unchanged decision use"),EXACT(I132,"Changed decision use")),TRUE),IF(OR(O132="Multiple independent lines",O132="One independent line"),OR(EXACT(P132,"Established independent origins"),EXACT(P132,"Shared or dependent origins"),EXACT(P132,"Not established")),TRUE))),"Invalid","Valid"))</x:f>
      </x:c>
      <x:c r="Y132" s="38" t="str">
        <x:f>IF(A132="","",IF(X132="Invalid","Not evaluated after P00",IF(OR(C132="",D132="",F132="",IF(F132="No material change",OR(H132="",I132=""),FALSE),J132="",K132="",L132="",M132="",N132="",O132="",IF(OR(O132="Multiple independent lines",O132="One independent line"),P132="",FALSE),Q132="",IF(Q132&lt;&gt;"None",R132="",FALSE),S132="",T132="",U132="",V132="",W132=""),"Incomplete","Complete")))</x:f>
      </x:c>
      <x:c r="Z132" s="38" t="str">
        <x:f>IF(A132="","",IF(AB132="P00","Invalid controlled input",IF(AB132="P01","Incomplete",IF(OR(AB132="P02",AB132="P03",AB132="P04",AB132="P05",AB132="P06",AB132="P07",AB132="P08",AB132="P09"),"Not eligible","Eligible"))))</x:f>
      </x:c>
      <x:c r="AA132" s="38" t="str">
        <x:f>IF(A132="","",IF(AB132="P00","No confidence assigned",IF(AB132="P01","No confidence result",IF(OR(AB132="P02",AB132="P03",AB132="P04",AB132="P05",AB132="P06",AB132="P07",AB132="P08",AB132="P09"),"Confidence not assignable",IF(AB132="P10","Low confidence",IF(AB132="P11","Moderate confidence","High confidence"))))))</x:f>
      </x:c>
      <x:c r="AB132" s="38" t="str">
        <x:f>IF(A132="","",IF(X132="Invalid","P00",IF(Y132="Incomplete","P01",IF(F132="Refuse claim","P02",IF(F132="Review required","P03",IF(K132="Unresolved","P04",IF(OR(L132="No",L132="Unknown",L132="Partial"),"P05",IF(OR(J132="Missing",N132&lt;&gt;"None",M132="Not checked"),"P06",IF(OR(J132="Contradictory",M132="Material contradiction unresolved"),"P07",IF(OR(J132="Stale",S132="Stale for current decision",S132="Context not established",Q132="Material and unresolved"),"P08",IF(OR(AND(F132="Use with limits",G132=""),AND(F132="No material change",H132="Changed exact claim"),AND(F132="No material change",I132="Changed decision use"),AND(OR(O132="Multiple independent lines",O132="One independent line"),P132="Not established"),AND(Q132="None",R132&lt;&gt;"")),"P09",IF(OR(Q132="Material but bounded",AND(S132="Historical but deliberately bounded",J132="Limited / weak"),O132="Not established",AND(J132="Limited / weak",O132="Multiple independent lines",P132="Established independent origins",T132="Likely to change assessment"),AND(O132="Single-origin only",NOT(AND(F132="Use",J132="Fit",OR(K132="Supported",K132="Inferred"),L132="Yes",OR(M132="None found",M132="Apparent contradiction resolved"),N132="None",O132="Single-origin only",OR(Q132="None",Q132="Limited and visible"),S132="Fit for current decision",T132="Unlikely to change assessment"))),T132="Likely to change assessment"),"P10",IF(OR(AND(F132="No material change",NOT(AND(OR(F132="Use",F132="No material change"),IF(F132="No material change",AND(H132="Unchanged exact claim",I132="Unchanged decision use"),TRUE),J132="Fit",OR(K132="Supported",K132="Inferred"),L132="Yes",OR(M132="None found",M132="Apparent contradiction resolved"),N132="None",O132="Multiple independent lines",P132="Established independent origins",OR(Q132="None",Q132="Limited and visible"),S132="Fit for current decision",T132="Unlikely to change assessment"))),F132="Use with limits",S132="Historical but deliberately bounded",P132="Shared or dependent origins",O132="One independent line",AND(F132="Use",J132="Fit",OR(K132="Supported",K132="Inferred"),L132="Yes",OR(M132="None found",M132="Apparent contradiction resolved"),N132="None",O132="Single-origin only",OR(Q132="None",Q132="Limited and visible"),S132="Fit for current decision",T132="Unlikely to change assessment"),AND(J132="Limited / weak",O132="Multiple independent lines",P132="Established independent origins",OR(T132="Unlikely to change assessment",T132="Could change scope or wording")),T132="Could change scope or wording"),"P11",IF(AND(OR(F132="Use",F132="No material change"),IF(F132="No material change",AND(H132="Unchanged exact claim",I132="Unchanged decision use"),TRUE),J132="Fit",OR(K132="Supported",K132="Inferred"),L132="Yes",OR(M132="None found",M132="Apparent contradiction resolved"),N132="None",O132="Multiple independent lines",P132="Established independent origins",OR(Q132="None",Q132="Limited and visible"),S132="Fit for current decision",T132="Unlikely to change assessment"),"P12","P09"))))))))))))))</x:f>
      </x:c>
      <x:c r="AC132" s="38" t="str">
        <x:f>IF(A132="","",IF(AB132="P00","CONF-TECH-INVALID-ENUM",IF(AB132="P01","CONF-INCOMPLETE",IF(AB132="P02","CONF-UPSTREAM-REFUSE",IF(AB132="P03","CONF-UPSTREAM-REVIEW",IF(AB132="P04",IF(F132="No material change","CONF-SC-NMC-UNRESOLVED","CONF-UPSTREAM-UNRESOLVED"),IF(AB132="P05",IF(L132="Partial","CONF-DIRECT-FIT-PARTIAL","CONF-DIRECT-FIT"),IF(AB132="P06","CONF-MISSING-OR-UNCHECKED",IF(AB132="P07",IF(F132="No material change","CONF-SC-NMC-CONTRADICTION","CONF-CONTRADICTION"),IF(AB132="P08",IF(Q132="Material and unresolved","CONF-NOT-ASSIGNABLE-ASSUMPTION",IF(AND(F132="No material change",OR(J132="Stale",S132="Stale for current decision")),"CONF-SC-NMC-STALE",IF(S132="Context not established","CONF-NOT-ASSIGNABLE-CONTEXT","CONF-NOT-ASSIGNABLE-STALE-CURRENT"))),IF(AB132="P09",IF(AND(F132="Use with limits",G132=""),"CONF-SC-LIMIT-MISSING",IF(AND(F132="No material change",H132="Changed exact claim"),"CONF-SC-NMC-CLAIM-CHANGED",IF(AND(F132="No material change",I132="Changed decision use"),"CONF-SC-NMC-USE-CHANGED",IF(AND(OR(O132="Multiple independent lines",O132="One independent line"),P132="Not established"),"CONF-SC-INDEPENDENCE-UNPROVEN",IF(AND(Q132="None",R132&lt;&gt;""),"CONF-SC-ASSUMPTION-CONFLICT","CONF-SC-UNCLASSIFIED"))))),IF(AB132="P10",IF(Q132="Material but bounded","CONF-LOW-ASSUMPTION",IF(AND(S132="Historical but deliberately bounded",J132="Limited / weak"),"CONF-LOW-HISTORICAL",IF(O132="Not established","CONF-LOW-NOT-ESTABLISHED",IF(AND(J132="Limited / weak",O132="Multiple independent lines",P132="Established independent origins",T132="Likely to change assessment"),"CONF-LOW-WEAK-LINES",IF(AND(O132="Single-origin only",NOT(AND(F132="Use",J132="Fit",OR(K132="Supported",K132="Inferred"),L132="Yes",OR(M132="None found",M132="Apparent contradiction resolved"),N132="None",O132="Single-origin only",OR(Q132="None",Q132="Limited and visible"),S132="Fit for current decision",T132="Unlikely to change assessment"))),"CONF-LOW-SINGLE-ORIGIN","CONF-LOW-SENSITIVE"))))),IF(AB132="P11",IF(F132="No material change","CONF-MODERATE-NMC",IF(F132="Use with limits","CONF-MODERATE-LIMITED",IF(S132="Historical but deliberately bounded","CONF-MODERATE-HISTORICAL",IF(P132="Shared or dependent origins","CONF-MODERATE-SHARED-ORIGINS",IF(OR(O132="One independent line",AND(F132="Use",J132="Fit",OR(K132="Supported",K132="Inferred"),L132="Yes",OR(M132="None found",M132="Apparent contradiction resolved"),N132="None",O132="Single-origin only",OR(Q132="None",Q132="Limited and visible"),S132="Fit for current decision",T132="Unlikely to change assessment")),"CONF-MODERATE-ONE-LINE",IF(AND(J132="Limited / weak",O132="Multiple independent lines",P132="Established independent origins",OR(T132="Unlikely to change assessment",T132="Could change scope or wording")),"CONF-MODERATE-WEAK-LINES","CONF-MODERATE-SENSITIVE")))))),IF(AB132="P12",IF(F132="No material change","CONF-HIGH-NMC",IF(K132="Inferred","CONF-HIGH-INFERENCE-RETAINED","CONF-HIGH-DIRECT-INDEPENDENT")),""))))))))))))))</x:f>
      </x:c>
      <x:c r="AD132" s="38" t="str">
        <x:f>IF(A132="","",IF(AC132="A154-TECH-INVALID-ENUM","One or more active Stage 1 controlled values are invalid.",IF(AC132="A154-INCOMPLETE","The active Stage 1 assessment is incomplete.",IF(AC132="A154-UPSTREAM-REFUSE","What Counts as Reliable Evidence in Competitor Analysis? returned Refuse claim.",IF(AC132="A154-UPSTREAM-REVIEW","What Counts as Reliable Evidence in Competitor Analysis? returned Review required.",IF(AC132="A154-SC-NMC-UNRESOLVED","The no-material-change claim remains unresolved.",IF(AC132="A154-UPSTREAM-UNRESOLVED","The claim remains unresolved.",IF(AC132="A154-DIRECT-FIT","The evidence does not directly fit the exact submitted claim.",IF(AC132="A154-DIRECT-FIT-PARTIAL","The submitted claim only partially fits the evidence.",IF(AC132="A154-MISSING-OR-UNCHECKED","Required evidence is missing, unavailable, unknown, or contradiction checking is incomplete.",IF(AC132="A154-CONTRADICTION","A material contradiction remains unresolved.",IF(AC132="A154-SC-NMC-CONTRADICTION","The no-material-change submission contains an unresolved material contradiction.",IF(AC132="A154-NOT-ASSIGNABLE-ASSUMPTION","A material assumption remains unresolved.",IF(AC132="A154-NOT-ASSIGNABLE-CONTEXT","The relevant context is not established.",IF(AC132="A154-NOT-ASSIGNABLE-STALE-CURRENT","The evidence or context is stale for the current decision.",IF(AC132="A154-SC-NMC-STALE","The no-material-change assessment is stale for the current decision.",IF(AC132="A154-SC-ASSUMPTION-CONFLICT","The assumption category and detail conflict.",IF(AC132="A154-SC-INDEPENDENCE-UNPROVEN","Independent origins are not established.",IF(AC132="A154-SC-LIMIT-MISSING","Use with limits requires a named limitation.",IF(AC132="A154-SC-NMC-CLAIM-CHANGED","The exact claim changed, so prior confidence cannot be carried forward.",IF(AC132="A154-SC-NMC-USE-CHANGED","The decision use changed.",IF(AC132="A154-SC-UNCLASSIFIED","The valid input combination has no authorized classification.",IF(AC132="A154-LOW-ASSUMPTION","A bounded material assumption makes the eligible assessment fragile.",IF(AC132="A154-LOW-HISTORICAL","Historical, weak support makes the assessment fragile.",IF(AC132="A154-LOW-NOT-ESTABLISHED","Support exists but independent support is not established.",IF(AC132="A154-LOW-SENSITIVE","Plausible new evidence is likely to change the assessment.",IF(AC132="A154-LOW-SINGLE-ORIGIN","The eligible assessment depends on one origin and fails the stable single-origin conjunction.",IF(AC132="A154-LOW-WEAK-LINES","Multiple independent lines remain weak and the result is likely to change.",IF(AC132="A154-MODERATE-HISTORICAL","The evidence supports a deliberately historical, bounded assessment.",IF(AC132="A154-MODERATE-LIMITED","The assessment is eligible only within the named limitation.",IF(AC132="A154-MODERATE-NMC","The unchanged assessment remains eligible but retains meaningful uncertainty.",IF(AC132="A154-MODERATE-ONE-LINE","The assessment rests on one effective line of support.",IF(AC132="A154-MODERATE-SENSITIVE","Meaningful new evidence could change the scope or wording.",IF(AC132="A154-MODERATE-SHARED-ORIGINS","The lines share or depend on common origins, reducing independent corroboration.",IF(AC132="A154-MODERATE-WEAK-LINES","Established independent origins support the assessment, but the evidence remains limited or weak.",IF(AC132="A154-HIGH-DIRECT-INDEPENDENT","Direct, coherent support with established independent origins and limited visible assumptions supports the bounded assessment.",IF(AC132="A154-HIGH-INFERENCE-RETAINED","Direct, coherent support with established independent origins supports the bounded inference; it remains explicitly an inference.",IF(AC132="A154-HIGH-NMC","The exact claim and decision use are unchanged and the strong-support conditions remain satisfied.",""))))))))))))))))))))))))))))))))))))))</x:f>
      </x:c>
      <x:c r="AE132" s="38" t="str">
        <x:f>IF(A132="","",IF(Z132="Invalid controlled input","No confidence statement is permitted.",IF(Z132="Incomplete","No confidence statement is permitted until Stage 1 is complete.",IF(Z132="Not eligible","Confidence not assignable: no confidence statement is permitted for "&amp;C132&amp;" because "&amp;AD132&amp;" "&amp;AG132,IF(AA132="High confidence",IF(K132="Inferred","The evidence supports the inference that ","The available evidence strongly supports the assessment that ")&amp;C132&amp;", with High confidence within "&amp;D132&amp;". The principal remaining uncertainty is "&amp;U132,IF(AA132="Moderate confidence",IF(K132="Inferred","The evidence supports the inference that ","The available evidence supports the assessment that ")&amp;C132&amp;", with Moderate confidence within "&amp;D132&amp;". "&amp;U132&amp;" could change its scope or wording.",IF(K132="Inferred","The limited evidence supports the provisional inference that ","Limited evidence weakly supports the bounded assessment that ")&amp;C132&amp;". Treat it as provisional because "&amp;U132))))))</x:f>
      </x:c>
      <x:c r="AF132" s="38" t="str">
        <x:f>IF(A132="","",IF(Z132="Invalid controlled input","Do not preserve or reuse a previous result.",IF(Z132="Incomplete","Do not infer a result from partial inputs.",IF(Z132="Not eligible","Do not use High, Moderate or Low confidence, zero confidence, very low confidence, or wording that presents the claim as established.",IF(AA132="High confidence","Do not say certain, proven, guaranteed, definitely, conclusive, established fact, or assign a numerical probability.",IF(AA132="Moderate confidence","Do not say definitive, conclusive, established fact, or attach a percentage band.","Do not say shows, confirms, demonstrates as established, or use Low confidence to rescue an unsupported claim."))))))</x:f>
      </x:c>
      <x:c r="AG132" s="38" t="str">
        <x:f>IF(A132="","",IF(AC132="A154-TECH-INVALID-ENUM","Correct the exact invalid value and resubmit.",IF(AC132="A154-INCOMPLETE","Complete every active Stage 1 field.",IF(AC132="A154-UPSTREAM-REFUSE","Resolve or replace the refused claim through What Counts as Reliable Evidence in Competitor Analysis?.",IF(AC132="A154-UPSTREAM-REVIEW","Complete the review in What Counts as Reliable Evidence in Competitor Analysis? before confidence assessment.",IF(AC132="A154-SC-NMC-UNRESOLVED","Resolve the claim status upstream before assigning confidence.",IF(AC132="A154-UPSTREAM-UNRESOLVED","Resolve the claim status upstream before assigning confidence.",IF(AC132="A154-DIRECT-FIT","Narrow or replace the claim and rerun What Counts as Reliable Evidence in Competitor Analysis?.",IF(AC132="A154-DIRECT-FIT-PARTIAL","Submit the separately narrowed proposition approved through What Counts as Reliable Evidence in Competitor Analysis? as the new Exact claim with Direct claim fit set to Yes.",IF(AC132="A154-MISSING-OR-UNCHECKED","Recover or document the required evidence and complete the review in What Counts as Reliable Evidence in Competitor Analysis? before assigning confidence.",IF(AC132="A154-CONTRADICTION","Resolve or preserve the contradiction through How to Handle Contradictory Competitor Evidence before assigning confidence.",IF(AC132="A154-SC-NMC-CONTRADICTION","Resolve or preserve the contradiction through How to Handle Contradictory Competitor Evidence before assigning confidence.",IF(AC132="A154-NOT-ASSIGNABLE-ASSUMPTION","Resolve the material assumption or narrow the claim.",IF(AC132="A154-NOT-ASSIGNABLE-CONTEXT","Establish the relevant context before assigning confidence.",IF(AC132="A154-NOT-ASSIGNABLE-STALE-CURRENT","Update or historically bind the evidence through When Competitor Evidence Becomes Too Old to Use.",IF(AC132="A154-SC-NMC-STALE","Run a fresh assessment with current evidence.",IF(AC132="A154-SC-ASSUMPTION-CONFLICT","Choose a bounded assumption category or remove the detail.",IF(AC132="A154-SC-INDEPENDENCE-UNPROVEN","Trace origins or correct the support category.",IF(AC132="A154-SC-LIMIT-MISSING","Add the exact limitation or correct the upstream outcome.",IF(AC132="A154-SC-NMC-CLAIM-CHANGED","Run a fresh assessment.",IF(AC132="A154-SC-NMC-USE-CHANGED","Run a fresh assessment for the new use.",IF(AC132="A154-SC-UNCLASSIFIED","Return to method governance; do not invent a result.",IF(AC132="A154-LOW-ASSUMPTION","Keep the assumption explicit and seek evidence that could remove it.",IF(AC132="A154-LOW-HISTORICAL","Use only historically bounded wording and seek current evidence.",IF(AC132="A154-LOW-NOT-ESTABLISHED","Trace provenance or collect genuinely independent evidence.",IF(AC132="A154-LOW-SENSITIVE","Collect the evidence most likely to change the result.",IF(AC132="A154-LOW-SINGLE-ORIGIN","Seek genuinely independent corroboration.",IF(AC132="A154-LOW-WEAK-LINES","Strengthen direct support before consequential use.",IF(AC132="A154-MODERATE-HISTORICAL","Do not generalize it to the current decision without fresh evidence.",IF(AC132="A154-MODERATE-LIMITED","Reopen if the named limitation no longer holds.",IF(AC132="A154-MODERATE-NMC","Reopen if the exact claim, use, evidence or context changes.",IF(AC132="A154-MODERATE-ONE-LINE","A second genuinely independent line could change scope or wording.",IF(AC132="A154-MODERATE-SENSITIVE","Name the likely change trigger and keep the statement bounded.",IF(AC132="A154-MODERATE-SHARED-ORIGINS","Seek genuinely independent origins.",IF(AC132="A154-MODERATE-WEAK-LINES","Strengthen the direct evidence and preserve the limitation.",IF(AC132="A154-HIGH-DIRECT-INDEPENDENT","Reopen on the named evidence, context, assumption or decision-use trigger.",IF(AC132="A154-HIGH-INFERENCE-RETAINED","Retain the inference marker and reopen on the named trigger.",IF(AC132="A154-HIGH-NMC","Reopen on the named evidence, context, assumption or decision-use trigger.",""))))))))))))))))))))))))))))))))))))))</x:f>
      </x:c>
      <x:c r="AH132" s="38" t="str">
        <x:f>IF(A132="","",IF(Z132&lt;&gt;"Eligible","",IF(AND(V132="Consequential / high-impact",W132="Hard to reverse"),"CONF-OVERLAY-CONSEQUENCE + CONF-OVERLAY-HARD-TO-REVERSE",IF(AND(AA132="Low confidence",W132="Hard to reverse"),"CONF-OVERLAY-HARD-TO-REVERSE",IF(V132="Consequential / high-impact","CONF-OVERLAY-CONSEQUENCE",IF(W132="Hard to reverse","CONF-OVERLAY-HARD-TO-REVERSE",IF(OR(V132="Material / decision-changing",W132="Costly to reverse"),"CONF-OVERLAY-CONSEQUENCE","")))))))</x:f>
      </x:c>
      <x:c r="AI132" s="38" t="str">
        <x:f>IF(A132="","",IF(Z132&lt;&gt;"Eligible","",IF(AND(V132="Consequential / high-impact",W132="Hard to reverse"),IF(AA132="Low confidence","Independent review and formal approval required; default to deferral, evidence collection or a reversible test.","Independent accountable review and formal approval required before a consequential, hard-to-reverse action."),IF(AND(AA132="Low confidence",W132="Hard to reverse"),"Independent review and formal approval required; default to deferral, evidence collection or a reversible test.",IF(V132="Consequential / high-impact","Independent accountable review and formal approval required.",IF(W132="Hard to reverse","Independent review required before a hard-to-reverse action.",IF(OR(V132="Material / decision-changing",W132="Costly to reverse"),"Accountable reviewer required before material use.","Owner review; reopen on the named trigger.")))))))</x:f>
      </x:c>
      <x:c r="AJ132" s="38" t="str">
        <x:f>IF(A132="","",IF(Z132&lt;&gt;"Eligible","",IF(AND(V132="Consequential / high-impact",W132="Hard to reverse"),IF(AA132="Low confidence","Do not make an irreversible commitment from this Low-confidence assessment.","Prefer a reversible step and proceed only within the recorded scope after independent review; confidence itself is unchanged."),IF(AND(AA132="Low confidence",W132="Hard to reverse"),"Do not make an irreversible commitment from this Low-confidence assessment.",IF(V132="Consequential / high-impact","Proceed only within the recorded scope after independent review; confidence itself is unchanged.",IF(W132="Hard to reverse","Prefer a reversible step until review is complete.",IF(OR(V132="Material / decision-changing",W132="Costly to reverse"),"Use only after accountable review and within the stated boundary.","Proceed within the stated scope and preserve the reopen condition.")))))))</x:f>
      </x:c>
      <x:c r="AK132" s="37"/>
      <x:c r="AL132" s="37"/>
      <x:c r="AM132" s="37"/>
      <x:c r="AN132" s="37"/>
      <x:c r="AO132" s="42"/>
      <x:c r="AP132" s="38" t="str">
        <x:f>IF(A132="","",IF(Z132&lt;&gt;"Eligible","Not active",IF(OR(AND(AN132&lt;&gt;"",NOT(OR(EXACT(AN132,"Yes"),EXACT(AN132,"No")))),AND(AO132&lt;&gt;"",NOT(ISNUMBER(AO132)))),"H00",IF(OR(AK132="",AM132="",AN132=""),"H01",IF(AND(OR(V132="Material / decision-changing",V132="Consequential / high-impact",W132="Costly to reverse",W132="Hard to reverse"),AL132=""),"H02",IF(AND(OR(V132="Consequential / high-impact",W132="Hard to reverse"),AK132&lt;&gt;"",AL132&lt;&gt;"",EXACT(AK132,AL132)),"H03",IF(AND(AN132="Yes",AO132=""),"H04",IF(AND(AN132="No",AO132&lt;&gt;""),"H05","H06"))))))))</x:f>
      </x:c>
      <x:c r="AQ132" s="38" t="str">
        <x:f>IF(A132="","",IF(AP132="Not active","Not active",IF(OR(AP132="H00",AP132="H01",AP132="H04"),"Incomplete",IF(OR(AP132="H02",AP132="H03",AP132="H05"),"Draft","Complete"))))</x:f>
      </x:c>
      <x:c r="AR132" s="38" t="str">
        <x:f>IF(A132="","",IF(AP132="H00","CONF-HANDOFF-INVALID",IF(AP132="H01","CONF-HANDOFF-INCOMPLETE",IF(AP132="H02","CONF-HANDOFF-REVIEWER",IF(AP132="H03","CONF-HANDOFF-INDEPENDENCE",IF(AP132="H04","CONF-HANDOFF-DATE",IF(AP132="H05","CONF-HANDOFF-DATE-NOT-MATERIAL","")))))))</x:f>
      </x:c>
      <x:c r="AS132" s="38" t="str">
        <x:f>IF(A132="","",IF(AP132="H06","Permitted","Prohibited"))</x:f>
      </x:c>
      <x:c r="AT132" s="38" t="str">
        <x:f>IF(A132="","",IF(OR(AB132="P132",AB132="P133",AB132="P135",AB132="P136"),"What Counts as Reliable Evidence in Competitor Analysis?",IF(AB132="P134","Observed, Inferred and Unresolved Evidence",IF(AB132="P137","How to Handle Contradictory Competitor Evidence",IF(AB132="P138","When Competitor Evidence Becomes Too Old to Use","")))))</x:f>
      </x:c>
      <x:c r="AU132" s="38" t="str">
        <x:f>IF(A132="","","SERPIFAI Confidence Statement Method v1.0.1")</x:f>
      </x:c>
      <x:c r="AV132" s="38" t="str">
        <x:f>IF(A132="","","Qualitative evidence-and-uncertainty protocol; not probability, calibrated accuracy, scoring, assurance or a guarantee.")</x:f>
      </x:c>
    </x:row>
    <x:row r="133">
      <x:c r="A133" s="37"/>
      <x:c r="B133" s="37"/>
      <x:c r="C133" s="37"/>
      <x:c r="D133" s="37"/>
      <x:c r="E133" s="42"/>
      <x:c r="F133" s="37"/>
      <x:c r="G133" s="37"/>
      <x:c r="H133" s="37"/>
      <x:c r="I133" s="37"/>
      <x:c r="J133" s="37"/>
      <x:c r="K133" s="37"/>
      <x:c r="L133" s="37"/>
      <x:c r="M133" s="37"/>
      <x:c r="N133" s="37"/>
      <x:c r="O133" s="37"/>
      <x:c r="P133" s="37"/>
      <x:c r="Q133" s="37"/>
      <x:c r="R133" s="37"/>
      <x:c r="S133" s="37"/>
      <x:c r="T133" s="37"/>
      <x:c r="U133" s="37"/>
      <x:c r="V133" s="37"/>
      <x:c r="W133" s="37"/>
      <x:c r="X133" s="38" t="str">
        <x:f>IF(A133="","",IF(NOT(AND(OR(EXACT(F133,"Use"),EXACT(F133,"Use with limits"),EXACT(F133,"Review required"),EXACT(F133,"Refuse claim"),EXACT(F133,"No material change")),OR(EXACT(J133,"Fit"),EXACT(J133,"Limited / weak"),EXACT(J133,"Stale"),EXACT(J133,"Contradictory"),EXACT(J133,"Missing")),OR(EXACT(K133,"Supported"),EXACT(K133,"Inferred"),EXACT(K133,"Unresolved")),OR(EXACT(L133,"Yes"),EXACT(L133,"Partial"),EXACT(L133,"No"),EXACT(L133,"Unknown")),OR(EXACT(M133,"None found"),EXACT(M133,"Apparent contradiction resolved"),EXACT(M133,"Material contradiction unresolved"),EXACT(M133,"Not checked")),OR(EXACT(N133,"None"),EXACT(N133,"Recoverable missing evidence"),EXACT(N133,"Material evidence unavailable"),EXACT(N133,"Unknown")),OR(EXACT(O133,"Multiple independent lines"),EXACT(O133,"One independent line"),EXACT(O133,"Single-origin only"),EXACT(O133,"Not established")),OR(EXACT(Q133,"None"),EXACT(Q133,"Limited and visible"),EXACT(Q133,"Material but bounded"),EXACT(Q133,"Material and unresolved")),OR(EXACT(S133,"Fit for current decision"),EXACT(S133,"Historical but deliberately bounded"),EXACT(S133,"Stale for current decision"),EXACT(S133,"Context not established")),OR(EXACT(T133,"Unlikely to change assessment"),EXACT(T133,"Could change scope or wording"),EXACT(T133,"Likely to change assessment")),OR(EXACT(V133,"Routine / descriptive"),EXACT(V133,"Material / decision-changing"),EXACT(V133,"Consequential / high-impact")),OR(EXACT(W133,"Easy to reverse"),EXACT(W133,"Costly to reverse"),EXACT(W133,"Hard to reverse")),IF(F133="No material change",OR(EXACT(H133,"Unchanged exact claim"),EXACT(H133,"Changed exact claim")),TRUE),IF(F133="No material change",OR(EXACT(I133,"Unchanged decision use"),EXACT(I133,"Changed decision use")),TRUE),IF(OR(O133="Multiple independent lines",O133="One independent line"),OR(EXACT(P133,"Established independent origins"),EXACT(P133,"Shared or dependent origins"),EXACT(P133,"Not established")),TRUE))),"Invalid","Valid"))</x:f>
      </x:c>
      <x:c r="Y133" s="38" t="str">
        <x:f>IF(A133="","",IF(X133="Invalid","Not evaluated after P00",IF(OR(C133="",D133="",F133="",IF(F133="No material change",OR(H133="",I133=""),FALSE),J133="",K133="",L133="",M133="",N133="",O133="",IF(OR(O133="Multiple independent lines",O133="One independent line"),P133="",FALSE),Q133="",IF(Q133&lt;&gt;"None",R133="",FALSE),S133="",T133="",U133="",V133="",W133=""),"Incomplete","Complete")))</x:f>
      </x:c>
      <x:c r="Z133" s="38" t="str">
        <x:f>IF(A133="","",IF(AB133="P00","Invalid controlled input",IF(AB133="P01","Incomplete",IF(OR(AB133="P02",AB133="P03",AB133="P04",AB133="P05",AB133="P06",AB133="P07",AB133="P08",AB133="P09"),"Not eligible","Eligible"))))</x:f>
      </x:c>
      <x:c r="AA133" s="38" t="str">
        <x:f>IF(A133="","",IF(AB133="P00","No confidence assigned",IF(AB133="P01","No confidence result",IF(OR(AB133="P02",AB133="P03",AB133="P04",AB133="P05",AB133="P06",AB133="P07",AB133="P08",AB133="P09"),"Confidence not assignable",IF(AB133="P10","Low confidence",IF(AB133="P11","Moderate confidence","High confidence"))))))</x:f>
      </x:c>
      <x:c r="AB133" s="38" t="str">
        <x:f>IF(A133="","",IF(X133="Invalid","P00",IF(Y133="Incomplete","P01",IF(F133="Refuse claim","P02",IF(F133="Review required","P03",IF(K133="Unresolved","P04",IF(OR(L133="No",L133="Unknown",L133="Partial"),"P05",IF(OR(J133="Missing",N133&lt;&gt;"None",M133="Not checked"),"P06",IF(OR(J133="Contradictory",M133="Material contradiction unresolved"),"P07",IF(OR(J133="Stale",S133="Stale for current decision",S133="Context not established",Q133="Material and unresolved"),"P08",IF(OR(AND(F133="Use with limits",G133=""),AND(F133="No material change",H133="Changed exact claim"),AND(F133="No material change",I133="Changed decision use"),AND(OR(O133="Multiple independent lines",O133="One independent line"),P133="Not established"),AND(Q133="None",R133&lt;&gt;"")),"P09",IF(OR(Q133="Material but bounded",AND(S133="Historical but deliberately bounded",J133="Limited / weak"),O133="Not established",AND(J133="Limited / weak",O133="Multiple independent lines",P133="Established independent origins",T133="Likely to change assessment"),AND(O133="Single-origin only",NOT(AND(F133="Use",J133="Fit",OR(K133="Supported",K133="Inferred"),L133="Yes",OR(M133="None found",M133="Apparent contradiction resolved"),N133="None",O133="Single-origin only",OR(Q133="None",Q133="Limited and visible"),S133="Fit for current decision",T133="Unlikely to change assessment"))),T133="Likely to change assessment"),"P10",IF(OR(AND(F133="No material change",NOT(AND(OR(F133="Use",F133="No material change"),IF(F133="No material change",AND(H133="Unchanged exact claim",I133="Unchanged decision use"),TRUE),J133="Fit",OR(K133="Supported",K133="Inferred"),L133="Yes",OR(M133="None found",M133="Apparent contradiction resolved"),N133="None",O133="Multiple independent lines",P133="Established independent origins",OR(Q133="None",Q133="Limited and visible"),S133="Fit for current decision",T133="Unlikely to change assessment"))),F133="Use with limits",S133="Historical but deliberately bounded",P133="Shared or dependent origins",O133="One independent line",AND(F133="Use",J133="Fit",OR(K133="Supported",K133="Inferred"),L133="Yes",OR(M133="None found",M133="Apparent contradiction resolved"),N133="None",O133="Single-origin only",OR(Q133="None",Q133="Limited and visible"),S133="Fit for current decision",T133="Unlikely to change assessment"),AND(J133="Limited / weak",O133="Multiple independent lines",P133="Established independent origins",OR(T133="Unlikely to change assessment",T133="Could change scope or wording")),T133="Could change scope or wording"),"P11",IF(AND(OR(F133="Use",F133="No material change"),IF(F133="No material change",AND(H133="Unchanged exact claim",I133="Unchanged decision use"),TRUE),J133="Fit",OR(K133="Supported",K133="Inferred"),L133="Yes",OR(M133="None found",M133="Apparent contradiction resolved"),N133="None",O133="Multiple independent lines",P133="Established independent origins",OR(Q133="None",Q133="Limited and visible"),S133="Fit for current decision",T133="Unlikely to change assessment"),"P12","P09"))))))))))))))</x:f>
      </x:c>
      <x:c r="AC133" s="38" t="str">
        <x:f>IF(A133="","",IF(AB133="P00","CONF-TECH-INVALID-ENUM",IF(AB133="P01","CONF-INCOMPLETE",IF(AB133="P02","CONF-UPSTREAM-REFUSE",IF(AB133="P03","CONF-UPSTREAM-REVIEW",IF(AB133="P04",IF(F133="No material change","CONF-SC-NMC-UNRESOLVED","CONF-UPSTREAM-UNRESOLVED"),IF(AB133="P05",IF(L133="Partial","CONF-DIRECT-FIT-PARTIAL","CONF-DIRECT-FIT"),IF(AB133="P06","CONF-MISSING-OR-UNCHECKED",IF(AB133="P07",IF(F133="No material change","CONF-SC-NMC-CONTRADICTION","CONF-CONTRADICTION"),IF(AB133="P08",IF(Q133="Material and unresolved","CONF-NOT-ASSIGNABLE-ASSUMPTION",IF(AND(F133="No material change",OR(J133="Stale",S133="Stale for current decision")),"CONF-SC-NMC-STALE",IF(S133="Context not established","CONF-NOT-ASSIGNABLE-CONTEXT","CONF-NOT-ASSIGNABLE-STALE-CURRENT"))),IF(AB133="P09",IF(AND(F133="Use with limits",G133=""),"CONF-SC-LIMIT-MISSING",IF(AND(F133="No material change",H133="Changed exact claim"),"CONF-SC-NMC-CLAIM-CHANGED",IF(AND(F133="No material change",I133="Changed decision use"),"CONF-SC-NMC-USE-CHANGED",IF(AND(OR(O133="Multiple independent lines",O133="One independent line"),P133="Not established"),"CONF-SC-INDEPENDENCE-UNPROVEN",IF(AND(Q133="None",R133&lt;&gt;""),"CONF-SC-ASSUMPTION-CONFLICT","CONF-SC-UNCLASSIFIED"))))),IF(AB133="P10",IF(Q133="Material but bounded","CONF-LOW-ASSUMPTION",IF(AND(S133="Historical but deliberately bounded",J133="Limited / weak"),"CONF-LOW-HISTORICAL",IF(O133="Not established","CONF-LOW-NOT-ESTABLISHED",IF(AND(J133="Limited / weak",O133="Multiple independent lines",P133="Established independent origins",T133="Likely to change assessment"),"CONF-LOW-WEAK-LINES",IF(AND(O133="Single-origin only",NOT(AND(F133="Use",J133="Fit",OR(K133="Supported",K133="Inferred"),L133="Yes",OR(M133="None found",M133="Apparent contradiction resolved"),N133="None",O133="Single-origin only",OR(Q133="None",Q133="Limited and visible"),S133="Fit for current decision",T133="Unlikely to change assessment"))),"CONF-LOW-SINGLE-ORIGIN","CONF-LOW-SENSITIVE"))))),IF(AB133="P11",IF(F133="No material change","CONF-MODERATE-NMC",IF(F133="Use with limits","CONF-MODERATE-LIMITED",IF(S133="Historical but deliberately bounded","CONF-MODERATE-HISTORICAL",IF(P133="Shared or dependent origins","CONF-MODERATE-SHARED-ORIGINS",IF(OR(O133="One independent line",AND(F133="Use",J133="Fit",OR(K133="Supported",K133="Inferred"),L133="Yes",OR(M133="None found",M133="Apparent contradiction resolved"),N133="None",O133="Single-origin only",OR(Q133="None",Q133="Limited and visible"),S133="Fit for current decision",T133="Unlikely to change assessment")),"CONF-MODERATE-ONE-LINE",IF(AND(J133="Limited / weak",O133="Multiple independent lines",P133="Established independent origins",OR(T133="Unlikely to change assessment",T133="Could change scope or wording")),"CONF-MODERATE-WEAK-LINES","CONF-MODERATE-SENSITIVE")))))),IF(AB133="P12",IF(F133="No material change","CONF-HIGH-NMC",IF(K133="Inferred","CONF-HIGH-INFERENCE-RETAINED","CONF-HIGH-DIRECT-INDEPENDENT")),""))))))))))))))</x:f>
      </x:c>
      <x:c r="AD133" s="38" t="str">
        <x:f>IF(A133="","",IF(AC133="A155-TECH-INVALID-ENUM","One or more active Stage 1 controlled values are invalid.",IF(AC133="A155-INCOMPLETE","The active Stage 1 assessment is incomplete.",IF(AC133="A155-UPSTREAM-REFUSE","What Counts as Reliable Evidence in Competitor Analysis? returned Refuse claim.",IF(AC133="A155-UPSTREAM-REVIEW","What Counts as Reliable Evidence in Competitor Analysis? returned Review required.",IF(AC133="A155-SC-NMC-UNRESOLVED","The no-material-change claim remains unresolved.",IF(AC133="A155-UPSTREAM-UNRESOLVED","The claim remains unresolved.",IF(AC133="A155-DIRECT-FIT","The evidence does not directly fit the exact submitted claim.",IF(AC133="A155-DIRECT-FIT-PARTIAL","The submitted claim only partially fits the evidence.",IF(AC133="A155-MISSING-OR-UNCHECKED","Required evidence is missing, unavailable, unknown, or contradiction checking is incomplete.",IF(AC133="A155-CONTRADICTION","A material contradiction remains unresolved.",IF(AC133="A155-SC-NMC-CONTRADICTION","The no-material-change submission contains an unresolved material contradiction.",IF(AC133="A155-NOT-ASSIGNABLE-ASSUMPTION","A material assumption remains unresolved.",IF(AC133="A155-NOT-ASSIGNABLE-CONTEXT","The relevant context is not established.",IF(AC133="A155-NOT-ASSIGNABLE-STALE-CURRENT","The evidence or context is stale for the current decision.",IF(AC133="A155-SC-NMC-STALE","The no-material-change assessment is stale for the current decision.",IF(AC133="A155-SC-ASSUMPTION-CONFLICT","The assumption category and detail conflict.",IF(AC133="A155-SC-INDEPENDENCE-UNPROVEN","Independent origins are not established.",IF(AC133="A155-SC-LIMIT-MISSING","Use with limits requires a named limitation.",IF(AC133="A155-SC-NMC-CLAIM-CHANGED","The exact claim changed, so prior confidence cannot be carried forward.",IF(AC133="A155-SC-NMC-USE-CHANGED","The decision use changed.",IF(AC133="A155-SC-UNCLASSIFIED","The valid input combination has no authorized classification.",IF(AC133="A155-LOW-ASSUMPTION","A bounded material assumption makes the eligible assessment fragile.",IF(AC133="A155-LOW-HISTORICAL","Historical, weak support makes the assessment fragile.",IF(AC133="A155-LOW-NOT-ESTABLISHED","Support exists but independent support is not established.",IF(AC133="A155-LOW-SENSITIVE","Plausible new evidence is likely to change the assessment.",IF(AC133="A155-LOW-SINGLE-ORIGIN","The eligible assessment depends on one origin and fails the stable single-origin conjunction.",IF(AC133="A155-LOW-WEAK-LINES","Multiple independent lines remain weak and the result is likely to change.",IF(AC133="A155-MODERATE-HISTORICAL","The evidence supports a deliberately historical, bounded assessment.",IF(AC133="A155-MODERATE-LIMITED","The assessment is eligible only within the named limitation.",IF(AC133="A155-MODERATE-NMC","The unchanged assessment remains eligible but retains meaningful uncertainty.",IF(AC133="A155-MODERATE-ONE-LINE","The assessment rests on one effective line of support.",IF(AC133="A155-MODERATE-SENSITIVE","Meaningful new evidence could change the scope or wording.",IF(AC133="A155-MODERATE-SHARED-ORIGINS","The lines share or depend on common origins, reducing independent corroboration.",IF(AC133="A155-MODERATE-WEAK-LINES","Established independent origins support the assessment, but the evidence remains limited or weak.",IF(AC133="A155-HIGH-DIRECT-INDEPENDENT","Direct, coherent support with established independent origins and limited visible assumptions supports the bounded assessment.",IF(AC133="A155-HIGH-INFERENCE-RETAINED","Direct, coherent support with established independent origins supports the bounded inference; it remains explicitly an inference.",IF(AC133="A155-HIGH-NMC","The exact claim and decision use are unchanged and the strong-support conditions remain satisfied.",""))))))))))))))))))))))))))))))))))))))</x:f>
      </x:c>
      <x:c r="AE133" s="38" t="str">
        <x:f>IF(A133="","",IF(Z133="Invalid controlled input","No confidence statement is permitted.",IF(Z133="Incomplete","No confidence statement is permitted until Stage 1 is complete.",IF(Z133="Not eligible","Confidence not assignable: no confidence statement is permitted for "&amp;C133&amp;" because "&amp;AD133&amp;" "&amp;AG133,IF(AA133="High confidence",IF(K133="Inferred","The evidence supports the inference that ","The available evidence strongly supports the assessment that ")&amp;C133&amp;", with High confidence within "&amp;D133&amp;". The principal remaining uncertainty is "&amp;U133,IF(AA133="Moderate confidence",IF(K133="Inferred","The evidence supports the inference that ","The available evidence supports the assessment that ")&amp;C133&amp;", with Moderate confidence within "&amp;D133&amp;". "&amp;U133&amp;" could change its scope or wording.",IF(K133="Inferred","The limited evidence supports the provisional inference that ","Limited evidence weakly supports the bounded assessment that ")&amp;C133&amp;". Treat it as provisional because "&amp;U133))))))</x:f>
      </x:c>
      <x:c r="AF133" s="38" t="str">
        <x:f>IF(A133="","",IF(Z133="Invalid controlled input","Do not preserve or reuse a previous result.",IF(Z133="Incomplete","Do not infer a result from partial inputs.",IF(Z133="Not eligible","Do not use High, Moderate or Low confidence, zero confidence, very low confidence, or wording that presents the claim as established.",IF(AA133="High confidence","Do not say certain, proven, guaranteed, definitely, conclusive, established fact, or assign a numerical probability.",IF(AA133="Moderate confidence","Do not say definitive, conclusive, established fact, or attach a percentage band.","Do not say shows, confirms, demonstrates as established, or use Low confidence to rescue an unsupported claim."))))))</x:f>
      </x:c>
      <x:c r="AG133" s="38" t="str">
        <x:f>IF(A133="","",IF(AC133="A155-TECH-INVALID-ENUM","Correct the exact invalid value and resubmit.",IF(AC133="A155-INCOMPLETE","Complete every active Stage 1 field.",IF(AC133="A155-UPSTREAM-REFUSE","Resolve or replace the refused claim through What Counts as Reliable Evidence in Competitor Analysis?.",IF(AC133="A155-UPSTREAM-REVIEW","Complete the review in What Counts as Reliable Evidence in Competitor Analysis? before confidence assessment.",IF(AC133="A155-SC-NMC-UNRESOLVED","Resolve the claim status upstream before assigning confidence.",IF(AC133="A155-UPSTREAM-UNRESOLVED","Resolve the claim status upstream before assigning confidence.",IF(AC133="A155-DIRECT-FIT","Narrow or replace the claim and rerun What Counts as Reliable Evidence in Competitor Analysis?.",IF(AC133="A155-DIRECT-FIT-PARTIAL","Submit the separately narrowed proposition approved through What Counts as Reliable Evidence in Competitor Analysis? as the new Exact claim with Direct claim fit set to Yes.",IF(AC133="A155-MISSING-OR-UNCHECKED","Recover or document the required evidence and complete the review in What Counts as Reliable Evidence in Competitor Analysis? before assigning confidence.",IF(AC133="A155-CONTRADICTION","Resolve or preserve the contradiction through How to Handle Contradictory Competitor Evidence before assigning confidence.",IF(AC133="A155-SC-NMC-CONTRADICTION","Resolve or preserve the contradiction through How to Handle Contradictory Competitor Evidence before assigning confidence.",IF(AC133="A155-NOT-ASSIGNABLE-ASSUMPTION","Resolve the material assumption or narrow the claim.",IF(AC133="A155-NOT-ASSIGNABLE-CONTEXT","Establish the relevant context before assigning confidence.",IF(AC133="A155-NOT-ASSIGNABLE-STALE-CURRENT","Update or historically bind the evidence through When Competitor Evidence Becomes Too Old to Use.",IF(AC133="A155-SC-NMC-STALE","Run a fresh assessment with current evidence.",IF(AC133="A155-SC-ASSUMPTION-CONFLICT","Choose a bounded assumption category or remove the detail.",IF(AC133="A155-SC-INDEPENDENCE-UNPROVEN","Trace origins or correct the support category.",IF(AC133="A155-SC-LIMIT-MISSING","Add the exact limitation or correct the upstream outcome.",IF(AC133="A155-SC-NMC-CLAIM-CHANGED","Run a fresh assessment.",IF(AC133="A155-SC-NMC-USE-CHANGED","Run a fresh assessment for the new use.",IF(AC133="A155-SC-UNCLASSIFIED","Return to method governance; do not invent a result.",IF(AC133="A155-LOW-ASSUMPTION","Keep the assumption explicit and seek evidence that could remove it.",IF(AC133="A155-LOW-HISTORICAL","Use only historically bounded wording and seek current evidence.",IF(AC133="A155-LOW-NOT-ESTABLISHED","Trace provenance or collect genuinely independent evidence.",IF(AC133="A155-LOW-SENSITIVE","Collect the evidence most likely to change the result.",IF(AC133="A155-LOW-SINGLE-ORIGIN","Seek genuinely independent corroboration.",IF(AC133="A155-LOW-WEAK-LINES","Strengthen direct support before consequential use.",IF(AC133="A155-MODERATE-HISTORICAL","Do not generalize it to the current decision without fresh evidence.",IF(AC133="A155-MODERATE-LIMITED","Reopen if the named limitation no longer holds.",IF(AC133="A155-MODERATE-NMC","Reopen if the exact claim, use, evidence or context changes.",IF(AC133="A155-MODERATE-ONE-LINE","A second genuinely independent line could change scope or wording.",IF(AC133="A155-MODERATE-SENSITIVE","Name the likely change trigger and keep the statement bounded.",IF(AC133="A155-MODERATE-SHARED-ORIGINS","Seek genuinely independent origins.",IF(AC133="A155-MODERATE-WEAK-LINES","Strengthen the direct evidence and preserve the limitation.",IF(AC133="A155-HIGH-DIRECT-INDEPENDENT","Reopen on the named evidence, context, assumption or decision-use trigger.",IF(AC133="A155-HIGH-INFERENCE-RETAINED","Retain the inference marker and reopen on the named trigger.",IF(AC133="A155-HIGH-NMC","Reopen on the named evidence, context, assumption or decision-use trigger.",""))))))))))))))))))))))))))))))))))))))</x:f>
      </x:c>
      <x:c r="AH133" s="38" t="str">
        <x:f>IF(A133="","",IF(Z133&lt;&gt;"Eligible","",IF(AND(V133="Consequential / high-impact",W133="Hard to reverse"),"CONF-OVERLAY-CONSEQUENCE + CONF-OVERLAY-HARD-TO-REVERSE",IF(AND(AA133="Low confidence",W133="Hard to reverse"),"CONF-OVERLAY-HARD-TO-REVERSE",IF(V133="Consequential / high-impact","CONF-OVERLAY-CONSEQUENCE",IF(W133="Hard to reverse","CONF-OVERLAY-HARD-TO-REVERSE",IF(OR(V133="Material / decision-changing",W133="Costly to reverse"),"CONF-OVERLAY-CONSEQUENCE","")))))))</x:f>
      </x:c>
      <x:c r="AI133" s="38" t="str">
        <x:f>IF(A133="","",IF(Z133&lt;&gt;"Eligible","",IF(AND(V133="Consequential / high-impact",W133="Hard to reverse"),IF(AA133="Low confidence","Independent review and formal approval required; default to deferral, evidence collection or a reversible test.","Independent accountable review and formal approval required before a consequential, hard-to-reverse action."),IF(AND(AA133="Low confidence",W133="Hard to reverse"),"Independent review and formal approval required; default to deferral, evidence collection or a reversible test.",IF(V133="Consequential / high-impact","Independent accountable review and formal approval required.",IF(W133="Hard to reverse","Independent review required before a hard-to-reverse action.",IF(OR(V133="Material / decision-changing",W133="Costly to reverse"),"Accountable reviewer required before material use.","Owner review; reopen on the named trigger.")))))))</x:f>
      </x:c>
      <x:c r="AJ133" s="38" t="str">
        <x:f>IF(A133="","",IF(Z133&lt;&gt;"Eligible","",IF(AND(V133="Consequential / high-impact",W133="Hard to reverse"),IF(AA133="Low confidence","Do not make an irreversible commitment from this Low-confidence assessment.","Prefer a reversible step and proceed only within the recorded scope after independent review; confidence itself is unchanged."),IF(AND(AA133="Low confidence",W133="Hard to reverse"),"Do not make an irreversible commitment from this Low-confidence assessment.",IF(V133="Consequential / high-impact","Proceed only within the recorded scope after independent review; confidence itself is unchanged.",IF(W133="Hard to reverse","Prefer a reversible step until review is complete.",IF(OR(V133="Material / decision-changing",W133="Costly to reverse"),"Use only after accountable review and within the stated boundary.","Proceed within the stated scope and preserve the reopen condition.")))))))</x:f>
      </x:c>
      <x:c r="AK133" s="37"/>
      <x:c r="AL133" s="37"/>
      <x:c r="AM133" s="37"/>
      <x:c r="AN133" s="37"/>
      <x:c r="AO133" s="42"/>
      <x:c r="AP133" s="38" t="str">
        <x:f>IF(A133="","",IF(Z133&lt;&gt;"Eligible","Not active",IF(OR(AND(AN133&lt;&gt;"",NOT(OR(EXACT(AN133,"Yes"),EXACT(AN133,"No")))),AND(AO133&lt;&gt;"",NOT(ISNUMBER(AO133)))),"H00",IF(OR(AK133="",AM133="",AN133=""),"H01",IF(AND(OR(V133="Material / decision-changing",V133="Consequential / high-impact",W133="Costly to reverse",W133="Hard to reverse"),AL133=""),"H02",IF(AND(OR(V133="Consequential / high-impact",W133="Hard to reverse"),AK133&lt;&gt;"",AL133&lt;&gt;"",EXACT(AK133,AL133)),"H03",IF(AND(AN133="Yes",AO133=""),"H04",IF(AND(AN133="No",AO133&lt;&gt;""),"H05","H06"))))))))</x:f>
      </x:c>
      <x:c r="AQ133" s="38" t="str">
        <x:f>IF(A133="","",IF(AP133="Not active","Not active",IF(OR(AP133="H00",AP133="H01",AP133="H04"),"Incomplete",IF(OR(AP133="H02",AP133="H03",AP133="H05"),"Draft","Complete"))))</x:f>
      </x:c>
      <x:c r="AR133" s="38" t="str">
        <x:f>IF(A133="","",IF(AP133="H00","CONF-HANDOFF-INVALID",IF(AP133="H01","CONF-HANDOFF-INCOMPLETE",IF(AP133="H02","CONF-HANDOFF-REVIEWER",IF(AP133="H03","CONF-HANDOFF-INDEPENDENCE",IF(AP133="H04","CONF-HANDOFF-DATE",IF(AP133="H05","CONF-HANDOFF-DATE-NOT-MATERIAL","")))))))</x:f>
      </x:c>
      <x:c r="AS133" s="38" t="str">
        <x:f>IF(A133="","",IF(AP133="H06","Permitted","Prohibited"))</x:f>
      </x:c>
      <x:c r="AT133" s="38" t="str">
        <x:f>IF(A133="","",IF(OR(AB133="P133",AB133="P134",AB133="P136",AB133="P137"),"What Counts as Reliable Evidence in Competitor Analysis?",IF(AB133="P135","Observed, Inferred and Unresolved Evidence",IF(AB133="P138","How to Handle Contradictory Competitor Evidence",IF(AB133="P139","When Competitor Evidence Becomes Too Old to Use","")))))</x:f>
      </x:c>
      <x:c r="AU133" s="38" t="str">
        <x:f>IF(A133="","","SERPIFAI Confidence Statement Method v1.0.1")</x:f>
      </x:c>
      <x:c r="AV133" s="38" t="str">
        <x:f>IF(A133="","","Qualitative evidence-and-uncertainty protocol; not probability, calibrated accuracy, scoring, assurance or a guarantee.")</x:f>
      </x:c>
    </x:row>
    <x:row r="134">
      <x:c r="A134" s="37"/>
      <x:c r="B134" s="37"/>
      <x:c r="C134" s="37"/>
      <x:c r="D134" s="37"/>
      <x:c r="E134" s="42"/>
      <x:c r="F134" s="37"/>
      <x:c r="G134" s="37"/>
      <x:c r="H134" s="37"/>
      <x:c r="I134" s="37"/>
      <x:c r="J134" s="37"/>
      <x:c r="K134" s="37"/>
      <x:c r="L134" s="37"/>
      <x:c r="M134" s="37"/>
      <x:c r="N134" s="37"/>
      <x:c r="O134" s="37"/>
      <x:c r="P134" s="37"/>
      <x:c r="Q134" s="37"/>
      <x:c r="R134" s="37"/>
      <x:c r="S134" s="37"/>
      <x:c r="T134" s="37"/>
      <x:c r="U134" s="37"/>
      <x:c r="V134" s="37"/>
      <x:c r="W134" s="37"/>
      <x:c r="X134" s="38" t="str">
        <x:f>IF(A134="","",IF(NOT(AND(OR(EXACT(F134,"Use"),EXACT(F134,"Use with limits"),EXACT(F134,"Review required"),EXACT(F134,"Refuse claim"),EXACT(F134,"No material change")),OR(EXACT(J134,"Fit"),EXACT(J134,"Limited / weak"),EXACT(J134,"Stale"),EXACT(J134,"Contradictory"),EXACT(J134,"Missing")),OR(EXACT(K134,"Supported"),EXACT(K134,"Inferred"),EXACT(K134,"Unresolved")),OR(EXACT(L134,"Yes"),EXACT(L134,"Partial"),EXACT(L134,"No"),EXACT(L134,"Unknown")),OR(EXACT(M134,"None found"),EXACT(M134,"Apparent contradiction resolved"),EXACT(M134,"Material contradiction unresolved"),EXACT(M134,"Not checked")),OR(EXACT(N134,"None"),EXACT(N134,"Recoverable missing evidence"),EXACT(N134,"Material evidence unavailable"),EXACT(N134,"Unknown")),OR(EXACT(O134,"Multiple independent lines"),EXACT(O134,"One independent line"),EXACT(O134,"Single-origin only"),EXACT(O134,"Not established")),OR(EXACT(Q134,"None"),EXACT(Q134,"Limited and visible"),EXACT(Q134,"Material but bounded"),EXACT(Q134,"Material and unresolved")),OR(EXACT(S134,"Fit for current decision"),EXACT(S134,"Historical but deliberately bounded"),EXACT(S134,"Stale for current decision"),EXACT(S134,"Context not established")),OR(EXACT(T134,"Unlikely to change assessment"),EXACT(T134,"Could change scope or wording"),EXACT(T134,"Likely to change assessment")),OR(EXACT(V134,"Routine / descriptive"),EXACT(V134,"Material / decision-changing"),EXACT(V134,"Consequential / high-impact")),OR(EXACT(W134,"Easy to reverse"),EXACT(W134,"Costly to reverse"),EXACT(W134,"Hard to reverse")),IF(F134="No material change",OR(EXACT(H134,"Unchanged exact claim"),EXACT(H134,"Changed exact claim")),TRUE),IF(F134="No material change",OR(EXACT(I134,"Unchanged decision use"),EXACT(I134,"Changed decision use")),TRUE),IF(OR(O134="Multiple independent lines",O134="One independent line"),OR(EXACT(P134,"Established independent origins"),EXACT(P134,"Shared or dependent origins"),EXACT(P134,"Not established")),TRUE))),"Invalid","Valid"))</x:f>
      </x:c>
      <x:c r="Y134" s="38" t="str">
        <x:f>IF(A134="","",IF(X134="Invalid","Not evaluated after P00",IF(OR(C134="",D134="",F134="",IF(F134="No material change",OR(H134="",I134=""),FALSE),J134="",K134="",L134="",M134="",N134="",O134="",IF(OR(O134="Multiple independent lines",O134="One independent line"),P134="",FALSE),Q134="",IF(Q134&lt;&gt;"None",R134="",FALSE),S134="",T134="",U134="",V134="",W134=""),"Incomplete","Complete")))</x:f>
      </x:c>
      <x:c r="Z134" s="38" t="str">
        <x:f>IF(A134="","",IF(AB134="P00","Invalid controlled input",IF(AB134="P01","Incomplete",IF(OR(AB134="P02",AB134="P03",AB134="P04",AB134="P05",AB134="P06",AB134="P07",AB134="P08",AB134="P09"),"Not eligible","Eligible"))))</x:f>
      </x:c>
      <x:c r="AA134" s="38" t="str">
        <x:f>IF(A134="","",IF(AB134="P00","No confidence assigned",IF(AB134="P01","No confidence result",IF(OR(AB134="P02",AB134="P03",AB134="P04",AB134="P05",AB134="P06",AB134="P07",AB134="P08",AB134="P09"),"Confidence not assignable",IF(AB134="P10","Low confidence",IF(AB134="P11","Moderate confidence","High confidence"))))))</x:f>
      </x:c>
      <x:c r="AB134" s="38" t="str">
        <x:f>IF(A134="","",IF(X134="Invalid","P00",IF(Y134="Incomplete","P01",IF(F134="Refuse claim","P02",IF(F134="Review required","P03",IF(K134="Unresolved","P04",IF(OR(L134="No",L134="Unknown",L134="Partial"),"P05",IF(OR(J134="Missing",N134&lt;&gt;"None",M134="Not checked"),"P06",IF(OR(J134="Contradictory",M134="Material contradiction unresolved"),"P07",IF(OR(J134="Stale",S134="Stale for current decision",S134="Context not established",Q134="Material and unresolved"),"P08",IF(OR(AND(F134="Use with limits",G134=""),AND(F134="No material change",H134="Changed exact claim"),AND(F134="No material change",I134="Changed decision use"),AND(OR(O134="Multiple independent lines",O134="One independent line"),P134="Not established"),AND(Q134="None",R134&lt;&gt;"")),"P09",IF(OR(Q134="Material but bounded",AND(S134="Historical but deliberately bounded",J134="Limited / weak"),O134="Not established",AND(J134="Limited / weak",O134="Multiple independent lines",P134="Established independent origins",T134="Likely to change assessment"),AND(O134="Single-origin only",NOT(AND(F134="Use",J134="Fit",OR(K134="Supported",K134="Inferred"),L134="Yes",OR(M134="None found",M134="Apparent contradiction resolved"),N134="None",O134="Single-origin only",OR(Q134="None",Q134="Limited and visible"),S134="Fit for current decision",T134="Unlikely to change assessment"))),T134="Likely to change assessment"),"P10",IF(OR(AND(F134="No material change",NOT(AND(OR(F134="Use",F134="No material change"),IF(F134="No material change",AND(H134="Unchanged exact claim",I134="Unchanged decision use"),TRUE),J134="Fit",OR(K134="Supported",K134="Inferred"),L134="Yes",OR(M134="None found",M134="Apparent contradiction resolved"),N134="None",O134="Multiple independent lines",P134="Established independent origins",OR(Q134="None",Q134="Limited and visible"),S134="Fit for current decision",T134="Unlikely to change assessment"))),F134="Use with limits",S134="Historical but deliberately bounded",P134="Shared or dependent origins",O134="One independent line",AND(F134="Use",J134="Fit",OR(K134="Supported",K134="Inferred"),L134="Yes",OR(M134="None found",M134="Apparent contradiction resolved"),N134="None",O134="Single-origin only",OR(Q134="None",Q134="Limited and visible"),S134="Fit for current decision",T134="Unlikely to change assessment"),AND(J134="Limited / weak",O134="Multiple independent lines",P134="Established independent origins",OR(T134="Unlikely to change assessment",T134="Could change scope or wording")),T134="Could change scope or wording"),"P11",IF(AND(OR(F134="Use",F134="No material change"),IF(F134="No material change",AND(H134="Unchanged exact claim",I134="Unchanged decision use"),TRUE),J134="Fit",OR(K134="Supported",K134="Inferred"),L134="Yes",OR(M134="None found",M134="Apparent contradiction resolved"),N134="None",O134="Multiple independent lines",P134="Established independent origins",OR(Q134="None",Q134="Limited and visible"),S134="Fit for current decision",T134="Unlikely to change assessment"),"P12","P09"))))))))))))))</x:f>
      </x:c>
      <x:c r="AC134" s="38" t="str">
        <x:f>IF(A134="","",IF(AB134="P00","CONF-TECH-INVALID-ENUM",IF(AB134="P01","CONF-INCOMPLETE",IF(AB134="P02","CONF-UPSTREAM-REFUSE",IF(AB134="P03","CONF-UPSTREAM-REVIEW",IF(AB134="P04",IF(F134="No material change","CONF-SC-NMC-UNRESOLVED","CONF-UPSTREAM-UNRESOLVED"),IF(AB134="P05",IF(L134="Partial","CONF-DIRECT-FIT-PARTIAL","CONF-DIRECT-FIT"),IF(AB134="P06","CONF-MISSING-OR-UNCHECKED",IF(AB134="P07",IF(F134="No material change","CONF-SC-NMC-CONTRADICTION","CONF-CONTRADICTION"),IF(AB134="P08",IF(Q134="Material and unresolved","CONF-NOT-ASSIGNABLE-ASSUMPTION",IF(AND(F134="No material change",OR(J134="Stale",S134="Stale for current decision")),"CONF-SC-NMC-STALE",IF(S134="Context not established","CONF-NOT-ASSIGNABLE-CONTEXT","CONF-NOT-ASSIGNABLE-STALE-CURRENT"))),IF(AB134="P09",IF(AND(F134="Use with limits",G134=""),"CONF-SC-LIMIT-MISSING",IF(AND(F134="No material change",H134="Changed exact claim"),"CONF-SC-NMC-CLAIM-CHANGED",IF(AND(F134="No material change",I134="Changed decision use"),"CONF-SC-NMC-USE-CHANGED",IF(AND(OR(O134="Multiple independent lines",O134="One independent line"),P134="Not established"),"CONF-SC-INDEPENDENCE-UNPROVEN",IF(AND(Q134="None",R134&lt;&gt;""),"CONF-SC-ASSUMPTION-CONFLICT","CONF-SC-UNCLASSIFIED"))))),IF(AB134="P10",IF(Q134="Material but bounded","CONF-LOW-ASSUMPTION",IF(AND(S134="Historical but deliberately bounded",J134="Limited / weak"),"CONF-LOW-HISTORICAL",IF(O134="Not established","CONF-LOW-NOT-ESTABLISHED",IF(AND(J134="Limited / weak",O134="Multiple independent lines",P134="Established independent origins",T134="Likely to change assessment"),"CONF-LOW-WEAK-LINES",IF(AND(O134="Single-origin only",NOT(AND(F134="Use",J134="Fit",OR(K134="Supported",K134="Inferred"),L134="Yes",OR(M134="None found",M134="Apparent contradiction resolved"),N134="None",O134="Single-origin only",OR(Q134="None",Q134="Limited and visible"),S134="Fit for current decision",T134="Unlikely to change assessment"))),"CONF-LOW-SINGLE-ORIGIN","CONF-LOW-SENSITIVE"))))),IF(AB134="P11",IF(F134="No material change","CONF-MODERATE-NMC",IF(F134="Use with limits","CONF-MODERATE-LIMITED",IF(S134="Historical but deliberately bounded","CONF-MODERATE-HISTORICAL",IF(P134="Shared or dependent origins","CONF-MODERATE-SHARED-ORIGINS",IF(OR(O134="One independent line",AND(F134="Use",J134="Fit",OR(K134="Supported",K134="Inferred"),L134="Yes",OR(M134="None found",M134="Apparent contradiction resolved"),N134="None",O134="Single-origin only",OR(Q134="None",Q134="Limited and visible"),S134="Fit for current decision",T134="Unlikely to change assessment")),"CONF-MODERATE-ONE-LINE",IF(AND(J134="Limited / weak",O134="Multiple independent lines",P134="Established independent origins",OR(T134="Unlikely to change assessment",T134="Could change scope or wording")),"CONF-MODERATE-WEAK-LINES","CONF-MODERATE-SENSITIVE")))))),IF(AB134="P12",IF(F134="No material change","CONF-HIGH-NMC",IF(K134="Inferred","CONF-HIGH-INFERENCE-RETAINED","CONF-HIGH-DIRECT-INDEPENDENT")),""))))))))))))))</x:f>
      </x:c>
      <x:c r="AD134" s="38" t="str">
        <x:f>IF(A134="","",IF(AC134="A156-TECH-INVALID-ENUM","One or more active Stage 1 controlled values are invalid.",IF(AC134="A156-INCOMPLETE","The active Stage 1 assessment is incomplete.",IF(AC134="A156-UPSTREAM-REFUSE","What Counts as Reliable Evidence in Competitor Analysis? returned Refuse claim.",IF(AC134="A156-UPSTREAM-REVIEW","What Counts as Reliable Evidence in Competitor Analysis? returned Review required.",IF(AC134="A156-SC-NMC-UNRESOLVED","The no-material-change claim remains unresolved.",IF(AC134="A156-UPSTREAM-UNRESOLVED","The claim remains unresolved.",IF(AC134="A156-DIRECT-FIT","The evidence does not directly fit the exact submitted claim.",IF(AC134="A156-DIRECT-FIT-PARTIAL","The submitted claim only partially fits the evidence.",IF(AC134="A156-MISSING-OR-UNCHECKED","Required evidence is missing, unavailable, unknown, or contradiction checking is incomplete.",IF(AC134="A156-CONTRADICTION","A material contradiction remains unresolved.",IF(AC134="A156-SC-NMC-CONTRADICTION","The no-material-change submission contains an unresolved material contradiction.",IF(AC134="A156-NOT-ASSIGNABLE-ASSUMPTION","A material assumption remains unresolved.",IF(AC134="A156-NOT-ASSIGNABLE-CONTEXT","The relevant context is not established.",IF(AC134="A156-NOT-ASSIGNABLE-STALE-CURRENT","The evidence or context is stale for the current decision.",IF(AC134="A156-SC-NMC-STALE","The no-material-change assessment is stale for the current decision.",IF(AC134="A156-SC-ASSUMPTION-CONFLICT","The assumption category and detail conflict.",IF(AC134="A156-SC-INDEPENDENCE-UNPROVEN","Independent origins are not established.",IF(AC134="A156-SC-LIMIT-MISSING","Use with limits requires a named limitation.",IF(AC134="A156-SC-NMC-CLAIM-CHANGED","The exact claim changed, so prior confidence cannot be carried forward.",IF(AC134="A156-SC-NMC-USE-CHANGED","The decision use changed.",IF(AC134="A156-SC-UNCLASSIFIED","The valid input combination has no authorized classification.",IF(AC134="A156-LOW-ASSUMPTION","A bounded material assumption makes the eligible assessment fragile.",IF(AC134="A156-LOW-HISTORICAL","Historical, weak support makes the assessment fragile.",IF(AC134="A156-LOW-NOT-ESTABLISHED","Support exists but independent support is not established.",IF(AC134="A156-LOW-SENSITIVE","Plausible new evidence is likely to change the assessment.",IF(AC134="A156-LOW-SINGLE-ORIGIN","The eligible assessment depends on one origin and fails the stable single-origin conjunction.",IF(AC134="A156-LOW-WEAK-LINES","Multiple independent lines remain weak and the result is likely to change.",IF(AC134="A156-MODERATE-HISTORICAL","The evidence supports a deliberately historical, bounded assessment.",IF(AC134="A156-MODERATE-LIMITED","The assessment is eligible only within the named limitation.",IF(AC134="A156-MODERATE-NMC","The unchanged assessment remains eligible but retains meaningful uncertainty.",IF(AC134="A156-MODERATE-ONE-LINE","The assessment rests on one effective line of support.",IF(AC134="A156-MODERATE-SENSITIVE","Meaningful new evidence could change the scope or wording.",IF(AC134="A156-MODERATE-SHARED-ORIGINS","The lines share or depend on common origins, reducing independent corroboration.",IF(AC134="A156-MODERATE-WEAK-LINES","Established independent origins support the assessment, but the evidence remains limited or weak.",IF(AC134="A156-HIGH-DIRECT-INDEPENDENT","Direct, coherent support with established independent origins and limited visible assumptions supports the bounded assessment.",IF(AC134="A156-HIGH-INFERENCE-RETAINED","Direct, coherent support with established independent origins supports the bounded inference; it remains explicitly an inference.",IF(AC134="A156-HIGH-NMC","The exact claim and decision use are unchanged and the strong-support conditions remain satisfied.",""))))))))))))))))))))))))))))))))))))))</x:f>
      </x:c>
      <x:c r="AE134" s="38" t="str">
        <x:f>IF(A134="","",IF(Z134="Invalid controlled input","No confidence statement is permitted.",IF(Z134="Incomplete","No confidence statement is permitted until Stage 1 is complete.",IF(Z134="Not eligible","Confidence not assignable: no confidence statement is permitted for "&amp;C134&amp;" because "&amp;AD134&amp;" "&amp;AG134,IF(AA134="High confidence",IF(K134="Inferred","The evidence supports the inference that ","The available evidence strongly supports the assessment that ")&amp;C134&amp;", with High confidence within "&amp;D134&amp;". The principal remaining uncertainty is "&amp;U134,IF(AA134="Moderate confidence",IF(K134="Inferred","The evidence supports the inference that ","The available evidence supports the assessment that ")&amp;C134&amp;", with Moderate confidence within "&amp;D134&amp;". "&amp;U134&amp;" could change its scope or wording.",IF(K134="Inferred","The limited evidence supports the provisional inference that ","Limited evidence weakly supports the bounded assessment that ")&amp;C134&amp;". Treat it as provisional because "&amp;U134))))))</x:f>
      </x:c>
      <x:c r="AF134" s="38" t="str">
        <x:f>IF(A134="","",IF(Z134="Invalid controlled input","Do not preserve or reuse a previous result.",IF(Z134="Incomplete","Do not infer a result from partial inputs.",IF(Z134="Not eligible","Do not use High, Moderate or Low confidence, zero confidence, very low confidence, or wording that presents the claim as established.",IF(AA134="High confidence","Do not say certain, proven, guaranteed, definitely, conclusive, established fact, or assign a numerical probability.",IF(AA134="Moderate confidence","Do not say definitive, conclusive, established fact, or attach a percentage band.","Do not say shows, confirms, demonstrates as established, or use Low confidence to rescue an unsupported claim."))))))</x:f>
      </x:c>
      <x:c r="AG134" s="38" t="str">
        <x:f>IF(A134="","",IF(AC134="A156-TECH-INVALID-ENUM","Correct the exact invalid value and resubmit.",IF(AC134="A156-INCOMPLETE","Complete every active Stage 1 field.",IF(AC134="A156-UPSTREAM-REFUSE","Resolve or replace the refused claim through What Counts as Reliable Evidence in Competitor Analysis?.",IF(AC134="A156-UPSTREAM-REVIEW","Complete the review in What Counts as Reliable Evidence in Competitor Analysis? before confidence assessment.",IF(AC134="A156-SC-NMC-UNRESOLVED","Resolve the claim status upstream before assigning confidence.",IF(AC134="A156-UPSTREAM-UNRESOLVED","Resolve the claim status upstream before assigning confidence.",IF(AC134="A156-DIRECT-FIT","Narrow or replace the claim and rerun What Counts as Reliable Evidence in Competitor Analysis?.",IF(AC134="A156-DIRECT-FIT-PARTIAL","Submit the separately narrowed proposition approved through What Counts as Reliable Evidence in Competitor Analysis? as the new Exact claim with Direct claim fit set to Yes.",IF(AC134="A156-MISSING-OR-UNCHECKED","Recover or document the required evidence and complete the review in What Counts as Reliable Evidence in Competitor Analysis? before assigning confidence.",IF(AC134="A156-CONTRADICTION","Resolve or preserve the contradiction through How to Handle Contradictory Competitor Evidence before assigning confidence.",IF(AC134="A156-SC-NMC-CONTRADICTION","Resolve or preserve the contradiction through How to Handle Contradictory Competitor Evidence before assigning confidence.",IF(AC134="A156-NOT-ASSIGNABLE-ASSUMPTION","Resolve the material assumption or narrow the claim.",IF(AC134="A156-NOT-ASSIGNABLE-CONTEXT","Establish the relevant context before assigning confidence.",IF(AC134="A156-NOT-ASSIGNABLE-STALE-CURRENT","Update or historically bind the evidence through When Competitor Evidence Becomes Too Old to Use.",IF(AC134="A156-SC-NMC-STALE","Run a fresh assessment with current evidence.",IF(AC134="A156-SC-ASSUMPTION-CONFLICT","Choose a bounded assumption category or remove the detail.",IF(AC134="A156-SC-INDEPENDENCE-UNPROVEN","Trace origins or correct the support category.",IF(AC134="A156-SC-LIMIT-MISSING","Add the exact limitation or correct the upstream outcome.",IF(AC134="A156-SC-NMC-CLAIM-CHANGED","Run a fresh assessment.",IF(AC134="A156-SC-NMC-USE-CHANGED","Run a fresh assessment for the new use.",IF(AC134="A156-SC-UNCLASSIFIED","Return to method governance; do not invent a result.",IF(AC134="A156-LOW-ASSUMPTION","Keep the assumption explicit and seek evidence that could remove it.",IF(AC134="A156-LOW-HISTORICAL","Use only historically bounded wording and seek current evidence.",IF(AC134="A156-LOW-NOT-ESTABLISHED","Trace provenance or collect genuinely independent evidence.",IF(AC134="A156-LOW-SENSITIVE","Collect the evidence most likely to change the result.",IF(AC134="A156-LOW-SINGLE-ORIGIN","Seek genuinely independent corroboration.",IF(AC134="A156-LOW-WEAK-LINES","Strengthen direct support before consequential use.",IF(AC134="A156-MODERATE-HISTORICAL","Do not generalize it to the current decision without fresh evidence.",IF(AC134="A156-MODERATE-LIMITED","Reopen if the named limitation no longer holds.",IF(AC134="A156-MODERATE-NMC","Reopen if the exact claim, use, evidence or context changes.",IF(AC134="A156-MODERATE-ONE-LINE","A second genuinely independent line could change scope or wording.",IF(AC134="A156-MODERATE-SENSITIVE","Name the likely change trigger and keep the statement bounded.",IF(AC134="A156-MODERATE-SHARED-ORIGINS","Seek genuinely independent origins.",IF(AC134="A156-MODERATE-WEAK-LINES","Strengthen the direct evidence and preserve the limitation.",IF(AC134="A156-HIGH-DIRECT-INDEPENDENT","Reopen on the named evidence, context, assumption or decision-use trigger.",IF(AC134="A156-HIGH-INFERENCE-RETAINED","Retain the inference marker and reopen on the named trigger.",IF(AC134="A156-HIGH-NMC","Reopen on the named evidence, context, assumption or decision-use trigger.",""))))))))))))))))))))))))))))))))))))))</x:f>
      </x:c>
      <x:c r="AH134" s="38" t="str">
        <x:f>IF(A134="","",IF(Z134&lt;&gt;"Eligible","",IF(AND(V134="Consequential / high-impact",W134="Hard to reverse"),"CONF-OVERLAY-CONSEQUENCE + CONF-OVERLAY-HARD-TO-REVERSE",IF(AND(AA134="Low confidence",W134="Hard to reverse"),"CONF-OVERLAY-HARD-TO-REVERSE",IF(V134="Consequential / high-impact","CONF-OVERLAY-CONSEQUENCE",IF(W134="Hard to reverse","CONF-OVERLAY-HARD-TO-REVERSE",IF(OR(V134="Material / decision-changing",W134="Costly to reverse"),"CONF-OVERLAY-CONSEQUENCE","")))))))</x:f>
      </x:c>
      <x:c r="AI134" s="38" t="str">
        <x:f>IF(A134="","",IF(Z134&lt;&gt;"Eligible","",IF(AND(V134="Consequential / high-impact",W134="Hard to reverse"),IF(AA134="Low confidence","Independent review and formal approval required; default to deferral, evidence collection or a reversible test.","Independent accountable review and formal approval required before a consequential, hard-to-reverse action."),IF(AND(AA134="Low confidence",W134="Hard to reverse"),"Independent review and formal approval required; default to deferral, evidence collection or a reversible test.",IF(V134="Consequential / high-impact","Independent accountable review and formal approval required.",IF(W134="Hard to reverse","Independent review required before a hard-to-reverse action.",IF(OR(V134="Material / decision-changing",W134="Costly to reverse"),"Accountable reviewer required before material use.","Owner review; reopen on the named trigger.")))))))</x:f>
      </x:c>
      <x:c r="AJ134" s="38" t="str">
        <x:f>IF(A134="","",IF(Z134&lt;&gt;"Eligible","",IF(AND(V134="Consequential / high-impact",W134="Hard to reverse"),IF(AA134="Low confidence","Do not make an irreversible commitment from this Low-confidence assessment.","Prefer a reversible step and proceed only within the recorded scope after independent review; confidence itself is unchanged."),IF(AND(AA134="Low confidence",W134="Hard to reverse"),"Do not make an irreversible commitment from this Low-confidence assessment.",IF(V134="Consequential / high-impact","Proceed only within the recorded scope after independent review; confidence itself is unchanged.",IF(W134="Hard to reverse","Prefer a reversible step until review is complete.",IF(OR(V134="Material / decision-changing",W134="Costly to reverse"),"Use only after accountable review and within the stated boundary.","Proceed within the stated scope and preserve the reopen condition.")))))))</x:f>
      </x:c>
      <x:c r="AK134" s="37"/>
      <x:c r="AL134" s="37"/>
      <x:c r="AM134" s="37"/>
      <x:c r="AN134" s="37"/>
      <x:c r="AO134" s="42"/>
      <x:c r="AP134" s="38" t="str">
        <x:f>IF(A134="","",IF(Z134&lt;&gt;"Eligible","Not active",IF(OR(AND(AN134&lt;&gt;"",NOT(OR(EXACT(AN134,"Yes"),EXACT(AN134,"No")))),AND(AO134&lt;&gt;"",NOT(ISNUMBER(AO134)))),"H00",IF(OR(AK134="",AM134="",AN134=""),"H01",IF(AND(OR(V134="Material / decision-changing",V134="Consequential / high-impact",W134="Costly to reverse",W134="Hard to reverse"),AL134=""),"H02",IF(AND(OR(V134="Consequential / high-impact",W134="Hard to reverse"),AK134&lt;&gt;"",AL134&lt;&gt;"",EXACT(AK134,AL134)),"H03",IF(AND(AN134="Yes",AO134=""),"H04",IF(AND(AN134="No",AO134&lt;&gt;""),"H05","H06"))))))))</x:f>
      </x:c>
      <x:c r="AQ134" s="38" t="str">
        <x:f>IF(A134="","",IF(AP134="Not active","Not active",IF(OR(AP134="H00",AP134="H01",AP134="H04"),"Incomplete",IF(OR(AP134="H02",AP134="H03",AP134="H05"),"Draft","Complete"))))</x:f>
      </x:c>
      <x:c r="AR134" s="38" t="str">
        <x:f>IF(A134="","",IF(AP134="H00","CONF-HANDOFF-INVALID",IF(AP134="H01","CONF-HANDOFF-INCOMPLETE",IF(AP134="H02","CONF-HANDOFF-REVIEWER",IF(AP134="H03","CONF-HANDOFF-INDEPENDENCE",IF(AP134="H04","CONF-HANDOFF-DATE",IF(AP134="H05","CONF-HANDOFF-DATE-NOT-MATERIAL","")))))))</x:f>
      </x:c>
      <x:c r="AS134" s="38" t="str">
        <x:f>IF(A134="","",IF(AP134="H06","Permitted","Prohibited"))</x:f>
      </x:c>
      <x:c r="AT134" s="38" t="str">
        <x:f>IF(A134="","",IF(OR(AB134="P134",AB134="P135",AB134="P137",AB134="P138"),"What Counts as Reliable Evidence in Competitor Analysis?",IF(AB134="P136","Observed, Inferred and Unresolved Evidence",IF(AB134="P139","How to Handle Contradictory Competitor Evidence",IF(AB134="P140","When Competitor Evidence Becomes Too Old to Use","")))))</x:f>
      </x:c>
      <x:c r="AU134" s="38" t="str">
        <x:f>IF(A134="","","SERPIFAI Confidence Statement Method v1.0.1")</x:f>
      </x:c>
      <x:c r="AV134" s="38" t="str">
        <x:f>IF(A134="","","Qualitative evidence-and-uncertainty protocol; not probability, calibrated accuracy, scoring, assurance or a guarantee.")</x:f>
      </x:c>
    </x:row>
    <x:row r="135">
      <x:c r="A135" s="37"/>
      <x:c r="B135" s="37"/>
      <x:c r="C135" s="37"/>
      <x:c r="D135" s="37"/>
      <x:c r="E135" s="42"/>
      <x:c r="F135" s="37"/>
      <x:c r="G135" s="37"/>
      <x:c r="H135" s="37"/>
      <x:c r="I135" s="37"/>
      <x:c r="J135" s="37"/>
      <x:c r="K135" s="37"/>
      <x:c r="L135" s="37"/>
      <x:c r="M135" s="37"/>
      <x:c r="N135" s="37"/>
      <x:c r="O135" s="37"/>
      <x:c r="P135" s="37"/>
      <x:c r="Q135" s="37"/>
      <x:c r="R135" s="37"/>
      <x:c r="S135" s="37"/>
      <x:c r="T135" s="37"/>
      <x:c r="U135" s="37"/>
      <x:c r="V135" s="37"/>
      <x:c r="W135" s="37"/>
      <x:c r="X135" s="38" t="str">
        <x:f>IF(A135="","",IF(NOT(AND(OR(EXACT(F135,"Use"),EXACT(F135,"Use with limits"),EXACT(F135,"Review required"),EXACT(F135,"Refuse claim"),EXACT(F135,"No material change")),OR(EXACT(J135,"Fit"),EXACT(J135,"Limited / weak"),EXACT(J135,"Stale"),EXACT(J135,"Contradictory"),EXACT(J135,"Missing")),OR(EXACT(K135,"Supported"),EXACT(K135,"Inferred"),EXACT(K135,"Unresolved")),OR(EXACT(L135,"Yes"),EXACT(L135,"Partial"),EXACT(L135,"No"),EXACT(L135,"Unknown")),OR(EXACT(M135,"None found"),EXACT(M135,"Apparent contradiction resolved"),EXACT(M135,"Material contradiction unresolved"),EXACT(M135,"Not checked")),OR(EXACT(N135,"None"),EXACT(N135,"Recoverable missing evidence"),EXACT(N135,"Material evidence unavailable"),EXACT(N135,"Unknown")),OR(EXACT(O135,"Multiple independent lines"),EXACT(O135,"One independent line"),EXACT(O135,"Single-origin only"),EXACT(O135,"Not established")),OR(EXACT(Q135,"None"),EXACT(Q135,"Limited and visible"),EXACT(Q135,"Material but bounded"),EXACT(Q135,"Material and unresolved")),OR(EXACT(S135,"Fit for current decision"),EXACT(S135,"Historical but deliberately bounded"),EXACT(S135,"Stale for current decision"),EXACT(S135,"Context not established")),OR(EXACT(T135,"Unlikely to change assessment"),EXACT(T135,"Could change scope or wording"),EXACT(T135,"Likely to change assessment")),OR(EXACT(V135,"Routine / descriptive"),EXACT(V135,"Material / decision-changing"),EXACT(V135,"Consequential / high-impact")),OR(EXACT(W135,"Easy to reverse"),EXACT(W135,"Costly to reverse"),EXACT(W135,"Hard to reverse")),IF(F135="No material change",OR(EXACT(H135,"Unchanged exact claim"),EXACT(H135,"Changed exact claim")),TRUE),IF(F135="No material change",OR(EXACT(I135,"Unchanged decision use"),EXACT(I135,"Changed decision use")),TRUE),IF(OR(O135="Multiple independent lines",O135="One independent line"),OR(EXACT(P135,"Established independent origins"),EXACT(P135,"Shared or dependent origins"),EXACT(P135,"Not established")),TRUE))),"Invalid","Valid"))</x:f>
      </x:c>
      <x:c r="Y135" s="38" t="str">
        <x:f>IF(A135="","",IF(X135="Invalid","Not evaluated after P00",IF(OR(C135="",D135="",F135="",IF(F135="No material change",OR(H135="",I135=""),FALSE),J135="",K135="",L135="",M135="",N135="",O135="",IF(OR(O135="Multiple independent lines",O135="One independent line"),P135="",FALSE),Q135="",IF(Q135&lt;&gt;"None",R135="",FALSE),S135="",T135="",U135="",V135="",W135=""),"Incomplete","Complete")))</x:f>
      </x:c>
      <x:c r="Z135" s="38" t="str">
        <x:f>IF(A135="","",IF(AB135="P00","Invalid controlled input",IF(AB135="P01","Incomplete",IF(OR(AB135="P02",AB135="P03",AB135="P04",AB135="P05",AB135="P06",AB135="P07",AB135="P08",AB135="P09"),"Not eligible","Eligible"))))</x:f>
      </x:c>
      <x:c r="AA135" s="38" t="str">
        <x:f>IF(A135="","",IF(AB135="P00","No confidence assigned",IF(AB135="P01","No confidence result",IF(OR(AB135="P02",AB135="P03",AB135="P04",AB135="P05",AB135="P06",AB135="P07",AB135="P08",AB135="P09"),"Confidence not assignable",IF(AB135="P10","Low confidence",IF(AB135="P11","Moderate confidence","High confidence"))))))</x:f>
      </x:c>
      <x:c r="AB135" s="38" t="str">
        <x:f>IF(A135="","",IF(X135="Invalid","P00",IF(Y135="Incomplete","P01",IF(F135="Refuse claim","P02",IF(F135="Review required","P03",IF(K135="Unresolved","P04",IF(OR(L135="No",L135="Unknown",L135="Partial"),"P05",IF(OR(J135="Missing",N135&lt;&gt;"None",M135="Not checked"),"P06",IF(OR(J135="Contradictory",M135="Material contradiction unresolved"),"P07",IF(OR(J135="Stale",S135="Stale for current decision",S135="Context not established",Q135="Material and unresolved"),"P08",IF(OR(AND(F135="Use with limits",G135=""),AND(F135="No material change",H135="Changed exact claim"),AND(F135="No material change",I135="Changed decision use"),AND(OR(O135="Multiple independent lines",O135="One independent line"),P135="Not established"),AND(Q135="None",R135&lt;&gt;"")),"P09",IF(OR(Q135="Material but bounded",AND(S135="Historical but deliberately bounded",J135="Limited / weak"),O135="Not established",AND(J135="Limited / weak",O135="Multiple independent lines",P135="Established independent origins",T135="Likely to change assessment"),AND(O135="Single-origin only",NOT(AND(F135="Use",J135="Fit",OR(K135="Supported",K135="Inferred"),L135="Yes",OR(M135="None found",M135="Apparent contradiction resolved"),N135="None",O135="Single-origin only",OR(Q135="None",Q135="Limited and visible"),S135="Fit for current decision",T135="Unlikely to change assessment"))),T135="Likely to change assessment"),"P10",IF(OR(AND(F135="No material change",NOT(AND(OR(F135="Use",F135="No material change"),IF(F135="No material change",AND(H135="Unchanged exact claim",I135="Unchanged decision use"),TRUE),J135="Fit",OR(K135="Supported",K135="Inferred"),L135="Yes",OR(M135="None found",M135="Apparent contradiction resolved"),N135="None",O135="Multiple independent lines",P135="Established independent origins",OR(Q135="None",Q135="Limited and visible"),S135="Fit for current decision",T135="Unlikely to change assessment"))),F135="Use with limits",S135="Historical but deliberately bounded",P135="Shared or dependent origins",O135="One independent line",AND(F135="Use",J135="Fit",OR(K135="Supported",K135="Inferred"),L135="Yes",OR(M135="None found",M135="Apparent contradiction resolved"),N135="None",O135="Single-origin only",OR(Q135="None",Q135="Limited and visible"),S135="Fit for current decision",T135="Unlikely to change assessment"),AND(J135="Limited / weak",O135="Multiple independent lines",P135="Established independent origins",OR(T135="Unlikely to change assessment",T135="Could change scope or wording")),T135="Could change scope or wording"),"P11",IF(AND(OR(F135="Use",F135="No material change"),IF(F135="No material change",AND(H135="Unchanged exact claim",I135="Unchanged decision use"),TRUE),J135="Fit",OR(K135="Supported",K135="Inferred"),L135="Yes",OR(M135="None found",M135="Apparent contradiction resolved"),N135="None",O135="Multiple independent lines",P135="Established independent origins",OR(Q135="None",Q135="Limited and visible"),S135="Fit for current decision",T135="Unlikely to change assessment"),"P12","P09"))))))))))))))</x:f>
      </x:c>
      <x:c r="AC135" s="38" t="str">
        <x:f>IF(A135="","",IF(AB135="P00","CONF-TECH-INVALID-ENUM",IF(AB135="P01","CONF-INCOMPLETE",IF(AB135="P02","CONF-UPSTREAM-REFUSE",IF(AB135="P03","CONF-UPSTREAM-REVIEW",IF(AB135="P04",IF(F135="No material change","CONF-SC-NMC-UNRESOLVED","CONF-UPSTREAM-UNRESOLVED"),IF(AB135="P05",IF(L135="Partial","CONF-DIRECT-FIT-PARTIAL","CONF-DIRECT-FIT"),IF(AB135="P06","CONF-MISSING-OR-UNCHECKED",IF(AB135="P07",IF(F135="No material change","CONF-SC-NMC-CONTRADICTION","CONF-CONTRADICTION"),IF(AB135="P08",IF(Q135="Material and unresolved","CONF-NOT-ASSIGNABLE-ASSUMPTION",IF(AND(F135="No material change",OR(J135="Stale",S135="Stale for current decision")),"CONF-SC-NMC-STALE",IF(S135="Context not established","CONF-NOT-ASSIGNABLE-CONTEXT","CONF-NOT-ASSIGNABLE-STALE-CURRENT"))),IF(AB135="P09",IF(AND(F135="Use with limits",G135=""),"CONF-SC-LIMIT-MISSING",IF(AND(F135="No material change",H135="Changed exact claim"),"CONF-SC-NMC-CLAIM-CHANGED",IF(AND(F135="No material change",I135="Changed decision use"),"CONF-SC-NMC-USE-CHANGED",IF(AND(OR(O135="Multiple independent lines",O135="One independent line"),P135="Not established"),"CONF-SC-INDEPENDENCE-UNPROVEN",IF(AND(Q135="None",R135&lt;&gt;""),"CONF-SC-ASSUMPTION-CONFLICT","CONF-SC-UNCLASSIFIED"))))),IF(AB135="P10",IF(Q135="Material but bounded","CONF-LOW-ASSUMPTION",IF(AND(S135="Historical but deliberately bounded",J135="Limited / weak"),"CONF-LOW-HISTORICAL",IF(O135="Not established","CONF-LOW-NOT-ESTABLISHED",IF(AND(J135="Limited / weak",O135="Multiple independent lines",P135="Established independent origins",T135="Likely to change assessment"),"CONF-LOW-WEAK-LINES",IF(AND(O135="Single-origin only",NOT(AND(F135="Use",J135="Fit",OR(K135="Supported",K135="Inferred"),L135="Yes",OR(M135="None found",M135="Apparent contradiction resolved"),N135="None",O135="Single-origin only",OR(Q135="None",Q135="Limited and visible"),S135="Fit for current decision",T135="Unlikely to change assessment"))),"CONF-LOW-SINGLE-ORIGIN","CONF-LOW-SENSITIVE"))))),IF(AB135="P11",IF(F135="No material change","CONF-MODERATE-NMC",IF(F135="Use with limits","CONF-MODERATE-LIMITED",IF(S135="Historical but deliberately bounded","CONF-MODERATE-HISTORICAL",IF(P135="Shared or dependent origins","CONF-MODERATE-SHARED-ORIGINS",IF(OR(O135="One independent line",AND(F135="Use",J135="Fit",OR(K135="Supported",K135="Inferred"),L135="Yes",OR(M135="None found",M135="Apparent contradiction resolved"),N135="None",O135="Single-origin only",OR(Q135="None",Q135="Limited and visible"),S135="Fit for current decision",T135="Unlikely to change assessment")),"CONF-MODERATE-ONE-LINE",IF(AND(J135="Limited / weak",O135="Multiple independent lines",P135="Established independent origins",OR(T135="Unlikely to change assessment",T135="Could change scope or wording")),"CONF-MODERATE-WEAK-LINES","CONF-MODERATE-SENSITIVE")))))),IF(AB135="P12",IF(F135="No material change","CONF-HIGH-NMC",IF(K135="Inferred","CONF-HIGH-INFERENCE-RETAINED","CONF-HIGH-DIRECT-INDEPENDENT")),""))))))))))))))</x:f>
      </x:c>
      <x:c r="AD135" s="38" t="str">
        <x:f>IF(A135="","",IF(AC135="A157-TECH-INVALID-ENUM","One or more active Stage 1 controlled values are invalid.",IF(AC135="A157-INCOMPLETE","The active Stage 1 assessment is incomplete.",IF(AC135="A157-UPSTREAM-REFUSE","What Counts as Reliable Evidence in Competitor Analysis? returned Refuse claim.",IF(AC135="A157-UPSTREAM-REVIEW","What Counts as Reliable Evidence in Competitor Analysis? returned Review required.",IF(AC135="A157-SC-NMC-UNRESOLVED","The no-material-change claim remains unresolved.",IF(AC135="A157-UPSTREAM-UNRESOLVED","The claim remains unresolved.",IF(AC135="A157-DIRECT-FIT","The evidence does not directly fit the exact submitted claim.",IF(AC135="A157-DIRECT-FIT-PARTIAL","The submitted claim only partially fits the evidence.",IF(AC135="A157-MISSING-OR-UNCHECKED","Required evidence is missing, unavailable, unknown, or contradiction checking is incomplete.",IF(AC135="A157-CONTRADICTION","A material contradiction remains unresolved.",IF(AC135="A157-SC-NMC-CONTRADICTION","The no-material-change submission contains an unresolved material contradiction.",IF(AC135="A157-NOT-ASSIGNABLE-ASSUMPTION","A material assumption remains unresolved.",IF(AC135="A157-NOT-ASSIGNABLE-CONTEXT","The relevant context is not established.",IF(AC135="A157-NOT-ASSIGNABLE-STALE-CURRENT","The evidence or context is stale for the current decision.",IF(AC135="A157-SC-NMC-STALE","The no-material-change assessment is stale for the current decision.",IF(AC135="A157-SC-ASSUMPTION-CONFLICT","The assumption category and detail conflict.",IF(AC135="A157-SC-INDEPENDENCE-UNPROVEN","Independent origins are not established.",IF(AC135="A157-SC-LIMIT-MISSING","Use with limits requires a named limitation.",IF(AC135="A157-SC-NMC-CLAIM-CHANGED","The exact claim changed, so prior confidence cannot be carried forward.",IF(AC135="A157-SC-NMC-USE-CHANGED","The decision use changed.",IF(AC135="A157-SC-UNCLASSIFIED","The valid input combination has no authorized classification.",IF(AC135="A157-LOW-ASSUMPTION","A bounded material assumption makes the eligible assessment fragile.",IF(AC135="A157-LOW-HISTORICAL","Historical, weak support makes the assessment fragile.",IF(AC135="A157-LOW-NOT-ESTABLISHED","Support exists but independent support is not established.",IF(AC135="A157-LOW-SENSITIVE","Plausible new evidence is likely to change the assessment.",IF(AC135="A157-LOW-SINGLE-ORIGIN","The eligible assessment depends on one origin and fails the stable single-origin conjunction.",IF(AC135="A157-LOW-WEAK-LINES","Multiple independent lines remain weak and the result is likely to change.",IF(AC135="A157-MODERATE-HISTORICAL","The evidence supports a deliberately historical, bounded assessment.",IF(AC135="A157-MODERATE-LIMITED","The assessment is eligible only within the named limitation.",IF(AC135="A157-MODERATE-NMC","The unchanged assessment remains eligible but retains meaningful uncertainty.",IF(AC135="A157-MODERATE-ONE-LINE","The assessment rests on one effective line of support.",IF(AC135="A157-MODERATE-SENSITIVE","Meaningful new evidence could change the scope or wording.",IF(AC135="A157-MODERATE-SHARED-ORIGINS","The lines share or depend on common origins, reducing independent corroboration.",IF(AC135="A157-MODERATE-WEAK-LINES","Established independent origins support the assessment, but the evidence remains limited or weak.",IF(AC135="A157-HIGH-DIRECT-INDEPENDENT","Direct, coherent support with established independent origins and limited visible assumptions supports the bounded assessment.",IF(AC135="A157-HIGH-INFERENCE-RETAINED","Direct, coherent support with established independent origins supports the bounded inference; it remains explicitly an inference.",IF(AC135="A157-HIGH-NMC","The exact claim and decision use are unchanged and the strong-support conditions remain satisfied.",""))))))))))))))))))))))))))))))))))))))</x:f>
      </x:c>
      <x:c r="AE135" s="38" t="str">
        <x:f>IF(A135="","",IF(Z135="Invalid controlled input","No confidence statement is permitted.",IF(Z135="Incomplete","No confidence statement is permitted until Stage 1 is complete.",IF(Z135="Not eligible","Confidence not assignable: no confidence statement is permitted for "&amp;C135&amp;" because "&amp;AD135&amp;" "&amp;AG135,IF(AA135="High confidence",IF(K135="Inferred","The evidence supports the inference that ","The available evidence strongly supports the assessment that ")&amp;C135&amp;", with High confidence within "&amp;D135&amp;". The principal remaining uncertainty is "&amp;U135,IF(AA135="Moderate confidence",IF(K135="Inferred","The evidence supports the inference that ","The available evidence supports the assessment that ")&amp;C135&amp;", with Moderate confidence within "&amp;D135&amp;". "&amp;U135&amp;" could change its scope or wording.",IF(K135="Inferred","The limited evidence supports the provisional inference that ","Limited evidence weakly supports the bounded assessment that ")&amp;C135&amp;". Treat it as provisional because "&amp;U135))))))</x:f>
      </x:c>
      <x:c r="AF135" s="38" t="str">
        <x:f>IF(A135="","",IF(Z135="Invalid controlled input","Do not preserve or reuse a previous result.",IF(Z135="Incomplete","Do not infer a result from partial inputs.",IF(Z135="Not eligible","Do not use High, Moderate or Low confidence, zero confidence, very low confidence, or wording that presents the claim as established.",IF(AA135="High confidence","Do not say certain, proven, guaranteed, definitely, conclusive, established fact, or assign a numerical probability.",IF(AA135="Moderate confidence","Do not say definitive, conclusive, established fact, or attach a percentage band.","Do not say shows, confirms, demonstrates as established, or use Low confidence to rescue an unsupported claim."))))))</x:f>
      </x:c>
      <x:c r="AG135" s="38" t="str">
        <x:f>IF(A135="","",IF(AC135="A157-TECH-INVALID-ENUM","Correct the exact invalid value and resubmit.",IF(AC135="A157-INCOMPLETE","Complete every active Stage 1 field.",IF(AC135="A157-UPSTREAM-REFUSE","Resolve or replace the refused claim through What Counts as Reliable Evidence in Competitor Analysis?.",IF(AC135="A157-UPSTREAM-REVIEW","Complete the review in What Counts as Reliable Evidence in Competitor Analysis? before confidence assessment.",IF(AC135="A157-SC-NMC-UNRESOLVED","Resolve the claim status upstream before assigning confidence.",IF(AC135="A157-UPSTREAM-UNRESOLVED","Resolve the claim status upstream before assigning confidence.",IF(AC135="A157-DIRECT-FIT","Narrow or replace the claim and rerun What Counts as Reliable Evidence in Competitor Analysis?.",IF(AC135="A157-DIRECT-FIT-PARTIAL","Submit the separately narrowed proposition approved through What Counts as Reliable Evidence in Competitor Analysis? as the new Exact claim with Direct claim fit set to Yes.",IF(AC135="A157-MISSING-OR-UNCHECKED","Recover or document the required evidence and complete the review in What Counts as Reliable Evidence in Competitor Analysis? before assigning confidence.",IF(AC135="A157-CONTRADICTION","Resolve or preserve the contradiction through How to Handle Contradictory Competitor Evidence before assigning confidence.",IF(AC135="A157-SC-NMC-CONTRADICTION","Resolve or preserve the contradiction through How to Handle Contradictory Competitor Evidence before assigning confidence.",IF(AC135="A157-NOT-ASSIGNABLE-ASSUMPTION","Resolve the material assumption or narrow the claim.",IF(AC135="A157-NOT-ASSIGNABLE-CONTEXT","Establish the relevant context before assigning confidence.",IF(AC135="A157-NOT-ASSIGNABLE-STALE-CURRENT","Update or historically bind the evidence through When Competitor Evidence Becomes Too Old to Use.",IF(AC135="A157-SC-NMC-STALE","Run a fresh assessment with current evidence.",IF(AC135="A157-SC-ASSUMPTION-CONFLICT","Choose a bounded assumption category or remove the detail.",IF(AC135="A157-SC-INDEPENDENCE-UNPROVEN","Trace origins or correct the support category.",IF(AC135="A157-SC-LIMIT-MISSING","Add the exact limitation or correct the upstream outcome.",IF(AC135="A157-SC-NMC-CLAIM-CHANGED","Run a fresh assessment.",IF(AC135="A157-SC-NMC-USE-CHANGED","Run a fresh assessment for the new use.",IF(AC135="A157-SC-UNCLASSIFIED","Return to method governance; do not invent a result.",IF(AC135="A157-LOW-ASSUMPTION","Keep the assumption explicit and seek evidence that could remove it.",IF(AC135="A157-LOW-HISTORICAL","Use only historically bounded wording and seek current evidence.",IF(AC135="A157-LOW-NOT-ESTABLISHED","Trace provenance or collect genuinely independent evidence.",IF(AC135="A157-LOW-SENSITIVE","Collect the evidence most likely to change the result.",IF(AC135="A157-LOW-SINGLE-ORIGIN","Seek genuinely independent corroboration.",IF(AC135="A157-LOW-WEAK-LINES","Strengthen direct support before consequential use.",IF(AC135="A157-MODERATE-HISTORICAL","Do not generalize it to the current decision without fresh evidence.",IF(AC135="A157-MODERATE-LIMITED","Reopen if the named limitation no longer holds.",IF(AC135="A157-MODERATE-NMC","Reopen if the exact claim, use, evidence or context changes.",IF(AC135="A157-MODERATE-ONE-LINE","A second genuinely independent line could change scope or wording.",IF(AC135="A157-MODERATE-SENSITIVE","Name the likely change trigger and keep the statement bounded.",IF(AC135="A157-MODERATE-SHARED-ORIGINS","Seek genuinely independent origins.",IF(AC135="A157-MODERATE-WEAK-LINES","Strengthen the direct evidence and preserve the limitation.",IF(AC135="A157-HIGH-DIRECT-INDEPENDENT","Reopen on the named evidence, context, assumption or decision-use trigger.",IF(AC135="A157-HIGH-INFERENCE-RETAINED","Retain the inference marker and reopen on the named trigger.",IF(AC135="A157-HIGH-NMC","Reopen on the named evidence, context, assumption or decision-use trigger.",""))))))))))))))))))))))))))))))))))))))</x:f>
      </x:c>
      <x:c r="AH135" s="38" t="str">
        <x:f>IF(A135="","",IF(Z135&lt;&gt;"Eligible","",IF(AND(V135="Consequential / high-impact",W135="Hard to reverse"),"CONF-OVERLAY-CONSEQUENCE + CONF-OVERLAY-HARD-TO-REVERSE",IF(AND(AA135="Low confidence",W135="Hard to reverse"),"CONF-OVERLAY-HARD-TO-REVERSE",IF(V135="Consequential / high-impact","CONF-OVERLAY-CONSEQUENCE",IF(W135="Hard to reverse","CONF-OVERLAY-HARD-TO-REVERSE",IF(OR(V135="Material / decision-changing",W135="Costly to reverse"),"CONF-OVERLAY-CONSEQUENCE","")))))))</x:f>
      </x:c>
      <x:c r="AI135" s="38" t="str">
        <x:f>IF(A135="","",IF(Z135&lt;&gt;"Eligible","",IF(AND(V135="Consequential / high-impact",W135="Hard to reverse"),IF(AA135="Low confidence","Independent review and formal approval required; default to deferral, evidence collection or a reversible test.","Independent accountable review and formal approval required before a consequential, hard-to-reverse action."),IF(AND(AA135="Low confidence",W135="Hard to reverse"),"Independent review and formal approval required; default to deferral, evidence collection or a reversible test.",IF(V135="Consequential / high-impact","Independent accountable review and formal approval required.",IF(W135="Hard to reverse","Independent review required before a hard-to-reverse action.",IF(OR(V135="Material / decision-changing",W135="Costly to reverse"),"Accountable reviewer required before material use.","Owner review; reopen on the named trigger.")))))))</x:f>
      </x:c>
      <x:c r="AJ135" s="38" t="str">
        <x:f>IF(A135="","",IF(Z135&lt;&gt;"Eligible","",IF(AND(V135="Consequential / high-impact",W135="Hard to reverse"),IF(AA135="Low confidence","Do not make an irreversible commitment from this Low-confidence assessment.","Prefer a reversible step and proceed only within the recorded scope after independent review; confidence itself is unchanged."),IF(AND(AA135="Low confidence",W135="Hard to reverse"),"Do not make an irreversible commitment from this Low-confidence assessment.",IF(V135="Consequential / high-impact","Proceed only within the recorded scope after independent review; confidence itself is unchanged.",IF(W135="Hard to reverse","Prefer a reversible step until review is complete.",IF(OR(V135="Material / decision-changing",W135="Costly to reverse"),"Use only after accountable review and within the stated boundary.","Proceed within the stated scope and preserve the reopen condition.")))))))</x:f>
      </x:c>
      <x:c r="AK135" s="37"/>
      <x:c r="AL135" s="37"/>
      <x:c r="AM135" s="37"/>
      <x:c r="AN135" s="37"/>
      <x:c r="AO135" s="42"/>
      <x:c r="AP135" s="38" t="str">
        <x:f>IF(A135="","",IF(Z135&lt;&gt;"Eligible","Not active",IF(OR(AND(AN135&lt;&gt;"",NOT(OR(EXACT(AN135,"Yes"),EXACT(AN135,"No")))),AND(AO135&lt;&gt;"",NOT(ISNUMBER(AO135)))),"H00",IF(OR(AK135="",AM135="",AN135=""),"H01",IF(AND(OR(V135="Material / decision-changing",V135="Consequential / high-impact",W135="Costly to reverse",W135="Hard to reverse"),AL135=""),"H02",IF(AND(OR(V135="Consequential / high-impact",W135="Hard to reverse"),AK135&lt;&gt;"",AL135&lt;&gt;"",EXACT(AK135,AL135)),"H03",IF(AND(AN135="Yes",AO135=""),"H04",IF(AND(AN135="No",AO135&lt;&gt;""),"H05","H06"))))))))</x:f>
      </x:c>
      <x:c r="AQ135" s="38" t="str">
        <x:f>IF(A135="","",IF(AP135="Not active","Not active",IF(OR(AP135="H00",AP135="H01",AP135="H04"),"Incomplete",IF(OR(AP135="H02",AP135="H03",AP135="H05"),"Draft","Complete"))))</x:f>
      </x:c>
      <x:c r="AR135" s="38" t="str">
        <x:f>IF(A135="","",IF(AP135="H00","CONF-HANDOFF-INVALID",IF(AP135="H01","CONF-HANDOFF-INCOMPLETE",IF(AP135="H02","CONF-HANDOFF-REVIEWER",IF(AP135="H03","CONF-HANDOFF-INDEPENDENCE",IF(AP135="H04","CONF-HANDOFF-DATE",IF(AP135="H05","CONF-HANDOFF-DATE-NOT-MATERIAL","")))))))</x:f>
      </x:c>
      <x:c r="AS135" s="38" t="str">
        <x:f>IF(A135="","",IF(AP135="H06","Permitted","Prohibited"))</x:f>
      </x:c>
      <x:c r="AT135" s="38" t="str">
        <x:f>IF(A135="","",IF(OR(AB135="P135",AB135="P136",AB135="P138",AB135="P139"),"What Counts as Reliable Evidence in Competitor Analysis?",IF(AB135="P137","Observed, Inferred and Unresolved Evidence",IF(AB135="P140","How to Handle Contradictory Competitor Evidence",IF(AB135="P141","When Competitor Evidence Becomes Too Old to Use","")))))</x:f>
      </x:c>
      <x:c r="AU135" s="38" t="str">
        <x:f>IF(A135="","","SERPIFAI Confidence Statement Method v1.0.1")</x:f>
      </x:c>
      <x:c r="AV135" s="38" t="str">
        <x:f>IF(A135="","","Qualitative evidence-and-uncertainty protocol; not probability, calibrated accuracy, scoring, assurance or a guarantee.")</x:f>
      </x:c>
    </x:row>
    <x:row r="136">
      <x:c r="A136" s="37"/>
      <x:c r="B136" s="37"/>
      <x:c r="C136" s="37"/>
      <x:c r="D136" s="37"/>
      <x:c r="E136" s="42"/>
      <x:c r="F136" s="37"/>
      <x:c r="G136" s="37"/>
      <x:c r="H136" s="37"/>
      <x:c r="I136" s="37"/>
      <x:c r="J136" s="37"/>
      <x:c r="K136" s="37"/>
      <x:c r="L136" s="37"/>
      <x:c r="M136" s="37"/>
      <x:c r="N136" s="37"/>
      <x:c r="O136" s="37"/>
      <x:c r="P136" s="37"/>
      <x:c r="Q136" s="37"/>
      <x:c r="R136" s="37"/>
      <x:c r="S136" s="37"/>
      <x:c r="T136" s="37"/>
      <x:c r="U136" s="37"/>
      <x:c r="V136" s="37"/>
      <x:c r="W136" s="37"/>
      <x:c r="X136" s="38" t="str">
        <x:f>IF(A136="","",IF(NOT(AND(OR(EXACT(F136,"Use"),EXACT(F136,"Use with limits"),EXACT(F136,"Review required"),EXACT(F136,"Refuse claim"),EXACT(F136,"No material change")),OR(EXACT(J136,"Fit"),EXACT(J136,"Limited / weak"),EXACT(J136,"Stale"),EXACT(J136,"Contradictory"),EXACT(J136,"Missing")),OR(EXACT(K136,"Supported"),EXACT(K136,"Inferred"),EXACT(K136,"Unresolved")),OR(EXACT(L136,"Yes"),EXACT(L136,"Partial"),EXACT(L136,"No"),EXACT(L136,"Unknown")),OR(EXACT(M136,"None found"),EXACT(M136,"Apparent contradiction resolved"),EXACT(M136,"Material contradiction unresolved"),EXACT(M136,"Not checked")),OR(EXACT(N136,"None"),EXACT(N136,"Recoverable missing evidence"),EXACT(N136,"Material evidence unavailable"),EXACT(N136,"Unknown")),OR(EXACT(O136,"Multiple independent lines"),EXACT(O136,"One independent line"),EXACT(O136,"Single-origin only"),EXACT(O136,"Not established")),OR(EXACT(Q136,"None"),EXACT(Q136,"Limited and visible"),EXACT(Q136,"Material but bounded"),EXACT(Q136,"Material and unresolved")),OR(EXACT(S136,"Fit for current decision"),EXACT(S136,"Historical but deliberately bounded"),EXACT(S136,"Stale for current decision"),EXACT(S136,"Context not established")),OR(EXACT(T136,"Unlikely to change assessment"),EXACT(T136,"Could change scope or wording"),EXACT(T136,"Likely to change assessment")),OR(EXACT(V136,"Routine / descriptive"),EXACT(V136,"Material / decision-changing"),EXACT(V136,"Consequential / high-impact")),OR(EXACT(W136,"Easy to reverse"),EXACT(W136,"Costly to reverse"),EXACT(W136,"Hard to reverse")),IF(F136="No material change",OR(EXACT(H136,"Unchanged exact claim"),EXACT(H136,"Changed exact claim")),TRUE),IF(F136="No material change",OR(EXACT(I136,"Unchanged decision use"),EXACT(I136,"Changed decision use")),TRUE),IF(OR(O136="Multiple independent lines",O136="One independent line"),OR(EXACT(P136,"Established independent origins"),EXACT(P136,"Shared or dependent origins"),EXACT(P136,"Not established")),TRUE))),"Invalid","Valid"))</x:f>
      </x:c>
      <x:c r="Y136" s="38" t="str">
        <x:f>IF(A136="","",IF(X136="Invalid","Not evaluated after P00",IF(OR(C136="",D136="",F136="",IF(F136="No material change",OR(H136="",I136=""),FALSE),J136="",K136="",L136="",M136="",N136="",O136="",IF(OR(O136="Multiple independent lines",O136="One independent line"),P136="",FALSE),Q136="",IF(Q136&lt;&gt;"None",R136="",FALSE),S136="",T136="",U136="",V136="",W136=""),"Incomplete","Complete")))</x:f>
      </x:c>
      <x:c r="Z136" s="38" t="str">
        <x:f>IF(A136="","",IF(AB136="P00","Invalid controlled input",IF(AB136="P01","Incomplete",IF(OR(AB136="P02",AB136="P03",AB136="P04",AB136="P05",AB136="P06",AB136="P07",AB136="P08",AB136="P09"),"Not eligible","Eligible"))))</x:f>
      </x:c>
      <x:c r="AA136" s="38" t="str">
        <x:f>IF(A136="","",IF(AB136="P00","No confidence assigned",IF(AB136="P01","No confidence result",IF(OR(AB136="P02",AB136="P03",AB136="P04",AB136="P05",AB136="P06",AB136="P07",AB136="P08",AB136="P09"),"Confidence not assignable",IF(AB136="P10","Low confidence",IF(AB136="P11","Moderate confidence","High confidence"))))))</x:f>
      </x:c>
      <x:c r="AB136" s="38" t="str">
        <x:f>IF(A136="","",IF(X136="Invalid","P00",IF(Y136="Incomplete","P01",IF(F136="Refuse claim","P02",IF(F136="Review required","P03",IF(K136="Unresolved","P04",IF(OR(L136="No",L136="Unknown",L136="Partial"),"P05",IF(OR(J136="Missing",N136&lt;&gt;"None",M136="Not checked"),"P06",IF(OR(J136="Contradictory",M136="Material contradiction unresolved"),"P07",IF(OR(J136="Stale",S136="Stale for current decision",S136="Context not established",Q136="Material and unresolved"),"P08",IF(OR(AND(F136="Use with limits",G136=""),AND(F136="No material change",H136="Changed exact claim"),AND(F136="No material change",I136="Changed decision use"),AND(OR(O136="Multiple independent lines",O136="One independent line"),P136="Not established"),AND(Q136="None",R136&lt;&gt;"")),"P09",IF(OR(Q136="Material but bounded",AND(S136="Historical but deliberately bounded",J136="Limited / weak"),O136="Not established",AND(J136="Limited / weak",O136="Multiple independent lines",P136="Established independent origins",T136="Likely to change assessment"),AND(O136="Single-origin only",NOT(AND(F136="Use",J136="Fit",OR(K136="Supported",K136="Inferred"),L136="Yes",OR(M136="None found",M136="Apparent contradiction resolved"),N136="None",O136="Single-origin only",OR(Q136="None",Q136="Limited and visible"),S136="Fit for current decision",T136="Unlikely to change assessment"))),T136="Likely to change assessment"),"P10",IF(OR(AND(F136="No material change",NOT(AND(OR(F136="Use",F136="No material change"),IF(F136="No material change",AND(H136="Unchanged exact claim",I136="Unchanged decision use"),TRUE),J136="Fit",OR(K136="Supported",K136="Inferred"),L136="Yes",OR(M136="None found",M136="Apparent contradiction resolved"),N136="None",O136="Multiple independent lines",P136="Established independent origins",OR(Q136="None",Q136="Limited and visible"),S136="Fit for current decision",T136="Unlikely to change assessment"))),F136="Use with limits",S136="Historical but deliberately bounded",P136="Shared or dependent origins",O136="One independent line",AND(F136="Use",J136="Fit",OR(K136="Supported",K136="Inferred"),L136="Yes",OR(M136="None found",M136="Apparent contradiction resolved"),N136="None",O136="Single-origin only",OR(Q136="None",Q136="Limited and visible"),S136="Fit for current decision",T136="Unlikely to change assessment"),AND(J136="Limited / weak",O136="Multiple independent lines",P136="Established independent origins",OR(T136="Unlikely to change assessment",T136="Could change scope or wording")),T136="Could change scope or wording"),"P11",IF(AND(OR(F136="Use",F136="No material change"),IF(F136="No material change",AND(H136="Unchanged exact claim",I136="Unchanged decision use"),TRUE),J136="Fit",OR(K136="Supported",K136="Inferred"),L136="Yes",OR(M136="None found",M136="Apparent contradiction resolved"),N136="None",O136="Multiple independent lines",P136="Established independent origins",OR(Q136="None",Q136="Limited and visible"),S136="Fit for current decision",T136="Unlikely to change assessment"),"P12","P09"))))))))))))))</x:f>
      </x:c>
      <x:c r="AC136" s="38" t="str">
        <x:f>IF(A136="","",IF(AB136="P00","CONF-TECH-INVALID-ENUM",IF(AB136="P01","CONF-INCOMPLETE",IF(AB136="P02","CONF-UPSTREAM-REFUSE",IF(AB136="P03","CONF-UPSTREAM-REVIEW",IF(AB136="P04",IF(F136="No material change","CONF-SC-NMC-UNRESOLVED","CONF-UPSTREAM-UNRESOLVED"),IF(AB136="P05",IF(L136="Partial","CONF-DIRECT-FIT-PARTIAL","CONF-DIRECT-FIT"),IF(AB136="P06","CONF-MISSING-OR-UNCHECKED",IF(AB136="P07",IF(F136="No material change","CONF-SC-NMC-CONTRADICTION","CONF-CONTRADICTION"),IF(AB136="P08",IF(Q136="Material and unresolved","CONF-NOT-ASSIGNABLE-ASSUMPTION",IF(AND(F136="No material change",OR(J136="Stale",S136="Stale for current decision")),"CONF-SC-NMC-STALE",IF(S136="Context not established","CONF-NOT-ASSIGNABLE-CONTEXT","CONF-NOT-ASSIGNABLE-STALE-CURRENT"))),IF(AB136="P09",IF(AND(F136="Use with limits",G136=""),"CONF-SC-LIMIT-MISSING",IF(AND(F136="No material change",H136="Changed exact claim"),"CONF-SC-NMC-CLAIM-CHANGED",IF(AND(F136="No material change",I136="Changed decision use"),"CONF-SC-NMC-USE-CHANGED",IF(AND(OR(O136="Multiple independent lines",O136="One independent line"),P136="Not established"),"CONF-SC-INDEPENDENCE-UNPROVEN",IF(AND(Q136="None",R136&lt;&gt;""),"CONF-SC-ASSUMPTION-CONFLICT","CONF-SC-UNCLASSIFIED"))))),IF(AB136="P10",IF(Q136="Material but bounded","CONF-LOW-ASSUMPTION",IF(AND(S136="Historical but deliberately bounded",J136="Limited / weak"),"CONF-LOW-HISTORICAL",IF(O136="Not established","CONF-LOW-NOT-ESTABLISHED",IF(AND(J136="Limited / weak",O136="Multiple independent lines",P136="Established independent origins",T136="Likely to change assessment"),"CONF-LOW-WEAK-LINES",IF(AND(O136="Single-origin only",NOT(AND(F136="Use",J136="Fit",OR(K136="Supported",K136="Inferred"),L136="Yes",OR(M136="None found",M136="Apparent contradiction resolved"),N136="None",O136="Single-origin only",OR(Q136="None",Q136="Limited and visible"),S136="Fit for current decision",T136="Unlikely to change assessment"))),"CONF-LOW-SINGLE-ORIGIN","CONF-LOW-SENSITIVE"))))),IF(AB136="P11",IF(F136="No material change","CONF-MODERATE-NMC",IF(F136="Use with limits","CONF-MODERATE-LIMITED",IF(S136="Historical but deliberately bounded","CONF-MODERATE-HISTORICAL",IF(P136="Shared or dependent origins","CONF-MODERATE-SHARED-ORIGINS",IF(OR(O136="One independent line",AND(F136="Use",J136="Fit",OR(K136="Supported",K136="Inferred"),L136="Yes",OR(M136="None found",M136="Apparent contradiction resolved"),N136="None",O136="Single-origin only",OR(Q136="None",Q136="Limited and visible"),S136="Fit for current decision",T136="Unlikely to change assessment")),"CONF-MODERATE-ONE-LINE",IF(AND(J136="Limited / weak",O136="Multiple independent lines",P136="Established independent origins",OR(T136="Unlikely to change assessment",T136="Could change scope or wording")),"CONF-MODERATE-WEAK-LINES","CONF-MODERATE-SENSITIVE")))))),IF(AB136="P12",IF(F136="No material change","CONF-HIGH-NMC",IF(K136="Inferred","CONF-HIGH-INFERENCE-RETAINED","CONF-HIGH-DIRECT-INDEPENDENT")),""))))))))))))))</x:f>
      </x:c>
      <x:c r="AD136" s="38" t="str">
        <x:f>IF(A136="","",IF(AC136="A158-TECH-INVALID-ENUM","One or more active Stage 1 controlled values are invalid.",IF(AC136="A158-INCOMPLETE","The active Stage 1 assessment is incomplete.",IF(AC136="A158-UPSTREAM-REFUSE","What Counts as Reliable Evidence in Competitor Analysis? returned Refuse claim.",IF(AC136="A158-UPSTREAM-REVIEW","What Counts as Reliable Evidence in Competitor Analysis? returned Review required.",IF(AC136="A158-SC-NMC-UNRESOLVED","The no-material-change claim remains unresolved.",IF(AC136="A158-UPSTREAM-UNRESOLVED","The claim remains unresolved.",IF(AC136="A158-DIRECT-FIT","The evidence does not directly fit the exact submitted claim.",IF(AC136="A158-DIRECT-FIT-PARTIAL","The submitted claim only partially fits the evidence.",IF(AC136="A158-MISSING-OR-UNCHECKED","Required evidence is missing, unavailable, unknown, or contradiction checking is incomplete.",IF(AC136="A158-CONTRADICTION","A material contradiction remains unresolved.",IF(AC136="A158-SC-NMC-CONTRADICTION","The no-material-change submission contains an unresolved material contradiction.",IF(AC136="A158-NOT-ASSIGNABLE-ASSUMPTION","A material assumption remains unresolved.",IF(AC136="A158-NOT-ASSIGNABLE-CONTEXT","The relevant context is not established.",IF(AC136="A158-NOT-ASSIGNABLE-STALE-CURRENT","The evidence or context is stale for the current decision.",IF(AC136="A158-SC-NMC-STALE","The no-material-change assessment is stale for the current decision.",IF(AC136="A158-SC-ASSUMPTION-CONFLICT","The assumption category and detail conflict.",IF(AC136="A158-SC-INDEPENDENCE-UNPROVEN","Independent origins are not established.",IF(AC136="A158-SC-LIMIT-MISSING","Use with limits requires a named limitation.",IF(AC136="A158-SC-NMC-CLAIM-CHANGED","The exact claim changed, so prior confidence cannot be carried forward.",IF(AC136="A158-SC-NMC-USE-CHANGED","The decision use changed.",IF(AC136="A158-SC-UNCLASSIFIED","The valid input combination has no authorized classification.",IF(AC136="A158-LOW-ASSUMPTION","A bounded material assumption makes the eligible assessment fragile.",IF(AC136="A158-LOW-HISTORICAL","Historical, weak support makes the assessment fragile.",IF(AC136="A158-LOW-NOT-ESTABLISHED","Support exists but independent support is not established.",IF(AC136="A158-LOW-SENSITIVE","Plausible new evidence is likely to change the assessment.",IF(AC136="A158-LOW-SINGLE-ORIGIN","The eligible assessment depends on one origin and fails the stable single-origin conjunction.",IF(AC136="A158-LOW-WEAK-LINES","Multiple independent lines remain weak and the result is likely to change.",IF(AC136="A158-MODERATE-HISTORICAL","The evidence supports a deliberately historical, bounded assessment.",IF(AC136="A158-MODERATE-LIMITED","The assessment is eligible only within the named limitation.",IF(AC136="A158-MODERATE-NMC","The unchanged assessment remains eligible but retains meaningful uncertainty.",IF(AC136="A158-MODERATE-ONE-LINE","The assessment rests on one effective line of support.",IF(AC136="A158-MODERATE-SENSITIVE","Meaningful new evidence could change the scope or wording.",IF(AC136="A158-MODERATE-SHARED-ORIGINS","The lines share or depend on common origins, reducing independent corroboration.",IF(AC136="A158-MODERATE-WEAK-LINES","Established independent origins support the assessment, but the evidence remains limited or weak.",IF(AC136="A158-HIGH-DIRECT-INDEPENDENT","Direct, coherent support with established independent origins and limited visible assumptions supports the bounded assessment.",IF(AC136="A158-HIGH-INFERENCE-RETAINED","Direct, coherent support with established independent origins supports the bounded inference; it remains explicitly an inference.",IF(AC136="A158-HIGH-NMC","The exact claim and decision use are unchanged and the strong-support conditions remain satisfied.",""))))))))))))))))))))))))))))))))))))))</x:f>
      </x:c>
      <x:c r="AE136" s="38" t="str">
        <x:f>IF(A136="","",IF(Z136="Invalid controlled input","No confidence statement is permitted.",IF(Z136="Incomplete","No confidence statement is permitted until Stage 1 is complete.",IF(Z136="Not eligible","Confidence not assignable: no confidence statement is permitted for "&amp;C136&amp;" because "&amp;AD136&amp;" "&amp;AG136,IF(AA136="High confidence",IF(K136="Inferred","The evidence supports the inference that ","The available evidence strongly supports the assessment that ")&amp;C136&amp;", with High confidence within "&amp;D136&amp;". The principal remaining uncertainty is "&amp;U136,IF(AA136="Moderate confidence",IF(K136="Inferred","The evidence supports the inference that ","The available evidence supports the assessment that ")&amp;C136&amp;", with Moderate confidence within "&amp;D136&amp;". "&amp;U136&amp;" could change its scope or wording.",IF(K136="Inferred","The limited evidence supports the provisional inference that ","Limited evidence weakly supports the bounded assessment that ")&amp;C136&amp;". Treat it as provisional because "&amp;U136))))))</x:f>
      </x:c>
      <x:c r="AF136" s="38" t="str">
        <x:f>IF(A136="","",IF(Z136="Invalid controlled input","Do not preserve or reuse a previous result.",IF(Z136="Incomplete","Do not infer a result from partial inputs.",IF(Z136="Not eligible","Do not use High, Moderate or Low confidence, zero confidence, very low confidence, or wording that presents the claim as established.",IF(AA136="High confidence","Do not say certain, proven, guaranteed, definitely, conclusive, established fact, or assign a numerical probability.",IF(AA136="Moderate confidence","Do not say definitive, conclusive, established fact, or attach a percentage band.","Do not say shows, confirms, demonstrates as established, or use Low confidence to rescue an unsupported claim."))))))</x:f>
      </x:c>
      <x:c r="AG136" s="38" t="str">
        <x:f>IF(A136="","",IF(AC136="A158-TECH-INVALID-ENUM","Correct the exact invalid value and resubmit.",IF(AC136="A158-INCOMPLETE","Complete every active Stage 1 field.",IF(AC136="A158-UPSTREAM-REFUSE","Resolve or replace the refused claim through What Counts as Reliable Evidence in Competitor Analysis?.",IF(AC136="A158-UPSTREAM-REVIEW","Complete the review in What Counts as Reliable Evidence in Competitor Analysis? before confidence assessment.",IF(AC136="A158-SC-NMC-UNRESOLVED","Resolve the claim status upstream before assigning confidence.",IF(AC136="A158-UPSTREAM-UNRESOLVED","Resolve the claim status upstream before assigning confidence.",IF(AC136="A158-DIRECT-FIT","Narrow or replace the claim and rerun What Counts as Reliable Evidence in Competitor Analysis?.",IF(AC136="A158-DIRECT-FIT-PARTIAL","Submit the separately narrowed proposition approved through What Counts as Reliable Evidence in Competitor Analysis? as the new Exact claim with Direct claim fit set to Yes.",IF(AC136="A158-MISSING-OR-UNCHECKED","Recover or document the required evidence and complete the review in What Counts as Reliable Evidence in Competitor Analysis? before assigning confidence.",IF(AC136="A158-CONTRADICTION","Resolve or preserve the contradiction through How to Handle Contradictory Competitor Evidence before assigning confidence.",IF(AC136="A158-SC-NMC-CONTRADICTION","Resolve or preserve the contradiction through How to Handle Contradictory Competitor Evidence before assigning confidence.",IF(AC136="A158-NOT-ASSIGNABLE-ASSUMPTION","Resolve the material assumption or narrow the claim.",IF(AC136="A158-NOT-ASSIGNABLE-CONTEXT","Establish the relevant context before assigning confidence.",IF(AC136="A158-NOT-ASSIGNABLE-STALE-CURRENT","Update or historically bind the evidence through When Competitor Evidence Becomes Too Old to Use.",IF(AC136="A158-SC-NMC-STALE","Run a fresh assessment with current evidence.",IF(AC136="A158-SC-ASSUMPTION-CONFLICT","Choose a bounded assumption category or remove the detail.",IF(AC136="A158-SC-INDEPENDENCE-UNPROVEN","Trace origins or correct the support category.",IF(AC136="A158-SC-LIMIT-MISSING","Add the exact limitation or correct the upstream outcome.",IF(AC136="A158-SC-NMC-CLAIM-CHANGED","Run a fresh assessment.",IF(AC136="A158-SC-NMC-USE-CHANGED","Run a fresh assessment for the new use.",IF(AC136="A158-SC-UNCLASSIFIED","Return to method governance; do not invent a result.",IF(AC136="A158-LOW-ASSUMPTION","Keep the assumption explicit and seek evidence that could remove it.",IF(AC136="A158-LOW-HISTORICAL","Use only historically bounded wording and seek current evidence.",IF(AC136="A158-LOW-NOT-ESTABLISHED","Trace provenance or collect genuinely independent evidence.",IF(AC136="A158-LOW-SENSITIVE","Collect the evidence most likely to change the result.",IF(AC136="A158-LOW-SINGLE-ORIGIN","Seek genuinely independent corroboration.",IF(AC136="A158-LOW-WEAK-LINES","Strengthen direct support before consequential use.",IF(AC136="A158-MODERATE-HISTORICAL","Do not generalize it to the current decision without fresh evidence.",IF(AC136="A158-MODERATE-LIMITED","Reopen if the named limitation no longer holds.",IF(AC136="A158-MODERATE-NMC","Reopen if the exact claim, use, evidence or context changes.",IF(AC136="A158-MODERATE-ONE-LINE","A second genuinely independent line could change scope or wording.",IF(AC136="A158-MODERATE-SENSITIVE","Name the likely change trigger and keep the statement bounded.",IF(AC136="A158-MODERATE-SHARED-ORIGINS","Seek genuinely independent origins.",IF(AC136="A158-MODERATE-WEAK-LINES","Strengthen the direct evidence and preserve the limitation.",IF(AC136="A158-HIGH-DIRECT-INDEPENDENT","Reopen on the named evidence, context, assumption or decision-use trigger.",IF(AC136="A158-HIGH-INFERENCE-RETAINED","Retain the inference marker and reopen on the named trigger.",IF(AC136="A158-HIGH-NMC","Reopen on the named evidence, context, assumption or decision-use trigger.",""))))))))))))))))))))))))))))))))))))))</x:f>
      </x:c>
      <x:c r="AH136" s="38" t="str">
        <x:f>IF(A136="","",IF(Z136&lt;&gt;"Eligible","",IF(AND(V136="Consequential / high-impact",W136="Hard to reverse"),"CONF-OVERLAY-CONSEQUENCE + CONF-OVERLAY-HARD-TO-REVERSE",IF(AND(AA136="Low confidence",W136="Hard to reverse"),"CONF-OVERLAY-HARD-TO-REVERSE",IF(V136="Consequential / high-impact","CONF-OVERLAY-CONSEQUENCE",IF(W136="Hard to reverse","CONF-OVERLAY-HARD-TO-REVERSE",IF(OR(V136="Material / decision-changing",W136="Costly to reverse"),"CONF-OVERLAY-CONSEQUENCE","")))))))</x:f>
      </x:c>
      <x:c r="AI136" s="38" t="str">
        <x:f>IF(A136="","",IF(Z136&lt;&gt;"Eligible","",IF(AND(V136="Consequential / high-impact",W136="Hard to reverse"),IF(AA136="Low confidence","Independent review and formal approval required; default to deferral, evidence collection or a reversible test.","Independent accountable review and formal approval required before a consequential, hard-to-reverse action."),IF(AND(AA136="Low confidence",W136="Hard to reverse"),"Independent review and formal approval required; default to deferral, evidence collection or a reversible test.",IF(V136="Consequential / high-impact","Independent accountable review and formal approval required.",IF(W136="Hard to reverse","Independent review required before a hard-to-reverse action.",IF(OR(V136="Material / decision-changing",W136="Costly to reverse"),"Accountable reviewer required before material use.","Owner review; reopen on the named trigger.")))))))</x:f>
      </x:c>
      <x:c r="AJ136" s="38" t="str">
        <x:f>IF(A136="","",IF(Z136&lt;&gt;"Eligible","",IF(AND(V136="Consequential / high-impact",W136="Hard to reverse"),IF(AA136="Low confidence","Do not make an irreversible commitment from this Low-confidence assessment.","Prefer a reversible step and proceed only within the recorded scope after independent review; confidence itself is unchanged."),IF(AND(AA136="Low confidence",W136="Hard to reverse"),"Do not make an irreversible commitment from this Low-confidence assessment.",IF(V136="Consequential / high-impact","Proceed only within the recorded scope after independent review; confidence itself is unchanged.",IF(W136="Hard to reverse","Prefer a reversible step until review is complete.",IF(OR(V136="Material / decision-changing",W136="Costly to reverse"),"Use only after accountable review and within the stated boundary.","Proceed within the stated scope and preserve the reopen condition.")))))))</x:f>
      </x:c>
      <x:c r="AK136" s="37"/>
      <x:c r="AL136" s="37"/>
      <x:c r="AM136" s="37"/>
      <x:c r="AN136" s="37"/>
      <x:c r="AO136" s="42"/>
      <x:c r="AP136" s="38" t="str">
        <x:f>IF(A136="","",IF(Z136&lt;&gt;"Eligible","Not active",IF(OR(AND(AN136&lt;&gt;"",NOT(OR(EXACT(AN136,"Yes"),EXACT(AN136,"No")))),AND(AO136&lt;&gt;"",NOT(ISNUMBER(AO136)))),"H00",IF(OR(AK136="",AM136="",AN136=""),"H01",IF(AND(OR(V136="Material / decision-changing",V136="Consequential / high-impact",W136="Costly to reverse",W136="Hard to reverse"),AL136=""),"H02",IF(AND(OR(V136="Consequential / high-impact",W136="Hard to reverse"),AK136&lt;&gt;"",AL136&lt;&gt;"",EXACT(AK136,AL136)),"H03",IF(AND(AN136="Yes",AO136=""),"H04",IF(AND(AN136="No",AO136&lt;&gt;""),"H05","H06"))))))))</x:f>
      </x:c>
      <x:c r="AQ136" s="38" t="str">
        <x:f>IF(A136="","",IF(AP136="Not active","Not active",IF(OR(AP136="H00",AP136="H01",AP136="H04"),"Incomplete",IF(OR(AP136="H02",AP136="H03",AP136="H05"),"Draft","Complete"))))</x:f>
      </x:c>
      <x:c r="AR136" s="38" t="str">
        <x:f>IF(A136="","",IF(AP136="H00","CONF-HANDOFF-INVALID",IF(AP136="H01","CONF-HANDOFF-INCOMPLETE",IF(AP136="H02","CONF-HANDOFF-REVIEWER",IF(AP136="H03","CONF-HANDOFF-INDEPENDENCE",IF(AP136="H04","CONF-HANDOFF-DATE",IF(AP136="H05","CONF-HANDOFF-DATE-NOT-MATERIAL","")))))))</x:f>
      </x:c>
      <x:c r="AS136" s="38" t="str">
        <x:f>IF(A136="","",IF(AP136="H06","Permitted","Prohibited"))</x:f>
      </x:c>
      <x:c r="AT136" s="38" t="str">
        <x:f>IF(A136="","",IF(OR(AB136="P136",AB136="P137",AB136="P139",AB136="P140"),"What Counts as Reliable Evidence in Competitor Analysis?",IF(AB136="P138","Observed, Inferred and Unresolved Evidence",IF(AB136="P141","How to Handle Contradictory Competitor Evidence",IF(AB136="P142","When Competitor Evidence Becomes Too Old to Use","")))))</x:f>
      </x:c>
      <x:c r="AU136" s="38" t="str">
        <x:f>IF(A136="","","SERPIFAI Confidence Statement Method v1.0.1")</x:f>
      </x:c>
      <x:c r="AV136" s="38" t="str">
        <x:f>IF(A136="","","Qualitative evidence-and-uncertainty protocol; not probability, calibrated accuracy, scoring, assurance or a guarantee.")</x:f>
      </x:c>
    </x:row>
    <x:row r="137">
      <x:c r="A137" s="37"/>
      <x:c r="B137" s="37"/>
      <x:c r="C137" s="37"/>
      <x:c r="D137" s="37"/>
      <x:c r="E137" s="42"/>
      <x:c r="F137" s="37"/>
      <x:c r="G137" s="37"/>
      <x:c r="H137" s="37"/>
      <x:c r="I137" s="37"/>
      <x:c r="J137" s="37"/>
      <x:c r="K137" s="37"/>
      <x:c r="L137" s="37"/>
      <x:c r="M137" s="37"/>
      <x:c r="N137" s="37"/>
      <x:c r="O137" s="37"/>
      <x:c r="P137" s="37"/>
      <x:c r="Q137" s="37"/>
      <x:c r="R137" s="37"/>
      <x:c r="S137" s="37"/>
      <x:c r="T137" s="37"/>
      <x:c r="U137" s="37"/>
      <x:c r="V137" s="37"/>
      <x:c r="W137" s="37"/>
      <x:c r="X137" s="38" t="str">
        <x:f>IF(A137="","",IF(NOT(AND(OR(EXACT(F137,"Use"),EXACT(F137,"Use with limits"),EXACT(F137,"Review required"),EXACT(F137,"Refuse claim"),EXACT(F137,"No material change")),OR(EXACT(J137,"Fit"),EXACT(J137,"Limited / weak"),EXACT(J137,"Stale"),EXACT(J137,"Contradictory"),EXACT(J137,"Missing")),OR(EXACT(K137,"Supported"),EXACT(K137,"Inferred"),EXACT(K137,"Unresolved")),OR(EXACT(L137,"Yes"),EXACT(L137,"Partial"),EXACT(L137,"No"),EXACT(L137,"Unknown")),OR(EXACT(M137,"None found"),EXACT(M137,"Apparent contradiction resolved"),EXACT(M137,"Material contradiction unresolved"),EXACT(M137,"Not checked")),OR(EXACT(N137,"None"),EXACT(N137,"Recoverable missing evidence"),EXACT(N137,"Material evidence unavailable"),EXACT(N137,"Unknown")),OR(EXACT(O137,"Multiple independent lines"),EXACT(O137,"One independent line"),EXACT(O137,"Single-origin only"),EXACT(O137,"Not established")),OR(EXACT(Q137,"None"),EXACT(Q137,"Limited and visible"),EXACT(Q137,"Material but bounded"),EXACT(Q137,"Material and unresolved")),OR(EXACT(S137,"Fit for current decision"),EXACT(S137,"Historical but deliberately bounded"),EXACT(S137,"Stale for current decision"),EXACT(S137,"Context not established")),OR(EXACT(T137,"Unlikely to change assessment"),EXACT(T137,"Could change scope or wording"),EXACT(T137,"Likely to change assessment")),OR(EXACT(V137,"Routine / descriptive"),EXACT(V137,"Material / decision-changing"),EXACT(V137,"Consequential / high-impact")),OR(EXACT(W137,"Easy to reverse"),EXACT(W137,"Costly to reverse"),EXACT(W137,"Hard to reverse")),IF(F137="No material change",OR(EXACT(H137,"Unchanged exact claim"),EXACT(H137,"Changed exact claim")),TRUE),IF(F137="No material change",OR(EXACT(I137,"Unchanged decision use"),EXACT(I137,"Changed decision use")),TRUE),IF(OR(O137="Multiple independent lines",O137="One independent line"),OR(EXACT(P137,"Established independent origins"),EXACT(P137,"Shared or dependent origins"),EXACT(P137,"Not established")),TRUE))),"Invalid","Valid"))</x:f>
      </x:c>
      <x:c r="Y137" s="38" t="str">
        <x:f>IF(A137="","",IF(X137="Invalid","Not evaluated after P00",IF(OR(C137="",D137="",F137="",IF(F137="No material change",OR(H137="",I137=""),FALSE),J137="",K137="",L137="",M137="",N137="",O137="",IF(OR(O137="Multiple independent lines",O137="One independent line"),P137="",FALSE),Q137="",IF(Q137&lt;&gt;"None",R137="",FALSE),S137="",T137="",U137="",V137="",W137=""),"Incomplete","Complete")))</x:f>
      </x:c>
      <x:c r="Z137" s="38" t="str">
        <x:f>IF(A137="","",IF(AB137="P00","Invalid controlled input",IF(AB137="P01","Incomplete",IF(OR(AB137="P02",AB137="P03",AB137="P04",AB137="P05",AB137="P06",AB137="P07",AB137="P08",AB137="P09"),"Not eligible","Eligible"))))</x:f>
      </x:c>
      <x:c r="AA137" s="38" t="str">
        <x:f>IF(A137="","",IF(AB137="P00","No confidence assigned",IF(AB137="P01","No confidence result",IF(OR(AB137="P02",AB137="P03",AB137="P04",AB137="P05",AB137="P06",AB137="P07",AB137="P08",AB137="P09"),"Confidence not assignable",IF(AB137="P10","Low confidence",IF(AB137="P11","Moderate confidence","High confidence"))))))</x:f>
      </x:c>
      <x:c r="AB137" s="38" t="str">
        <x:f>IF(A137="","",IF(X137="Invalid","P00",IF(Y137="Incomplete","P01",IF(F137="Refuse claim","P02",IF(F137="Review required","P03",IF(K137="Unresolved","P04",IF(OR(L137="No",L137="Unknown",L137="Partial"),"P05",IF(OR(J137="Missing",N137&lt;&gt;"None",M137="Not checked"),"P06",IF(OR(J137="Contradictory",M137="Material contradiction unresolved"),"P07",IF(OR(J137="Stale",S137="Stale for current decision",S137="Context not established",Q137="Material and unresolved"),"P08",IF(OR(AND(F137="Use with limits",G137=""),AND(F137="No material change",H137="Changed exact claim"),AND(F137="No material change",I137="Changed decision use"),AND(OR(O137="Multiple independent lines",O137="One independent line"),P137="Not established"),AND(Q137="None",R137&lt;&gt;"")),"P09",IF(OR(Q137="Material but bounded",AND(S137="Historical but deliberately bounded",J137="Limited / weak"),O137="Not established",AND(J137="Limited / weak",O137="Multiple independent lines",P137="Established independent origins",T137="Likely to change assessment"),AND(O137="Single-origin only",NOT(AND(F137="Use",J137="Fit",OR(K137="Supported",K137="Inferred"),L137="Yes",OR(M137="None found",M137="Apparent contradiction resolved"),N137="None",O137="Single-origin only",OR(Q137="None",Q137="Limited and visible"),S137="Fit for current decision",T137="Unlikely to change assessment"))),T137="Likely to change assessment"),"P10",IF(OR(AND(F137="No material change",NOT(AND(OR(F137="Use",F137="No material change"),IF(F137="No material change",AND(H137="Unchanged exact claim",I137="Unchanged decision use"),TRUE),J137="Fit",OR(K137="Supported",K137="Inferred"),L137="Yes",OR(M137="None found",M137="Apparent contradiction resolved"),N137="None",O137="Multiple independent lines",P137="Established independent origins",OR(Q137="None",Q137="Limited and visible"),S137="Fit for current decision",T137="Unlikely to change assessment"))),F137="Use with limits",S137="Historical but deliberately bounded",P137="Shared or dependent origins",O137="One independent line",AND(F137="Use",J137="Fit",OR(K137="Supported",K137="Inferred"),L137="Yes",OR(M137="None found",M137="Apparent contradiction resolved"),N137="None",O137="Single-origin only",OR(Q137="None",Q137="Limited and visible"),S137="Fit for current decision",T137="Unlikely to change assessment"),AND(J137="Limited / weak",O137="Multiple independent lines",P137="Established independent origins",OR(T137="Unlikely to change assessment",T137="Could change scope or wording")),T137="Could change scope or wording"),"P11",IF(AND(OR(F137="Use",F137="No material change"),IF(F137="No material change",AND(H137="Unchanged exact claim",I137="Unchanged decision use"),TRUE),J137="Fit",OR(K137="Supported",K137="Inferred"),L137="Yes",OR(M137="None found",M137="Apparent contradiction resolved"),N137="None",O137="Multiple independent lines",P137="Established independent origins",OR(Q137="None",Q137="Limited and visible"),S137="Fit for current decision",T137="Unlikely to change assessment"),"P12","P09"))))))))))))))</x:f>
      </x:c>
      <x:c r="AC137" s="38" t="str">
        <x:f>IF(A137="","",IF(AB137="P00","CONF-TECH-INVALID-ENUM",IF(AB137="P01","CONF-INCOMPLETE",IF(AB137="P02","CONF-UPSTREAM-REFUSE",IF(AB137="P03","CONF-UPSTREAM-REVIEW",IF(AB137="P04",IF(F137="No material change","CONF-SC-NMC-UNRESOLVED","CONF-UPSTREAM-UNRESOLVED"),IF(AB137="P05",IF(L137="Partial","CONF-DIRECT-FIT-PARTIAL","CONF-DIRECT-FIT"),IF(AB137="P06","CONF-MISSING-OR-UNCHECKED",IF(AB137="P07",IF(F137="No material change","CONF-SC-NMC-CONTRADICTION","CONF-CONTRADICTION"),IF(AB137="P08",IF(Q137="Material and unresolved","CONF-NOT-ASSIGNABLE-ASSUMPTION",IF(AND(F137="No material change",OR(J137="Stale",S137="Stale for current decision")),"CONF-SC-NMC-STALE",IF(S137="Context not established","CONF-NOT-ASSIGNABLE-CONTEXT","CONF-NOT-ASSIGNABLE-STALE-CURRENT"))),IF(AB137="P09",IF(AND(F137="Use with limits",G137=""),"CONF-SC-LIMIT-MISSING",IF(AND(F137="No material change",H137="Changed exact claim"),"CONF-SC-NMC-CLAIM-CHANGED",IF(AND(F137="No material change",I137="Changed decision use"),"CONF-SC-NMC-USE-CHANGED",IF(AND(OR(O137="Multiple independent lines",O137="One independent line"),P137="Not established"),"CONF-SC-INDEPENDENCE-UNPROVEN",IF(AND(Q137="None",R137&lt;&gt;""),"CONF-SC-ASSUMPTION-CONFLICT","CONF-SC-UNCLASSIFIED"))))),IF(AB137="P10",IF(Q137="Material but bounded","CONF-LOW-ASSUMPTION",IF(AND(S137="Historical but deliberately bounded",J137="Limited / weak"),"CONF-LOW-HISTORICAL",IF(O137="Not established","CONF-LOW-NOT-ESTABLISHED",IF(AND(J137="Limited / weak",O137="Multiple independent lines",P137="Established independent origins",T137="Likely to change assessment"),"CONF-LOW-WEAK-LINES",IF(AND(O137="Single-origin only",NOT(AND(F137="Use",J137="Fit",OR(K137="Supported",K137="Inferred"),L137="Yes",OR(M137="None found",M137="Apparent contradiction resolved"),N137="None",O137="Single-origin only",OR(Q137="None",Q137="Limited and visible"),S137="Fit for current decision",T137="Unlikely to change assessment"))),"CONF-LOW-SINGLE-ORIGIN","CONF-LOW-SENSITIVE"))))),IF(AB137="P11",IF(F137="No material change","CONF-MODERATE-NMC",IF(F137="Use with limits","CONF-MODERATE-LIMITED",IF(S137="Historical but deliberately bounded","CONF-MODERATE-HISTORICAL",IF(P137="Shared or dependent origins","CONF-MODERATE-SHARED-ORIGINS",IF(OR(O137="One independent line",AND(F137="Use",J137="Fit",OR(K137="Supported",K137="Inferred"),L137="Yes",OR(M137="None found",M137="Apparent contradiction resolved"),N137="None",O137="Single-origin only",OR(Q137="None",Q137="Limited and visible"),S137="Fit for current decision",T137="Unlikely to change assessment")),"CONF-MODERATE-ONE-LINE",IF(AND(J137="Limited / weak",O137="Multiple independent lines",P137="Established independent origins",OR(T137="Unlikely to change assessment",T137="Could change scope or wording")),"CONF-MODERATE-WEAK-LINES","CONF-MODERATE-SENSITIVE")))))),IF(AB137="P12",IF(F137="No material change","CONF-HIGH-NMC",IF(K137="Inferred","CONF-HIGH-INFERENCE-RETAINED","CONF-HIGH-DIRECT-INDEPENDENT")),""))))))))))))))</x:f>
      </x:c>
      <x:c r="AD137" s="38" t="str">
        <x:f>IF(A137="","",IF(AC137="A159-TECH-INVALID-ENUM","One or more active Stage 1 controlled values are invalid.",IF(AC137="A159-INCOMPLETE","The active Stage 1 assessment is incomplete.",IF(AC137="A159-UPSTREAM-REFUSE","What Counts as Reliable Evidence in Competitor Analysis? returned Refuse claim.",IF(AC137="A159-UPSTREAM-REVIEW","What Counts as Reliable Evidence in Competitor Analysis? returned Review required.",IF(AC137="A159-SC-NMC-UNRESOLVED","The no-material-change claim remains unresolved.",IF(AC137="A159-UPSTREAM-UNRESOLVED","The claim remains unresolved.",IF(AC137="A159-DIRECT-FIT","The evidence does not directly fit the exact submitted claim.",IF(AC137="A159-DIRECT-FIT-PARTIAL","The submitted claim only partially fits the evidence.",IF(AC137="A159-MISSING-OR-UNCHECKED","Required evidence is missing, unavailable, unknown, or contradiction checking is incomplete.",IF(AC137="A159-CONTRADICTION","A material contradiction remains unresolved.",IF(AC137="A159-SC-NMC-CONTRADICTION","The no-material-change submission contains an unresolved material contradiction.",IF(AC137="A159-NOT-ASSIGNABLE-ASSUMPTION","A material assumption remains unresolved.",IF(AC137="A159-NOT-ASSIGNABLE-CONTEXT","The relevant context is not established.",IF(AC137="A159-NOT-ASSIGNABLE-STALE-CURRENT","The evidence or context is stale for the current decision.",IF(AC137="A159-SC-NMC-STALE","The no-material-change assessment is stale for the current decision.",IF(AC137="A159-SC-ASSUMPTION-CONFLICT","The assumption category and detail conflict.",IF(AC137="A159-SC-INDEPENDENCE-UNPROVEN","Independent origins are not established.",IF(AC137="A159-SC-LIMIT-MISSING","Use with limits requires a named limitation.",IF(AC137="A159-SC-NMC-CLAIM-CHANGED","The exact claim changed, so prior confidence cannot be carried forward.",IF(AC137="A159-SC-NMC-USE-CHANGED","The decision use changed.",IF(AC137="A159-SC-UNCLASSIFIED","The valid input combination has no authorized classification.",IF(AC137="A159-LOW-ASSUMPTION","A bounded material assumption makes the eligible assessment fragile.",IF(AC137="A159-LOW-HISTORICAL","Historical, weak support makes the assessment fragile.",IF(AC137="A159-LOW-NOT-ESTABLISHED","Support exists but independent support is not established.",IF(AC137="A159-LOW-SENSITIVE","Plausible new evidence is likely to change the assessment.",IF(AC137="A159-LOW-SINGLE-ORIGIN","The eligible assessment depends on one origin and fails the stable single-origin conjunction.",IF(AC137="A159-LOW-WEAK-LINES","Multiple independent lines remain weak and the result is likely to change.",IF(AC137="A159-MODERATE-HISTORICAL","The evidence supports a deliberately historical, bounded assessment.",IF(AC137="A159-MODERATE-LIMITED","The assessment is eligible only within the named limitation.",IF(AC137="A159-MODERATE-NMC","The unchanged assessment remains eligible but retains meaningful uncertainty.",IF(AC137="A159-MODERATE-ONE-LINE","The assessment rests on one effective line of support.",IF(AC137="A159-MODERATE-SENSITIVE","Meaningful new evidence could change the scope or wording.",IF(AC137="A159-MODERATE-SHARED-ORIGINS","The lines share or depend on common origins, reducing independent corroboration.",IF(AC137="A159-MODERATE-WEAK-LINES","Established independent origins support the assessment, but the evidence remains limited or weak.",IF(AC137="A159-HIGH-DIRECT-INDEPENDENT","Direct, coherent support with established independent origins and limited visible assumptions supports the bounded assessment.",IF(AC137="A159-HIGH-INFERENCE-RETAINED","Direct, coherent support with established independent origins supports the bounded inference; it remains explicitly an inference.",IF(AC137="A159-HIGH-NMC","The exact claim and decision use are unchanged and the strong-support conditions remain satisfied.",""))))))))))))))))))))))))))))))))))))))</x:f>
      </x:c>
      <x:c r="AE137" s="38" t="str">
        <x:f>IF(A137="","",IF(Z137="Invalid controlled input","No confidence statement is permitted.",IF(Z137="Incomplete","No confidence statement is permitted until Stage 1 is complete.",IF(Z137="Not eligible","Confidence not assignable: no confidence statement is permitted for "&amp;C137&amp;" because "&amp;AD137&amp;" "&amp;AG137,IF(AA137="High confidence",IF(K137="Inferred","The evidence supports the inference that ","The available evidence strongly supports the assessment that ")&amp;C137&amp;", with High confidence within "&amp;D137&amp;". The principal remaining uncertainty is "&amp;U137,IF(AA137="Moderate confidence",IF(K137="Inferred","The evidence supports the inference that ","The available evidence supports the assessment that ")&amp;C137&amp;", with Moderate confidence within "&amp;D137&amp;". "&amp;U137&amp;" could change its scope or wording.",IF(K137="Inferred","The limited evidence supports the provisional inference that ","Limited evidence weakly supports the bounded assessment that ")&amp;C137&amp;". Treat it as provisional because "&amp;U137))))))</x:f>
      </x:c>
      <x:c r="AF137" s="38" t="str">
        <x:f>IF(A137="","",IF(Z137="Invalid controlled input","Do not preserve or reuse a previous result.",IF(Z137="Incomplete","Do not infer a result from partial inputs.",IF(Z137="Not eligible","Do not use High, Moderate or Low confidence, zero confidence, very low confidence, or wording that presents the claim as established.",IF(AA137="High confidence","Do not say certain, proven, guaranteed, definitely, conclusive, established fact, or assign a numerical probability.",IF(AA137="Moderate confidence","Do not say definitive, conclusive, established fact, or attach a percentage band.","Do not say shows, confirms, demonstrates as established, or use Low confidence to rescue an unsupported claim."))))))</x:f>
      </x:c>
      <x:c r="AG137" s="38" t="str">
        <x:f>IF(A137="","",IF(AC137="A159-TECH-INVALID-ENUM","Correct the exact invalid value and resubmit.",IF(AC137="A159-INCOMPLETE","Complete every active Stage 1 field.",IF(AC137="A159-UPSTREAM-REFUSE","Resolve or replace the refused claim through What Counts as Reliable Evidence in Competitor Analysis?.",IF(AC137="A159-UPSTREAM-REVIEW","Complete the review in What Counts as Reliable Evidence in Competitor Analysis? before confidence assessment.",IF(AC137="A159-SC-NMC-UNRESOLVED","Resolve the claim status upstream before assigning confidence.",IF(AC137="A159-UPSTREAM-UNRESOLVED","Resolve the claim status upstream before assigning confidence.",IF(AC137="A159-DIRECT-FIT","Narrow or replace the claim and rerun What Counts as Reliable Evidence in Competitor Analysis?.",IF(AC137="A159-DIRECT-FIT-PARTIAL","Submit the separately narrowed proposition approved through What Counts as Reliable Evidence in Competitor Analysis? as the new Exact claim with Direct claim fit set to Yes.",IF(AC137="A159-MISSING-OR-UNCHECKED","Recover or document the required evidence and complete the review in What Counts as Reliable Evidence in Competitor Analysis? before assigning confidence.",IF(AC137="A159-CONTRADICTION","Resolve or preserve the contradiction through How to Handle Contradictory Competitor Evidence before assigning confidence.",IF(AC137="A159-SC-NMC-CONTRADICTION","Resolve or preserve the contradiction through How to Handle Contradictory Competitor Evidence before assigning confidence.",IF(AC137="A159-NOT-ASSIGNABLE-ASSUMPTION","Resolve the material assumption or narrow the claim.",IF(AC137="A159-NOT-ASSIGNABLE-CONTEXT","Establish the relevant context before assigning confidence.",IF(AC137="A159-NOT-ASSIGNABLE-STALE-CURRENT","Update or historically bind the evidence through When Competitor Evidence Becomes Too Old to Use.",IF(AC137="A159-SC-NMC-STALE","Run a fresh assessment with current evidence.",IF(AC137="A159-SC-ASSUMPTION-CONFLICT","Choose a bounded assumption category or remove the detail.",IF(AC137="A159-SC-INDEPENDENCE-UNPROVEN","Trace origins or correct the support category.",IF(AC137="A159-SC-LIMIT-MISSING","Add the exact limitation or correct the upstream outcome.",IF(AC137="A159-SC-NMC-CLAIM-CHANGED","Run a fresh assessment.",IF(AC137="A159-SC-NMC-USE-CHANGED","Run a fresh assessment for the new use.",IF(AC137="A159-SC-UNCLASSIFIED","Return to method governance; do not invent a result.",IF(AC137="A159-LOW-ASSUMPTION","Keep the assumption explicit and seek evidence that could remove it.",IF(AC137="A159-LOW-HISTORICAL","Use only historically bounded wording and seek current evidence.",IF(AC137="A159-LOW-NOT-ESTABLISHED","Trace provenance or collect genuinely independent evidence.",IF(AC137="A159-LOW-SENSITIVE","Collect the evidence most likely to change the result.",IF(AC137="A159-LOW-SINGLE-ORIGIN","Seek genuinely independent corroboration.",IF(AC137="A159-LOW-WEAK-LINES","Strengthen direct support before consequential use.",IF(AC137="A159-MODERATE-HISTORICAL","Do not generalize it to the current decision without fresh evidence.",IF(AC137="A159-MODERATE-LIMITED","Reopen if the named limitation no longer holds.",IF(AC137="A159-MODERATE-NMC","Reopen if the exact claim, use, evidence or context changes.",IF(AC137="A159-MODERATE-ONE-LINE","A second genuinely independent line could change scope or wording.",IF(AC137="A159-MODERATE-SENSITIVE","Name the likely change trigger and keep the statement bounded.",IF(AC137="A159-MODERATE-SHARED-ORIGINS","Seek genuinely independent origins.",IF(AC137="A159-MODERATE-WEAK-LINES","Strengthen the direct evidence and preserve the limitation.",IF(AC137="A159-HIGH-DIRECT-INDEPENDENT","Reopen on the named evidence, context, assumption or decision-use trigger.",IF(AC137="A159-HIGH-INFERENCE-RETAINED","Retain the inference marker and reopen on the named trigger.",IF(AC137="A159-HIGH-NMC","Reopen on the named evidence, context, assumption or decision-use trigger.",""))))))))))))))))))))))))))))))))))))))</x:f>
      </x:c>
      <x:c r="AH137" s="38" t="str">
        <x:f>IF(A137="","",IF(Z137&lt;&gt;"Eligible","",IF(AND(V137="Consequential / high-impact",W137="Hard to reverse"),"CONF-OVERLAY-CONSEQUENCE + CONF-OVERLAY-HARD-TO-REVERSE",IF(AND(AA137="Low confidence",W137="Hard to reverse"),"CONF-OVERLAY-HARD-TO-REVERSE",IF(V137="Consequential / high-impact","CONF-OVERLAY-CONSEQUENCE",IF(W137="Hard to reverse","CONF-OVERLAY-HARD-TO-REVERSE",IF(OR(V137="Material / decision-changing",W137="Costly to reverse"),"CONF-OVERLAY-CONSEQUENCE","")))))))</x:f>
      </x:c>
      <x:c r="AI137" s="38" t="str">
        <x:f>IF(A137="","",IF(Z137&lt;&gt;"Eligible","",IF(AND(V137="Consequential / high-impact",W137="Hard to reverse"),IF(AA137="Low confidence","Independent review and formal approval required; default to deferral, evidence collection or a reversible test.","Independent accountable review and formal approval required before a consequential, hard-to-reverse action."),IF(AND(AA137="Low confidence",W137="Hard to reverse"),"Independent review and formal approval required; default to deferral, evidence collection or a reversible test.",IF(V137="Consequential / high-impact","Independent accountable review and formal approval required.",IF(W137="Hard to reverse","Independent review required before a hard-to-reverse action.",IF(OR(V137="Material / decision-changing",W137="Costly to reverse"),"Accountable reviewer required before material use.","Owner review; reopen on the named trigger.")))))))</x:f>
      </x:c>
      <x:c r="AJ137" s="38" t="str">
        <x:f>IF(A137="","",IF(Z137&lt;&gt;"Eligible","",IF(AND(V137="Consequential / high-impact",W137="Hard to reverse"),IF(AA137="Low confidence","Do not make an irreversible commitment from this Low-confidence assessment.","Prefer a reversible step and proceed only within the recorded scope after independent review; confidence itself is unchanged."),IF(AND(AA137="Low confidence",W137="Hard to reverse"),"Do not make an irreversible commitment from this Low-confidence assessment.",IF(V137="Consequential / high-impact","Proceed only within the recorded scope after independent review; confidence itself is unchanged.",IF(W137="Hard to reverse","Prefer a reversible step until review is complete.",IF(OR(V137="Material / decision-changing",W137="Costly to reverse"),"Use only after accountable review and within the stated boundary.","Proceed within the stated scope and preserve the reopen condition.")))))))</x:f>
      </x:c>
      <x:c r="AK137" s="37"/>
      <x:c r="AL137" s="37"/>
      <x:c r="AM137" s="37"/>
      <x:c r="AN137" s="37"/>
      <x:c r="AO137" s="42"/>
      <x:c r="AP137" s="38" t="str">
        <x:f>IF(A137="","",IF(Z137&lt;&gt;"Eligible","Not active",IF(OR(AND(AN137&lt;&gt;"",NOT(OR(EXACT(AN137,"Yes"),EXACT(AN137,"No")))),AND(AO137&lt;&gt;"",NOT(ISNUMBER(AO137)))),"H00",IF(OR(AK137="",AM137="",AN137=""),"H01",IF(AND(OR(V137="Material / decision-changing",V137="Consequential / high-impact",W137="Costly to reverse",W137="Hard to reverse"),AL137=""),"H02",IF(AND(OR(V137="Consequential / high-impact",W137="Hard to reverse"),AK137&lt;&gt;"",AL137&lt;&gt;"",EXACT(AK137,AL137)),"H03",IF(AND(AN137="Yes",AO137=""),"H04",IF(AND(AN137="No",AO137&lt;&gt;""),"H05","H06"))))))))</x:f>
      </x:c>
      <x:c r="AQ137" s="38" t="str">
        <x:f>IF(A137="","",IF(AP137="Not active","Not active",IF(OR(AP137="H00",AP137="H01",AP137="H04"),"Incomplete",IF(OR(AP137="H02",AP137="H03",AP137="H05"),"Draft","Complete"))))</x:f>
      </x:c>
      <x:c r="AR137" s="38" t="str">
        <x:f>IF(A137="","",IF(AP137="H00","CONF-HANDOFF-INVALID",IF(AP137="H01","CONF-HANDOFF-INCOMPLETE",IF(AP137="H02","CONF-HANDOFF-REVIEWER",IF(AP137="H03","CONF-HANDOFF-INDEPENDENCE",IF(AP137="H04","CONF-HANDOFF-DATE",IF(AP137="H05","CONF-HANDOFF-DATE-NOT-MATERIAL","")))))))</x:f>
      </x:c>
      <x:c r="AS137" s="38" t="str">
        <x:f>IF(A137="","",IF(AP137="H06","Permitted","Prohibited"))</x:f>
      </x:c>
      <x:c r="AT137" s="38" t="str">
        <x:f>IF(A137="","",IF(OR(AB137="P137",AB137="P138",AB137="P140",AB137="P141"),"What Counts as Reliable Evidence in Competitor Analysis?",IF(AB137="P139","Observed, Inferred and Unresolved Evidence",IF(AB137="P142","How to Handle Contradictory Competitor Evidence",IF(AB137="P143","When Competitor Evidence Becomes Too Old to Use","")))))</x:f>
      </x:c>
      <x:c r="AU137" s="38" t="str">
        <x:f>IF(A137="","","SERPIFAI Confidence Statement Method v1.0.1")</x:f>
      </x:c>
      <x:c r="AV137" s="38" t="str">
        <x:f>IF(A137="","","Qualitative evidence-and-uncertainty protocol; not probability, calibrated accuracy, scoring, assurance or a guarantee.")</x:f>
      </x:c>
    </x:row>
    <x:row r="138">
      <x:c r="A138" s="37"/>
      <x:c r="B138" s="37"/>
      <x:c r="C138" s="37"/>
      <x:c r="D138" s="37"/>
      <x:c r="E138" s="42"/>
      <x:c r="F138" s="37"/>
      <x:c r="G138" s="37"/>
      <x:c r="H138" s="37"/>
      <x:c r="I138" s="37"/>
      <x:c r="J138" s="37"/>
      <x:c r="K138" s="37"/>
      <x:c r="L138" s="37"/>
      <x:c r="M138" s="37"/>
      <x:c r="N138" s="37"/>
      <x:c r="O138" s="37"/>
      <x:c r="P138" s="37"/>
      <x:c r="Q138" s="37"/>
      <x:c r="R138" s="37"/>
      <x:c r="S138" s="37"/>
      <x:c r="T138" s="37"/>
      <x:c r="U138" s="37"/>
      <x:c r="V138" s="37"/>
      <x:c r="W138" s="37"/>
      <x:c r="X138" s="38" t="str">
        <x:f>IF(A138="","",IF(NOT(AND(OR(EXACT(F138,"Use"),EXACT(F138,"Use with limits"),EXACT(F138,"Review required"),EXACT(F138,"Refuse claim"),EXACT(F138,"No material change")),OR(EXACT(J138,"Fit"),EXACT(J138,"Limited / weak"),EXACT(J138,"Stale"),EXACT(J138,"Contradictory"),EXACT(J138,"Missing")),OR(EXACT(K138,"Supported"),EXACT(K138,"Inferred"),EXACT(K138,"Unresolved")),OR(EXACT(L138,"Yes"),EXACT(L138,"Partial"),EXACT(L138,"No"),EXACT(L138,"Unknown")),OR(EXACT(M138,"None found"),EXACT(M138,"Apparent contradiction resolved"),EXACT(M138,"Material contradiction unresolved"),EXACT(M138,"Not checked")),OR(EXACT(N138,"None"),EXACT(N138,"Recoverable missing evidence"),EXACT(N138,"Material evidence unavailable"),EXACT(N138,"Unknown")),OR(EXACT(O138,"Multiple independent lines"),EXACT(O138,"One independent line"),EXACT(O138,"Single-origin only"),EXACT(O138,"Not established")),OR(EXACT(Q138,"None"),EXACT(Q138,"Limited and visible"),EXACT(Q138,"Material but bounded"),EXACT(Q138,"Material and unresolved")),OR(EXACT(S138,"Fit for current decision"),EXACT(S138,"Historical but deliberately bounded"),EXACT(S138,"Stale for current decision"),EXACT(S138,"Context not established")),OR(EXACT(T138,"Unlikely to change assessment"),EXACT(T138,"Could change scope or wording"),EXACT(T138,"Likely to change assessment")),OR(EXACT(V138,"Routine / descriptive"),EXACT(V138,"Material / decision-changing"),EXACT(V138,"Consequential / high-impact")),OR(EXACT(W138,"Easy to reverse"),EXACT(W138,"Costly to reverse"),EXACT(W138,"Hard to reverse")),IF(F138="No material change",OR(EXACT(H138,"Unchanged exact claim"),EXACT(H138,"Changed exact claim")),TRUE),IF(F138="No material change",OR(EXACT(I138,"Unchanged decision use"),EXACT(I138,"Changed decision use")),TRUE),IF(OR(O138="Multiple independent lines",O138="One independent line"),OR(EXACT(P138,"Established independent origins"),EXACT(P138,"Shared or dependent origins"),EXACT(P138,"Not established")),TRUE))),"Invalid","Valid"))</x:f>
      </x:c>
      <x:c r="Y138" s="38" t="str">
        <x:f>IF(A138="","",IF(X138="Invalid","Not evaluated after P00",IF(OR(C138="",D138="",F138="",IF(F138="No material change",OR(H138="",I138=""),FALSE),J138="",K138="",L138="",M138="",N138="",O138="",IF(OR(O138="Multiple independent lines",O138="One independent line"),P138="",FALSE),Q138="",IF(Q138&lt;&gt;"None",R138="",FALSE),S138="",T138="",U138="",V138="",W138=""),"Incomplete","Complete")))</x:f>
      </x:c>
      <x:c r="Z138" s="38" t="str">
        <x:f>IF(A138="","",IF(AB138="P00","Invalid controlled input",IF(AB138="P01","Incomplete",IF(OR(AB138="P02",AB138="P03",AB138="P04",AB138="P05",AB138="P06",AB138="P07",AB138="P08",AB138="P09"),"Not eligible","Eligible"))))</x:f>
      </x:c>
      <x:c r="AA138" s="38" t="str">
        <x:f>IF(A138="","",IF(AB138="P00","No confidence assigned",IF(AB138="P01","No confidence result",IF(OR(AB138="P02",AB138="P03",AB138="P04",AB138="P05",AB138="P06",AB138="P07",AB138="P08",AB138="P09"),"Confidence not assignable",IF(AB138="P10","Low confidence",IF(AB138="P11","Moderate confidence","High confidence"))))))</x:f>
      </x:c>
      <x:c r="AB138" s="38" t="str">
        <x:f>IF(A138="","",IF(X138="Invalid","P00",IF(Y138="Incomplete","P01",IF(F138="Refuse claim","P02",IF(F138="Review required","P03",IF(K138="Unresolved","P04",IF(OR(L138="No",L138="Unknown",L138="Partial"),"P05",IF(OR(J138="Missing",N138&lt;&gt;"None",M138="Not checked"),"P06",IF(OR(J138="Contradictory",M138="Material contradiction unresolved"),"P07",IF(OR(J138="Stale",S138="Stale for current decision",S138="Context not established",Q138="Material and unresolved"),"P08",IF(OR(AND(F138="Use with limits",G138=""),AND(F138="No material change",H138="Changed exact claim"),AND(F138="No material change",I138="Changed decision use"),AND(OR(O138="Multiple independent lines",O138="One independent line"),P138="Not established"),AND(Q138="None",R138&lt;&gt;"")),"P09",IF(OR(Q138="Material but bounded",AND(S138="Historical but deliberately bounded",J138="Limited / weak"),O138="Not established",AND(J138="Limited / weak",O138="Multiple independent lines",P138="Established independent origins",T138="Likely to change assessment"),AND(O138="Single-origin only",NOT(AND(F138="Use",J138="Fit",OR(K138="Supported",K138="Inferred"),L138="Yes",OR(M138="None found",M138="Apparent contradiction resolved"),N138="None",O138="Single-origin only",OR(Q138="None",Q138="Limited and visible"),S138="Fit for current decision",T138="Unlikely to change assessment"))),T138="Likely to change assessment"),"P10",IF(OR(AND(F138="No material change",NOT(AND(OR(F138="Use",F138="No material change"),IF(F138="No material change",AND(H138="Unchanged exact claim",I138="Unchanged decision use"),TRUE),J138="Fit",OR(K138="Supported",K138="Inferred"),L138="Yes",OR(M138="None found",M138="Apparent contradiction resolved"),N138="None",O138="Multiple independent lines",P138="Established independent origins",OR(Q138="None",Q138="Limited and visible"),S138="Fit for current decision",T138="Unlikely to change assessment"))),F138="Use with limits",S138="Historical but deliberately bounded",P138="Shared or dependent origins",O138="One independent line",AND(F138="Use",J138="Fit",OR(K138="Supported",K138="Inferred"),L138="Yes",OR(M138="None found",M138="Apparent contradiction resolved"),N138="None",O138="Single-origin only",OR(Q138="None",Q138="Limited and visible"),S138="Fit for current decision",T138="Unlikely to change assessment"),AND(J138="Limited / weak",O138="Multiple independent lines",P138="Established independent origins",OR(T138="Unlikely to change assessment",T138="Could change scope or wording")),T138="Could change scope or wording"),"P11",IF(AND(OR(F138="Use",F138="No material change"),IF(F138="No material change",AND(H138="Unchanged exact claim",I138="Unchanged decision use"),TRUE),J138="Fit",OR(K138="Supported",K138="Inferred"),L138="Yes",OR(M138="None found",M138="Apparent contradiction resolved"),N138="None",O138="Multiple independent lines",P138="Established independent origins",OR(Q138="None",Q138="Limited and visible"),S138="Fit for current decision",T138="Unlikely to change assessment"),"P12","P09"))))))))))))))</x:f>
      </x:c>
      <x:c r="AC138" s="38" t="str">
        <x:f>IF(A138="","",IF(AB138="P00","CONF-TECH-INVALID-ENUM",IF(AB138="P01","CONF-INCOMPLETE",IF(AB138="P02","CONF-UPSTREAM-REFUSE",IF(AB138="P03","CONF-UPSTREAM-REVIEW",IF(AB138="P04",IF(F138="No material change","CONF-SC-NMC-UNRESOLVED","CONF-UPSTREAM-UNRESOLVED"),IF(AB138="P05",IF(L138="Partial","CONF-DIRECT-FIT-PARTIAL","CONF-DIRECT-FIT"),IF(AB138="P06","CONF-MISSING-OR-UNCHECKED",IF(AB138="P07",IF(F138="No material change","CONF-SC-NMC-CONTRADICTION","CONF-CONTRADICTION"),IF(AB138="P08",IF(Q138="Material and unresolved","CONF-NOT-ASSIGNABLE-ASSUMPTION",IF(AND(F138="No material change",OR(J138="Stale",S138="Stale for current decision")),"CONF-SC-NMC-STALE",IF(S138="Context not established","CONF-NOT-ASSIGNABLE-CONTEXT","CONF-NOT-ASSIGNABLE-STALE-CURRENT"))),IF(AB138="P09",IF(AND(F138="Use with limits",G138=""),"CONF-SC-LIMIT-MISSING",IF(AND(F138="No material change",H138="Changed exact claim"),"CONF-SC-NMC-CLAIM-CHANGED",IF(AND(F138="No material change",I138="Changed decision use"),"CONF-SC-NMC-USE-CHANGED",IF(AND(OR(O138="Multiple independent lines",O138="One independent line"),P138="Not established"),"CONF-SC-INDEPENDENCE-UNPROVEN",IF(AND(Q138="None",R138&lt;&gt;""),"CONF-SC-ASSUMPTION-CONFLICT","CONF-SC-UNCLASSIFIED"))))),IF(AB138="P10",IF(Q138="Material but bounded","CONF-LOW-ASSUMPTION",IF(AND(S138="Historical but deliberately bounded",J138="Limited / weak"),"CONF-LOW-HISTORICAL",IF(O138="Not established","CONF-LOW-NOT-ESTABLISHED",IF(AND(J138="Limited / weak",O138="Multiple independent lines",P138="Established independent origins",T138="Likely to change assessment"),"CONF-LOW-WEAK-LINES",IF(AND(O138="Single-origin only",NOT(AND(F138="Use",J138="Fit",OR(K138="Supported",K138="Inferred"),L138="Yes",OR(M138="None found",M138="Apparent contradiction resolved"),N138="None",O138="Single-origin only",OR(Q138="None",Q138="Limited and visible"),S138="Fit for current decision",T138="Unlikely to change assessment"))),"CONF-LOW-SINGLE-ORIGIN","CONF-LOW-SENSITIVE"))))),IF(AB138="P11",IF(F138="No material change","CONF-MODERATE-NMC",IF(F138="Use with limits","CONF-MODERATE-LIMITED",IF(S138="Historical but deliberately bounded","CONF-MODERATE-HISTORICAL",IF(P138="Shared or dependent origins","CONF-MODERATE-SHARED-ORIGINS",IF(OR(O138="One independent line",AND(F138="Use",J138="Fit",OR(K138="Supported",K138="Inferred"),L138="Yes",OR(M138="None found",M138="Apparent contradiction resolved"),N138="None",O138="Single-origin only",OR(Q138="None",Q138="Limited and visible"),S138="Fit for current decision",T138="Unlikely to change assessment")),"CONF-MODERATE-ONE-LINE",IF(AND(J138="Limited / weak",O138="Multiple independent lines",P138="Established independent origins",OR(T138="Unlikely to change assessment",T138="Could change scope or wording")),"CONF-MODERATE-WEAK-LINES","CONF-MODERATE-SENSITIVE")))))),IF(AB138="P12",IF(F138="No material change","CONF-HIGH-NMC",IF(K138="Inferred","CONF-HIGH-INFERENCE-RETAINED","CONF-HIGH-DIRECT-INDEPENDENT")),""))))))))))))))</x:f>
      </x:c>
      <x:c r="AD138" s="38" t="str">
        <x:f>IF(A138="","",IF(AC138="A160-TECH-INVALID-ENUM","One or more active Stage 1 controlled values are invalid.",IF(AC138="A160-INCOMPLETE","The active Stage 1 assessment is incomplete.",IF(AC138="A160-UPSTREAM-REFUSE","What Counts as Reliable Evidence in Competitor Analysis? returned Refuse claim.",IF(AC138="A160-UPSTREAM-REVIEW","What Counts as Reliable Evidence in Competitor Analysis? returned Review required.",IF(AC138="A160-SC-NMC-UNRESOLVED","The no-material-change claim remains unresolved.",IF(AC138="A160-UPSTREAM-UNRESOLVED","The claim remains unresolved.",IF(AC138="A160-DIRECT-FIT","The evidence does not directly fit the exact submitted claim.",IF(AC138="A160-DIRECT-FIT-PARTIAL","The submitted claim only partially fits the evidence.",IF(AC138="A160-MISSING-OR-UNCHECKED","Required evidence is missing, unavailable, unknown, or contradiction checking is incomplete.",IF(AC138="A160-CONTRADICTION","A material contradiction remains unresolved.",IF(AC138="A160-SC-NMC-CONTRADICTION","The no-material-change submission contains an unresolved material contradiction.",IF(AC138="A160-NOT-ASSIGNABLE-ASSUMPTION","A material assumption remains unresolved.",IF(AC138="A160-NOT-ASSIGNABLE-CONTEXT","The relevant context is not established.",IF(AC138="A160-NOT-ASSIGNABLE-STALE-CURRENT","The evidence or context is stale for the current decision.",IF(AC138="A160-SC-NMC-STALE","The no-material-change assessment is stale for the current decision.",IF(AC138="A160-SC-ASSUMPTION-CONFLICT","The assumption category and detail conflict.",IF(AC138="A160-SC-INDEPENDENCE-UNPROVEN","Independent origins are not established.",IF(AC138="A160-SC-LIMIT-MISSING","Use with limits requires a named limitation.",IF(AC138="A160-SC-NMC-CLAIM-CHANGED","The exact claim changed, so prior confidence cannot be carried forward.",IF(AC138="A160-SC-NMC-USE-CHANGED","The decision use changed.",IF(AC138="A160-SC-UNCLASSIFIED","The valid input combination has no authorized classification.",IF(AC138="A160-LOW-ASSUMPTION","A bounded material assumption makes the eligible assessment fragile.",IF(AC138="A160-LOW-HISTORICAL","Historical, weak support makes the assessment fragile.",IF(AC138="A160-LOW-NOT-ESTABLISHED","Support exists but independent support is not established.",IF(AC138="A160-LOW-SENSITIVE","Plausible new evidence is likely to change the assessment.",IF(AC138="A160-LOW-SINGLE-ORIGIN","The eligible assessment depends on one origin and fails the stable single-origin conjunction.",IF(AC138="A160-LOW-WEAK-LINES","Multiple independent lines remain weak and the result is likely to change.",IF(AC138="A160-MODERATE-HISTORICAL","The evidence supports a deliberately historical, bounded assessment.",IF(AC138="A160-MODERATE-LIMITED","The assessment is eligible only within the named limitation.",IF(AC138="A160-MODERATE-NMC","The unchanged assessment remains eligible but retains meaningful uncertainty.",IF(AC138="A160-MODERATE-ONE-LINE","The assessment rests on one effective line of support.",IF(AC138="A160-MODERATE-SENSITIVE","Meaningful new evidence could change the scope or wording.",IF(AC138="A160-MODERATE-SHARED-ORIGINS","The lines share or depend on common origins, reducing independent corroboration.",IF(AC138="A160-MODERATE-WEAK-LINES","Established independent origins support the assessment, but the evidence remains limited or weak.",IF(AC138="A160-HIGH-DIRECT-INDEPENDENT","Direct, coherent support with established independent origins and limited visible assumptions supports the bounded assessment.",IF(AC138="A160-HIGH-INFERENCE-RETAINED","Direct, coherent support with established independent origins supports the bounded inference; it remains explicitly an inference.",IF(AC138="A160-HIGH-NMC","The exact claim and decision use are unchanged and the strong-support conditions remain satisfied.",""))))))))))))))))))))))))))))))))))))))</x:f>
      </x:c>
      <x:c r="AE138" s="38" t="str">
        <x:f>IF(A138="","",IF(Z138="Invalid controlled input","No confidence statement is permitted.",IF(Z138="Incomplete","No confidence statement is permitted until Stage 1 is complete.",IF(Z138="Not eligible","Confidence not assignable: no confidence statement is permitted for "&amp;C138&amp;" because "&amp;AD138&amp;" "&amp;AG138,IF(AA138="High confidence",IF(K138="Inferred","The evidence supports the inference that ","The available evidence strongly supports the assessment that ")&amp;C138&amp;", with High confidence within "&amp;D138&amp;". The principal remaining uncertainty is "&amp;U138,IF(AA138="Moderate confidence",IF(K138="Inferred","The evidence supports the inference that ","The available evidence supports the assessment that ")&amp;C138&amp;", with Moderate confidence within "&amp;D138&amp;". "&amp;U138&amp;" could change its scope or wording.",IF(K138="Inferred","The limited evidence supports the provisional inference that ","Limited evidence weakly supports the bounded assessment that ")&amp;C138&amp;". Treat it as provisional because "&amp;U138))))))</x:f>
      </x:c>
      <x:c r="AF138" s="38" t="str">
        <x:f>IF(A138="","",IF(Z138="Invalid controlled input","Do not preserve or reuse a previous result.",IF(Z138="Incomplete","Do not infer a result from partial inputs.",IF(Z138="Not eligible","Do not use High, Moderate or Low confidence, zero confidence, very low confidence, or wording that presents the claim as established.",IF(AA138="High confidence","Do not say certain, proven, guaranteed, definitely, conclusive, established fact, or assign a numerical probability.",IF(AA138="Moderate confidence","Do not say definitive, conclusive, established fact, or attach a percentage band.","Do not say shows, confirms, demonstrates as established, or use Low confidence to rescue an unsupported claim."))))))</x:f>
      </x:c>
      <x:c r="AG138" s="38" t="str">
        <x:f>IF(A138="","",IF(AC138="A160-TECH-INVALID-ENUM","Correct the exact invalid value and resubmit.",IF(AC138="A160-INCOMPLETE","Complete every active Stage 1 field.",IF(AC138="A160-UPSTREAM-REFUSE","Resolve or replace the refused claim through What Counts as Reliable Evidence in Competitor Analysis?.",IF(AC138="A160-UPSTREAM-REVIEW","Complete the review in What Counts as Reliable Evidence in Competitor Analysis? before confidence assessment.",IF(AC138="A160-SC-NMC-UNRESOLVED","Resolve the claim status upstream before assigning confidence.",IF(AC138="A160-UPSTREAM-UNRESOLVED","Resolve the claim status upstream before assigning confidence.",IF(AC138="A160-DIRECT-FIT","Narrow or replace the claim and rerun What Counts as Reliable Evidence in Competitor Analysis?.",IF(AC138="A160-DIRECT-FIT-PARTIAL","Submit the separately narrowed proposition approved through What Counts as Reliable Evidence in Competitor Analysis? as the new Exact claim with Direct claim fit set to Yes.",IF(AC138="A160-MISSING-OR-UNCHECKED","Recover or document the required evidence and complete the review in What Counts as Reliable Evidence in Competitor Analysis? before assigning confidence.",IF(AC138="A160-CONTRADICTION","Resolve or preserve the contradiction through How to Handle Contradictory Competitor Evidence before assigning confidence.",IF(AC138="A160-SC-NMC-CONTRADICTION","Resolve or preserve the contradiction through How to Handle Contradictory Competitor Evidence before assigning confidence.",IF(AC138="A160-NOT-ASSIGNABLE-ASSUMPTION","Resolve the material assumption or narrow the claim.",IF(AC138="A160-NOT-ASSIGNABLE-CONTEXT","Establish the relevant context before assigning confidence.",IF(AC138="A160-NOT-ASSIGNABLE-STALE-CURRENT","Update or historically bind the evidence through When Competitor Evidence Becomes Too Old to Use.",IF(AC138="A160-SC-NMC-STALE","Run a fresh assessment with current evidence.",IF(AC138="A160-SC-ASSUMPTION-CONFLICT","Choose a bounded assumption category or remove the detail.",IF(AC138="A160-SC-INDEPENDENCE-UNPROVEN","Trace origins or correct the support category.",IF(AC138="A160-SC-LIMIT-MISSING","Add the exact limitation or correct the upstream outcome.",IF(AC138="A160-SC-NMC-CLAIM-CHANGED","Run a fresh assessment.",IF(AC138="A160-SC-NMC-USE-CHANGED","Run a fresh assessment for the new use.",IF(AC138="A160-SC-UNCLASSIFIED","Return to method governance; do not invent a result.",IF(AC138="A160-LOW-ASSUMPTION","Keep the assumption explicit and seek evidence that could remove it.",IF(AC138="A160-LOW-HISTORICAL","Use only historically bounded wording and seek current evidence.",IF(AC138="A160-LOW-NOT-ESTABLISHED","Trace provenance or collect genuinely independent evidence.",IF(AC138="A160-LOW-SENSITIVE","Collect the evidence most likely to change the result.",IF(AC138="A160-LOW-SINGLE-ORIGIN","Seek genuinely independent corroboration.",IF(AC138="A160-LOW-WEAK-LINES","Strengthen direct support before consequential use.",IF(AC138="A160-MODERATE-HISTORICAL","Do not generalize it to the current decision without fresh evidence.",IF(AC138="A160-MODERATE-LIMITED","Reopen if the named limitation no longer holds.",IF(AC138="A160-MODERATE-NMC","Reopen if the exact claim, use, evidence or context changes.",IF(AC138="A160-MODERATE-ONE-LINE","A second genuinely independent line could change scope or wording.",IF(AC138="A160-MODERATE-SENSITIVE","Name the likely change trigger and keep the statement bounded.",IF(AC138="A160-MODERATE-SHARED-ORIGINS","Seek genuinely independent origins.",IF(AC138="A160-MODERATE-WEAK-LINES","Strengthen the direct evidence and preserve the limitation.",IF(AC138="A160-HIGH-DIRECT-INDEPENDENT","Reopen on the named evidence, context, assumption or decision-use trigger.",IF(AC138="A160-HIGH-INFERENCE-RETAINED","Retain the inference marker and reopen on the named trigger.",IF(AC138="A160-HIGH-NMC","Reopen on the named evidence, context, assumption or decision-use trigger.",""))))))))))))))))))))))))))))))))))))))</x:f>
      </x:c>
      <x:c r="AH138" s="38" t="str">
        <x:f>IF(A138="","",IF(Z138&lt;&gt;"Eligible","",IF(AND(V138="Consequential / high-impact",W138="Hard to reverse"),"CONF-OVERLAY-CONSEQUENCE + CONF-OVERLAY-HARD-TO-REVERSE",IF(AND(AA138="Low confidence",W138="Hard to reverse"),"CONF-OVERLAY-HARD-TO-REVERSE",IF(V138="Consequential / high-impact","CONF-OVERLAY-CONSEQUENCE",IF(W138="Hard to reverse","CONF-OVERLAY-HARD-TO-REVERSE",IF(OR(V138="Material / decision-changing",W138="Costly to reverse"),"CONF-OVERLAY-CONSEQUENCE","")))))))</x:f>
      </x:c>
      <x:c r="AI138" s="38" t="str">
        <x:f>IF(A138="","",IF(Z138&lt;&gt;"Eligible","",IF(AND(V138="Consequential / high-impact",W138="Hard to reverse"),IF(AA138="Low confidence","Independent review and formal approval required; default to deferral, evidence collection or a reversible test.","Independent accountable review and formal approval required before a consequential, hard-to-reverse action."),IF(AND(AA138="Low confidence",W138="Hard to reverse"),"Independent review and formal approval required; default to deferral, evidence collection or a reversible test.",IF(V138="Consequential / high-impact","Independent accountable review and formal approval required.",IF(W138="Hard to reverse","Independent review required before a hard-to-reverse action.",IF(OR(V138="Material / decision-changing",W138="Costly to reverse"),"Accountable reviewer required before material use.","Owner review; reopen on the named trigger.")))))))</x:f>
      </x:c>
      <x:c r="AJ138" s="38" t="str">
        <x:f>IF(A138="","",IF(Z138&lt;&gt;"Eligible","",IF(AND(V138="Consequential / high-impact",W138="Hard to reverse"),IF(AA138="Low confidence","Do not make an irreversible commitment from this Low-confidence assessment.","Prefer a reversible step and proceed only within the recorded scope after independent review; confidence itself is unchanged."),IF(AND(AA138="Low confidence",W138="Hard to reverse"),"Do not make an irreversible commitment from this Low-confidence assessment.",IF(V138="Consequential / high-impact","Proceed only within the recorded scope after independent review; confidence itself is unchanged.",IF(W138="Hard to reverse","Prefer a reversible step until review is complete.",IF(OR(V138="Material / decision-changing",W138="Costly to reverse"),"Use only after accountable review and within the stated boundary.","Proceed within the stated scope and preserve the reopen condition.")))))))</x:f>
      </x:c>
      <x:c r="AK138" s="37"/>
      <x:c r="AL138" s="37"/>
      <x:c r="AM138" s="37"/>
      <x:c r="AN138" s="37"/>
      <x:c r="AO138" s="42"/>
      <x:c r="AP138" s="38" t="str">
        <x:f>IF(A138="","",IF(Z138&lt;&gt;"Eligible","Not active",IF(OR(AND(AN138&lt;&gt;"",NOT(OR(EXACT(AN138,"Yes"),EXACT(AN138,"No")))),AND(AO138&lt;&gt;"",NOT(ISNUMBER(AO138)))),"H00",IF(OR(AK138="",AM138="",AN138=""),"H01",IF(AND(OR(V138="Material / decision-changing",V138="Consequential / high-impact",W138="Costly to reverse",W138="Hard to reverse"),AL138=""),"H02",IF(AND(OR(V138="Consequential / high-impact",W138="Hard to reverse"),AK138&lt;&gt;"",AL138&lt;&gt;"",EXACT(AK138,AL138)),"H03",IF(AND(AN138="Yes",AO138=""),"H04",IF(AND(AN138="No",AO138&lt;&gt;""),"H05","H06"))))))))</x:f>
      </x:c>
      <x:c r="AQ138" s="38" t="str">
        <x:f>IF(A138="","",IF(AP138="Not active","Not active",IF(OR(AP138="H00",AP138="H01",AP138="H04"),"Incomplete",IF(OR(AP138="H02",AP138="H03",AP138="H05"),"Draft","Complete"))))</x:f>
      </x:c>
      <x:c r="AR138" s="38" t="str">
        <x:f>IF(A138="","",IF(AP138="H00","CONF-HANDOFF-INVALID",IF(AP138="H01","CONF-HANDOFF-INCOMPLETE",IF(AP138="H02","CONF-HANDOFF-REVIEWER",IF(AP138="H03","CONF-HANDOFF-INDEPENDENCE",IF(AP138="H04","CONF-HANDOFF-DATE",IF(AP138="H05","CONF-HANDOFF-DATE-NOT-MATERIAL","")))))))</x:f>
      </x:c>
      <x:c r="AS138" s="38" t="str">
        <x:f>IF(A138="","",IF(AP138="H06","Permitted","Prohibited"))</x:f>
      </x:c>
      <x:c r="AT138" s="38" t="str">
        <x:f>IF(A138="","",IF(OR(AB138="P138",AB138="P139",AB138="P141",AB138="P142"),"What Counts as Reliable Evidence in Competitor Analysis?",IF(AB138="P140","Observed, Inferred and Unresolved Evidence",IF(AB138="P143","How to Handle Contradictory Competitor Evidence",IF(AB138="P144","When Competitor Evidence Becomes Too Old to Use","")))))</x:f>
      </x:c>
      <x:c r="AU138" s="38" t="str">
        <x:f>IF(A138="","","SERPIFAI Confidence Statement Method v1.0.1")</x:f>
      </x:c>
      <x:c r="AV138" s="38" t="str">
        <x:f>IF(A138="","","Qualitative evidence-and-uncertainty protocol; not probability, calibrated accuracy, scoring, assurance or a guarantee.")</x:f>
      </x:c>
    </x:row>
    <x:row r="139">
      <x:c r="A139" s="37"/>
      <x:c r="B139" s="37"/>
      <x:c r="C139" s="37"/>
      <x:c r="D139" s="37"/>
      <x:c r="E139" s="42"/>
      <x:c r="F139" s="37"/>
      <x:c r="G139" s="37"/>
      <x:c r="H139" s="37"/>
      <x:c r="I139" s="37"/>
      <x:c r="J139" s="37"/>
      <x:c r="K139" s="37"/>
      <x:c r="L139" s="37"/>
      <x:c r="M139" s="37"/>
      <x:c r="N139" s="37"/>
      <x:c r="O139" s="37"/>
      <x:c r="P139" s="37"/>
      <x:c r="Q139" s="37"/>
      <x:c r="R139" s="37"/>
      <x:c r="S139" s="37"/>
      <x:c r="T139" s="37"/>
      <x:c r="U139" s="37"/>
      <x:c r="V139" s="37"/>
      <x:c r="W139" s="37"/>
      <x:c r="X139" s="38" t="str">
        <x:f>IF(A139="","",IF(NOT(AND(OR(EXACT(F139,"Use"),EXACT(F139,"Use with limits"),EXACT(F139,"Review required"),EXACT(F139,"Refuse claim"),EXACT(F139,"No material change")),OR(EXACT(J139,"Fit"),EXACT(J139,"Limited / weak"),EXACT(J139,"Stale"),EXACT(J139,"Contradictory"),EXACT(J139,"Missing")),OR(EXACT(K139,"Supported"),EXACT(K139,"Inferred"),EXACT(K139,"Unresolved")),OR(EXACT(L139,"Yes"),EXACT(L139,"Partial"),EXACT(L139,"No"),EXACT(L139,"Unknown")),OR(EXACT(M139,"None found"),EXACT(M139,"Apparent contradiction resolved"),EXACT(M139,"Material contradiction unresolved"),EXACT(M139,"Not checked")),OR(EXACT(N139,"None"),EXACT(N139,"Recoverable missing evidence"),EXACT(N139,"Material evidence unavailable"),EXACT(N139,"Unknown")),OR(EXACT(O139,"Multiple independent lines"),EXACT(O139,"One independent line"),EXACT(O139,"Single-origin only"),EXACT(O139,"Not established")),OR(EXACT(Q139,"None"),EXACT(Q139,"Limited and visible"),EXACT(Q139,"Material but bounded"),EXACT(Q139,"Material and unresolved")),OR(EXACT(S139,"Fit for current decision"),EXACT(S139,"Historical but deliberately bounded"),EXACT(S139,"Stale for current decision"),EXACT(S139,"Context not established")),OR(EXACT(T139,"Unlikely to change assessment"),EXACT(T139,"Could change scope or wording"),EXACT(T139,"Likely to change assessment")),OR(EXACT(V139,"Routine / descriptive"),EXACT(V139,"Material / decision-changing"),EXACT(V139,"Consequential / high-impact")),OR(EXACT(W139,"Easy to reverse"),EXACT(W139,"Costly to reverse"),EXACT(W139,"Hard to reverse")),IF(F139="No material change",OR(EXACT(H139,"Unchanged exact claim"),EXACT(H139,"Changed exact claim")),TRUE),IF(F139="No material change",OR(EXACT(I139,"Unchanged decision use"),EXACT(I139,"Changed decision use")),TRUE),IF(OR(O139="Multiple independent lines",O139="One independent line"),OR(EXACT(P139,"Established independent origins"),EXACT(P139,"Shared or dependent origins"),EXACT(P139,"Not established")),TRUE))),"Invalid","Valid"))</x:f>
      </x:c>
      <x:c r="Y139" s="38" t="str">
        <x:f>IF(A139="","",IF(X139="Invalid","Not evaluated after P00",IF(OR(C139="",D139="",F139="",IF(F139="No material change",OR(H139="",I139=""),FALSE),J139="",K139="",L139="",M139="",N139="",O139="",IF(OR(O139="Multiple independent lines",O139="One independent line"),P139="",FALSE),Q139="",IF(Q139&lt;&gt;"None",R139="",FALSE),S139="",T139="",U139="",V139="",W139=""),"Incomplete","Complete")))</x:f>
      </x:c>
      <x:c r="Z139" s="38" t="str">
        <x:f>IF(A139="","",IF(AB139="P00","Invalid controlled input",IF(AB139="P01","Incomplete",IF(OR(AB139="P02",AB139="P03",AB139="P04",AB139="P05",AB139="P06",AB139="P07",AB139="P08",AB139="P09"),"Not eligible","Eligible"))))</x:f>
      </x:c>
      <x:c r="AA139" s="38" t="str">
        <x:f>IF(A139="","",IF(AB139="P00","No confidence assigned",IF(AB139="P01","No confidence result",IF(OR(AB139="P02",AB139="P03",AB139="P04",AB139="P05",AB139="P06",AB139="P07",AB139="P08",AB139="P09"),"Confidence not assignable",IF(AB139="P10","Low confidence",IF(AB139="P11","Moderate confidence","High confidence"))))))</x:f>
      </x:c>
      <x:c r="AB139" s="38" t="str">
        <x:f>IF(A139="","",IF(X139="Invalid","P00",IF(Y139="Incomplete","P01",IF(F139="Refuse claim","P02",IF(F139="Review required","P03",IF(K139="Unresolved","P04",IF(OR(L139="No",L139="Unknown",L139="Partial"),"P05",IF(OR(J139="Missing",N139&lt;&gt;"None",M139="Not checked"),"P06",IF(OR(J139="Contradictory",M139="Material contradiction unresolved"),"P07",IF(OR(J139="Stale",S139="Stale for current decision",S139="Context not established",Q139="Material and unresolved"),"P08",IF(OR(AND(F139="Use with limits",G139=""),AND(F139="No material change",H139="Changed exact claim"),AND(F139="No material change",I139="Changed decision use"),AND(OR(O139="Multiple independent lines",O139="One independent line"),P139="Not established"),AND(Q139="None",R139&lt;&gt;"")),"P09",IF(OR(Q139="Material but bounded",AND(S139="Historical but deliberately bounded",J139="Limited / weak"),O139="Not established",AND(J139="Limited / weak",O139="Multiple independent lines",P139="Established independent origins",T139="Likely to change assessment"),AND(O139="Single-origin only",NOT(AND(F139="Use",J139="Fit",OR(K139="Supported",K139="Inferred"),L139="Yes",OR(M139="None found",M139="Apparent contradiction resolved"),N139="None",O139="Single-origin only",OR(Q139="None",Q139="Limited and visible"),S139="Fit for current decision",T139="Unlikely to change assessment"))),T139="Likely to change assessment"),"P10",IF(OR(AND(F139="No material change",NOT(AND(OR(F139="Use",F139="No material change"),IF(F139="No material change",AND(H139="Unchanged exact claim",I139="Unchanged decision use"),TRUE),J139="Fit",OR(K139="Supported",K139="Inferred"),L139="Yes",OR(M139="None found",M139="Apparent contradiction resolved"),N139="None",O139="Multiple independent lines",P139="Established independent origins",OR(Q139="None",Q139="Limited and visible"),S139="Fit for current decision",T139="Unlikely to change assessment"))),F139="Use with limits",S139="Historical but deliberately bounded",P139="Shared or dependent origins",O139="One independent line",AND(F139="Use",J139="Fit",OR(K139="Supported",K139="Inferred"),L139="Yes",OR(M139="None found",M139="Apparent contradiction resolved"),N139="None",O139="Single-origin only",OR(Q139="None",Q139="Limited and visible"),S139="Fit for current decision",T139="Unlikely to change assessment"),AND(J139="Limited / weak",O139="Multiple independent lines",P139="Established independent origins",OR(T139="Unlikely to change assessment",T139="Could change scope or wording")),T139="Could change scope or wording"),"P11",IF(AND(OR(F139="Use",F139="No material change"),IF(F139="No material change",AND(H139="Unchanged exact claim",I139="Unchanged decision use"),TRUE),J139="Fit",OR(K139="Supported",K139="Inferred"),L139="Yes",OR(M139="None found",M139="Apparent contradiction resolved"),N139="None",O139="Multiple independent lines",P139="Established independent origins",OR(Q139="None",Q139="Limited and visible"),S139="Fit for current decision",T139="Unlikely to change assessment"),"P12","P09"))))))))))))))</x:f>
      </x:c>
      <x:c r="AC139" s="38" t="str">
        <x:f>IF(A139="","",IF(AB139="P00","CONF-TECH-INVALID-ENUM",IF(AB139="P01","CONF-INCOMPLETE",IF(AB139="P02","CONF-UPSTREAM-REFUSE",IF(AB139="P03","CONF-UPSTREAM-REVIEW",IF(AB139="P04",IF(F139="No material change","CONF-SC-NMC-UNRESOLVED","CONF-UPSTREAM-UNRESOLVED"),IF(AB139="P05",IF(L139="Partial","CONF-DIRECT-FIT-PARTIAL","CONF-DIRECT-FIT"),IF(AB139="P06","CONF-MISSING-OR-UNCHECKED",IF(AB139="P07",IF(F139="No material change","CONF-SC-NMC-CONTRADICTION","CONF-CONTRADICTION"),IF(AB139="P08",IF(Q139="Material and unresolved","CONF-NOT-ASSIGNABLE-ASSUMPTION",IF(AND(F139="No material change",OR(J139="Stale",S139="Stale for current decision")),"CONF-SC-NMC-STALE",IF(S139="Context not established","CONF-NOT-ASSIGNABLE-CONTEXT","CONF-NOT-ASSIGNABLE-STALE-CURRENT"))),IF(AB139="P09",IF(AND(F139="Use with limits",G139=""),"CONF-SC-LIMIT-MISSING",IF(AND(F139="No material change",H139="Changed exact claim"),"CONF-SC-NMC-CLAIM-CHANGED",IF(AND(F139="No material change",I139="Changed decision use"),"CONF-SC-NMC-USE-CHANGED",IF(AND(OR(O139="Multiple independent lines",O139="One independent line"),P139="Not established"),"CONF-SC-INDEPENDENCE-UNPROVEN",IF(AND(Q139="None",R139&lt;&gt;""),"CONF-SC-ASSUMPTION-CONFLICT","CONF-SC-UNCLASSIFIED"))))),IF(AB139="P10",IF(Q139="Material but bounded","CONF-LOW-ASSUMPTION",IF(AND(S139="Historical but deliberately bounded",J139="Limited / weak"),"CONF-LOW-HISTORICAL",IF(O139="Not established","CONF-LOW-NOT-ESTABLISHED",IF(AND(J139="Limited / weak",O139="Multiple independent lines",P139="Established independent origins",T139="Likely to change assessment"),"CONF-LOW-WEAK-LINES",IF(AND(O139="Single-origin only",NOT(AND(F139="Use",J139="Fit",OR(K139="Supported",K139="Inferred"),L139="Yes",OR(M139="None found",M139="Apparent contradiction resolved"),N139="None",O139="Single-origin only",OR(Q139="None",Q139="Limited and visible"),S139="Fit for current decision",T139="Unlikely to change assessment"))),"CONF-LOW-SINGLE-ORIGIN","CONF-LOW-SENSITIVE"))))),IF(AB139="P11",IF(F139="No material change","CONF-MODERATE-NMC",IF(F139="Use with limits","CONF-MODERATE-LIMITED",IF(S139="Historical but deliberately bounded","CONF-MODERATE-HISTORICAL",IF(P139="Shared or dependent origins","CONF-MODERATE-SHARED-ORIGINS",IF(OR(O139="One independent line",AND(F139="Use",J139="Fit",OR(K139="Supported",K139="Inferred"),L139="Yes",OR(M139="None found",M139="Apparent contradiction resolved"),N139="None",O139="Single-origin only",OR(Q139="None",Q139="Limited and visible"),S139="Fit for current decision",T139="Unlikely to change assessment")),"CONF-MODERATE-ONE-LINE",IF(AND(J139="Limited / weak",O139="Multiple independent lines",P139="Established independent origins",OR(T139="Unlikely to change assessment",T139="Could change scope or wording")),"CONF-MODERATE-WEAK-LINES","CONF-MODERATE-SENSITIVE")))))),IF(AB139="P12",IF(F139="No material change","CONF-HIGH-NMC",IF(K139="Inferred","CONF-HIGH-INFERENCE-RETAINED","CONF-HIGH-DIRECT-INDEPENDENT")),""))))))))))))))</x:f>
      </x:c>
      <x:c r="AD139" s="38" t="str">
        <x:f>IF(A139="","",IF(AC139="A161-TECH-INVALID-ENUM","One or more active Stage 1 controlled values are invalid.",IF(AC139="A161-INCOMPLETE","The active Stage 1 assessment is incomplete.",IF(AC139="A161-UPSTREAM-REFUSE","What Counts as Reliable Evidence in Competitor Analysis? returned Refuse claim.",IF(AC139="A161-UPSTREAM-REVIEW","What Counts as Reliable Evidence in Competitor Analysis? returned Review required.",IF(AC139="A161-SC-NMC-UNRESOLVED","The no-material-change claim remains unresolved.",IF(AC139="A161-UPSTREAM-UNRESOLVED","The claim remains unresolved.",IF(AC139="A161-DIRECT-FIT","The evidence does not directly fit the exact submitted claim.",IF(AC139="A161-DIRECT-FIT-PARTIAL","The submitted claim only partially fits the evidence.",IF(AC139="A161-MISSING-OR-UNCHECKED","Required evidence is missing, unavailable, unknown, or contradiction checking is incomplete.",IF(AC139="A161-CONTRADICTION","A material contradiction remains unresolved.",IF(AC139="A161-SC-NMC-CONTRADICTION","The no-material-change submission contains an unresolved material contradiction.",IF(AC139="A161-NOT-ASSIGNABLE-ASSUMPTION","A material assumption remains unresolved.",IF(AC139="A161-NOT-ASSIGNABLE-CONTEXT","The relevant context is not established.",IF(AC139="A161-NOT-ASSIGNABLE-STALE-CURRENT","The evidence or context is stale for the current decision.",IF(AC139="A161-SC-NMC-STALE","The no-material-change assessment is stale for the current decision.",IF(AC139="A161-SC-ASSUMPTION-CONFLICT","The assumption category and detail conflict.",IF(AC139="A161-SC-INDEPENDENCE-UNPROVEN","Independent origins are not established.",IF(AC139="A161-SC-LIMIT-MISSING","Use with limits requires a named limitation.",IF(AC139="A161-SC-NMC-CLAIM-CHANGED","The exact claim changed, so prior confidence cannot be carried forward.",IF(AC139="A161-SC-NMC-USE-CHANGED","The decision use changed.",IF(AC139="A161-SC-UNCLASSIFIED","The valid input combination has no authorized classification.",IF(AC139="A161-LOW-ASSUMPTION","A bounded material assumption makes the eligible assessment fragile.",IF(AC139="A161-LOW-HISTORICAL","Historical, weak support makes the assessment fragile.",IF(AC139="A161-LOW-NOT-ESTABLISHED","Support exists but independent support is not established.",IF(AC139="A161-LOW-SENSITIVE","Plausible new evidence is likely to change the assessment.",IF(AC139="A161-LOW-SINGLE-ORIGIN","The eligible assessment depends on one origin and fails the stable single-origin conjunction.",IF(AC139="A161-LOW-WEAK-LINES","Multiple independent lines remain weak and the result is likely to change.",IF(AC139="A161-MODERATE-HISTORICAL","The evidence supports a deliberately historical, bounded assessment.",IF(AC139="A161-MODERATE-LIMITED","The assessment is eligible only within the named limitation.",IF(AC139="A161-MODERATE-NMC","The unchanged assessment remains eligible but retains meaningful uncertainty.",IF(AC139="A161-MODERATE-ONE-LINE","The assessment rests on one effective line of support.",IF(AC139="A161-MODERATE-SENSITIVE","Meaningful new evidence could change the scope or wording.",IF(AC139="A161-MODERATE-SHARED-ORIGINS","The lines share or depend on common origins, reducing independent corroboration.",IF(AC139="A161-MODERATE-WEAK-LINES","Established independent origins support the assessment, but the evidence remains limited or weak.",IF(AC139="A161-HIGH-DIRECT-INDEPENDENT","Direct, coherent support with established independent origins and limited visible assumptions supports the bounded assessment.",IF(AC139="A161-HIGH-INFERENCE-RETAINED","Direct, coherent support with established independent origins supports the bounded inference; it remains explicitly an inference.",IF(AC139="A161-HIGH-NMC","The exact claim and decision use are unchanged and the strong-support conditions remain satisfied.",""))))))))))))))))))))))))))))))))))))))</x:f>
      </x:c>
      <x:c r="AE139" s="38" t="str">
        <x:f>IF(A139="","",IF(Z139="Invalid controlled input","No confidence statement is permitted.",IF(Z139="Incomplete","No confidence statement is permitted until Stage 1 is complete.",IF(Z139="Not eligible","Confidence not assignable: no confidence statement is permitted for "&amp;C139&amp;" because "&amp;AD139&amp;" "&amp;AG139,IF(AA139="High confidence",IF(K139="Inferred","The evidence supports the inference that ","The available evidence strongly supports the assessment that ")&amp;C139&amp;", with High confidence within "&amp;D139&amp;". The principal remaining uncertainty is "&amp;U139,IF(AA139="Moderate confidence",IF(K139="Inferred","The evidence supports the inference that ","The available evidence supports the assessment that ")&amp;C139&amp;", with Moderate confidence within "&amp;D139&amp;". "&amp;U139&amp;" could change its scope or wording.",IF(K139="Inferred","The limited evidence supports the provisional inference that ","Limited evidence weakly supports the bounded assessment that ")&amp;C139&amp;". Treat it as provisional because "&amp;U139))))))</x:f>
      </x:c>
      <x:c r="AF139" s="38" t="str">
        <x:f>IF(A139="","",IF(Z139="Invalid controlled input","Do not preserve or reuse a previous result.",IF(Z139="Incomplete","Do not infer a result from partial inputs.",IF(Z139="Not eligible","Do not use High, Moderate or Low confidence, zero confidence, very low confidence, or wording that presents the claim as established.",IF(AA139="High confidence","Do not say certain, proven, guaranteed, definitely, conclusive, established fact, or assign a numerical probability.",IF(AA139="Moderate confidence","Do not say definitive, conclusive, established fact, or attach a percentage band.","Do not say shows, confirms, demonstrates as established, or use Low confidence to rescue an unsupported claim."))))))</x:f>
      </x:c>
      <x:c r="AG139" s="38" t="str">
        <x:f>IF(A139="","",IF(AC139="A161-TECH-INVALID-ENUM","Correct the exact invalid value and resubmit.",IF(AC139="A161-INCOMPLETE","Complete every active Stage 1 field.",IF(AC139="A161-UPSTREAM-REFUSE","Resolve or replace the refused claim through What Counts as Reliable Evidence in Competitor Analysis?.",IF(AC139="A161-UPSTREAM-REVIEW","Complete the review in What Counts as Reliable Evidence in Competitor Analysis? before confidence assessment.",IF(AC139="A161-SC-NMC-UNRESOLVED","Resolve the claim status upstream before assigning confidence.",IF(AC139="A161-UPSTREAM-UNRESOLVED","Resolve the claim status upstream before assigning confidence.",IF(AC139="A161-DIRECT-FIT","Narrow or replace the claim and rerun What Counts as Reliable Evidence in Competitor Analysis?.",IF(AC139="A161-DIRECT-FIT-PARTIAL","Submit the separately narrowed proposition approved through What Counts as Reliable Evidence in Competitor Analysis? as the new Exact claim with Direct claim fit set to Yes.",IF(AC139="A161-MISSING-OR-UNCHECKED","Recover or document the required evidence and complete the review in What Counts as Reliable Evidence in Competitor Analysis? before assigning confidence.",IF(AC139="A161-CONTRADICTION","Resolve or preserve the contradiction through How to Handle Contradictory Competitor Evidence before assigning confidence.",IF(AC139="A161-SC-NMC-CONTRADICTION","Resolve or preserve the contradiction through How to Handle Contradictory Competitor Evidence before assigning confidence.",IF(AC139="A161-NOT-ASSIGNABLE-ASSUMPTION","Resolve the material assumption or narrow the claim.",IF(AC139="A161-NOT-ASSIGNABLE-CONTEXT","Establish the relevant context before assigning confidence.",IF(AC139="A161-NOT-ASSIGNABLE-STALE-CURRENT","Update or historically bind the evidence through When Competitor Evidence Becomes Too Old to Use.",IF(AC139="A161-SC-NMC-STALE","Run a fresh assessment with current evidence.",IF(AC139="A161-SC-ASSUMPTION-CONFLICT","Choose a bounded assumption category or remove the detail.",IF(AC139="A161-SC-INDEPENDENCE-UNPROVEN","Trace origins or correct the support category.",IF(AC139="A161-SC-LIMIT-MISSING","Add the exact limitation or correct the upstream outcome.",IF(AC139="A161-SC-NMC-CLAIM-CHANGED","Run a fresh assessment.",IF(AC139="A161-SC-NMC-USE-CHANGED","Run a fresh assessment for the new use.",IF(AC139="A161-SC-UNCLASSIFIED","Return to method governance; do not invent a result.",IF(AC139="A161-LOW-ASSUMPTION","Keep the assumption explicit and seek evidence that could remove it.",IF(AC139="A161-LOW-HISTORICAL","Use only historically bounded wording and seek current evidence.",IF(AC139="A161-LOW-NOT-ESTABLISHED","Trace provenance or collect genuinely independent evidence.",IF(AC139="A161-LOW-SENSITIVE","Collect the evidence most likely to change the result.",IF(AC139="A161-LOW-SINGLE-ORIGIN","Seek genuinely independent corroboration.",IF(AC139="A161-LOW-WEAK-LINES","Strengthen direct support before consequential use.",IF(AC139="A161-MODERATE-HISTORICAL","Do not generalize it to the current decision without fresh evidence.",IF(AC139="A161-MODERATE-LIMITED","Reopen if the named limitation no longer holds.",IF(AC139="A161-MODERATE-NMC","Reopen if the exact claim, use, evidence or context changes.",IF(AC139="A161-MODERATE-ONE-LINE","A second genuinely independent line could change scope or wording.",IF(AC139="A161-MODERATE-SENSITIVE","Name the likely change trigger and keep the statement bounded.",IF(AC139="A161-MODERATE-SHARED-ORIGINS","Seek genuinely independent origins.",IF(AC139="A161-MODERATE-WEAK-LINES","Strengthen the direct evidence and preserve the limitation.",IF(AC139="A161-HIGH-DIRECT-INDEPENDENT","Reopen on the named evidence, context, assumption or decision-use trigger.",IF(AC139="A161-HIGH-INFERENCE-RETAINED","Retain the inference marker and reopen on the named trigger.",IF(AC139="A161-HIGH-NMC","Reopen on the named evidence, context, assumption or decision-use trigger.",""))))))))))))))))))))))))))))))))))))))</x:f>
      </x:c>
      <x:c r="AH139" s="38" t="str">
        <x:f>IF(A139="","",IF(Z139&lt;&gt;"Eligible","",IF(AND(V139="Consequential / high-impact",W139="Hard to reverse"),"CONF-OVERLAY-CONSEQUENCE + CONF-OVERLAY-HARD-TO-REVERSE",IF(AND(AA139="Low confidence",W139="Hard to reverse"),"CONF-OVERLAY-HARD-TO-REVERSE",IF(V139="Consequential / high-impact","CONF-OVERLAY-CONSEQUENCE",IF(W139="Hard to reverse","CONF-OVERLAY-HARD-TO-REVERSE",IF(OR(V139="Material / decision-changing",W139="Costly to reverse"),"CONF-OVERLAY-CONSEQUENCE","")))))))</x:f>
      </x:c>
      <x:c r="AI139" s="38" t="str">
        <x:f>IF(A139="","",IF(Z139&lt;&gt;"Eligible","",IF(AND(V139="Consequential / high-impact",W139="Hard to reverse"),IF(AA139="Low confidence","Independent review and formal approval required; default to deferral, evidence collection or a reversible test.","Independent accountable review and formal approval required before a consequential, hard-to-reverse action."),IF(AND(AA139="Low confidence",W139="Hard to reverse"),"Independent review and formal approval required; default to deferral, evidence collection or a reversible test.",IF(V139="Consequential / high-impact","Independent accountable review and formal approval required.",IF(W139="Hard to reverse","Independent review required before a hard-to-reverse action.",IF(OR(V139="Material / decision-changing",W139="Costly to reverse"),"Accountable reviewer required before material use.","Owner review; reopen on the named trigger.")))))))</x:f>
      </x:c>
      <x:c r="AJ139" s="38" t="str">
        <x:f>IF(A139="","",IF(Z139&lt;&gt;"Eligible","",IF(AND(V139="Consequential / high-impact",W139="Hard to reverse"),IF(AA139="Low confidence","Do not make an irreversible commitment from this Low-confidence assessment.","Prefer a reversible step and proceed only within the recorded scope after independent review; confidence itself is unchanged."),IF(AND(AA139="Low confidence",W139="Hard to reverse"),"Do not make an irreversible commitment from this Low-confidence assessment.",IF(V139="Consequential / high-impact","Proceed only within the recorded scope after independent review; confidence itself is unchanged.",IF(W139="Hard to reverse","Prefer a reversible step until review is complete.",IF(OR(V139="Material / decision-changing",W139="Costly to reverse"),"Use only after accountable review and within the stated boundary.","Proceed within the stated scope and preserve the reopen condition.")))))))</x:f>
      </x:c>
      <x:c r="AK139" s="37"/>
      <x:c r="AL139" s="37"/>
      <x:c r="AM139" s="37"/>
      <x:c r="AN139" s="37"/>
      <x:c r="AO139" s="42"/>
      <x:c r="AP139" s="38" t="str">
        <x:f>IF(A139="","",IF(Z139&lt;&gt;"Eligible","Not active",IF(OR(AND(AN139&lt;&gt;"",NOT(OR(EXACT(AN139,"Yes"),EXACT(AN139,"No")))),AND(AO139&lt;&gt;"",NOT(ISNUMBER(AO139)))),"H00",IF(OR(AK139="",AM139="",AN139=""),"H01",IF(AND(OR(V139="Material / decision-changing",V139="Consequential / high-impact",W139="Costly to reverse",W139="Hard to reverse"),AL139=""),"H02",IF(AND(OR(V139="Consequential / high-impact",W139="Hard to reverse"),AK139&lt;&gt;"",AL139&lt;&gt;"",EXACT(AK139,AL139)),"H03",IF(AND(AN139="Yes",AO139=""),"H04",IF(AND(AN139="No",AO139&lt;&gt;""),"H05","H06"))))))))</x:f>
      </x:c>
      <x:c r="AQ139" s="38" t="str">
        <x:f>IF(A139="","",IF(AP139="Not active","Not active",IF(OR(AP139="H00",AP139="H01",AP139="H04"),"Incomplete",IF(OR(AP139="H02",AP139="H03",AP139="H05"),"Draft","Complete"))))</x:f>
      </x:c>
      <x:c r="AR139" s="38" t="str">
        <x:f>IF(A139="","",IF(AP139="H00","CONF-HANDOFF-INVALID",IF(AP139="H01","CONF-HANDOFF-INCOMPLETE",IF(AP139="H02","CONF-HANDOFF-REVIEWER",IF(AP139="H03","CONF-HANDOFF-INDEPENDENCE",IF(AP139="H04","CONF-HANDOFF-DATE",IF(AP139="H05","CONF-HANDOFF-DATE-NOT-MATERIAL","")))))))</x:f>
      </x:c>
      <x:c r="AS139" s="38" t="str">
        <x:f>IF(A139="","",IF(AP139="H06","Permitted","Prohibited"))</x:f>
      </x:c>
      <x:c r="AT139" s="38" t="str">
        <x:f>IF(A139="","",IF(OR(AB139="P139",AB139="P140",AB139="P142",AB139="P143"),"What Counts as Reliable Evidence in Competitor Analysis?",IF(AB139="P141","Observed, Inferred and Unresolved Evidence",IF(AB139="P144","How to Handle Contradictory Competitor Evidence",IF(AB139="P145","When Competitor Evidence Becomes Too Old to Use","")))))</x:f>
      </x:c>
      <x:c r="AU139" s="38" t="str">
        <x:f>IF(A139="","","SERPIFAI Confidence Statement Method v1.0.1")</x:f>
      </x:c>
      <x:c r="AV139" s="38" t="str">
        <x:f>IF(A139="","","Qualitative evidence-and-uncertainty protocol; not probability, calibrated accuracy, scoring, assurance or a guarantee.")</x:f>
      </x:c>
    </x:row>
    <x:row r="140">
      <x:c r="A140" s="37"/>
      <x:c r="B140" s="37"/>
      <x:c r="C140" s="37"/>
      <x:c r="D140" s="37"/>
      <x:c r="E140" s="42"/>
      <x:c r="F140" s="37"/>
      <x:c r="G140" s="37"/>
      <x:c r="H140" s="37"/>
      <x:c r="I140" s="37"/>
      <x:c r="J140" s="37"/>
      <x:c r="K140" s="37"/>
      <x:c r="L140" s="37"/>
      <x:c r="M140" s="37"/>
      <x:c r="N140" s="37"/>
      <x:c r="O140" s="37"/>
      <x:c r="P140" s="37"/>
      <x:c r="Q140" s="37"/>
      <x:c r="R140" s="37"/>
      <x:c r="S140" s="37"/>
      <x:c r="T140" s="37"/>
      <x:c r="U140" s="37"/>
      <x:c r="V140" s="37"/>
      <x:c r="W140" s="37"/>
      <x:c r="X140" s="38" t="str">
        <x:f>IF(A140="","",IF(NOT(AND(OR(EXACT(F140,"Use"),EXACT(F140,"Use with limits"),EXACT(F140,"Review required"),EXACT(F140,"Refuse claim"),EXACT(F140,"No material change")),OR(EXACT(J140,"Fit"),EXACT(J140,"Limited / weak"),EXACT(J140,"Stale"),EXACT(J140,"Contradictory"),EXACT(J140,"Missing")),OR(EXACT(K140,"Supported"),EXACT(K140,"Inferred"),EXACT(K140,"Unresolved")),OR(EXACT(L140,"Yes"),EXACT(L140,"Partial"),EXACT(L140,"No"),EXACT(L140,"Unknown")),OR(EXACT(M140,"None found"),EXACT(M140,"Apparent contradiction resolved"),EXACT(M140,"Material contradiction unresolved"),EXACT(M140,"Not checked")),OR(EXACT(N140,"None"),EXACT(N140,"Recoverable missing evidence"),EXACT(N140,"Material evidence unavailable"),EXACT(N140,"Unknown")),OR(EXACT(O140,"Multiple independent lines"),EXACT(O140,"One independent line"),EXACT(O140,"Single-origin only"),EXACT(O140,"Not established")),OR(EXACT(Q140,"None"),EXACT(Q140,"Limited and visible"),EXACT(Q140,"Material but bounded"),EXACT(Q140,"Material and unresolved")),OR(EXACT(S140,"Fit for current decision"),EXACT(S140,"Historical but deliberately bounded"),EXACT(S140,"Stale for current decision"),EXACT(S140,"Context not established")),OR(EXACT(T140,"Unlikely to change assessment"),EXACT(T140,"Could change scope or wording"),EXACT(T140,"Likely to change assessment")),OR(EXACT(V140,"Routine / descriptive"),EXACT(V140,"Material / decision-changing"),EXACT(V140,"Consequential / high-impact")),OR(EXACT(W140,"Easy to reverse"),EXACT(W140,"Costly to reverse"),EXACT(W140,"Hard to reverse")),IF(F140="No material change",OR(EXACT(H140,"Unchanged exact claim"),EXACT(H140,"Changed exact claim")),TRUE),IF(F140="No material change",OR(EXACT(I140,"Unchanged decision use"),EXACT(I140,"Changed decision use")),TRUE),IF(OR(O140="Multiple independent lines",O140="One independent line"),OR(EXACT(P140,"Established independent origins"),EXACT(P140,"Shared or dependent origins"),EXACT(P140,"Not established")),TRUE))),"Invalid","Valid"))</x:f>
      </x:c>
      <x:c r="Y140" s="38" t="str">
        <x:f>IF(A140="","",IF(X140="Invalid","Not evaluated after P00",IF(OR(C140="",D140="",F140="",IF(F140="No material change",OR(H140="",I140=""),FALSE),J140="",K140="",L140="",M140="",N140="",O140="",IF(OR(O140="Multiple independent lines",O140="One independent line"),P140="",FALSE),Q140="",IF(Q140&lt;&gt;"None",R140="",FALSE),S140="",T140="",U140="",V140="",W140=""),"Incomplete","Complete")))</x:f>
      </x:c>
      <x:c r="Z140" s="38" t="str">
        <x:f>IF(A140="","",IF(AB140="P00","Invalid controlled input",IF(AB140="P01","Incomplete",IF(OR(AB140="P02",AB140="P03",AB140="P04",AB140="P05",AB140="P06",AB140="P07",AB140="P08",AB140="P09"),"Not eligible","Eligible"))))</x:f>
      </x:c>
      <x:c r="AA140" s="38" t="str">
        <x:f>IF(A140="","",IF(AB140="P00","No confidence assigned",IF(AB140="P01","No confidence result",IF(OR(AB140="P02",AB140="P03",AB140="P04",AB140="P05",AB140="P06",AB140="P07",AB140="P08",AB140="P09"),"Confidence not assignable",IF(AB140="P10","Low confidence",IF(AB140="P11","Moderate confidence","High confidence"))))))</x:f>
      </x:c>
      <x:c r="AB140" s="38" t="str">
        <x:f>IF(A140="","",IF(X140="Invalid","P00",IF(Y140="Incomplete","P01",IF(F140="Refuse claim","P02",IF(F140="Review required","P03",IF(K140="Unresolved","P04",IF(OR(L140="No",L140="Unknown",L140="Partial"),"P05",IF(OR(J140="Missing",N140&lt;&gt;"None",M140="Not checked"),"P06",IF(OR(J140="Contradictory",M140="Material contradiction unresolved"),"P07",IF(OR(J140="Stale",S140="Stale for current decision",S140="Context not established",Q140="Material and unresolved"),"P08",IF(OR(AND(F140="Use with limits",G140=""),AND(F140="No material change",H140="Changed exact claim"),AND(F140="No material change",I140="Changed decision use"),AND(OR(O140="Multiple independent lines",O140="One independent line"),P140="Not established"),AND(Q140="None",R140&lt;&gt;"")),"P09",IF(OR(Q140="Material but bounded",AND(S140="Historical but deliberately bounded",J140="Limited / weak"),O140="Not established",AND(J140="Limited / weak",O140="Multiple independent lines",P140="Established independent origins",T140="Likely to change assessment"),AND(O140="Single-origin only",NOT(AND(F140="Use",J140="Fit",OR(K140="Supported",K140="Inferred"),L140="Yes",OR(M140="None found",M140="Apparent contradiction resolved"),N140="None",O140="Single-origin only",OR(Q140="None",Q140="Limited and visible"),S140="Fit for current decision",T140="Unlikely to change assessment"))),T140="Likely to change assessment"),"P10",IF(OR(AND(F140="No material change",NOT(AND(OR(F140="Use",F140="No material change"),IF(F140="No material change",AND(H140="Unchanged exact claim",I140="Unchanged decision use"),TRUE),J140="Fit",OR(K140="Supported",K140="Inferred"),L140="Yes",OR(M140="None found",M140="Apparent contradiction resolved"),N140="None",O140="Multiple independent lines",P140="Established independent origins",OR(Q140="None",Q140="Limited and visible"),S140="Fit for current decision",T140="Unlikely to change assessment"))),F140="Use with limits",S140="Historical but deliberately bounded",P140="Shared or dependent origins",O140="One independent line",AND(F140="Use",J140="Fit",OR(K140="Supported",K140="Inferred"),L140="Yes",OR(M140="None found",M140="Apparent contradiction resolved"),N140="None",O140="Single-origin only",OR(Q140="None",Q140="Limited and visible"),S140="Fit for current decision",T140="Unlikely to change assessment"),AND(J140="Limited / weak",O140="Multiple independent lines",P140="Established independent origins",OR(T140="Unlikely to change assessment",T140="Could change scope or wording")),T140="Could change scope or wording"),"P11",IF(AND(OR(F140="Use",F140="No material change"),IF(F140="No material change",AND(H140="Unchanged exact claim",I140="Unchanged decision use"),TRUE),J140="Fit",OR(K140="Supported",K140="Inferred"),L140="Yes",OR(M140="None found",M140="Apparent contradiction resolved"),N140="None",O140="Multiple independent lines",P140="Established independent origins",OR(Q140="None",Q140="Limited and visible"),S140="Fit for current decision",T140="Unlikely to change assessment"),"P12","P09"))))))))))))))</x:f>
      </x:c>
      <x:c r="AC140" s="38" t="str">
        <x:f>IF(A140="","",IF(AB140="P00","CONF-TECH-INVALID-ENUM",IF(AB140="P01","CONF-INCOMPLETE",IF(AB140="P02","CONF-UPSTREAM-REFUSE",IF(AB140="P03","CONF-UPSTREAM-REVIEW",IF(AB140="P04",IF(F140="No material change","CONF-SC-NMC-UNRESOLVED","CONF-UPSTREAM-UNRESOLVED"),IF(AB140="P05",IF(L140="Partial","CONF-DIRECT-FIT-PARTIAL","CONF-DIRECT-FIT"),IF(AB140="P06","CONF-MISSING-OR-UNCHECKED",IF(AB140="P07",IF(F140="No material change","CONF-SC-NMC-CONTRADICTION","CONF-CONTRADICTION"),IF(AB140="P08",IF(Q140="Material and unresolved","CONF-NOT-ASSIGNABLE-ASSUMPTION",IF(AND(F140="No material change",OR(J140="Stale",S140="Stale for current decision")),"CONF-SC-NMC-STALE",IF(S140="Context not established","CONF-NOT-ASSIGNABLE-CONTEXT","CONF-NOT-ASSIGNABLE-STALE-CURRENT"))),IF(AB140="P09",IF(AND(F140="Use with limits",G140=""),"CONF-SC-LIMIT-MISSING",IF(AND(F140="No material change",H140="Changed exact claim"),"CONF-SC-NMC-CLAIM-CHANGED",IF(AND(F140="No material change",I140="Changed decision use"),"CONF-SC-NMC-USE-CHANGED",IF(AND(OR(O140="Multiple independent lines",O140="One independent line"),P140="Not established"),"CONF-SC-INDEPENDENCE-UNPROVEN",IF(AND(Q140="None",R140&lt;&gt;""),"CONF-SC-ASSUMPTION-CONFLICT","CONF-SC-UNCLASSIFIED"))))),IF(AB140="P10",IF(Q140="Material but bounded","CONF-LOW-ASSUMPTION",IF(AND(S140="Historical but deliberately bounded",J140="Limited / weak"),"CONF-LOW-HISTORICAL",IF(O140="Not established","CONF-LOW-NOT-ESTABLISHED",IF(AND(J140="Limited / weak",O140="Multiple independent lines",P140="Established independent origins",T140="Likely to change assessment"),"CONF-LOW-WEAK-LINES",IF(AND(O140="Single-origin only",NOT(AND(F140="Use",J140="Fit",OR(K140="Supported",K140="Inferred"),L140="Yes",OR(M140="None found",M140="Apparent contradiction resolved"),N140="None",O140="Single-origin only",OR(Q140="None",Q140="Limited and visible"),S140="Fit for current decision",T140="Unlikely to change assessment"))),"CONF-LOW-SINGLE-ORIGIN","CONF-LOW-SENSITIVE"))))),IF(AB140="P11",IF(F140="No material change","CONF-MODERATE-NMC",IF(F140="Use with limits","CONF-MODERATE-LIMITED",IF(S140="Historical but deliberately bounded","CONF-MODERATE-HISTORICAL",IF(P140="Shared or dependent origins","CONF-MODERATE-SHARED-ORIGINS",IF(OR(O140="One independent line",AND(F140="Use",J140="Fit",OR(K140="Supported",K140="Inferred"),L140="Yes",OR(M140="None found",M140="Apparent contradiction resolved"),N140="None",O140="Single-origin only",OR(Q140="None",Q140="Limited and visible"),S140="Fit for current decision",T140="Unlikely to change assessment")),"CONF-MODERATE-ONE-LINE",IF(AND(J140="Limited / weak",O140="Multiple independent lines",P140="Established independent origins",OR(T140="Unlikely to change assessment",T140="Could change scope or wording")),"CONF-MODERATE-WEAK-LINES","CONF-MODERATE-SENSITIVE")))))),IF(AB140="P12",IF(F140="No material change","CONF-HIGH-NMC",IF(K140="Inferred","CONF-HIGH-INFERENCE-RETAINED","CONF-HIGH-DIRECT-INDEPENDENT")),""))))))))))))))</x:f>
      </x:c>
      <x:c r="AD140" s="38" t="str">
        <x:f>IF(A140="","",IF(AC140="A162-TECH-INVALID-ENUM","One or more active Stage 1 controlled values are invalid.",IF(AC140="A162-INCOMPLETE","The active Stage 1 assessment is incomplete.",IF(AC140="A162-UPSTREAM-REFUSE","What Counts as Reliable Evidence in Competitor Analysis? returned Refuse claim.",IF(AC140="A162-UPSTREAM-REVIEW","What Counts as Reliable Evidence in Competitor Analysis? returned Review required.",IF(AC140="A162-SC-NMC-UNRESOLVED","The no-material-change claim remains unresolved.",IF(AC140="A162-UPSTREAM-UNRESOLVED","The claim remains unresolved.",IF(AC140="A162-DIRECT-FIT","The evidence does not directly fit the exact submitted claim.",IF(AC140="A162-DIRECT-FIT-PARTIAL","The submitted claim only partially fits the evidence.",IF(AC140="A162-MISSING-OR-UNCHECKED","Required evidence is missing, unavailable, unknown, or contradiction checking is incomplete.",IF(AC140="A162-CONTRADICTION","A material contradiction remains unresolved.",IF(AC140="A162-SC-NMC-CONTRADICTION","The no-material-change submission contains an unresolved material contradiction.",IF(AC140="A162-NOT-ASSIGNABLE-ASSUMPTION","A material assumption remains unresolved.",IF(AC140="A162-NOT-ASSIGNABLE-CONTEXT","The relevant context is not established.",IF(AC140="A162-NOT-ASSIGNABLE-STALE-CURRENT","The evidence or context is stale for the current decision.",IF(AC140="A162-SC-NMC-STALE","The no-material-change assessment is stale for the current decision.",IF(AC140="A162-SC-ASSUMPTION-CONFLICT","The assumption category and detail conflict.",IF(AC140="A162-SC-INDEPENDENCE-UNPROVEN","Independent origins are not established.",IF(AC140="A162-SC-LIMIT-MISSING","Use with limits requires a named limitation.",IF(AC140="A162-SC-NMC-CLAIM-CHANGED","The exact claim changed, so prior confidence cannot be carried forward.",IF(AC140="A162-SC-NMC-USE-CHANGED","The decision use changed.",IF(AC140="A162-SC-UNCLASSIFIED","The valid input combination has no authorized classification.",IF(AC140="A162-LOW-ASSUMPTION","A bounded material assumption makes the eligible assessment fragile.",IF(AC140="A162-LOW-HISTORICAL","Historical, weak support makes the assessment fragile.",IF(AC140="A162-LOW-NOT-ESTABLISHED","Support exists but independent support is not established.",IF(AC140="A162-LOW-SENSITIVE","Plausible new evidence is likely to change the assessment.",IF(AC140="A162-LOW-SINGLE-ORIGIN","The eligible assessment depends on one origin and fails the stable single-origin conjunction.",IF(AC140="A162-LOW-WEAK-LINES","Multiple independent lines remain weak and the result is likely to change.",IF(AC140="A162-MODERATE-HISTORICAL","The evidence supports a deliberately historical, bounded assessment.",IF(AC140="A162-MODERATE-LIMITED","The assessment is eligible only within the named limitation.",IF(AC140="A162-MODERATE-NMC","The unchanged assessment remains eligible but retains meaningful uncertainty.",IF(AC140="A162-MODERATE-ONE-LINE","The assessment rests on one effective line of support.",IF(AC140="A162-MODERATE-SENSITIVE","Meaningful new evidence could change the scope or wording.",IF(AC140="A162-MODERATE-SHARED-ORIGINS","The lines share or depend on common origins, reducing independent corroboration.",IF(AC140="A162-MODERATE-WEAK-LINES","Established independent origins support the assessment, but the evidence remains limited or weak.",IF(AC140="A162-HIGH-DIRECT-INDEPENDENT","Direct, coherent support with established independent origins and limited visible assumptions supports the bounded assessment.",IF(AC140="A162-HIGH-INFERENCE-RETAINED","Direct, coherent support with established independent origins supports the bounded inference; it remains explicitly an inference.",IF(AC140="A162-HIGH-NMC","The exact claim and decision use are unchanged and the strong-support conditions remain satisfied.",""))))))))))))))))))))))))))))))))))))))</x:f>
      </x:c>
      <x:c r="AE140" s="38" t="str">
        <x:f>IF(A140="","",IF(Z140="Invalid controlled input","No confidence statement is permitted.",IF(Z140="Incomplete","No confidence statement is permitted until Stage 1 is complete.",IF(Z140="Not eligible","Confidence not assignable: no confidence statement is permitted for "&amp;C140&amp;" because "&amp;AD140&amp;" "&amp;AG140,IF(AA140="High confidence",IF(K140="Inferred","The evidence supports the inference that ","The available evidence strongly supports the assessment that ")&amp;C140&amp;", with High confidence within "&amp;D140&amp;". The principal remaining uncertainty is "&amp;U140,IF(AA140="Moderate confidence",IF(K140="Inferred","The evidence supports the inference that ","The available evidence supports the assessment that ")&amp;C140&amp;", with Moderate confidence within "&amp;D140&amp;". "&amp;U140&amp;" could change its scope or wording.",IF(K140="Inferred","The limited evidence supports the provisional inference that ","Limited evidence weakly supports the bounded assessment that ")&amp;C140&amp;". Treat it as provisional because "&amp;U140))))))</x:f>
      </x:c>
      <x:c r="AF140" s="38" t="str">
        <x:f>IF(A140="","",IF(Z140="Invalid controlled input","Do not preserve or reuse a previous result.",IF(Z140="Incomplete","Do not infer a result from partial inputs.",IF(Z140="Not eligible","Do not use High, Moderate or Low confidence, zero confidence, very low confidence, or wording that presents the claim as established.",IF(AA140="High confidence","Do not say certain, proven, guaranteed, definitely, conclusive, established fact, or assign a numerical probability.",IF(AA140="Moderate confidence","Do not say definitive, conclusive, established fact, or attach a percentage band.","Do not say shows, confirms, demonstrates as established, or use Low confidence to rescue an unsupported claim."))))))</x:f>
      </x:c>
      <x:c r="AG140" s="38" t="str">
        <x:f>IF(A140="","",IF(AC140="A162-TECH-INVALID-ENUM","Correct the exact invalid value and resubmit.",IF(AC140="A162-INCOMPLETE","Complete every active Stage 1 field.",IF(AC140="A162-UPSTREAM-REFUSE","Resolve or replace the refused claim through What Counts as Reliable Evidence in Competitor Analysis?.",IF(AC140="A162-UPSTREAM-REVIEW","Complete the review in What Counts as Reliable Evidence in Competitor Analysis? before confidence assessment.",IF(AC140="A162-SC-NMC-UNRESOLVED","Resolve the claim status upstream before assigning confidence.",IF(AC140="A162-UPSTREAM-UNRESOLVED","Resolve the claim status upstream before assigning confidence.",IF(AC140="A162-DIRECT-FIT","Narrow or replace the claim and rerun What Counts as Reliable Evidence in Competitor Analysis?.",IF(AC140="A162-DIRECT-FIT-PARTIAL","Submit the separately narrowed proposition approved through What Counts as Reliable Evidence in Competitor Analysis? as the new Exact claim with Direct claim fit set to Yes.",IF(AC140="A162-MISSING-OR-UNCHECKED","Recover or document the required evidence and complete the review in What Counts as Reliable Evidence in Competitor Analysis? before assigning confidence.",IF(AC140="A162-CONTRADICTION","Resolve or preserve the contradiction through How to Handle Contradictory Competitor Evidence before assigning confidence.",IF(AC140="A162-SC-NMC-CONTRADICTION","Resolve or preserve the contradiction through How to Handle Contradictory Competitor Evidence before assigning confidence.",IF(AC140="A162-NOT-ASSIGNABLE-ASSUMPTION","Resolve the material assumption or narrow the claim.",IF(AC140="A162-NOT-ASSIGNABLE-CONTEXT","Establish the relevant context before assigning confidence.",IF(AC140="A162-NOT-ASSIGNABLE-STALE-CURRENT","Update or historically bind the evidence through When Competitor Evidence Becomes Too Old to Use.",IF(AC140="A162-SC-NMC-STALE","Run a fresh assessment with current evidence.",IF(AC140="A162-SC-ASSUMPTION-CONFLICT","Choose a bounded assumption category or remove the detail.",IF(AC140="A162-SC-INDEPENDENCE-UNPROVEN","Trace origins or correct the support category.",IF(AC140="A162-SC-LIMIT-MISSING","Add the exact limitation or correct the upstream outcome.",IF(AC140="A162-SC-NMC-CLAIM-CHANGED","Run a fresh assessment.",IF(AC140="A162-SC-NMC-USE-CHANGED","Run a fresh assessment for the new use.",IF(AC140="A162-SC-UNCLASSIFIED","Return to method governance; do not invent a result.",IF(AC140="A162-LOW-ASSUMPTION","Keep the assumption explicit and seek evidence that could remove it.",IF(AC140="A162-LOW-HISTORICAL","Use only historically bounded wording and seek current evidence.",IF(AC140="A162-LOW-NOT-ESTABLISHED","Trace provenance or collect genuinely independent evidence.",IF(AC140="A162-LOW-SENSITIVE","Collect the evidence most likely to change the result.",IF(AC140="A162-LOW-SINGLE-ORIGIN","Seek genuinely independent corroboration.",IF(AC140="A162-LOW-WEAK-LINES","Strengthen direct support before consequential use.",IF(AC140="A162-MODERATE-HISTORICAL","Do not generalize it to the current decision without fresh evidence.",IF(AC140="A162-MODERATE-LIMITED","Reopen if the named limitation no longer holds.",IF(AC140="A162-MODERATE-NMC","Reopen if the exact claim, use, evidence or context changes.",IF(AC140="A162-MODERATE-ONE-LINE","A second genuinely independent line could change scope or wording.",IF(AC140="A162-MODERATE-SENSITIVE","Name the likely change trigger and keep the statement bounded.",IF(AC140="A162-MODERATE-SHARED-ORIGINS","Seek genuinely independent origins.",IF(AC140="A162-MODERATE-WEAK-LINES","Strengthen the direct evidence and preserve the limitation.",IF(AC140="A162-HIGH-DIRECT-INDEPENDENT","Reopen on the named evidence, context, assumption or decision-use trigger.",IF(AC140="A162-HIGH-INFERENCE-RETAINED","Retain the inference marker and reopen on the named trigger.",IF(AC140="A162-HIGH-NMC","Reopen on the named evidence, context, assumption or decision-use trigger.",""))))))))))))))))))))))))))))))))))))))</x:f>
      </x:c>
      <x:c r="AH140" s="38" t="str">
        <x:f>IF(A140="","",IF(Z140&lt;&gt;"Eligible","",IF(AND(V140="Consequential / high-impact",W140="Hard to reverse"),"CONF-OVERLAY-CONSEQUENCE + CONF-OVERLAY-HARD-TO-REVERSE",IF(AND(AA140="Low confidence",W140="Hard to reverse"),"CONF-OVERLAY-HARD-TO-REVERSE",IF(V140="Consequential / high-impact","CONF-OVERLAY-CONSEQUENCE",IF(W140="Hard to reverse","CONF-OVERLAY-HARD-TO-REVERSE",IF(OR(V140="Material / decision-changing",W140="Costly to reverse"),"CONF-OVERLAY-CONSEQUENCE","")))))))</x:f>
      </x:c>
      <x:c r="AI140" s="38" t="str">
        <x:f>IF(A140="","",IF(Z140&lt;&gt;"Eligible","",IF(AND(V140="Consequential / high-impact",W140="Hard to reverse"),IF(AA140="Low confidence","Independent review and formal approval required; default to deferral, evidence collection or a reversible test.","Independent accountable review and formal approval required before a consequential, hard-to-reverse action."),IF(AND(AA140="Low confidence",W140="Hard to reverse"),"Independent review and formal approval required; default to deferral, evidence collection or a reversible test.",IF(V140="Consequential / high-impact","Independent accountable review and formal approval required.",IF(W140="Hard to reverse","Independent review required before a hard-to-reverse action.",IF(OR(V140="Material / decision-changing",W140="Costly to reverse"),"Accountable reviewer required before material use.","Owner review; reopen on the named trigger.")))))))</x:f>
      </x:c>
      <x:c r="AJ140" s="38" t="str">
        <x:f>IF(A140="","",IF(Z140&lt;&gt;"Eligible","",IF(AND(V140="Consequential / high-impact",W140="Hard to reverse"),IF(AA140="Low confidence","Do not make an irreversible commitment from this Low-confidence assessment.","Prefer a reversible step and proceed only within the recorded scope after independent review; confidence itself is unchanged."),IF(AND(AA140="Low confidence",W140="Hard to reverse"),"Do not make an irreversible commitment from this Low-confidence assessment.",IF(V140="Consequential / high-impact","Proceed only within the recorded scope after independent review; confidence itself is unchanged.",IF(W140="Hard to reverse","Prefer a reversible step until review is complete.",IF(OR(V140="Material / decision-changing",W140="Costly to reverse"),"Use only after accountable review and within the stated boundary.","Proceed within the stated scope and preserve the reopen condition.")))))))</x:f>
      </x:c>
      <x:c r="AK140" s="37"/>
      <x:c r="AL140" s="37"/>
      <x:c r="AM140" s="37"/>
      <x:c r="AN140" s="37"/>
      <x:c r="AO140" s="42"/>
      <x:c r="AP140" s="38" t="str">
        <x:f>IF(A140="","",IF(Z140&lt;&gt;"Eligible","Not active",IF(OR(AND(AN140&lt;&gt;"",NOT(OR(EXACT(AN140,"Yes"),EXACT(AN140,"No")))),AND(AO140&lt;&gt;"",NOT(ISNUMBER(AO140)))),"H00",IF(OR(AK140="",AM140="",AN140=""),"H01",IF(AND(OR(V140="Material / decision-changing",V140="Consequential / high-impact",W140="Costly to reverse",W140="Hard to reverse"),AL140=""),"H02",IF(AND(OR(V140="Consequential / high-impact",W140="Hard to reverse"),AK140&lt;&gt;"",AL140&lt;&gt;"",EXACT(AK140,AL140)),"H03",IF(AND(AN140="Yes",AO140=""),"H04",IF(AND(AN140="No",AO140&lt;&gt;""),"H05","H06"))))))))</x:f>
      </x:c>
      <x:c r="AQ140" s="38" t="str">
        <x:f>IF(A140="","",IF(AP140="Not active","Not active",IF(OR(AP140="H00",AP140="H01",AP140="H04"),"Incomplete",IF(OR(AP140="H02",AP140="H03",AP140="H05"),"Draft","Complete"))))</x:f>
      </x:c>
      <x:c r="AR140" s="38" t="str">
        <x:f>IF(A140="","",IF(AP140="H00","CONF-HANDOFF-INVALID",IF(AP140="H01","CONF-HANDOFF-INCOMPLETE",IF(AP140="H02","CONF-HANDOFF-REVIEWER",IF(AP140="H03","CONF-HANDOFF-INDEPENDENCE",IF(AP140="H04","CONF-HANDOFF-DATE",IF(AP140="H05","CONF-HANDOFF-DATE-NOT-MATERIAL","")))))))</x:f>
      </x:c>
      <x:c r="AS140" s="38" t="str">
        <x:f>IF(A140="","",IF(AP140="H06","Permitted","Prohibited"))</x:f>
      </x:c>
      <x:c r="AT140" s="38" t="str">
        <x:f>IF(A140="","",IF(OR(AB140="P140",AB140="P141",AB140="P143",AB140="P144"),"What Counts as Reliable Evidence in Competitor Analysis?",IF(AB140="P142","Observed, Inferred and Unresolved Evidence",IF(AB140="P145","How to Handle Contradictory Competitor Evidence",IF(AB140="P146","When Competitor Evidence Becomes Too Old to Use","")))))</x:f>
      </x:c>
      <x:c r="AU140" s="38" t="str">
        <x:f>IF(A140="","","SERPIFAI Confidence Statement Method v1.0.1")</x:f>
      </x:c>
      <x:c r="AV140" s="38" t="str">
        <x:f>IF(A140="","","Qualitative evidence-and-uncertainty protocol; not probability, calibrated accuracy, scoring, assurance or a guarantee.")</x:f>
      </x:c>
    </x:row>
    <x:row r="141">
      <x:c r="A141" s="37"/>
      <x:c r="B141" s="37"/>
      <x:c r="C141" s="37"/>
      <x:c r="D141" s="37"/>
      <x:c r="E141" s="42"/>
      <x:c r="F141" s="37"/>
      <x:c r="G141" s="37"/>
      <x:c r="H141" s="37"/>
      <x:c r="I141" s="37"/>
      <x:c r="J141" s="37"/>
      <x:c r="K141" s="37"/>
      <x:c r="L141" s="37"/>
      <x:c r="M141" s="37"/>
      <x:c r="N141" s="37"/>
      <x:c r="O141" s="37"/>
      <x:c r="P141" s="37"/>
      <x:c r="Q141" s="37"/>
      <x:c r="R141" s="37"/>
      <x:c r="S141" s="37"/>
      <x:c r="T141" s="37"/>
      <x:c r="U141" s="37"/>
      <x:c r="V141" s="37"/>
      <x:c r="W141" s="37"/>
      <x:c r="X141" s="38" t="str">
        <x:f>IF(A141="","",IF(NOT(AND(OR(EXACT(F141,"Use"),EXACT(F141,"Use with limits"),EXACT(F141,"Review required"),EXACT(F141,"Refuse claim"),EXACT(F141,"No material change")),OR(EXACT(J141,"Fit"),EXACT(J141,"Limited / weak"),EXACT(J141,"Stale"),EXACT(J141,"Contradictory"),EXACT(J141,"Missing")),OR(EXACT(K141,"Supported"),EXACT(K141,"Inferred"),EXACT(K141,"Unresolved")),OR(EXACT(L141,"Yes"),EXACT(L141,"Partial"),EXACT(L141,"No"),EXACT(L141,"Unknown")),OR(EXACT(M141,"None found"),EXACT(M141,"Apparent contradiction resolved"),EXACT(M141,"Material contradiction unresolved"),EXACT(M141,"Not checked")),OR(EXACT(N141,"None"),EXACT(N141,"Recoverable missing evidence"),EXACT(N141,"Material evidence unavailable"),EXACT(N141,"Unknown")),OR(EXACT(O141,"Multiple independent lines"),EXACT(O141,"One independent line"),EXACT(O141,"Single-origin only"),EXACT(O141,"Not established")),OR(EXACT(Q141,"None"),EXACT(Q141,"Limited and visible"),EXACT(Q141,"Material but bounded"),EXACT(Q141,"Material and unresolved")),OR(EXACT(S141,"Fit for current decision"),EXACT(S141,"Historical but deliberately bounded"),EXACT(S141,"Stale for current decision"),EXACT(S141,"Context not established")),OR(EXACT(T141,"Unlikely to change assessment"),EXACT(T141,"Could change scope or wording"),EXACT(T141,"Likely to change assessment")),OR(EXACT(V141,"Routine / descriptive"),EXACT(V141,"Material / decision-changing"),EXACT(V141,"Consequential / high-impact")),OR(EXACT(W141,"Easy to reverse"),EXACT(W141,"Costly to reverse"),EXACT(W141,"Hard to reverse")),IF(F141="No material change",OR(EXACT(H141,"Unchanged exact claim"),EXACT(H141,"Changed exact claim")),TRUE),IF(F141="No material change",OR(EXACT(I141,"Unchanged decision use"),EXACT(I141,"Changed decision use")),TRUE),IF(OR(O141="Multiple independent lines",O141="One independent line"),OR(EXACT(P141,"Established independent origins"),EXACT(P141,"Shared or dependent origins"),EXACT(P141,"Not established")),TRUE))),"Invalid","Valid"))</x:f>
      </x:c>
      <x:c r="Y141" s="38" t="str">
        <x:f>IF(A141="","",IF(X141="Invalid","Not evaluated after P00",IF(OR(C141="",D141="",F141="",IF(F141="No material change",OR(H141="",I141=""),FALSE),J141="",K141="",L141="",M141="",N141="",O141="",IF(OR(O141="Multiple independent lines",O141="One independent line"),P141="",FALSE),Q141="",IF(Q141&lt;&gt;"None",R141="",FALSE),S141="",T141="",U141="",V141="",W141=""),"Incomplete","Complete")))</x:f>
      </x:c>
      <x:c r="Z141" s="38" t="str">
        <x:f>IF(A141="","",IF(AB141="P00","Invalid controlled input",IF(AB141="P01","Incomplete",IF(OR(AB141="P02",AB141="P03",AB141="P04",AB141="P05",AB141="P06",AB141="P07",AB141="P08",AB141="P09"),"Not eligible","Eligible"))))</x:f>
      </x:c>
      <x:c r="AA141" s="38" t="str">
        <x:f>IF(A141="","",IF(AB141="P00","No confidence assigned",IF(AB141="P01","No confidence result",IF(OR(AB141="P02",AB141="P03",AB141="P04",AB141="P05",AB141="P06",AB141="P07",AB141="P08",AB141="P09"),"Confidence not assignable",IF(AB141="P10","Low confidence",IF(AB141="P11","Moderate confidence","High confidence"))))))</x:f>
      </x:c>
      <x:c r="AB141" s="38" t="str">
        <x:f>IF(A141="","",IF(X141="Invalid","P00",IF(Y141="Incomplete","P01",IF(F141="Refuse claim","P02",IF(F141="Review required","P03",IF(K141="Unresolved","P04",IF(OR(L141="No",L141="Unknown",L141="Partial"),"P05",IF(OR(J141="Missing",N141&lt;&gt;"None",M141="Not checked"),"P06",IF(OR(J141="Contradictory",M141="Material contradiction unresolved"),"P07",IF(OR(J141="Stale",S141="Stale for current decision",S141="Context not established",Q141="Material and unresolved"),"P08",IF(OR(AND(F141="Use with limits",G141=""),AND(F141="No material change",H141="Changed exact claim"),AND(F141="No material change",I141="Changed decision use"),AND(OR(O141="Multiple independent lines",O141="One independent line"),P141="Not established"),AND(Q141="None",R141&lt;&gt;"")),"P09",IF(OR(Q141="Material but bounded",AND(S141="Historical but deliberately bounded",J141="Limited / weak"),O141="Not established",AND(J141="Limited / weak",O141="Multiple independent lines",P141="Established independent origins",T141="Likely to change assessment"),AND(O141="Single-origin only",NOT(AND(F141="Use",J141="Fit",OR(K141="Supported",K141="Inferred"),L141="Yes",OR(M141="None found",M141="Apparent contradiction resolved"),N141="None",O141="Single-origin only",OR(Q141="None",Q141="Limited and visible"),S141="Fit for current decision",T141="Unlikely to change assessment"))),T141="Likely to change assessment"),"P10",IF(OR(AND(F141="No material change",NOT(AND(OR(F141="Use",F141="No material change"),IF(F141="No material change",AND(H141="Unchanged exact claim",I141="Unchanged decision use"),TRUE),J141="Fit",OR(K141="Supported",K141="Inferred"),L141="Yes",OR(M141="None found",M141="Apparent contradiction resolved"),N141="None",O141="Multiple independent lines",P141="Established independent origins",OR(Q141="None",Q141="Limited and visible"),S141="Fit for current decision",T141="Unlikely to change assessment"))),F141="Use with limits",S141="Historical but deliberately bounded",P141="Shared or dependent origins",O141="One independent line",AND(F141="Use",J141="Fit",OR(K141="Supported",K141="Inferred"),L141="Yes",OR(M141="None found",M141="Apparent contradiction resolved"),N141="None",O141="Single-origin only",OR(Q141="None",Q141="Limited and visible"),S141="Fit for current decision",T141="Unlikely to change assessment"),AND(J141="Limited / weak",O141="Multiple independent lines",P141="Established independent origins",OR(T141="Unlikely to change assessment",T141="Could change scope or wording")),T141="Could change scope or wording"),"P11",IF(AND(OR(F141="Use",F141="No material change"),IF(F141="No material change",AND(H141="Unchanged exact claim",I141="Unchanged decision use"),TRUE),J141="Fit",OR(K141="Supported",K141="Inferred"),L141="Yes",OR(M141="None found",M141="Apparent contradiction resolved"),N141="None",O141="Multiple independent lines",P141="Established independent origins",OR(Q141="None",Q141="Limited and visible"),S141="Fit for current decision",T141="Unlikely to change assessment"),"P12","P09"))))))))))))))</x:f>
      </x:c>
      <x:c r="AC141" s="38" t="str">
        <x:f>IF(A141="","",IF(AB141="P00","CONF-TECH-INVALID-ENUM",IF(AB141="P01","CONF-INCOMPLETE",IF(AB141="P02","CONF-UPSTREAM-REFUSE",IF(AB141="P03","CONF-UPSTREAM-REVIEW",IF(AB141="P04",IF(F141="No material change","CONF-SC-NMC-UNRESOLVED","CONF-UPSTREAM-UNRESOLVED"),IF(AB141="P05",IF(L141="Partial","CONF-DIRECT-FIT-PARTIAL","CONF-DIRECT-FIT"),IF(AB141="P06","CONF-MISSING-OR-UNCHECKED",IF(AB141="P07",IF(F141="No material change","CONF-SC-NMC-CONTRADICTION","CONF-CONTRADICTION"),IF(AB141="P08",IF(Q141="Material and unresolved","CONF-NOT-ASSIGNABLE-ASSUMPTION",IF(AND(F141="No material change",OR(J141="Stale",S141="Stale for current decision")),"CONF-SC-NMC-STALE",IF(S141="Context not established","CONF-NOT-ASSIGNABLE-CONTEXT","CONF-NOT-ASSIGNABLE-STALE-CURRENT"))),IF(AB141="P09",IF(AND(F141="Use with limits",G141=""),"CONF-SC-LIMIT-MISSING",IF(AND(F141="No material change",H141="Changed exact claim"),"CONF-SC-NMC-CLAIM-CHANGED",IF(AND(F141="No material change",I141="Changed decision use"),"CONF-SC-NMC-USE-CHANGED",IF(AND(OR(O141="Multiple independent lines",O141="One independent line"),P141="Not established"),"CONF-SC-INDEPENDENCE-UNPROVEN",IF(AND(Q141="None",R141&lt;&gt;""),"CONF-SC-ASSUMPTION-CONFLICT","CONF-SC-UNCLASSIFIED"))))),IF(AB141="P10",IF(Q141="Material but bounded","CONF-LOW-ASSUMPTION",IF(AND(S141="Historical but deliberately bounded",J141="Limited / weak"),"CONF-LOW-HISTORICAL",IF(O141="Not established","CONF-LOW-NOT-ESTABLISHED",IF(AND(J141="Limited / weak",O141="Multiple independent lines",P141="Established independent origins",T141="Likely to change assessment"),"CONF-LOW-WEAK-LINES",IF(AND(O141="Single-origin only",NOT(AND(F141="Use",J141="Fit",OR(K141="Supported",K141="Inferred"),L141="Yes",OR(M141="None found",M141="Apparent contradiction resolved"),N141="None",O141="Single-origin only",OR(Q141="None",Q141="Limited and visible"),S141="Fit for current decision",T141="Unlikely to change assessment"))),"CONF-LOW-SINGLE-ORIGIN","CONF-LOW-SENSITIVE"))))),IF(AB141="P11",IF(F141="No material change","CONF-MODERATE-NMC",IF(F141="Use with limits","CONF-MODERATE-LIMITED",IF(S141="Historical but deliberately bounded","CONF-MODERATE-HISTORICAL",IF(P141="Shared or dependent origins","CONF-MODERATE-SHARED-ORIGINS",IF(OR(O141="One independent line",AND(F141="Use",J141="Fit",OR(K141="Supported",K141="Inferred"),L141="Yes",OR(M141="None found",M141="Apparent contradiction resolved"),N141="None",O141="Single-origin only",OR(Q141="None",Q141="Limited and visible"),S141="Fit for current decision",T141="Unlikely to change assessment")),"CONF-MODERATE-ONE-LINE",IF(AND(J141="Limited / weak",O141="Multiple independent lines",P141="Established independent origins",OR(T141="Unlikely to change assessment",T141="Could change scope or wording")),"CONF-MODERATE-WEAK-LINES","CONF-MODERATE-SENSITIVE")))))),IF(AB141="P12",IF(F141="No material change","CONF-HIGH-NMC",IF(K141="Inferred","CONF-HIGH-INFERENCE-RETAINED","CONF-HIGH-DIRECT-INDEPENDENT")),""))))))))))))))</x:f>
      </x:c>
      <x:c r="AD141" s="38" t="str">
        <x:f>IF(A141="","",IF(AC141="A163-TECH-INVALID-ENUM","One or more active Stage 1 controlled values are invalid.",IF(AC141="A163-INCOMPLETE","The active Stage 1 assessment is incomplete.",IF(AC141="A163-UPSTREAM-REFUSE","What Counts as Reliable Evidence in Competitor Analysis? returned Refuse claim.",IF(AC141="A163-UPSTREAM-REVIEW","What Counts as Reliable Evidence in Competitor Analysis? returned Review required.",IF(AC141="A163-SC-NMC-UNRESOLVED","The no-material-change claim remains unresolved.",IF(AC141="A163-UPSTREAM-UNRESOLVED","The claim remains unresolved.",IF(AC141="A163-DIRECT-FIT","The evidence does not directly fit the exact submitted claim.",IF(AC141="A163-DIRECT-FIT-PARTIAL","The submitted claim only partially fits the evidence.",IF(AC141="A163-MISSING-OR-UNCHECKED","Required evidence is missing, unavailable, unknown, or contradiction checking is incomplete.",IF(AC141="A163-CONTRADICTION","A material contradiction remains unresolved.",IF(AC141="A163-SC-NMC-CONTRADICTION","The no-material-change submission contains an unresolved material contradiction.",IF(AC141="A163-NOT-ASSIGNABLE-ASSUMPTION","A material assumption remains unresolved.",IF(AC141="A163-NOT-ASSIGNABLE-CONTEXT","The relevant context is not established.",IF(AC141="A163-NOT-ASSIGNABLE-STALE-CURRENT","The evidence or context is stale for the current decision.",IF(AC141="A163-SC-NMC-STALE","The no-material-change assessment is stale for the current decision.",IF(AC141="A163-SC-ASSUMPTION-CONFLICT","The assumption category and detail conflict.",IF(AC141="A163-SC-INDEPENDENCE-UNPROVEN","Independent origins are not established.",IF(AC141="A163-SC-LIMIT-MISSING","Use with limits requires a named limitation.",IF(AC141="A163-SC-NMC-CLAIM-CHANGED","The exact claim changed, so prior confidence cannot be carried forward.",IF(AC141="A163-SC-NMC-USE-CHANGED","The decision use changed.",IF(AC141="A163-SC-UNCLASSIFIED","The valid input combination has no authorized classification.",IF(AC141="A163-LOW-ASSUMPTION","A bounded material assumption makes the eligible assessment fragile.",IF(AC141="A163-LOW-HISTORICAL","Historical, weak support makes the assessment fragile.",IF(AC141="A163-LOW-NOT-ESTABLISHED","Support exists but independent support is not established.",IF(AC141="A163-LOW-SENSITIVE","Plausible new evidence is likely to change the assessment.",IF(AC141="A163-LOW-SINGLE-ORIGIN","The eligible assessment depends on one origin and fails the stable single-origin conjunction.",IF(AC141="A163-LOW-WEAK-LINES","Multiple independent lines remain weak and the result is likely to change.",IF(AC141="A163-MODERATE-HISTORICAL","The evidence supports a deliberately historical, bounded assessment.",IF(AC141="A163-MODERATE-LIMITED","The assessment is eligible only within the named limitation.",IF(AC141="A163-MODERATE-NMC","The unchanged assessment remains eligible but retains meaningful uncertainty.",IF(AC141="A163-MODERATE-ONE-LINE","The assessment rests on one effective line of support.",IF(AC141="A163-MODERATE-SENSITIVE","Meaningful new evidence could change the scope or wording.",IF(AC141="A163-MODERATE-SHARED-ORIGINS","The lines share or depend on common origins, reducing independent corroboration.",IF(AC141="A163-MODERATE-WEAK-LINES","Established independent origins support the assessment, but the evidence remains limited or weak.",IF(AC141="A163-HIGH-DIRECT-INDEPENDENT","Direct, coherent support with established independent origins and limited visible assumptions supports the bounded assessment.",IF(AC141="A163-HIGH-INFERENCE-RETAINED","Direct, coherent support with established independent origins supports the bounded inference; it remains explicitly an inference.",IF(AC141="A163-HIGH-NMC","The exact claim and decision use are unchanged and the strong-support conditions remain satisfied.",""))))))))))))))))))))))))))))))))))))))</x:f>
      </x:c>
      <x:c r="AE141" s="38" t="str">
        <x:f>IF(A141="","",IF(Z141="Invalid controlled input","No confidence statement is permitted.",IF(Z141="Incomplete","No confidence statement is permitted until Stage 1 is complete.",IF(Z141="Not eligible","Confidence not assignable: no confidence statement is permitted for "&amp;C141&amp;" because "&amp;AD141&amp;" "&amp;AG141,IF(AA141="High confidence",IF(K141="Inferred","The evidence supports the inference that ","The available evidence strongly supports the assessment that ")&amp;C141&amp;", with High confidence within "&amp;D141&amp;". The principal remaining uncertainty is "&amp;U141,IF(AA141="Moderate confidence",IF(K141="Inferred","The evidence supports the inference that ","The available evidence supports the assessment that ")&amp;C141&amp;", with Moderate confidence within "&amp;D141&amp;". "&amp;U141&amp;" could change its scope or wording.",IF(K141="Inferred","The limited evidence supports the provisional inference that ","Limited evidence weakly supports the bounded assessment that ")&amp;C141&amp;". Treat it as provisional because "&amp;U141))))))</x:f>
      </x:c>
      <x:c r="AF141" s="38" t="str">
        <x:f>IF(A141="","",IF(Z141="Invalid controlled input","Do not preserve or reuse a previous result.",IF(Z141="Incomplete","Do not infer a result from partial inputs.",IF(Z141="Not eligible","Do not use High, Moderate or Low confidence, zero confidence, very low confidence, or wording that presents the claim as established.",IF(AA141="High confidence","Do not say certain, proven, guaranteed, definitely, conclusive, established fact, or assign a numerical probability.",IF(AA141="Moderate confidence","Do not say definitive, conclusive, established fact, or attach a percentage band.","Do not say shows, confirms, demonstrates as established, or use Low confidence to rescue an unsupported claim."))))))</x:f>
      </x:c>
      <x:c r="AG141" s="38" t="str">
        <x:f>IF(A141="","",IF(AC141="A163-TECH-INVALID-ENUM","Correct the exact invalid value and resubmit.",IF(AC141="A163-INCOMPLETE","Complete every active Stage 1 field.",IF(AC141="A163-UPSTREAM-REFUSE","Resolve or replace the refused claim through What Counts as Reliable Evidence in Competitor Analysis?.",IF(AC141="A163-UPSTREAM-REVIEW","Complete the review in What Counts as Reliable Evidence in Competitor Analysis? before confidence assessment.",IF(AC141="A163-SC-NMC-UNRESOLVED","Resolve the claim status upstream before assigning confidence.",IF(AC141="A163-UPSTREAM-UNRESOLVED","Resolve the claim status upstream before assigning confidence.",IF(AC141="A163-DIRECT-FIT","Narrow or replace the claim and rerun What Counts as Reliable Evidence in Competitor Analysis?.",IF(AC141="A163-DIRECT-FIT-PARTIAL","Submit the separately narrowed proposition approved through What Counts as Reliable Evidence in Competitor Analysis? as the new Exact claim with Direct claim fit set to Yes.",IF(AC141="A163-MISSING-OR-UNCHECKED","Recover or document the required evidence and complete the review in What Counts as Reliable Evidence in Competitor Analysis? before assigning confidence.",IF(AC141="A163-CONTRADICTION","Resolve or preserve the contradiction through How to Handle Contradictory Competitor Evidence before assigning confidence.",IF(AC141="A163-SC-NMC-CONTRADICTION","Resolve or preserve the contradiction through How to Handle Contradictory Competitor Evidence before assigning confidence.",IF(AC141="A163-NOT-ASSIGNABLE-ASSUMPTION","Resolve the material assumption or narrow the claim.",IF(AC141="A163-NOT-ASSIGNABLE-CONTEXT","Establish the relevant context before assigning confidence.",IF(AC141="A163-NOT-ASSIGNABLE-STALE-CURRENT","Update or historically bind the evidence through When Competitor Evidence Becomes Too Old to Use.",IF(AC141="A163-SC-NMC-STALE","Run a fresh assessment with current evidence.",IF(AC141="A163-SC-ASSUMPTION-CONFLICT","Choose a bounded assumption category or remove the detail.",IF(AC141="A163-SC-INDEPENDENCE-UNPROVEN","Trace origins or correct the support category.",IF(AC141="A163-SC-LIMIT-MISSING","Add the exact limitation or correct the upstream outcome.",IF(AC141="A163-SC-NMC-CLAIM-CHANGED","Run a fresh assessment.",IF(AC141="A163-SC-NMC-USE-CHANGED","Run a fresh assessment for the new use.",IF(AC141="A163-SC-UNCLASSIFIED","Return to method governance; do not invent a result.",IF(AC141="A163-LOW-ASSUMPTION","Keep the assumption explicit and seek evidence that could remove it.",IF(AC141="A163-LOW-HISTORICAL","Use only historically bounded wording and seek current evidence.",IF(AC141="A163-LOW-NOT-ESTABLISHED","Trace provenance or collect genuinely independent evidence.",IF(AC141="A163-LOW-SENSITIVE","Collect the evidence most likely to change the result.",IF(AC141="A163-LOW-SINGLE-ORIGIN","Seek genuinely independent corroboration.",IF(AC141="A163-LOW-WEAK-LINES","Strengthen direct support before consequential use.",IF(AC141="A163-MODERATE-HISTORICAL","Do not generalize it to the current decision without fresh evidence.",IF(AC141="A163-MODERATE-LIMITED","Reopen if the named limitation no longer holds.",IF(AC141="A163-MODERATE-NMC","Reopen if the exact claim, use, evidence or context changes.",IF(AC141="A163-MODERATE-ONE-LINE","A second genuinely independent line could change scope or wording.",IF(AC141="A163-MODERATE-SENSITIVE","Name the likely change trigger and keep the statement bounded.",IF(AC141="A163-MODERATE-SHARED-ORIGINS","Seek genuinely independent origins.",IF(AC141="A163-MODERATE-WEAK-LINES","Strengthen the direct evidence and preserve the limitation.",IF(AC141="A163-HIGH-DIRECT-INDEPENDENT","Reopen on the named evidence, context, assumption or decision-use trigger.",IF(AC141="A163-HIGH-INFERENCE-RETAINED","Retain the inference marker and reopen on the named trigger.",IF(AC141="A163-HIGH-NMC","Reopen on the named evidence, context, assumption or decision-use trigger.",""))))))))))))))))))))))))))))))))))))))</x:f>
      </x:c>
      <x:c r="AH141" s="38" t="str">
        <x:f>IF(A141="","",IF(Z141&lt;&gt;"Eligible","",IF(AND(V141="Consequential / high-impact",W141="Hard to reverse"),"CONF-OVERLAY-CONSEQUENCE + CONF-OVERLAY-HARD-TO-REVERSE",IF(AND(AA141="Low confidence",W141="Hard to reverse"),"CONF-OVERLAY-HARD-TO-REVERSE",IF(V141="Consequential / high-impact","CONF-OVERLAY-CONSEQUENCE",IF(W141="Hard to reverse","CONF-OVERLAY-HARD-TO-REVERSE",IF(OR(V141="Material / decision-changing",W141="Costly to reverse"),"CONF-OVERLAY-CONSEQUENCE","")))))))</x:f>
      </x:c>
      <x:c r="AI141" s="38" t="str">
        <x:f>IF(A141="","",IF(Z141&lt;&gt;"Eligible","",IF(AND(V141="Consequential / high-impact",W141="Hard to reverse"),IF(AA141="Low confidence","Independent review and formal approval required; default to deferral, evidence collection or a reversible test.","Independent accountable review and formal approval required before a consequential, hard-to-reverse action."),IF(AND(AA141="Low confidence",W141="Hard to reverse"),"Independent review and formal approval required; default to deferral, evidence collection or a reversible test.",IF(V141="Consequential / high-impact","Independent accountable review and formal approval required.",IF(W141="Hard to reverse","Independent review required before a hard-to-reverse action.",IF(OR(V141="Material / decision-changing",W141="Costly to reverse"),"Accountable reviewer required before material use.","Owner review; reopen on the named trigger.")))))))</x:f>
      </x:c>
      <x:c r="AJ141" s="38" t="str">
        <x:f>IF(A141="","",IF(Z141&lt;&gt;"Eligible","",IF(AND(V141="Consequential / high-impact",W141="Hard to reverse"),IF(AA141="Low confidence","Do not make an irreversible commitment from this Low-confidence assessment.","Prefer a reversible step and proceed only within the recorded scope after independent review; confidence itself is unchanged."),IF(AND(AA141="Low confidence",W141="Hard to reverse"),"Do not make an irreversible commitment from this Low-confidence assessment.",IF(V141="Consequential / high-impact","Proceed only within the recorded scope after independent review; confidence itself is unchanged.",IF(W141="Hard to reverse","Prefer a reversible step until review is complete.",IF(OR(V141="Material / decision-changing",W141="Costly to reverse"),"Use only after accountable review and within the stated boundary.","Proceed within the stated scope and preserve the reopen condition.")))))))</x:f>
      </x:c>
      <x:c r="AK141" s="37"/>
      <x:c r="AL141" s="37"/>
      <x:c r="AM141" s="37"/>
      <x:c r="AN141" s="37"/>
      <x:c r="AO141" s="42"/>
      <x:c r="AP141" s="38" t="str">
        <x:f>IF(A141="","",IF(Z141&lt;&gt;"Eligible","Not active",IF(OR(AND(AN141&lt;&gt;"",NOT(OR(EXACT(AN141,"Yes"),EXACT(AN141,"No")))),AND(AO141&lt;&gt;"",NOT(ISNUMBER(AO141)))),"H00",IF(OR(AK141="",AM141="",AN141=""),"H01",IF(AND(OR(V141="Material / decision-changing",V141="Consequential / high-impact",W141="Costly to reverse",W141="Hard to reverse"),AL141=""),"H02",IF(AND(OR(V141="Consequential / high-impact",W141="Hard to reverse"),AK141&lt;&gt;"",AL141&lt;&gt;"",EXACT(AK141,AL141)),"H03",IF(AND(AN141="Yes",AO141=""),"H04",IF(AND(AN141="No",AO141&lt;&gt;""),"H05","H06"))))))))</x:f>
      </x:c>
      <x:c r="AQ141" s="38" t="str">
        <x:f>IF(A141="","",IF(AP141="Not active","Not active",IF(OR(AP141="H00",AP141="H01",AP141="H04"),"Incomplete",IF(OR(AP141="H02",AP141="H03",AP141="H05"),"Draft","Complete"))))</x:f>
      </x:c>
      <x:c r="AR141" s="38" t="str">
        <x:f>IF(A141="","",IF(AP141="H00","CONF-HANDOFF-INVALID",IF(AP141="H01","CONF-HANDOFF-INCOMPLETE",IF(AP141="H02","CONF-HANDOFF-REVIEWER",IF(AP141="H03","CONF-HANDOFF-INDEPENDENCE",IF(AP141="H04","CONF-HANDOFF-DATE",IF(AP141="H05","CONF-HANDOFF-DATE-NOT-MATERIAL","")))))))</x:f>
      </x:c>
      <x:c r="AS141" s="38" t="str">
        <x:f>IF(A141="","",IF(AP141="H06","Permitted","Prohibited"))</x:f>
      </x:c>
      <x:c r="AT141" s="38" t="str">
        <x:f>IF(A141="","",IF(OR(AB141="P141",AB141="P142",AB141="P144",AB141="P145"),"What Counts as Reliable Evidence in Competitor Analysis?",IF(AB141="P143","Observed, Inferred and Unresolved Evidence",IF(AB141="P146","How to Handle Contradictory Competitor Evidence",IF(AB141="P147","When Competitor Evidence Becomes Too Old to Use","")))))</x:f>
      </x:c>
      <x:c r="AU141" s="38" t="str">
        <x:f>IF(A141="","","SERPIFAI Confidence Statement Method v1.0.1")</x:f>
      </x:c>
      <x:c r="AV141" s="38" t="str">
        <x:f>IF(A141="","","Qualitative evidence-and-uncertainty protocol; not probability, calibrated accuracy, scoring, assurance or a guarantee.")</x:f>
      </x:c>
    </x:row>
    <x:row r="142">
      <x:c r="A142" s="37"/>
      <x:c r="B142" s="37"/>
      <x:c r="C142" s="37"/>
      <x:c r="D142" s="37"/>
      <x:c r="E142" s="42"/>
      <x:c r="F142" s="37"/>
      <x:c r="G142" s="37"/>
      <x:c r="H142" s="37"/>
      <x:c r="I142" s="37"/>
      <x:c r="J142" s="37"/>
      <x:c r="K142" s="37"/>
      <x:c r="L142" s="37"/>
      <x:c r="M142" s="37"/>
      <x:c r="N142" s="37"/>
      <x:c r="O142" s="37"/>
      <x:c r="P142" s="37"/>
      <x:c r="Q142" s="37"/>
      <x:c r="R142" s="37"/>
      <x:c r="S142" s="37"/>
      <x:c r="T142" s="37"/>
      <x:c r="U142" s="37"/>
      <x:c r="V142" s="37"/>
      <x:c r="W142" s="37"/>
      <x:c r="X142" s="38" t="str">
        <x:f>IF(A142="","",IF(NOT(AND(OR(EXACT(F142,"Use"),EXACT(F142,"Use with limits"),EXACT(F142,"Review required"),EXACT(F142,"Refuse claim"),EXACT(F142,"No material change")),OR(EXACT(J142,"Fit"),EXACT(J142,"Limited / weak"),EXACT(J142,"Stale"),EXACT(J142,"Contradictory"),EXACT(J142,"Missing")),OR(EXACT(K142,"Supported"),EXACT(K142,"Inferred"),EXACT(K142,"Unresolved")),OR(EXACT(L142,"Yes"),EXACT(L142,"Partial"),EXACT(L142,"No"),EXACT(L142,"Unknown")),OR(EXACT(M142,"None found"),EXACT(M142,"Apparent contradiction resolved"),EXACT(M142,"Material contradiction unresolved"),EXACT(M142,"Not checked")),OR(EXACT(N142,"None"),EXACT(N142,"Recoverable missing evidence"),EXACT(N142,"Material evidence unavailable"),EXACT(N142,"Unknown")),OR(EXACT(O142,"Multiple independent lines"),EXACT(O142,"One independent line"),EXACT(O142,"Single-origin only"),EXACT(O142,"Not established")),OR(EXACT(Q142,"None"),EXACT(Q142,"Limited and visible"),EXACT(Q142,"Material but bounded"),EXACT(Q142,"Material and unresolved")),OR(EXACT(S142,"Fit for current decision"),EXACT(S142,"Historical but deliberately bounded"),EXACT(S142,"Stale for current decision"),EXACT(S142,"Context not established")),OR(EXACT(T142,"Unlikely to change assessment"),EXACT(T142,"Could change scope or wording"),EXACT(T142,"Likely to change assessment")),OR(EXACT(V142,"Routine / descriptive"),EXACT(V142,"Material / decision-changing"),EXACT(V142,"Consequential / high-impact")),OR(EXACT(W142,"Easy to reverse"),EXACT(W142,"Costly to reverse"),EXACT(W142,"Hard to reverse")),IF(F142="No material change",OR(EXACT(H142,"Unchanged exact claim"),EXACT(H142,"Changed exact claim")),TRUE),IF(F142="No material change",OR(EXACT(I142,"Unchanged decision use"),EXACT(I142,"Changed decision use")),TRUE),IF(OR(O142="Multiple independent lines",O142="One independent line"),OR(EXACT(P142,"Established independent origins"),EXACT(P142,"Shared or dependent origins"),EXACT(P142,"Not established")),TRUE))),"Invalid","Valid"))</x:f>
      </x:c>
      <x:c r="Y142" s="38" t="str">
        <x:f>IF(A142="","",IF(X142="Invalid","Not evaluated after P00",IF(OR(C142="",D142="",F142="",IF(F142="No material change",OR(H142="",I142=""),FALSE),J142="",K142="",L142="",M142="",N142="",O142="",IF(OR(O142="Multiple independent lines",O142="One independent line"),P142="",FALSE),Q142="",IF(Q142&lt;&gt;"None",R142="",FALSE),S142="",T142="",U142="",V142="",W142=""),"Incomplete","Complete")))</x:f>
      </x:c>
      <x:c r="Z142" s="38" t="str">
        <x:f>IF(A142="","",IF(AB142="P00","Invalid controlled input",IF(AB142="P01","Incomplete",IF(OR(AB142="P02",AB142="P03",AB142="P04",AB142="P05",AB142="P06",AB142="P07",AB142="P08",AB142="P09"),"Not eligible","Eligible"))))</x:f>
      </x:c>
      <x:c r="AA142" s="38" t="str">
        <x:f>IF(A142="","",IF(AB142="P00","No confidence assigned",IF(AB142="P01","No confidence result",IF(OR(AB142="P02",AB142="P03",AB142="P04",AB142="P05",AB142="P06",AB142="P07",AB142="P08",AB142="P09"),"Confidence not assignable",IF(AB142="P10","Low confidence",IF(AB142="P11","Moderate confidence","High confidence"))))))</x:f>
      </x:c>
      <x:c r="AB142" s="38" t="str">
        <x:f>IF(A142="","",IF(X142="Invalid","P00",IF(Y142="Incomplete","P01",IF(F142="Refuse claim","P02",IF(F142="Review required","P03",IF(K142="Unresolved","P04",IF(OR(L142="No",L142="Unknown",L142="Partial"),"P05",IF(OR(J142="Missing",N142&lt;&gt;"None",M142="Not checked"),"P06",IF(OR(J142="Contradictory",M142="Material contradiction unresolved"),"P07",IF(OR(J142="Stale",S142="Stale for current decision",S142="Context not established",Q142="Material and unresolved"),"P08",IF(OR(AND(F142="Use with limits",G142=""),AND(F142="No material change",H142="Changed exact claim"),AND(F142="No material change",I142="Changed decision use"),AND(OR(O142="Multiple independent lines",O142="One independent line"),P142="Not established"),AND(Q142="None",R142&lt;&gt;"")),"P09",IF(OR(Q142="Material but bounded",AND(S142="Historical but deliberately bounded",J142="Limited / weak"),O142="Not established",AND(J142="Limited / weak",O142="Multiple independent lines",P142="Established independent origins",T142="Likely to change assessment"),AND(O142="Single-origin only",NOT(AND(F142="Use",J142="Fit",OR(K142="Supported",K142="Inferred"),L142="Yes",OR(M142="None found",M142="Apparent contradiction resolved"),N142="None",O142="Single-origin only",OR(Q142="None",Q142="Limited and visible"),S142="Fit for current decision",T142="Unlikely to change assessment"))),T142="Likely to change assessment"),"P10",IF(OR(AND(F142="No material change",NOT(AND(OR(F142="Use",F142="No material change"),IF(F142="No material change",AND(H142="Unchanged exact claim",I142="Unchanged decision use"),TRUE),J142="Fit",OR(K142="Supported",K142="Inferred"),L142="Yes",OR(M142="None found",M142="Apparent contradiction resolved"),N142="None",O142="Multiple independent lines",P142="Established independent origins",OR(Q142="None",Q142="Limited and visible"),S142="Fit for current decision",T142="Unlikely to change assessment"))),F142="Use with limits",S142="Historical but deliberately bounded",P142="Shared or dependent origins",O142="One independent line",AND(F142="Use",J142="Fit",OR(K142="Supported",K142="Inferred"),L142="Yes",OR(M142="None found",M142="Apparent contradiction resolved"),N142="None",O142="Single-origin only",OR(Q142="None",Q142="Limited and visible"),S142="Fit for current decision",T142="Unlikely to change assessment"),AND(J142="Limited / weak",O142="Multiple independent lines",P142="Established independent origins",OR(T142="Unlikely to change assessment",T142="Could change scope or wording")),T142="Could change scope or wording"),"P11",IF(AND(OR(F142="Use",F142="No material change"),IF(F142="No material change",AND(H142="Unchanged exact claim",I142="Unchanged decision use"),TRUE),J142="Fit",OR(K142="Supported",K142="Inferred"),L142="Yes",OR(M142="None found",M142="Apparent contradiction resolved"),N142="None",O142="Multiple independent lines",P142="Established independent origins",OR(Q142="None",Q142="Limited and visible"),S142="Fit for current decision",T142="Unlikely to change assessment"),"P12","P09"))))))))))))))</x:f>
      </x:c>
      <x:c r="AC142" s="38" t="str">
        <x:f>IF(A142="","",IF(AB142="P00","CONF-TECH-INVALID-ENUM",IF(AB142="P01","CONF-INCOMPLETE",IF(AB142="P02","CONF-UPSTREAM-REFUSE",IF(AB142="P03","CONF-UPSTREAM-REVIEW",IF(AB142="P04",IF(F142="No material change","CONF-SC-NMC-UNRESOLVED","CONF-UPSTREAM-UNRESOLVED"),IF(AB142="P05",IF(L142="Partial","CONF-DIRECT-FIT-PARTIAL","CONF-DIRECT-FIT"),IF(AB142="P06","CONF-MISSING-OR-UNCHECKED",IF(AB142="P07",IF(F142="No material change","CONF-SC-NMC-CONTRADICTION","CONF-CONTRADICTION"),IF(AB142="P08",IF(Q142="Material and unresolved","CONF-NOT-ASSIGNABLE-ASSUMPTION",IF(AND(F142="No material change",OR(J142="Stale",S142="Stale for current decision")),"CONF-SC-NMC-STALE",IF(S142="Context not established","CONF-NOT-ASSIGNABLE-CONTEXT","CONF-NOT-ASSIGNABLE-STALE-CURRENT"))),IF(AB142="P09",IF(AND(F142="Use with limits",G142=""),"CONF-SC-LIMIT-MISSING",IF(AND(F142="No material change",H142="Changed exact claim"),"CONF-SC-NMC-CLAIM-CHANGED",IF(AND(F142="No material change",I142="Changed decision use"),"CONF-SC-NMC-USE-CHANGED",IF(AND(OR(O142="Multiple independent lines",O142="One independent line"),P142="Not established"),"CONF-SC-INDEPENDENCE-UNPROVEN",IF(AND(Q142="None",R142&lt;&gt;""),"CONF-SC-ASSUMPTION-CONFLICT","CONF-SC-UNCLASSIFIED"))))),IF(AB142="P10",IF(Q142="Material but bounded","CONF-LOW-ASSUMPTION",IF(AND(S142="Historical but deliberately bounded",J142="Limited / weak"),"CONF-LOW-HISTORICAL",IF(O142="Not established","CONF-LOW-NOT-ESTABLISHED",IF(AND(J142="Limited / weak",O142="Multiple independent lines",P142="Established independent origins",T142="Likely to change assessment"),"CONF-LOW-WEAK-LINES",IF(AND(O142="Single-origin only",NOT(AND(F142="Use",J142="Fit",OR(K142="Supported",K142="Inferred"),L142="Yes",OR(M142="None found",M142="Apparent contradiction resolved"),N142="None",O142="Single-origin only",OR(Q142="None",Q142="Limited and visible"),S142="Fit for current decision",T142="Unlikely to change assessment"))),"CONF-LOW-SINGLE-ORIGIN","CONF-LOW-SENSITIVE"))))),IF(AB142="P11",IF(F142="No material change","CONF-MODERATE-NMC",IF(F142="Use with limits","CONF-MODERATE-LIMITED",IF(S142="Historical but deliberately bounded","CONF-MODERATE-HISTORICAL",IF(P142="Shared or dependent origins","CONF-MODERATE-SHARED-ORIGINS",IF(OR(O142="One independent line",AND(F142="Use",J142="Fit",OR(K142="Supported",K142="Inferred"),L142="Yes",OR(M142="None found",M142="Apparent contradiction resolved"),N142="None",O142="Single-origin only",OR(Q142="None",Q142="Limited and visible"),S142="Fit for current decision",T142="Unlikely to change assessment")),"CONF-MODERATE-ONE-LINE",IF(AND(J142="Limited / weak",O142="Multiple independent lines",P142="Established independent origins",OR(T142="Unlikely to change assessment",T142="Could change scope or wording")),"CONF-MODERATE-WEAK-LINES","CONF-MODERATE-SENSITIVE")))))),IF(AB142="P12",IF(F142="No material change","CONF-HIGH-NMC",IF(K142="Inferred","CONF-HIGH-INFERENCE-RETAINED","CONF-HIGH-DIRECT-INDEPENDENT")),""))))))))))))))</x:f>
      </x:c>
      <x:c r="AD142" s="38" t="str">
        <x:f>IF(A142="","",IF(AC142="A164-TECH-INVALID-ENUM","One or more active Stage 1 controlled values are invalid.",IF(AC142="A164-INCOMPLETE","The active Stage 1 assessment is incomplete.",IF(AC142="A164-UPSTREAM-REFUSE","What Counts as Reliable Evidence in Competitor Analysis? returned Refuse claim.",IF(AC142="A164-UPSTREAM-REVIEW","What Counts as Reliable Evidence in Competitor Analysis? returned Review required.",IF(AC142="A164-SC-NMC-UNRESOLVED","The no-material-change claim remains unresolved.",IF(AC142="A164-UPSTREAM-UNRESOLVED","The claim remains unresolved.",IF(AC142="A164-DIRECT-FIT","The evidence does not directly fit the exact submitted claim.",IF(AC142="A164-DIRECT-FIT-PARTIAL","The submitted claim only partially fits the evidence.",IF(AC142="A164-MISSING-OR-UNCHECKED","Required evidence is missing, unavailable, unknown, or contradiction checking is incomplete.",IF(AC142="A164-CONTRADICTION","A material contradiction remains unresolved.",IF(AC142="A164-SC-NMC-CONTRADICTION","The no-material-change submission contains an unresolved material contradiction.",IF(AC142="A164-NOT-ASSIGNABLE-ASSUMPTION","A material assumption remains unresolved.",IF(AC142="A164-NOT-ASSIGNABLE-CONTEXT","The relevant context is not established.",IF(AC142="A164-NOT-ASSIGNABLE-STALE-CURRENT","The evidence or context is stale for the current decision.",IF(AC142="A164-SC-NMC-STALE","The no-material-change assessment is stale for the current decision.",IF(AC142="A164-SC-ASSUMPTION-CONFLICT","The assumption category and detail conflict.",IF(AC142="A164-SC-INDEPENDENCE-UNPROVEN","Independent origins are not established.",IF(AC142="A164-SC-LIMIT-MISSING","Use with limits requires a named limitation.",IF(AC142="A164-SC-NMC-CLAIM-CHANGED","The exact claim changed, so prior confidence cannot be carried forward.",IF(AC142="A164-SC-NMC-USE-CHANGED","The decision use changed.",IF(AC142="A164-SC-UNCLASSIFIED","The valid input combination has no authorized classification.",IF(AC142="A164-LOW-ASSUMPTION","A bounded material assumption makes the eligible assessment fragile.",IF(AC142="A164-LOW-HISTORICAL","Historical, weak support makes the assessment fragile.",IF(AC142="A164-LOW-NOT-ESTABLISHED","Support exists but independent support is not established.",IF(AC142="A164-LOW-SENSITIVE","Plausible new evidence is likely to change the assessment.",IF(AC142="A164-LOW-SINGLE-ORIGIN","The eligible assessment depends on one origin and fails the stable single-origin conjunction.",IF(AC142="A164-LOW-WEAK-LINES","Multiple independent lines remain weak and the result is likely to change.",IF(AC142="A164-MODERATE-HISTORICAL","The evidence supports a deliberately historical, bounded assessment.",IF(AC142="A164-MODERATE-LIMITED","The assessment is eligible only within the named limitation.",IF(AC142="A164-MODERATE-NMC","The unchanged assessment remains eligible but retains meaningful uncertainty.",IF(AC142="A164-MODERATE-ONE-LINE","The assessment rests on one effective line of support.",IF(AC142="A164-MODERATE-SENSITIVE","Meaningful new evidence could change the scope or wording.",IF(AC142="A164-MODERATE-SHARED-ORIGINS","The lines share or depend on common origins, reducing independent corroboration.",IF(AC142="A164-MODERATE-WEAK-LINES","Established independent origins support the assessment, but the evidence remains limited or weak.",IF(AC142="A164-HIGH-DIRECT-INDEPENDENT","Direct, coherent support with established independent origins and limited visible assumptions supports the bounded assessment.",IF(AC142="A164-HIGH-INFERENCE-RETAINED","Direct, coherent support with established independent origins supports the bounded inference; it remains explicitly an inference.",IF(AC142="A164-HIGH-NMC","The exact claim and decision use are unchanged and the strong-support conditions remain satisfied.",""))))))))))))))))))))))))))))))))))))))</x:f>
      </x:c>
      <x:c r="AE142" s="38" t="str">
        <x:f>IF(A142="","",IF(Z142="Invalid controlled input","No confidence statement is permitted.",IF(Z142="Incomplete","No confidence statement is permitted until Stage 1 is complete.",IF(Z142="Not eligible","Confidence not assignable: no confidence statement is permitted for "&amp;C142&amp;" because "&amp;AD142&amp;" "&amp;AG142,IF(AA142="High confidence",IF(K142="Inferred","The evidence supports the inference that ","The available evidence strongly supports the assessment that ")&amp;C142&amp;", with High confidence within "&amp;D142&amp;". The principal remaining uncertainty is "&amp;U142,IF(AA142="Moderate confidence",IF(K142="Inferred","The evidence supports the inference that ","The available evidence supports the assessment that ")&amp;C142&amp;", with Moderate confidence within "&amp;D142&amp;". "&amp;U142&amp;" could change its scope or wording.",IF(K142="Inferred","The limited evidence supports the provisional inference that ","Limited evidence weakly supports the bounded assessment that ")&amp;C142&amp;". Treat it as provisional because "&amp;U142))))))</x:f>
      </x:c>
      <x:c r="AF142" s="38" t="str">
        <x:f>IF(A142="","",IF(Z142="Invalid controlled input","Do not preserve or reuse a previous result.",IF(Z142="Incomplete","Do not infer a result from partial inputs.",IF(Z142="Not eligible","Do not use High, Moderate or Low confidence, zero confidence, very low confidence, or wording that presents the claim as established.",IF(AA142="High confidence","Do not say certain, proven, guaranteed, definitely, conclusive, established fact, or assign a numerical probability.",IF(AA142="Moderate confidence","Do not say definitive, conclusive, established fact, or attach a percentage band.","Do not say shows, confirms, demonstrates as established, or use Low confidence to rescue an unsupported claim."))))))</x:f>
      </x:c>
      <x:c r="AG142" s="38" t="str">
        <x:f>IF(A142="","",IF(AC142="A164-TECH-INVALID-ENUM","Correct the exact invalid value and resubmit.",IF(AC142="A164-INCOMPLETE","Complete every active Stage 1 field.",IF(AC142="A164-UPSTREAM-REFUSE","Resolve or replace the refused claim through What Counts as Reliable Evidence in Competitor Analysis?.",IF(AC142="A164-UPSTREAM-REVIEW","Complete the review in What Counts as Reliable Evidence in Competitor Analysis? before confidence assessment.",IF(AC142="A164-SC-NMC-UNRESOLVED","Resolve the claim status upstream before assigning confidence.",IF(AC142="A164-UPSTREAM-UNRESOLVED","Resolve the claim status upstream before assigning confidence.",IF(AC142="A164-DIRECT-FIT","Narrow or replace the claim and rerun What Counts as Reliable Evidence in Competitor Analysis?.",IF(AC142="A164-DIRECT-FIT-PARTIAL","Submit the separately narrowed proposition approved through What Counts as Reliable Evidence in Competitor Analysis? as the new Exact claim with Direct claim fit set to Yes.",IF(AC142="A164-MISSING-OR-UNCHECKED","Recover or document the required evidence and complete the review in What Counts as Reliable Evidence in Competitor Analysis? before assigning confidence.",IF(AC142="A164-CONTRADICTION","Resolve or preserve the contradiction through How to Handle Contradictory Competitor Evidence before assigning confidence.",IF(AC142="A164-SC-NMC-CONTRADICTION","Resolve or preserve the contradiction through How to Handle Contradictory Competitor Evidence before assigning confidence.",IF(AC142="A164-NOT-ASSIGNABLE-ASSUMPTION","Resolve the material assumption or narrow the claim.",IF(AC142="A164-NOT-ASSIGNABLE-CONTEXT","Establish the relevant context before assigning confidence.",IF(AC142="A164-NOT-ASSIGNABLE-STALE-CURRENT","Update or historically bind the evidence through When Competitor Evidence Becomes Too Old to Use.",IF(AC142="A164-SC-NMC-STALE","Run a fresh assessment with current evidence.",IF(AC142="A164-SC-ASSUMPTION-CONFLICT","Choose a bounded assumption category or remove the detail.",IF(AC142="A164-SC-INDEPENDENCE-UNPROVEN","Trace origins or correct the support category.",IF(AC142="A164-SC-LIMIT-MISSING","Add the exact limitation or correct the upstream outcome.",IF(AC142="A164-SC-NMC-CLAIM-CHANGED","Run a fresh assessment.",IF(AC142="A164-SC-NMC-USE-CHANGED","Run a fresh assessment for the new use.",IF(AC142="A164-SC-UNCLASSIFIED","Return to method governance; do not invent a result.",IF(AC142="A164-LOW-ASSUMPTION","Keep the assumption explicit and seek evidence that could remove it.",IF(AC142="A164-LOW-HISTORICAL","Use only historically bounded wording and seek current evidence.",IF(AC142="A164-LOW-NOT-ESTABLISHED","Trace provenance or collect genuinely independent evidence.",IF(AC142="A164-LOW-SENSITIVE","Collect the evidence most likely to change the result.",IF(AC142="A164-LOW-SINGLE-ORIGIN","Seek genuinely independent corroboration.",IF(AC142="A164-LOW-WEAK-LINES","Strengthen direct support before consequential use.",IF(AC142="A164-MODERATE-HISTORICAL","Do not generalize it to the current decision without fresh evidence.",IF(AC142="A164-MODERATE-LIMITED","Reopen if the named limitation no longer holds.",IF(AC142="A164-MODERATE-NMC","Reopen if the exact claim, use, evidence or context changes.",IF(AC142="A164-MODERATE-ONE-LINE","A second genuinely independent line could change scope or wording.",IF(AC142="A164-MODERATE-SENSITIVE","Name the likely change trigger and keep the statement bounded.",IF(AC142="A164-MODERATE-SHARED-ORIGINS","Seek genuinely independent origins.",IF(AC142="A164-MODERATE-WEAK-LINES","Strengthen the direct evidence and preserve the limitation.",IF(AC142="A164-HIGH-DIRECT-INDEPENDENT","Reopen on the named evidence, context, assumption or decision-use trigger.",IF(AC142="A164-HIGH-INFERENCE-RETAINED","Retain the inference marker and reopen on the named trigger.",IF(AC142="A164-HIGH-NMC","Reopen on the named evidence, context, assumption or decision-use trigger.",""))))))))))))))))))))))))))))))))))))))</x:f>
      </x:c>
      <x:c r="AH142" s="38" t="str">
        <x:f>IF(A142="","",IF(Z142&lt;&gt;"Eligible","",IF(AND(V142="Consequential / high-impact",W142="Hard to reverse"),"CONF-OVERLAY-CONSEQUENCE + CONF-OVERLAY-HARD-TO-REVERSE",IF(AND(AA142="Low confidence",W142="Hard to reverse"),"CONF-OVERLAY-HARD-TO-REVERSE",IF(V142="Consequential / high-impact","CONF-OVERLAY-CONSEQUENCE",IF(W142="Hard to reverse","CONF-OVERLAY-HARD-TO-REVERSE",IF(OR(V142="Material / decision-changing",W142="Costly to reverse"),"CONF-OVERLAY-CONSEQUENCE","")))))))</x:f>
      </x:c>
      <x:c r="AI142" s="38" t="str">
        <x:f>IF(A142="","",IF(Z142&lt;&gt;"Eligible","",IF(AND(V142="Consequential / high-impact",W142="Hard to reverse"),IF(AA142="Low confidence","Independent review and formal approval required; default to deferral, evidence collection or a reversible test.","Independent accountable review and formal approval required before a consequential, hard-to-reverse action."),IF(AND(AA142="Low confidence",W142="Hard to reverse"),"Independent review and formal approval required; default to deferral, evidence collection or a reversible test.",IF(V142="Consequential / high-impact","Independent accountable review and formal approval required.",IF(W142="Hard to reverse","Independent review required before a hard-to-reverse action.",IF(OR(V142="Material / decision-changing",W142="Costly to reverse"),"Accountable reviewer required before material use.","Owner review; reopen on the named trigger.")))))))</x:f>
      </x:c>
      <x:c r="AJ142" s="38" t="str">
        <x:f>IF(A142="","",IF(Z142&lt;&gt;"Eligible","",IF(AND(V142="Consequential / high-impact",W142="Hard to reverse"),IF(AA142="Low confidence","Do not make an irreversible commitment from this Low-confidence assessment.","Prefer a reversible step and proceed only within the recorded scope after independent review; confidence itself is unchanged."),IF(AND(AA142="Low confidence",W142="Hard to reverse"),"Do not make an irreversible commitment from this Low-confidence assessment.",IF(V142="Consequential / high-impact","Proceed only within the recorded scope after independent review; confidence itself is unchanged.",IF(W142="Hard to reverse","Prefer a reversible step until review is complete.",IF(OR(V142="Material / decision-changing",W142="Costly to reverse"),"Use only after accountable review and within the stated boundary.","Proceed within the stated scope and preserve the reopen condition.")))))))</x:f>
      </x:c>
      <x:c r="AK142" s="37"/>
      <x:c r="AL142" s="37"/>
      <x:c r="AM142" s="37"/>
      <x:c r="AN142" s="37"/>
      <x:c r="AO142" s="42"/>
      <x:c r="AP142" s="38" t="str">
        <x:f>IF(A142="","",IF(Z142&lt;&gt;"Eligible","Not active",IF(OR(AND(AN142&lt;&gt;"",NOT(OR(EXACT(AN142,"Yes"),EXACT(AN142,"No")))),AND(AO142&lt;&gt;"",NOT(ISNUMBER(AO142)))),"H00",IF(OR(AK142="",AM142="",AN142=""),"H01",IF(AND(OR(V142="Material / decision-changing",V142="Consequential / high-impact",W142="Costly to reverse",W142="Hard to reverse"),AL142=""),"H02",IF(AND(OR(V142="Consequential / high-impact",W142="Hard to reverse"),AK142&lt;&gt;"",AL142&lt;&gt;"",EXACT(AK142,AL142)),"H03",IF(AND(AN142="Yes",AO142=""),"H04",IF(AND(AN142="No",AO142&lt;&gt;""),"H05","H06"))))))))</x:f>
      </x:c>
      <x:c r="AQ142" s="38" t="str">
        <x:f>IF(A142="","",IF(AP142="Not active","Not active",IF(OR(AP142="H00",AP142="H01",AP142="H04"),"Incomplete",IF(OR(AP142="H02",AP142="H03",AP142="H05"),"Draft","Complete"))))</x:f>
      </x:c>
      <x:c r="AR142" s="38" t="str">
        <x:f>IF(A142="","",IF(AP142="H00","CONF-HANDOFF-INVALID",IF(AP142="H01","CONF-HANDOFF-INCOMPLETE",IF(AP142="H02","CONF-HANDOFF-REVIEWER",IF(AP142="H03","CONF-HANDOFF-INDEPENDENCE",IF(AP142="H04","CONF-HANDOFF-DATE",IF(AP142="H05","CONF-HANDOFF-DATE-NOT-MATERIAL","")))))))</x:f>
      </x:c>
      <x:c r="AS142" s="38" t="str">
        <x:f>IF(A142="","",IF(AP142="H06","Permitted","Prohibited"))</x:f>
      </x:c>
      <x:c r="AT142" s="38" t="str">
        <x:f>IF(A142="","",IF(OR(AB142="P142",AB142="P143",AB142="P145",AB142="P146"),"What Counts as Reliable Evidence in Competitor Analysis?",IF(AB142="P144","Observed, Inferred and Unresolved Evidence",IF(AB142="P147","How to Handle Contradictory Competitor Evidence",IF(AB142="P148","When Competitor Evidence Becomes Too Old to Use","")))))</x:f>
      </x:c>
      <x:c r="AU142" s="38" t="str">
        <x:f>IF(A142="","","SERPIFAI Confidence Statement Method v1.0.1")</x:f>
      </x:c>
      <x:c r="AV142" s="38" t="str">
        <x:f>IF(A142="","","Qualitative evidence-and-uncertainty protocol; not probability, calibrated accuracy, scoring, assurance or a guarantee.")</x:f>
      </x:c>
    </x:row>
    <x:row r="143">
      <x:c r="A143" s="37"/>
      <x:c r="B143" s="37"/>
      <x:c r="C143" s="37"/>
      <x:c r="D143" s="37"/>
      <x:c r="E143" s="42"/>
      <x:c r="F143" s="37"/>
      <x:c r="G143" s="37"/>
      <x:c r="H143" s="37"/>
      <x:c r="I143" s="37"/>
      <x:c r="J143" s="37"/>
      <x:c r="K143" s="37"/>
      <x:c r="L143" s="37"/>
      <x:c r="M143" s="37"/>
      <x:c r="N143" s="37"/>
      <x:c r="O143" s="37"/>
      <x:c r="P143" s="37"/>
      <x:c r="Q143" s="37"/>
      <x:c r="R143" s="37"/>
      <x:c r="S143" s="37"/>
      <x:c r="T143" s="37"/>
      <x:c r="U143" s="37"/>
      <x:c r="V143" s="37"/>
      <x:c r="W143" s="37"/>
      <x:c r="X143" s="38" t="str">
        <x:f>IF(A143="","",IF(NOT(AND(OR(EXACT(F143,"Use"),EXACT(F143,"Use with limits"),EXACT(F143,"Review required"),EXACT(F143,"Refuse claim"),EXACT(F143,"No material change")),OR(EXACT(J143,"Fit"),EXACT(J143,"Limited / weak"),EXACT(J143,"Stale"),EXACT(J143,"Contradictory"),EXACT(J143,"Missing")),OR(EXACT(K143,"Supported"),EXACT(K143,"Inferred"),EXACT(K143,"Unresolved")),OR(EXACT(L143,"Yes"),EXACT(L143,"Partial"),EXACT(L143,"No"),EXACT(L143,"Unknown")),OR(EXACT(M143,"None found"),EXACT(M143,"Apparent contradiction resolved"),EXACT(M143,"Material contradiction unresolved"),EXACT(M143,"Not checked")),OR(EXACT(N143,"None"),EXACT(N143,"Recoverable missing evidence"),EXACT(N143,"Material evidence unavailable"),EXACT(N143,"Unknown")),OR(EXACT(O143,"Multiple independent lines"),EXACT(O143,"One independent line"),EXACT(O143,"Single-origin only"),EXACT(O143,"Not established")),OR(EXACT(Q143,"None"),EXACT(Q143,"Limited and visible"),EXACT(Q143,"Material but bounded"),EXACT(Q143,"Material and unresolved")),OR(EXACT(S143,"Fit for current decision"),EXACT(S143,"Historical but deliberately bounded"),EXACT(S143,"Stale for current decision"),EXACT(S143,"Context not established")),OR(EXACT(T143,"Unlikely to change assessment"),EXACT(T143,"Could change scope or wording"),EXACT(T143,"Likely to change assessment")),OR(EXACT(V143,"Routine / descriptive"),EXACT(V143,"Material / decision-changing"),EXACT(V143,"Consequential / high-impact")),OR(EXACT(W143,"Easy to reverse"),EXACT(W143,"Costly to reverse"),EXACT(W143,"Hard to reverse")),IF(F143="No material change",OR(EXACT(H143,"Unchanged exact claim"),EXACT(H143,"Changed exact claim")),TRUE),IF(F143="No material change",OR(EXACT(I143,"Unchanged decision use"),EXACT(I143,"Changed decision use")),TRUE),IF(OR(O143="Multiple independent lines",O143="One independent line"),OR(EXACT(P143,"Established independent origins"),EXACT(P143,"Shared or dependent origins"),EXACT(P143,"Not established")),TRUE))),"Invalid","Valid"))</x:f>
      </x:c>
      <x:c r="Y143" s="38" t="str">
        <x:f>IF(A143="","",IF(X143="Invalid","Not evaluated after P00",IF(OR(C143="",D143="",F143="",IF(F143="No material change",OR(H143="",I143=""),FALSE),J143="",K143="",L143="",M143="",N143="",O143="",IF(OR(O143="Multiple independent lines",O143="One independent line"),P143="",FALSE),Q143="",IF(Q143&lt;&gt;"None",R143="",FALSE),S143="",T143="",U143="",V143="",W143=""),"Incomplete","Complete")))</x:f>
      </x:c>
      <x:c r="Z143" s="38" t="str">
        <x:f>IF(A143="","",IF(AB143="P00","Invalid controlled input",IF(AB143="P01","Incomplete",IF(OR(AB143="P02",AB143="P03",AB143="P04",AB143="P05",AB143="P06",AB143="P07",AB143="P08",AB143="P09"),"Not eligible","Eligible"))))</x:f>
      </x:c>
      <x:c r="AA143" s="38" t="str">
        <x:f>IF(A143="","",IF(AB143="P00","No confidence assigned",IF(AB143="P01","No confidence result",IF(OR(AB143="P02",AB143="P03",AB143="P04",AB143="P05",AB143="P06",AB143="P07",AB143="P08",AB143="P09"),"Confidence not assignable",IF(AB143="P10","Low confidence",IF(AB143="P11","Moderate confidence","High confidence"))))))</x:f>
      </x:c>
      <x:c r="AB143" s="38" t="str">
        <x:f>IF(A143="","",IF(X143="Invalid","P00",IF(Y143="Incomplete","P01",IF(F143="Refuse claim","P02",IF(F143="Review required","P03",IF(K143="Unresolved","P04",IF(OR(L143="No",L143="Unknown",L143="Partial"),"P05",IF(OR(J143="Missing",N143&lt;&gt;"None",M143="Not checked"),"P06",IF(OR(J143="Contradictory",M143="Material contradiction unresolved"),"P07",IF(OR(J143="Stale",S143="Stale for current decision",S143="Context not established",Q143="Material and unresolved"),"P08",IF(OR(AND(F143="Use with limits",G143=""),AND(F143="No material change",H143="Changed exact claim"),AND(F143="No material change",I143="Changed decision use"),AND(OR(O143="Multiple independent lines",O143="One independent line"),P143="Not established"),AND(Q143="None",R143&lt;&gt;"")),"P09",IF(OR(Q143="Material but bounded",AND(S143="Historical but deliberately bounded",J143="Limited / weak"),O143="Not established",AND(J143="Limited / weak",O143="Multiple independent lines",P143="Established independent origins",T143="Likely to change assessment"),AND(O143="Single-origin only",NOT(AND(F143="Use",J143="Fit",OR(K143="Supported",K143="Inferred"),L143="Yes",OR(M143="None found",M143="Apparent contradiction resolved"),N143="None",O143="Single-origin only",OR(Q143="None",Q143="Limited and visible"),S143="Fit for current decision",T143="Unlikely to change assessment"))),T143="Likely to change assessment"),"P10",IF(OR(AND(F143="No material change",NOT(AND(OR(F143="Use",F143="No material change"),IF(F143="No material change",AND(H143="Unchanged exact claim",I143="Unchanged decision use"),TRUE),J143="Fit",OR(K143="Supported",K143="Inferred"),L143="Yes",OR(M143="None found",M143="Apparent contradiction resolved"),N143="None",O143="Multiple independent lines",P143="Established independent origins",OR(Q143="None",Q143="Limited and visible"),S143="Fit for current decision",T143="Unlikely to change assessment"))),F143="Use with limits",S143="Historical but deliberately bounded",P143="Shared or dependent origins",O143="One independent line",AND(F143="Use",J143="Fit",OR(K143="Supported",K143="Inferred"),L143="Yes",OR(M143="None found",M143="Apparent contradiction resolved"),N143="None",O143="Single-origin only",OR(Q143="None",Q143="Limited and visible"),S143="Fit for current decision",T143="Unlikely to change assessment"),AND(J143="Limited / weak",O143="Multiple independent lines",P143="Established independent origins",OR(T143="Unlikely to change assessment",T143="Could change scope or wording")),T143="Could change scope or wording"),"P11",IF(AND(OR(F143="Use",F143="No material change"),IF(F143="No material change",AND(H143="Unchanged exact claim",I143="Unchanged decision use"),TRUE),J143="Fit",OR(K143="Supported",K143="Inferred"),L143="Yes",OR(M143="None found",M143="Apparent contradiction resolved"),N143="None",O143="Multiple independent lines",P143="Established independent origins",OR(Q143="None",Q143="Limited and visible"),S143="Fit for current decision",T143="Unlikely to change assessment"),"P12","P09"))))))))))))))</x:f>
      </x:c>
      <x:c r="AC143" s="38" t="str">
        <x:f>IF(A143="","",IF(AB143="P00","CONF-TECH-INVALID-ENUM",IF(AB143="P01","CONF-INCOMPLETE",IF(AB143="P02","CONF-UPSTREAM-REFUSE",IF(AB143="P03","CONF-UPSTREAM-REVIEW",IF(AB143="P04",IF(F143="No material change","CONF-SC-NMC-UNRESOLVED","CONF-UPSTREAM-UNRESOLVED"),IF(AB143="P05",IF(L143="Partial","CONF-DIRECT-FIT-PARTIAL","CONF-DIRECT-FIT"),IF(AB143="P06","CONF-MISSING-OR-UNCHECKED",IF(AB143="P07",IF(F143="No material change","CONF-SC-NMC-CONTRADICTION","CONF-CONTRADICTION"),IF(AB143="P08",IF(Q143="Material and unresolved","CONF-NOT-ASSIGNABLE-ASSUMPTION",IF(AND(F143="No material change",OR(J143="Stale",S143="Stale for current decision")),"CONF-SC-NMC-STALE",IF(S143="Context not established","CONF-NOT-ASSIGNABLE-CONTEXT","CONF-NOT-ASSIGNABLE-STALE-CURRENT"))),IF(AB143="P09",IF(AND(F143="Use with limits",G143=""),"CONF-SC-LIMIT-MISSING",IF(AND(F143="No material change",H143="Changed exact claim"),"CONF-SC-NMC-CLAIM-CHANGED",IF(AND(F143="No material change",I143="Changed decision use"),"CONF-SC-NMC-USE-CHANGED",IF(AND(OR(O143="Multiple independent lines",O143="One independent line"),P143="Not established"),"CONF-SC-INDEPENDENCE-UNPROVEN",IF(AND(Q143="None",R143&lt;&gt;""),"CONF-SC-ASSUMPTION-CONFLICT","CONF-SC-UNCLASSIFIED"))))),IF(AB143="P10",IF(Q143="Material but bounded","CONF-LOW-ASSUMPTION",IF(AND(S143="Historical but deliberately bounded",J143="Limited / weak"),"CONF-LOW-HISTORICAL",IF(O143="Not established","CONF-LOW-NOT-ESTABLISHED",IF(AND(J143="Limited / weak",O143="Multiple independent lines",P143="Established independent origins",T143="Likely to change assessment"),"CONF-LOW-WEAK-LINES",IF(AND(O143="Single-origin only",NOT(AND(F143="Use",J143="Fit",OR(K143="Supported",K143="Inferred"),L143="Yes",OR(M143="None found",M143="Apparent contradiction resolved"),N143="None",O143="Single-origin only",OR(Q143="None",Q143="Limited and visible"),S143="Fit for current decision",T143="Unlikely to change assessment"))),"CONF-LOW-SINGLE-ORIGIN","CONF-LOW-SENSITIVE"))))),IF(AB143="P11",IF(F143="No material change","CONF-MODERATE-NMC",IF(F143="Use with limits","CONF-MODERATE-LIMITED",IF(S143="Historical but deliberately bounded","CONF-MODERATE-HISTORICAL",IF(P143="Shared or dependent origins","CONF-MODERATE-SHARED-ORIGINS",IF(OR(O143="One independent line",AND(F143="Use",J143="Fit",OR(K143="Supported",K143="Inferred"),L143="Yes",OR(M143="None found",M143="Apparent contradiction resolved"),N143="None",O143="Single-origin only",OR(Q143="None",Q143="Limited and visible"),S143="Fit for current decision",T143="Unlikely to change assessment")),"CONF-MODERATE-ONE-LINE",IF(AND(J143="Limited / weak",O143="Multiple independent lines",P143="Established independent origins",OR(T143="Unlikely to change assessment",T143="Could change scope or wording")),"CONF-MODERATE-WEAK-LINES","CONF-MODERATE-SENSITIVE")))))),IF(AB143="P12",IF(F143="No material change","CONF-HIGH-NMC",IF(K143="Inferred","CONF-HIGH-INFERENCE-RETAINED","CONF-HIGH-DIRECT-INDEPENDENT")),""))))))))))))))</x:f>
      </x:c>
      <x:c r="AD143" s="38" t="str">
        <x:f>IF(A143="","",IF(AC143="A165-TECH-INVALID-ENUM","One or more active Stage 1 controlled values are invalid.",IF(AC143="A165-INCOMPLETE","The active Stage 1 assessment is incomplete.",IF(AC143="A165-UPSTREAM-REFUSE","What Counts as Reliable Evidence in Competitor Analysis? returned Refuse claim.",IF(AC143="A165-UPSTREAM-REVIEW","What Counts as Reliable Evidence in Competitor Analysis? returned Review required.",IF(AC143="A165-SC-NMC-UNRESOLVED","The no-material-change claim remains unresolved.",IF(AC143="A165-UPSTREAM-UNRESOLVED","The claim remains unresolved.",IF(AC143="A165-DIRECT-FIT","The evidence does not directly fit the exact submitted claim.",IF(AC143="A165-DIRECT-FIT-PARTIAL","The submitted claim only partially fits the evidence.",IF(AC143="A165-MISSING-OR-UNCHECKED","Required evidence is missing, unavailable, unknown, or contradiction checking is incomplete.",IF(AC143="A165-CONTRADICTION","A material contradiction remains unresolved.",IF(AC143="A165-SC-NMC-CONTRADICTION","The no-material-change submission contains an unresolved material contradiction.",IF(AC143="A165-NOT-ASSIGNABLE-ASSUMPTION","A material assumption remains unresolved.",IF(AC143="A165-NOT-ASSIGNABLE-CONTEXT","The relevant context is not established.",IF(AC143="A165-NOT-ASSIGNABLE-STALE-CURRENT","The evidence or context is stale for the current decision.",IF(AC143="A165-SC-NMC-STALE","The no-material-change assessment is stale for the current decision.",IF(AC143="A165-SC-ASSUMPTION-CONFLICT","The assumption category and detail conflict.",IF(AC143="A165-SC-INDEPENDENCE-UNPROVEN","Independent origins are not established.",IF(AC143="A165-SC-LIMIT-MISSING","Use with limits requires a named limitation.",IF(AC143="A165-SC-NMC-CLAIM-CHANGED","The exact claim changed, so prior confidence cannot be carried forward.",IF(AC143="A165-SC-NMC-USE-CHANGED","The decision use changed.",IF(AC143="A165-SC-UNCLASSIFIED","The valid input combination has no authorized classification.",IF(AC143="A165-LOW-ASSUMPTION","A bounded material assumption makes the eligible assessment fragile.",IF(AC143="A165-LOW-HISTORICAL","Historical, weak support makes the assessment fragile.",IF(AC143="A165-LOW-NOT-ESTABLISHED","Support exists but independent support is not established.",IF(AC143="A165-LOW-SENSITIVE","Plausible new evidence is likely to change the assessment.",IF(AC143="A165-LOW-SINGLE-ORIGIN","The eligible assessment depends on one origin and fails the stable single-origin conjunction.",IF(AC143="A165-LOW-WEAK-LINES","Multiple independent lines remain weak and the result is likely to change.",IF(AC143="A165-MODERATE-HISTORICAL","The evidence supports a deliberately historical, bounded assessment.",IF(AC143="A165-MODERATE-LIMITED","The assessment is eligible only within the named limitation.",IF(AC143="A165-MODERATE-NMC","The unchanged assessment remains eligible but retains meaningful uncertainty.",IF(AC143="A165-MODERATE-ONE-LINE","The assessment rests on one effective line of support.",IF(AC143="A165-MODERATE-SENSITIVE","Meaningful new evidence could change the scope or wording.",IF(AC143="A165-MODERATE-SHARED-ORIGINS","The lines share or depend on common origins, reducing independent corroboration.",IF(AC143="A165-MODERATE-WEAK-LINES","Established independent origins support the assessment, but the evidence remains limited or weak.",IF(AC143="A165-HIGH-DIRECT-INDEPENDENT","Direct, coherent support with established independent origins and limited visible assumptions supports the bounded assessment.",IF(AC143="A165-HIGH-INFERENCE-RETAINED","Direct, coherent support with established independent origins supports the bounded inference; it remains explicitly an inference.",IF(AC143="A165-HIGH-NMC","The exact claim and decision use are unchanged and the strong-support conditions remain satisfied.",""))))))))))))))))))))))))))))))))))))))</x:f>
      </x:c>
      <x:c r="AE143" s="38" t="str">
        <x:f>IF(A143="","",IF(Z143="Invalid controlled input","No confidence statement is permitted.",IF(Z143="Incomplete","No confidence statement is permitted until Stage 1 is complete.",IF(Z143="Not eligible","Confidence not assignable: no confidence statement is permitted for "&amp;C143&amp;" because "&amp;AD143&amp;" "&amp;AG143,IF(AA143="High confidence",IF(K143="Inferred","The evidence supports the inference that ","The available evidence strongly supports the assessment that ")&amp;C143&amp;", with High confidence within "&amp;D143&amp;". The principal remaining uncertainty is "&amp;U143,IF(AA143="Moderate confidence",IF(K143="Inferred","The evidence supports the inference that ","The available evidence supports the assessment that ")&amp;C143&amp;", with Moderate confidence within "&amp;D143&amp;". "&amp;U143&amp;" could change its scope or wording.",IF(K143="Inferred","The limited evidence supports the provisional inference that ","Limited evidence weakly supports the bounded assessment that ")&amp;C143&amp;". Treat it as provisional because "&amp;U143))))))</x:f>
      </x:c>
      <x:c r="AF143" s="38" t="str">
        <x:f>IF(A143="","",IF(Z143="Invalid controlled input","Do not preserve or reuse a previous result.",IF(Z143="Incomplete","Do not infer a result from partial inputs.",IF(Z143="Not eligible","Do not use High, Moderate or Low confidence, zero confidence, very low confidence, or wording that presents the claim as established.",IF(AA143="High confidence","Do not say certain, proven, guaranteed, definitely, conclusive, established fact, or assign a numerical probability.",IF(AA143="Moderate confidence","Do not say definitive, conclusive, established fact, or attach a percentage band.","Do not say shows, confirms, demonstrates as established, or use Low confidence to rescue an unsupported claim."))))))</x:f>
      </x:c>
      <x:c r="AG143" s="38" t="str">
        <x:f>IF(A143="","",IF(AC143="A165-TECH-INVALID-ENUM","Correct the exact invalid value and resubmit.",IF(AC143="A165-INCOMPLETE","Complete every active Stage 1 field.",IF(AC143="A165-UPSTREAM-REFUSE","Resolve or replace the refused claim through What Counts as Reliable Evidence in Competitor Analysis?.",IF(AC143="A165-UPSTREAM-REVIEW","Complete the review in What Counts as Reliable Evidence in Competitor Analysis? before confidence assessment.",IF(AC143="A165-SC-NMC-UNRESOLVED","Resolve the claim status upstream before assigning confidence.",IF(AC143="A165-UPSTREAM-UNRESOLVED","Resolve the claim status upstream before assigning confidence.",IF(AC143="A165-DIRECT-FIT","Narrow or replace the claim and rerun What Counts as Reliable Evidence in Competitor Analysis?.",IF(AC143="A165-DIRECT-FIT-PARTIAL","Submit the separately narrowed proposition approved through What Counts as Reliable Evidence in Competitor Analysis? as the new Exact claim with Direct claim fit set to Yes.",IF(AC143="A165-MISSING-OR-UNCHECKED","Recover or document the required evidence and complete the review in What Counts as Reliable Evidence in Competitor Analysis? before assigning confidence.",IF(AC143="A165-CONTRADICTION","Resolve or preserve the contradiction through How to Handle Contradictory Competitor Evidence before assigning confidence.",IF(AC143="A165-SC-NMC-CONTRADICTION","Resolve or preserve the contradiction through How to Handle Contradictory Competitor Evidence before assigning confidence.",IF(AC143="A165-NOT-ASSIGNABLE-ASSUMPTION","Resolve the material assumption or narrow the claim.",IF(AC143="A165-NOT-ASSIGNABLE-CONTEXT","Establish the relevant context before assigning confidence.",IF(AC143="A165-NOT-ASSIGNABLE-STALE-CURRENT","Update or historically bind the evidence through When Competitor Evidence Becomes Too Old to Use.",IF(AC143="A165-SC-NMC-STALE","Run a fresh assessment with current evidence.",IF(AC143="A165-SC-ASSUMPTION-CONFLICT","Choose a bounded assumption category or remove the detail.",IF(AC143="A165-SC-INDEPENDENCE-UNPROVEN","Trace origins or correct the support category.",IF(AC143="A165-SC-LIMIT-MISSING","Add the exact limitation or correct the upstream outcome.",IF(AC143="A165-SC-NMC-CLAIM-CHANGED","Run a fresh assessment.",IF(AC143="A165-SC-NMC-USE-CHANGED","Run a fresh assessment for the new use.",IF(AC143="A165-SC-UNCLASSIFIED","Return to method governance; do not invent a result.",IF(AC143="A165-LOW-ASSUMPTION","Keep the assumption explicit and seek evidence that could remove it.",IF(AC143="A165-LOW-HISTORICAL","Use only historically bounded wording and seek current evidence.",IF(AC143="A165-LOW-NOT-ESTABLISHED","Trace provenance or collect genuinely independent evidence.",IF(AC143="A165-LOW-SENSITIVE","Collect the evidence most likely to change the result.",IF(AC143="A165-LOW-SINGLE-ORIGIN","Seek genuinely independent corroboration.",IF(AC143="A165-LOW-WEAK-LINES","Strengthen direct support before consequential use.",IF(AC143="A165-MODERATE-HISTORICAL","Do not generalize it to the current decision without fresh evidence.",IF(AC143="A165-MODERATE-LIMITED","Reopen if the named limitation no longer holds.",IF(AC143="A165-MODERATE-NMC","Reopen if the exact claim, use, evidence or context changes.",IF(AC143="A165-MODERATE-ONE-LINE","A second genuinely independent line could change scope or wording.",IF(AC143="A165-MODERATE-SENSITIVE","Name the likely change trigger and keep the statement bounded.",IF(AC143="A165-MODERATE-SHARED-ORIGINS","Seek genuinely independent origins.",IF(AC143="A165-MODERATE-WEAK-LINES","Strengthen the direct evidence and preserve the limitation.",IF(AC143="A165-HIGH-DIRECT-INDEPENDENT","Reopen on the named evidence, context, assumption or decision-use trigger.",IF(AC143="A165-HIGH-INFERENCE-RETAINED","Retain the inference marker and reopen on the named trigger.",IF(AC143="A165-HIGH-NMC","Reopen on the named evidence, context, assumption or decision-use trigger.",""))))))))))))))))))))))))))))))))))))))</x:f>
      </x:c>
      <x:c r="AH143" s="38" t="str">
        <x:f>IF(A143="","",IF(Z143&lt;&gt;"Eligible","",IF(AND(V143="Consequential / high-impact",W143="Hard to reverse"),"CONF-OVERLAY-CONSEQUENCE + CONF-OVERLAY-HARD-TO-REVERSE",IF(AND(AA143="Low confidence",W143="Hard to reverse"),"CONF-OVERLAY-HARD-TO-REVERSE",IF(V143="Consequential / high-impact","CONF-OVERLAY-CONSEQUENCE",IF(W143="Hard to reverse","CONF-OVERLAY-HARD-TO-REVERSE",IF(OR(V143="Material / decision-changing",W143="Costly to reverse"),"CONF-OVERLAY-CONSEQUENCE","")))))))</x:f>
      </x:c>
      <x:c r="AI143" s="38" t="str">
        <x:f>IF(A143="","",IF(Z143&lt;&gt;"Eligible","",IF(AND(V143="Consequential / high-impact",W143="Hard to reverse"),IF(AA143="Low confidence","Independent review and formal approval required; default to deferral, evidence collection or a reversible test.","Independent accountable review and formal approval required before a consequential, hard-to-reverse action."),IF(AND(AA143="Low confidence",W143="Hard to reverse"),"Independent review and formal approval required; default to deferral, evidence collection or a reversible test.",IF(V143="Consequential / high-impact","Independent accountable review and formal approval required.",IF(W143="Hard to reverse","Independent review required before a hard-to-reverse action.",IF(OR(V143="Material / decision-changing",W143="Costly to reverse"),"Accountable reviewer required before material use.","Owner review; reopen on the named trigger.")))))))</x:f>
      </x:c>
      <x:c r="AJ143" s="38" t="str">
        <x:f>IF(A143="","",IF(Z143&lt;&gt;"Eligible","",IF(AND(V143="Consequential / high-impact",W143="Hard to reverse"),IF(AA143="Low confidence","Do not make an irreversible commitment from this Low-confidence assessment.","Prefer a reversible step and proceed only within the recorded scope after independent review; confidence itself is unchanged."),IF(AND(AA143="Low confidence",W143="Hard to reverse"),"Do not make an irreversible commitment from this Low-confidence assessment.",IF(V143="Consequential / high-impact","Proceed only within the recorded scope after independent review; confidence itself is unchanged.",IF(W143="Hard to reverse","Prefer a reversible step until review is complete.",IF(OR(V143="Material / decision-changing",W143="Costly to reverse"),"Use only after accountable review and within the stated boundary.","Proceed within the stated scope and preserve the reopen condition.")))))))</x:f>
      </x:c>
      <x:c r="AK143" s="37"/>
      <x:c r="AL143" s="37"/>
      <x:c r="AM143" s="37"/>
      <x:c r="AN143" s="37"/>
      <x:c r="AO143" s="42"/>
      <x:c r="AP143" s="38" t="str">
        <x:f>IF(A143="","",IF(Z143&lt;&gt;"Eligible","Not active",IF(OR(AND(AN143&lt;&gt;"",NOT(OR(EXACT(AN143,"Yes"),EXACT(AN143,"No")))),AND(AO143&lt;&gt;"",NOT(ISNUMBER(AO143)))),"H00",IF(OR(AK143="",AM143="",AN143=""),"H01",IF(AND(OR(V143="Material / decision-changing",V143="Consequential / high-impact",W143="Costly to reverse",W143="Hard to reverse"),AL143=""),"H02",IF(AND(OR(V143="Consequential / high-impact",W143="Hard to reverse"),AK143&lt;&gt;"",AL143&lt;&gt;"",EXACT(AK143,AL143)),"H03",IF(AND(AN143="Yes",AO143=""),"H04",IF(AND(AN143="No",AO143&lt;&gt;""),"H05","H06"))))))))</x:f>
      </x:c>
      <x:c r="AQ143" s="38" t="str">
        <x:f>IF(A143="","",IF(AP143="Not active","Not active",IF(OR(AP143="H00",AP143="H01",AP143="H04"),"Incomplete",IF(OR(AP143="H02",AP143="H03",AP143="H05"),"Draft","Complete"))))</x:f>
      </x:c>
      <x:c r="AR143" s="38" t="str">
        <x:f>IF(A143="","",IF(AP143="H00","CONF-HANDOFF-INVALID",IF(AP143="H01","CONF-HANDOFF-INCOMPLETE",IF(AP143="H02","CONF-HANDOFF-REVIEWER",IF(AP143="H03","CONF-HANDOFF-INDEPENDENCE",IF(AP143="H04","CONF-HANDOFF-DATE",IF(AP143="H05","CONF-HANDOFF-DATE-NOT-MATERIAL","")))))))</x:f>
      </x:c>
      <x:c r="AS143" s="38" t="str">
        <x:f>IF(A143="","",IF(AP143="H06","Permitted","Prohibited"))</x:f>
      </x:c>
      <x:c r="AT143" s="38" t="str">
        <x:f>IF(A143="","",IF(OR(AB143="P143",AB143="P144",AB143="P146",AB143="P147"),"What Counts as Reliable Evidence in Competitor Analysis?",IF(AB143="P145","Observed, Inferred and Unresolved Evidence",IF(AB143="P148","How to Handle Contradictory Competitor Evidence",IF(AB143="P149","When Competitor Evidence Becomes Too Old to Use","")))))</x:f>
      </x:c>
      <x:c r="AU143" s="38" t="str">
        <x:f>IF(A143="","","SERPIFAI Confidence Statement Method v1.0.1")</x:f>
      </x:c>
      <x:c r="AV143" s="38" t="str">
        <x:f>IF(A143="","","Qualitative evidence-and-uncertainty protocol; not probability, calibrated accuracy, scoring, assurance or a guarantee.")</x:f>
      </x:c>
    </x:row>
    <x:row r="144">
      <x:c r="A144" s="37"/>
      <x:c r="B144" s="37"/>
      <x:c r="C144" s="37"/>
      <x:c r="D144" s="37"/>
      <x:c r="E144" s="42"/>
      <x:c r="F144" s="37"/>
      <x:c r="G144" s="37"/>
      <x:c r="H144" s="37"/>
      <x:c r="I144" s="37"/>
      <x:c r="J144" s="37"/>
      <x:c r="K144" s="37"/>
      <x:c r="L144" s="37"/>
      <x:c r="M144" s="37"/>
      <x:c r="N144" s="37"/>
      <x:c r="O144" s="37"/>
      <x:c r="P144" s="37"/>
      <x:c r="Q144" s="37"/>
      <x:c r="R144" s="37"/>
      <x:c r="S144" s="37"/>
      <x:c r="T144" s="37"/>
      <x:c r="U144" s="37"/>
      <x:c r="V144" s="37"/>
      <x:c r="W144" s="37"/>
      <x:c r="X144" s="38" t="str">
        <x:f>IF(A144="","",IF(NOT(AND(OR(EXACT(F144,"Use"),EXACT(F144,"Use with limits"),EXACT(F144,"Review required"),EXACT(F144,"Refuse claim"),EXACT(F144,"No material change")),OR(EXACT(J144,"Fit"),EXACT(J144,"Limited / weak"),EXACT(J144,"Stale"),EXACT(J144,"Contradictory"),EXACT(J144,"Missing")),OR(EXACT(K144,"Supported"),EXACT(K144,"Inferred"),EXACT(K144,"Unresolved")),OR(EXACT(L144,"Yes"),EXACT(L144,"Partial"),EXACT(L144,"No"),EXACT(L144,"Unknown")),OR(EXACT(M144,"None found"),EXACT(M144,"Apparent contradiction resolved"),EXACT(M144,"Material contradiction unresolved"),EXACT(M144,"Not checked")),OR(EXACT(N144,"None"),EXACT(N144,"Recoverable missing evidence"),EXACT(N144,"Material evidence unavailable"),EXACT(N144,"Unknown")),OR(EXACT(O144,"Multiple independent lines"),EXACT(O144,"One independent line"),EXACT(O144,"Single-origin only"),EXACT(O144,"Not established")),OR(EXACT(Q144,"None"),EXACT(Q144,"Limited and visible"),EXACT(Q144,"Material but bounded"),EXACT(Q144,"Material and unresolved")),OR(EXACT(S144,"Fit for current decision"),EXACT(S144,"Historical but deliberately bounded"),EXACT(S144,"Stale for current decision"),EXACT(S144,"Context not established")),OR(EXACT(T144,"Unlikely to change assessment"),EXACT(T144,"Could change scope or wording"),EXACT(T144,"Likely to change assessment")),OR(EXACT(V144,"Routine / descriptive"),EXACT(V144,"Material / decision-changing"),EXACT(V144,"Consequential / high-impact")),OR(EXACT(W144,"Easy to reverse"),EXACT(W144,"Costly to reverse"),EXACT(W144,"Hard to reverse")),IF(F144="No material change",OR(EXACT(H144,"Unchanged exact claim"),EXACT(H144,"Changed exact claim")),TRUE),IF(F144="No material change",OR(EXACT(I144,"Unchanged decision use"),EXACT(I144,"Changed decision use")),TRUE),IF(OR(O144="Multiple independent lines",O144="One independent line"),OR(EXACT(P144,"Established independent origins"),EXACT(P144,"Shared or dependent origins"),EXACT(P144,"Not established")),TRUE))),"Invalid","Valid"))</x:f>
      </x:c>
      <x:c r="Y144" s="38" t="str">
        <x:f>IF(A144="","",IF(X144="Invalid","Not evaluated after P00",IF(OR(C144="",D144="",F144="",IF(F144="No material change",OR(H144="",I144=""),FALSE),J144="",K144="",L144="",M144="",N144="",O144="",IF(OR(O144="Multiple independent lines",O144="One independent line"),P144="",FALSE),Q144="",IF(Q144&lt;&gt;"None",R144="",FALSE),S144="",T144="",U144="",V144="",W144=""),"Incomplete","Complete")))</x:f>
      </x:c>
      <x:c r="Z144" s="38" t="str">
        <x:f>IF(A144="","",IF(AB144="P00","Invalid controlled input",IF(AB144="P01","Incomplete",IF(OR(AB144="P02",AB144="P03",AB144="P04",AB144="P05",AB144="P06",AB144="P07",AB144="P08",AB144="P09"),"Not eligible","Eligible"))))</x:f>
      </x:c>
      <x:c r="AA144" s="38" t="str">
        <x:f>IF(A144="","",IF(AB144="P00","No confidence assigned",IF(AB144="P01","No confidence result",IF(OR(AB144="P02",AB144="P03",AB144="P04",AB144="P05",AB144="P06",AB144="P07",AB144="P08",AB144="P09"),"Confidence not assignable",IF(AB144="P10","Low confidence",IF(AB144="P11","Moderate confidence","High confidence"))))))</x:f>
      </x:c>
      <x:c r="AB144" s="38" t="str">
        <x:f>IF(A144="","",IF(X144="Invalid","P00",IF(Y144="Incomplete","P01",IF(F144="Refuse claim","P02",IF(F144="Review required","P03",IF(K144="Unresolved","P04",IF(OR(L144="No",L144="Unknown",L144="Partial"),"P05",IF(OR(J144="Missing",N144&lt;&gt;"None",M144="Not checked"),"P06",IF(OR(J144="Contradictory",M144="Material contradiction unresolved"),"P07",IF(OR(J144="Stale",S144="Stale for current decision",S144="Context not established",Q144="Material and unresolved"),"P08",IF(OR(AND(F144="Use with limits",G144=""),AND(F144="No material change",H144="Changed exact claim"),AND(F144="No material change",I144="Changed decision use"),AND(OR(O144="Multiple independent lines",O144="One independent line"),P144="Not established"),AND(Q144="None",R144&lt;&gt;"")),"P09",IF(OR(Q144="Material but bounded",AND(S144="Historical but deliberately bounded",J144="Limited / weak"),O144="Not established",AND(J144="Limited / weak",O144="Multiple independent lines",P144="Established independent origins",T144="Likely to change assessment"),AND(O144="Single-origin only",NOT(AND(F144="Use",J144="Fit",OR(K144="Supported",K144="Inferred"),L144="Yes",OR(M144="None found",M144="Apparent contradiction resolved"),N144="None",O144="Single-origin only",OR(Q144="None",Q144="Limited and visible"),S144="Fit for current decision",T144="Unlikely to change assessment"))),T144="Likely to change assessment"),"P10",IF(OR(AND(F144="No material change",NOT(AND(OR(F144="Use",F144="No material change"),IF(F144="No material change",AND(H144="Unchanged exact claim",I144="Unchanged decision use"),TRUE),J144="Fit",OR(K144="Supported",K144="Inferred"),L144="Yes",OR(M144="None found",M144="Apparent contradiction resolved"),N144="None",O144="Multiple independent lines",P144="Established independent origins",OR(Q144="None",Q144="Limited and visible"),S144="Fit for current decision",T144="Unlikely to change assessment"))),F144="Use with limits",S144="Historical but deliberately bounded",P144="Shared or dependent origins",O144="One independent line",AND(F144="Use",J144="Fit",OR(K144="Supported",K144="Inferred"),L144="Yes",OR(M144="None found",M144="Apparent contradiction resolved"),N144="None",O144="Single-origin only",OR(Q144="None",Q144="Limited and visible"),S144="Fit for current decision",T144="Unlikely to change assessment"),AND(J144="Limited / weak",O144="Multiple independent lines",P144="Established independent origins",OR(T144="Unlikely to change assessment",T144="Could change scope or wording")),T144="Could change scope or wording"),"P11",IF(AND(OR(F144="Use",F144="No material change"),IF(F144="No material change",AND(H144="Unchanged exact claim",I144="Unchanged decision use"),TRUE),J144="Fit",OR(K144="Supported",K144="Inferred"),L144="Yes",OR(M144="None found",M144="Apparent contradiction resolved"),N144="None",O144="Multiple independent lines",P144="Established independent origins",OR(Q144="None",Q144="Limited and visible"),S144="Fit for current decision",T144="Unlikely to change assessment"),"P12","P09"))))))))))))))</x:f>
      </x:c>
      <x:c r="AC144" s="38" t="str">
        <x:f>IF(A144="","",IF(AB144="P00","CONF-TECH-INVALID-ENUM",IF(AB144="P01","CONF-INCOMPLETE",IF(AB144="P02","CONF-UPSTREAM-REFUSE",IF(AB144="P03","CONF-UPSTREAM-REVIEW",IF(AB144="P04",IF(F144="No material change","CONF-SC-NMC-UNRESOLVED","CONF-UPSTREAM-UNRESOLVED"),IF(AB144="P05",IF(L144="Partial","CONF-DIRECT-FIT-PARTIAL","CONF-DIRECT-FIT"),IF(AB144="P06","CONF-MISSING-OR-UNCHECKED",IF(AB144="P07",IF(F144="No material change","CONF-SC-NMC-CONTRADICTION","CONF-CONTRADICTION"),IF(AB144="P08",IF(Q144="Material and unresolved","CONF-NOT-ASSIGNABLE-ASSUMPTION",IF(AND(F144="No material change",OR(J144="Stale",S144="Stale for current decision")),"CONF-SC-NMC-STALE",IF(S144="Context not established","CONF-NOT-ASSIGNABLE-CONTEXT","CONF-NOT-ASSIGNABLE-STALE-CURRENT"))),IF(AB144="P09",IF(AND(F144="Use with limits",G144=""),"CONF-SC-LIMIT-MISSING",IF(AND(F144="No material change",H144="Changed exact claim"),"CONF-SC-NMC-CLAIM-CHANGED",IF(AND(F144="No material change",I144="Changed decision use"),"CONF-SC-NMC-USE-CHANGED",IF(AND(OR(O144="Multiple independent lines",O144="One independent line"),P144="Not established"),"CONF-SC-INDEPENDENCE-UNPROVEN",IF(AND(Q144="None",R144&lt;&gt;""),"CONF-SC-ASSUMPTION-CONFLICT","CONF-SC-UNCLASSIFIED"))))),IF(AB144="P10",IF(Q144="Material but bounded","CONF-LOW-ASSUMPTION",IF(AND(S144="Historical but deliberately bounded",J144="Limited / weak"),"CONF-LOW-HISTORICAL",IF(O144="Not established","CONF-LOW-NOT-ESTABLISHED",IF(AND(J144="Limited / weak",O144="Multiple independent lines",P144="Established independent origins",T144="Likely to change assessment"),"CONF-LOW-WEAK-LINES",IF(AND(O144="Single-origin only",NOT(AND(F144="Use",J144="Fit",OR(K144="Supported",K144="Inferred"),L144="Yes",OR(M144="None found",M144="Apparent contradiction resolved"),N144="None",O144="Single-origin only",OR(Q144="None",Q144="Limited and visible"),S144="Fit for current decision",T144="Unlikely to change assessment"))),"CONF-LOW-SINGLE-ORIGIN","CONF-LOW-SENSITIVE"))))),IF(AB144="P11",IF(F144="No material change","CONF-MODERATE-NMC",IF(F144="Use with limits","CONF-MODERATE-LIMITED",IF(S144="Historical but deliberately bounded","CONF-MODERATE-HISTORICAL",IF(P144="Shared or dependent origins","CONF-MODERATE-SHARED-ORIGINS",IF(OR(O144="One independent line",AND(F144="Use",J144="Fit",OR(K144="Supported",K144="Inferred"),L144="Yes",OR(M144="None found",M144="Apparent contradiction resolved"),N144="None",O144="Single-origin only",OR(Q144="None",Q144="Limited and visible"),S144="Fit for current decision",T144="Unlikely to change assessment")),"CONF-MODERATE-ONE-LINE",IF(AND(J144="Limited / weak",O144="Multiple independent lines",P144="Established independent origins",OR(T144="Unlikely to change assessment",T144="Could change scope or wording")),"CONF-MODERATE-WEAK-LINES","CONF-MODERATE-SENSITIVE")))))),IF(AB144="P12",IF(F144="No material change","CONF-HIGH-NMC",IF(K144="Inferred","CONF-HIGH-INFERENCE-RETAINED","CONF-HIGH-DIRECT-INDEPENDENT")),""))))))))))))))</x:f>
      </x:c>
      <x:c r="AD144" s="38" t="str">
        <x:f>IF(A144="","",IF(AC144="A166-TECH-INVALID-ENUM","One or more active Stage 1 controlled values are invalid.",IF(AC144="A166-INCOMPLETE","The active Stage 1 assessment is incomplete.",IF(AC144="A166-UPSTREAM-REFUSE","What Counts as Reliable Evidence in Competitor Analysis? returned Refuse claim.",IF(AC144="A166-UPSTREAM-REVIEW","What Counts as Reliable Evidence in Competitor Analysis? returned Review required.",IF(AC144="A166-SC-NMC-UNRESOLVED","The no-material-change claim remains unresolved.",IF(AC144="A166-UPSTREAM-UNRESOLVED","The claim remains unresolved.",IF(AC144="A166-DIRECT-FIT","The evidence does not directly fit the exact submitted claim.",IF(AC144="A166-DIRECT-FIT-PARTIAL","The submitted claim only partially fits the evidence.",IF(AC144="A166-MISSING-OR-UNCHECKED","Required evidence is missing, unavailable, unknown, or contradiction checking is incomplete.",IF(AC144="A166-CONTRADICTION","A material contradiction remains unresolved.",IF(AC144="A166-SC-NMC-CONTRADICTION","The no-material-change submission contains an unresolved material contradiction.",IF(AC144="A166-NOT-ASSIGNABLE-ASSUMPTION","A material assumption remains unresolved.",IF(AC144="A166-NOT-ASSIGNABLE-CONTEXT","The relevant context is not established.",IF(AC144="A166-NOT-ASSIGNABLE-STALE-CURRENT","The evidence or context is stale for the current decision.",IF(AC144="A166-SC-NMC-STALE","The no-material-change assessment is stale for the current decision.",IF(AC144="A166-SC-ASSUMPTION-CONFLICT","The assumption category and detail conflict.",IF(AC144="A166-SC-INDEPENDENCE-UNPROVEN","Independent origins are not established.",IF(AC144="A166-SC-LIMIT-MISSING","Use with limits requires a named limitation.",IF(AC144="A166-SC-NMC-CLAIM-CHANGED","The exact claim changed, so prior confidence cannot be carried forward.",IF(AC144="A166-SC-NMC-USE-CHANGED","The decision use changed.",IF(AC144="A166-SC-UNCLASSIFIED","The valid input combination has no authorized classification.",IF(AC144="A166-LOW-ASSUMPTION","A bounded material assumption makes the eligible assessment fragile.",IF(AC144="A166-LOW-HISTORICAL","Historical, weak support makes the assessment fragile.",IF(AC144="A166-LOW-NOT-ESTABLISHED","Support exists but independent support is not established.",IF(AC144="A166-LOW-SENSITIVE","Plausible new evidence is likely to change the assessment.",IF(AC144="A166-LOW-SINGLE-ORIGIN","The eligible assessment depends on one origin and fails the stable single-origin conjunction.",IF(AC144="A166-LOW-WEAK-LINES","Multiple independent lines remain weak and the result is likely to change.",IF(AC144="A166-MODERATE-HISTORICAL","The evidence supports a deliberately historical, bounded assessment.",IF(AC144="A166-MODERATE-LIMITED","The assessment is eligible only within the named limitation.",IF(AC144="A166-MODERATE-NMC","The unchanged assessment remains eligible but retains meaningful uncertainty.",IF(AC144="A166-MODERATE-ONE-LINE","The assessment rests on one effective line of support.",IF(AC144="A166-MODERATE-SENSITIVE","Meaningful new evidence could change the scope or wording.",IF(AC144="A166-MODERATE-SHARED-ORIGINS","The lines share or depend on common origins, reducing independent corroboration.",IF(AC144="A166-MODERATE-WEAK-LINES","Established independent origins support the assessment, but the evidence remains limited or weak.",IF(AC144="A166-HIGH-DIRECT-INDEPENDENT","Direct, coherent support with established independent origins and limited visible assumptions supports the bounded assessment.",IF(AC144="A166-HIGH-INFERENCE-RETAINED","Direct, coherent support with established independent origins supports the bounded inference; it remains explicitly an inference.",IF(AC144="A166-HIGH-NMC","The exact claim and decision use are unchanged and the strong-support conditions remain satisfied.",""))))))))))))))))))))))))))))))))))))))</x:f>
      </x:c>
      <x:c r="AE144" s="38" t="str">
        <x:f>IF(A144="","",IF(Z144="Invalid controlled input","No confidence statement is permitted.",IF(Z144="Incomplete","No confidence statement is permitted until Stage 1 is complete.",IF(Z144="Not eligible","Confidence not assignable: no confidence statement is permitted for "&amp;C144&amp;" because "&amp;AD144&amp;" "&amp;AG144,IF(AA144="High confidence",IF(K144="Inferred","The evidence supports the inference that ","The available evidence strongly supports the assessment that ")&amp;C144&amp;", with High confidence within "&amp;D144&amp;". The principal remaining uncertainty is "&amp;U144,IF(AA144="Moderate confidence",IF(K144="Inferred","The evidence supports the inference that ","The available evidence supports the assessment that ")&amp;C144&amp;", with Moderate confidence within "&amp;D144&amp;". "&amp;U144&amp;" could change its scope or wording.",IF(K144="Inferred","The limited evidence supports the provisional inference that ","Limited evidence weakly supports the bounded assessment that ")&amp;C144&amp;". Treat it as provisional because "&amp;U144))))))</x:f>
      </x:c>
      <x:c r="AF144" s="38" t="str">
        <x:f>IF(A144="","",IF(Z144="Invalid controlled input","Do not preserve or reuse a previous result.",IF(Z144="Incomplete","Do not infer a result from partial inputs.",IF(Z144="Not eligible","Do not use High, Moderate or Low confidence, zero confidence, very low confidence, or wording that presents the claim as established.",IF(AA144="High confidence","Do not say certain, proven, guaranteed, definitely, conclusive, established fact, or assign a numerical probability.",IF(AA144="Moderate confidence","Do not say definitive, conclusive, established fact, or attach a percentage band.","Do not say shows, confirms, demonstrates as established, or use Low confidence to rescue an unsupported claim."))))))</x:f>
      </x:c>
      <x:c r="AG144" s="38" t="str">
        <x:f>IF(A144="","",IF(AC144="A166-TECH-INVALID-ENUM","Correct the exact invalid value and resubmit.",IF(AC144="A166-INCOMPLETE","Complete every active Stage 1 field.",IF(AC144="A166-UPSTREAM-REFUSE","Resolve or replace the refused claim through What Counts as Reliable Evidence in Competitor Analysis?.",IF(AC144="A166-UPSTREAM-REVIEW","Complete the review in What Counts as Reliable Evidence in Competitor Analysis? before confidence assessment.",IF(AC144="A166-SC-NMC-UNRESOLVED","Resolve the claim status upstream before assigning confidence.",IF(AC144="A166-UPSTREAM-UNRESOLVED","Resolve the claim status upstream before assigning confidence.",IF(AC144="A166-DIRECT-FIT","Narrow or replace the claim and rerun What Counts as Reliable Evidence in Competitor Analysis?.",IF(AC144="A166-DIRECT-FIT-PARTIAL","Submit the separately narrowed proposition approved through What Counts as Reliable Evidence in Competitor Analysis? as the new Exact claim with Direct claim fit set to Yes.",IF(AC144="A166-MISSING-OR-UNCHECKED","Recover or document the required evidence and complete the review in What Counts as Reliable Evidence in Competitor Analysis? before assigning confidence.",IF(AC144="A166-CONTRADICTION","Resolve or preserve the contradiction through How to Handle Contradictory Competitor Evidence before assigning confidence.",IF(AC144="A166-SC-NMC-CONTRADICTION","Resolve or preserve the contradiction through How to Handle Contradictory Competitor Evidence before assigning confidence.",IF(AC144="A166-NOT-ASSIGNABLE-ASSUMPTION","Resolve the material assumption or narrow the claim.",IF(AC144="A166-NOT-ASSIGNABLE-CONTEXT","Establish the relevant context before assigning confidence.",IF(AC144="A166-NOT-ASSIGNABLE-STALE-CURRENT","Update or historically bind the evidence through When Competitor Evidence Becomes Too Old to Use.",IF(AC144="A166-SC-NMC-STALE","Run a fresh assessment with current evidence.",IF(AC144="A166-SC-ASSUMPTION-CONFLICT","Choose a bounded assumption category or remove the detail.",IF(AC144="A166-SC-INDEPENDENCE-UNPROVEN","Trace origins or correct the support category.",IF(AC144="A166-SC-LIMIT-MISSING","Add the exact limitation or correct the upstream outcome.",IF(AC144="A166-SC-NMC-CLAIM-CHANGED","Run a fresh assessment.",IF(AC144="A166-SC-NMC-USE-CHANGED","Run a fresh assessment for the new use.",IF(AC144="A166-SC-UNCLASSIFIED","Return to method governance; do not invent a result.",IF(AC144="A166-LOW-ASSUMPTION","Keep the assumption explicit and seek evidence that could remove it.",IF(AC144="A166-LOW-HISTORICAL","Use only historically bounded wording and seek current evidence.",IF(AC144="A166-LOW-NOT-ESTABLISHED","Trace provenance or collect genuinely independent evidence.",IF(AC144="A166-LOW-SENSITIVE","Collect the evidence most likely to change the result.",IF(AC144="A166-LOW-SINGLE-ORIGIN","Seek genuinely independent corroboration.",IF(AC144="A166-LOW-WEAK-LINES","Strengthen direct support before consequential use.",IF(AC144="A166-MODERATE-HISTORICAL","Do not generalize it to the current decision without fresh evidence.",IF(AC144="A166-MODERATE-LIMITED","Reopen if the named limitation no longer holds.",IF(AC144="A166-MODERATE-NMC","Reopen if the exact claim, use, evidence or context changes.",IF(AC144="A166-MODERATE-ONE-LINE","A second genuinely independent line could change scope or wording.",IF(AC144="A166-MODERATE-SENSITIVE","Name the likely change trigger and keep the statement bounded.",IF(AC144="A166-MODERATE-SHARED-ORIGINS","Seek genuinely independent origins.",IF(AC144="A166-MODERATE-WEAK-LINES","Strengthen the direct evidence and preserve the limitation.",IF(AC144="A166-HIGH-DIRECT-INDEPENDENT","Reopen on the named evidence, context, assumption or decision-use trigger.",IF(AC144="A166-HIGH-INFERENCE-RETAINED","Retain the inference marker and reopen on the named trigger.",IF(AC144="A166-HIGH-NMC","Reopen on the named evidence, context, assumption or decision-use trigger.",""))))))))))))))))))))))))))))))))))))))</x:f>
      </x:c>
      <x:c r="AH144" s="38" t="str">
        <x:f>IF(A144="","",IF(Z144&lt;&gt;"Eligible","",IF(AND(V144="Consequential / high-impact",W144="Hard to reverse"),"CONF-OVERLAY-CONSEQUENCE + CONF-OVERLAY-HARD-TO-REVERSE",IF(AND(AA144="Low confidence",W144="Hard to reverse"),"CONF-OVERLAY-HARD-TO-REVERSE",IF(V144="Consequential / high-impact","CONF-OVERLAY-CONSEQUENCE",IF(W144="Hard to reverse","CONF-OVERLAY-HARD-TO-REVERSE",IF(OR(V144="Material / decision-changing",W144="Costly to reverse"),"CONF-OVERLAY-CONSEQUENCE","")))))))</x:f>
      </x:c>
      <x:c r="AI144" s="38" t="str">
        <x:f>IF(A144="","",IF(Z144&lt;&gt;"Eligible","",IF(AND(V144="Consequential / high-impact",W144="Hard to reverse"),IF(AA144="Low confidence","Independent review and formal approval required; default to deferral, evidence collection or a reversible test.","Independent accountable review and formal approval required before a consequential, hard-to-reverse action."),IF(AND(AA144="Low confidence",W144="Hard to reverse"),"Independent review and formal approval required; default to deferral, evidence collection or a reversible test.",IF(V144="Consequential / high-impact","Independent accountable review and formal approval required.",IF(W144="Hard to reverse","Independent review required before a hard-to-reverse action.",IF(OR(V144="Material / decision-changing",W144="Costly to reverse"),"Accountable reviewer required before material use.","Owner review; reopen on the named trigger.")))))))</x:f>
      </x:c>
      <x:c r="AJ144" s="38" t="str">
        <x:f>IF(A144="","",IF(Z144&lt;&gt;"Eligible","",IF(AND(V144="Consequential / high-impact",W144="Hard to reverse"),IF(AA144="Low confidence","Do not make an irreversible commitment from this Low-confidence assessment.","Prefer a reversible step and proceed only within the recorded scope after independent review; confidence itself is unchanged."),IF(AND(AA144="Low confidence",W144="Hard to reverse"),"Do not make an irreversible commitment from this Low-confidence assessment.",IF(V144="Consequential / high-impact","Proceed only within the recorded scope after independent review; confidence itself is unchanged.",IF(W144="Hard to reverse","Prefer a reversible step until review is complete.",IF(OR(V144="Material / decision-changing",W144="Costly to reverse"),"Use only after accountable review and within the stated boundary.","Proceed within the stated scope and preserve the reopen condition.")))))))</x:f>
      </x:c>
      <x:c r="AK144" s="37"/>
      <x:c r="AL144" s="37"/>
      <x:c r="AM144" s="37"/>
      <x:c r="AN144" s="37"/>
      <x:c r="AO144" s="42"/>
      <x:c r="AP144" s="38" t="str">
        <x:f>IF(A144="","",IF(Z144&lt;&gt;"Eligible","Not active",IF(OR(AND(AN144&lt;&gt;"",NOT(OR(EXACT(AN144,"Yes"),EXACT(AN144,"No")))),AND(AO144&lt;&gt;"",NOT(ISNUMBER(AO144)))),"H00",IF(OR(AK144="",AM144="",AN144=""),"H01",IF(AND(OR(V144="Material / decision-changing",V144="Consequential / high-impact",W144="Costly to reverse",W144="Hard to reverse"),AL144=""),"H02",IF(AND(OR(V144="Consequential / high-impact",W144="Hard to reverse"),AK144&lt;&gt;"",AL144&lt;&gt;"",EXACT(AK144,AL144)),"H03",IF(AND(AN144="Yes",AO144=""),"H04",IF(AND(AN144="No",AO144&lt;&gt;""),"H05","H06"))))))))</x:f>
      </x:c>
      <x:c r="AQ144" s="38" t="str">
        <x:f>IF(A144="","",IF(AP144="Not active","Not active",IF(OR(AP144="H00",AP144="H01",AP144="H04"),"Incomplete",IF(OR(AP144="H02",AP144="H03",AP144="H05"),"Draft","Complete"))))</x:f>
      </x:c>
      <x:c r="AR144" s="38" t="str">
        <x:f>IF(A144="","",IF(AP144="H00","CONF-HANDOFF-INVALID",IF(AP144="H01","CONF-HANDOFF-INCOMPLETE",IF(AP144="H02","CONF-HANDOFF-REVIEWER",IF(AP144="H03","CONF-HANDOFF-INDEPENDENCE",IF(AP144="H04","CONF-HANDOFF-DATE",IF(AP144="H05","CONF-HANDOFF-DATE-NOT-MATERIAL","")))))))</x:f>
      </x:c>
      <x:c r="AS144" s="38" t="str">
        <x:f>IF(A144="","",IF(AP144="H06","Permitted","Prohibited"))</x:f>
      </x:c>
      <x:c r="AT144" s="38" t="str">
        <x:f>IF(A144="","",IF(OR(AB144="P144",AB144="P145",AB144="P147",AB144="P148"),"What Counts as Reliable Evidence in Competitor Analysis?",IF(AB144="P146","Observed, Inferred and Unresolved Evidence",IF(AB144="P149","How to Handle Contradictory Competitor Evidence",IF(AB144="P150","When Competitor Evidence Becomes Too Old to Use","")))))</x:f>
      </x:c>
      <x:c r="AU144" s="38" t="str">
        <x:f>IF(A144="","","SERPIFAI Confidence Statement Method v1.0.1")</x:f>
      </x:c>
      <x:c r="AV144" s="38" t="str">
        <x:f>IF(A144="","","Qualitative evidence-and-uncertainty protocol; not probability, calibrated accuracy, scoring, assurance or a guarantee.")</x:f>
      </x:c>
    </x:row>
    <x:row r="145">
      <x:c r="A145" s="37"/>
      <x:c r="B145" s="37"/>
      <x:c r="C145" s="37"/>
      <x:c r="D145" s="37"/>
      <x:c r="E145" s="42"/>
      <x:c r="F145" s="37"/>
      <x:c r="G145" s="37"/>
      <x:c r="H145" s="37"/>
      <x:c r="I145" s="37"/>
      <x:c r="J145" s="37"/>
      <x:c r="K145" s="37"/>
      <x:c r="L145" s="37"/>
      <x:c r="M145" s="37"/>
      <x:c r="N145" s="37"/>
      <x:c r="O145" s="37"/>
      <x:c r="P145" s="37"/>
      <x:c r="Q145" s="37"/>
      <x:c r="R145" s="37"/>
      <x:c r="S145" s="37"/>
      <x:c r="T145" s="37"/>
      <x:c r="U145" s="37"/>
      <x:c r="V145" s="37"/>
      <x:c r="W145" s="37"/>
      <x:c r="X145" s="38" t="str">
        <x:f>IF(A145="","",IF(NOT(AND(OR(EXACT(F145,"Use"),EXACT(F145,"Use with limits"),EXACT(F145,"Review required"),EXACT(F145,"Refuse claim"),EXACT(F145,"No material change")),OR(EXACT(J145,"Fit"),EXACT(J145,"Limited / weak"),EXACT(J145,"Stale"),EXACT(J145,"Contradictory"),EXACT(J145,"Missing")),OR(EXACT(K145,"Supported"),EXACT(K145,"Inferred"),EXACT(K145,"Unresolved")),OR(EXACT(L145,"Yes"),EXACT(L145,"Partial"),EXACT(L145,"No"),EXACT(L145,"Unknown")),OR(EXACT(M145,"None found"),EXACT(M145,"Apparent contradiction resolved"),EXACT(M145,"Material contradiction unresolved"),EXACT(M145,"Not checked")),OR(EXACT(N145,"None"),EXACT(N145,"Recoverable missing evidence"),EXACT(N145,"Material evidence unavailable"),EXACT(N145,"Unknown")),OR(EXACT(O145,"Multiple independent lines"),EXACT(O145,"One independent line"),EXACT(O145,"Single-origin only"),EXACT(O145,"Not established")),OR(EXACT(Q145,"None"),EXACT(Q145,"Limited and visible"),EXACT(Q145,"Material but bounded"),EXACT(Q145,"Material and unresolved")),OR(EXACT(S145,"Fit for current decision"),EXACT(S145,"Historical but deliberately bounded"),EXACT(S145,"Stale for current decision"),EXACT(S145,"Context not established")),OR(EXACT(T145,"Unlikely to change assessment"),EXACT(T145,"Could change scope or wording"),EXACT(T145,"Likely to change assessment")),OR(EXACT(V145,"Routine / descriptive"),EXACT(V145,"Material / decision-changing"),EXACT(V145,"Consequential / high-impact")),OR(EXACT(W145,"Easy to reverse"),EXACT(W145,"Costly to reverse"),EXACT(W145,"Hard to reverse")),IF(F145="No material change",OR(EXACT(H145,"Unchanged exact claim"),EXACT(H145,"Changed exact claim")),TRUE),IF(F145="No material change",OR(EXACT(I145,"Unchanged decision use"),EXACT(I145,"Changed decision use")),TRUE),IF(OR(O145="Multiple independent lines",O145="One independent line"),OR(EXACT(P145,"Established independent origins"),EXACT(P145,"Shared or dependent origins"),EXACT(P145,"Not established")),TRUE))),"Invalid","Valid"))</x:f>
      </x:c>
      <x:c r="Y145" s="38" t="str">
        <x:f>IF(A145="","",IF(X145="Invalid","Not evaluated after P00",IF(OR(C145="",D145="",F145="",IF(F145="No material change",OR(H145="",I145=""),FALSE),J145="",K145="",L145="",M145="",N145="",O145="",IF(OR(O145="Multiple independent lines",O145="One independent line"),P145="",FALSE),Q145="",IF(Q145&lt;&gt;"None",R145="",FALSE),S145="",T145="",U145="",V145="",W145=""),"Incomplete","Complete")))</x:f>
      </x:c>
      <x:c r="Z145" s="38" t="str">
        <x:f>IF(A145="","",IF(AB145="P00","Invalid controlled input",IF(AB145="P01","Incomplete",IF(OR(AB145="P02",AB145="P03",AB145="P04",AB145="P05",AB145="P06",AB145="P07",AB145="P08",AB145="P09"),"Not eligible","Eligible"))))</x:f>
      </x:c>
      <x:c r="AA145" s="38" t="str">
        <x:f>IF(A145="","",IF(AB145="P00","No confidence assigned",IF(AB145="P01","No confidence result",IF(OR(AB145="P02",AB145="P03",AB145="P04",AB145="P05",AB145="P06",AB145="P07",AB145="P08",AB145="P09"),"Confidence not assignable",IF(AB145="P10","Low confidence",IF(AB145="P11","Moderate confidence","High confidence"))))))</x:f>
      </x:c>
      <x:c r="AB145" s="38" t="str">
        <x:f>IF(A145="","",IF(X145="Invalid","P00",IF(Y145="Incomplete","P01",IF(F145="Refuse claim","P02",IF(F145="Review required","P03",IF(K145="Unresolved","P04",IF(OR(L145="No",L145="Unknown",L145="Partial"),"P05",IF(OR(J145="Missing",N145&lt;&gt;"None",M145="Not checked"),"P06",IF(OR(J145="Contradictory",M145="Material contradiction unresolved"),"P07",IF(OR(J145="Stale",S145="Stale for current decision",S145="Context not established",Q145="Material and unresolved"),"P08",IF(OR(AND(F145="Use with limits",G145=""),AND(F145="No material change",H145="Changed exact claim"),AND(F145="No material change",I145="Changed decision use"),AND(OR(O145="Multiple independent lines",O145="One independent line"),P145="Not established"),AND(Q145="None",R145&lt;&gt;"")),"P09",IF(OR(Q145="Material but bounded",AND(S145="Historical but deliberately bounded",J145="Limited / weak"),O145="Not established",AND(J145="Limited / weak",O145="Multiple independent lines",P145="Established independent origins",T145="Likely to change assessment"),AND(O145="Single-origin only",NOT(AND(F145="Use",J145="Fit",OR(K145="Supported",K145="Inferred"),L145="Yes",OR(M145="None found",M145="Apparent contradiction resolved"),N145="None",O145="Single-origin only",OR(Q145="None",Q145="Limited and visible"),S145="Fit for current decision",T145="Unlikely to change assessment"))),T145="Likely to change assessment"),"P10",IF(OR(AND(F145="No material change",NOT(AND(OR(F145="Use",F145="No material change"),IF(F145="No material change",AND(H145="Unchanged exact claim",I145="Unchanged decision use"),TRUE),J145="Fit",OR(K145="Supported",K145="Inferred"),L145="Yes",OR(M145="None found",M145="Apparent contradiction resolved"),N145="None",O145="Multiple independent lines",P145="Established independent origins",OR(Q145="None",Q145="Limited and visible"),S145="Fit for current decision",T145="Unlikely to change assessment"))),F145="Use with limits",S145="Historical but deliberately bounded",P145="Shared or dependent origins",O145="One independent line",AND(F145="Use",J145="Fit",OR(K145="Supported",K145="Inferred"),L145="Yes",OR(M145="None found",M145="Apparent contradiction resolved"),N145="None",O145="Single-origin only",OR(Q145="None",Q145="Limited and visible"),S145="Fit for current decision",T145="Unlikely to change assessment"),AND(J145="Limited / weak",O145="Multiple independent lines",P145="Established independent origins",OR(T145="Unlikely to change assessment",T145="Could change scope or wording")),T145="Could change scope or wording"),"P11",IF(AND(OR(F145="Use",F145="No material change"),IF(F145="No material change",AND(H145="Unchanged exact claim",I145="Unchanged decision use"),TRUE),J145="Fit",OR(K145="Supported",K145="Inferred"),L145="Yes",OR(M145="None found",M145="Apparent contradiction resolved"),N145="None",O145="Multiple independent lines",P145="Established independent origins",OR(Q145="None",Q145="Limited and visible"),S145="Fit for current decision",T145="Unlikely to change assessment"),"P12","P09"))))))))))))))</x:f>
      </x:c>
      <x:c r="AC145" s="38" t="str">
        <x:f>IF(A145="","",IF(AB145="P00","CONF-TECH-INVALID-ENUM",IF(AB145="P01","CONF-INCOMPLETE",IF(AB145="P02","CONF-UPSTREAM-REFUSE",IF(AB145="P03","CONF-UPSTREAM-REVIEW",IF(AB145="P04",IF(F145="No material change","CONF-SC-NMC-UNRESOLVED","CONF-UPSTREAM-UNRESOLVED"),IF(AB145="P05",IF(L145="Partial","CONF-DIRECT-FIT-PARTIAL","CONF-DIRECT-FIT"),IF(AB145="P06","CONF-MISSING-OR-UNCHECKED",IF(AB145="P07",IF(F145="No material change","CONF-SC-NMC-CONTRADICTION","CONF-CONTRADICTION"),IF(AB145="P08",IF(Q145="Material and unresolved","CONF-NOT-ASSIGNABLE-ASSUMPTION",IF(AND(F145="No material change",OR(J145="Stale",S145="Stale for current decision")),"CONF-SC-NMC-STALE",IF(S145="Context not established","CONF-NOT-ASSIGNABLE-CONTEXT","CONF-NOT-ASSIGNABLE-STALE-CURRENT"))),IF(AB145="P09",IF(AND(F145="Use with limits",G145=""),"CONF-SC-LIMIT-MISSING",IF(AND(F145="No material change",H145="Changed exact claim"),"CONF-SC-NMC-CLAIM-CHANGED",IF(AND(F145="No material change",I145="Changed decision use"),"CONF-SC-NMC-USE-CHANGED",IF(AND(OR(O145="Multiple independent lines",O145="One independent line"),P145="Not established"),"CONF-SC-INDEPENDENCE-UNPROVEN",IF(AND(Q145="None",R145&lt;&gt;""),"CONF-SC-ASSUMPTION-CONFLICT","CONF-SC-UNCLASSIFIED"))))),IF(AB145="P10",IF(Q145="Material but bounded","CONF-LOW-ASSUMPTION",IF(AND(S145="Historical but deliberately bounded",J145="Limited / weak"),"CONF-LOW-HISTORICAL",IF(O145="Not established","CONF-LOW-NOT-ESTABLISHED",IF(AND(J145="Limited / weak",O145="Multiple independent lines",P145="Established independent origins",T145="Likely to change assessment"),"CONF-LOW-WEAK-LINES",IF(AND(O145="Single-origin only",NOT(AND(F145="Use",J145="Fit",OR(K145="Supported",K145="Inferred"),L145="Yes",OR(M145="None found",M145="Apparent contradiction resolved"),N145="None",O145="Single-origin only",OR(Q145="None",Q145="Limited and visible"),S145="Fit for current decision",T145="Unlikely to change assessment"))),"CONF-LOW-SINGLE-ORIGIN","CONF-LOW-SENSITIVE"))))),IF(AB145="P11",IF(F145="No material change","CONF-MODERATE-NMC",IF(F145="Use with limits","CONF-MODERATE-LIMITED",IF(S145="Historical but deliberately bounded","CONF-MODERATE-HISTORICAL",IF(P145="Shared or dependent origins","CONF-MODERATE-SHARED-ORIGINS",IF(OR(O145="One independent line",AND(F145="Use",J145="Fit",OR(K145="Supported",K145="Inferred"),L145="Yes",OR(M145="None found",M145="Apparent contradiction resolved"),N145="None",O145="Single-origin only",OR(Q145="None",Q145="Limited and visible"),S145="Fit for current decision",T145="Unlikely to change assessment")),"CONF-MODERATE-ONE-LINE",IF(AND(J145="Limited / weak",O145="Multiple independent lines",P145="Established independent origins",OR(T145="Unlikely to change assessment",T145="Could change scope or wording")),"CONF-MODERATE-WEAK-LINES","CONF-MODERATE-SENSITIVE")))))),IF(AB145="P12",IF(F145="No material change","CONF-HIGH-NMC",IF(K145="Inferred","CONF-HIGH-INFERENCE-RETAINED","CONF-HIGH-DIRECT-INDEPENDENT")),""))))))))))))))</x:f>
      </x:c>
      <x:c r="AD145" s="38" t="str">
        <x:f>IF(A145="","",IF(AC145="A167-TECH-INVALID-ENUM","One or more active Stage 1 controlled values are invalid.",IF(AC145="A167-INCOMPLETE","The active Stage 1 assessment is incomplete.",IF(AC145="A167-UPSTREAM-REFUSE","What Counts as Reliable Evidence in Competitor Analysis? returned Refuse claim.",IF(AC145="A167-UPSTREAM-REVIEW","What Counts as Reliable Evidence in Competitor Analysis? returned Review required.",IF(AC145="A167-SC-NMC-UNRESOLVED","The no-material-change claim remains unresolved.",IF(AC145="A167-UPSTREAM-UNRESOLVED","The claim remains unresolved.",IF(AC145="A167-DIRECT-FIT","The evidence does not directly fit the exact submitted claim.",IF(AC145="A167-DIRECT-FIT-PARTIAL","The submitted claim only partially fits the evidence.",IF(AC145="A167-MISSING-OR-UNCHECKED","Required evidence is missing, unavailable, unknown, or contradiction checking is incomplete.",IF(AC145="A167-CONTRADICTION","A material contradiction remains unresolved.",IF(AC145="A167-SC-NMC-CONTRADICTION","The no-material-change submission contains an unresolved material contradiction.",IF(AC145="A167-NOT-ASSIGNABLE-ASSUMPTION","A material assumption remains unresolved.",IF(AC145="A167-NOT-ASSIGNABLE-CONTEXT","The relevant context is not established.",IF(AC145="A167-NOT-ASSIGNABLE-STALE-CURRENT","The evidence or context is stale for the current decision.",IF(AC145="A167-SC-NMC-STALE","The no-material-change assessment is stale for the current decision.",IF(AC145="A167-SC-ASSUMPTION-CONFLICT","The assumption category and detail conflict.",IF(AC145="A167-SC-INDEPENDENCE-UNPROVEN","Independent origins are not established.",IF(AC145="A167-SC-LIMIT-MISSING","Use with limits requires a named limitation.",IF(AC145="A167-SC-NMC-CLAIM-CHANGED","The exact claim changed, so prior confidence cannot be carried forward.",IF(AC145="A167-SC-NMC-USE-CHANGED","The decision use changed.",IF(AC145="A167-SC-UNCLASSIFIED","The valid input combination has no authorized classification.",IF(AC145="A167-LOW-ASSUMPTION","A bounded material assumption makes the eligible assessment fragile.",IF(AC145="A167-LOW-HISTORICAL","Historical, weak support makes the assessment fragile.",IF(AC145="A167-LOW-NOT-ESTABLISHED","Support exists but independent support is not established.",IF(AC145="A167-LOW-SENSITIVE","Plausible new evidence is likely to change the assessment.",IF(AC145="A167-LOW-SINGLE-ORIGIN","The eligible assessment depends on one origin and fails the stable single-origin conjunction.",IF(AC145="A167-LOW-WEAK-LINES","Multiple independent lines remain weak and the result is likely to change.",IF(AC145="A167-MODERATE-HISTORICAL","The evidence supports a deliberately historical, bounded assessment.",IF(AC145="A167-MODERATE-LIMITED","The assessment is eligible only within the named limitation.",IF(AC145="A167-MODERATE-NMC","The unchanged assessment remains eligible but retains meaningful uncertainty.",IF(AC145="A167-MODERATE-ONE-LINE","The assessment rests on one effective line of support.",IF(AC145="A167-MODERATE-SENSITIVE","Meaningful new evidence could change the scope or wording.",IF(AC145="A167-MODERATE-SHARED-ORIGINS","The lines share or depend on common origins, reducing independent corroboration.",IF(AC145="A167-MODERATE-WEAK-LINES","Established independent origins support the assessment, but the evidence remains limited or weak.",IF(AC145="A167-HIGH-DIRECT-INDEPENDENT","Direct, coherent support with established independent origins and limited visible assumptions supports the bounded assessment.",IF(AC145="A167-HIGH-INFERENCE-RETAINED","Direct, coherent support with established independent origins supports the bounded inference; it remains explicitly an inference.",IF(AC145="A167-HIGH-NMC","The exact claim and decision use are unchanged and the strong-support conditions remain satisfied.",""))))))))))))))))))))))))))))))))))))))</x:f>
      </x:c>
      <x:c r="AE145" s="38" t="str">
        <x:f>IF(A145="","",IF(Z145="Invalid controlled input","No confidence statement is permitted.",IF(Z145="Incomplete","No confidence statement is permitted until Stage 1 is complete.",IF(Z145="Not eligible","Confidence not assignable: no confidence statement is permitted for "&amp;C145&amp;" because "&amp;AD145&amp;" "&amp;AG145,IF(AA145="High confidence",IF(K145="Inferred","The evidence supports the inference that ","The available evidence strongly supports the assessment that ")&amp;C145&amp;", with High confidence within "&amp;D145&amp;". The principal remaining uncertainty is "&amp;U145,IF(AA145="Moderate confidence",IF(K145="Inferred","The evidence supports the inference that ","The available evidence supports the assessment that ")&amp;C145&amp;", with Moderate confidence within "&amp;D145&amp;". "&amp;U145&amp;" could change its scope or wording.",IF(K145="Inferred","The limited evidence supports the provisional inference that ","Limited evidence weakly supports the bounded assessment that ")&amp;C145&amp;". Treat it as provisional because "&amp;U145))))))</x:f>
      </x:c>
      <x:c r="AF145" s="38" t="str">
        <x:f>IF(A145="","",IF(Z145="Invalid controlled input","Do not preserve or reuse a previous result.",IF(Z145="Incomplete","Do not infer a result from partial inputs.",IF(Z145="Not eligible","Do not use High, Moderate or Low confidence, zero confidence, very low confidence, or wording that presents the claim as established.",IF(AA145="High confidence","Do not say certain, proven, guaranteed, definitely, conclusive, established fact, or assign a numerical probability.",IF(AA145="Moderate confidence","Do not say definitive, conclusive, established fact, or attach a percentage band.","Do not say shows, confirms, demonstrates as established, or use Low confidence to rescue an unsupported claim."))))))</x:f>
      </x:c>
      <x:c r="AG145" s="38" t="str">
        <x:f>IF(A145="","",IF(AC145="A167-TECH-INVALID-ENUM","Correct the exact invalid value and resubmit.",IF(AC145="A167-INCOMPLETE","Complete every active Stage 1 field.",IF(AC145="A167-UPSTREAM-REFUSE","Resolve or replace the refused claim through What Counts as Reliable Evidence in Competitor Analysis?.",IF(AC145="A167-UPSTREAM-REVIEW","Complete the review in What Counts as Reliable Evidence in Competitor Analysis? before confidence assessment.",IF(AC145="A167-SC-NMC-UNRESOLVED","Resolve the claim status upstream before assigning confidence.",IF(AC145="A167-UPSTREAM-UNRESOLVED","Resolve the claim status upstream before assigning confidence.",IF(AC145="A167-DIRECT-FIT","Narrow or replace the claim and rerun What Counts as Reliable Evidence in Competitor Analysis?.",IF(AC145="A167-DIRECT-FIT-PARTIAL","Submit the separately narrowed proposition approved through What Counts as Reliable Evidence in Competitor Analysis? as the new Exact claim with Direct claim fit set to Yes.",IF(AC145="A167-MISSING-OR-UNCHECKED","Recover or document the required evidence and complete the review in What Counts as Reliable Evidence in Competitor Analysis? before assigning confidence.",IF(AC145="A167-CONTRADICTION","Resolve or preserve the contradiction through How to Handle Contradictory Competitor Evidence before assigning confidence.",IF(AC145="A167-SC-NMC-CONTRADICTION","Resolve or preserve the contradiction through How to Handle Contradictory Competitor Evidence before assigning confidence.",IF(AC145="A167-NOT-ASSIGNABLE-ASSUMPTION","Resolve the material assumption or narrow the claim.",IF(AC145="A167-NOT-ASSIGNABLE-CONTEXT","Establish the relevant context before assigning confidence.",IF(AC145="A167-NOT-ASSIGNABLE-STALE-CURRENT","Update or historically bind the evidence through When Competitor Evidence Becomes Too Old to Use.",IF(AC145="A167-SC-NMC-STALE","Run a fresh assessment with current evidence.",IF(AC145="A167-SC-ASSUMPTION-CONFLICT","Choose a bounded assumption category or remove the detail.",IF(AC145="A167-SC-INDEPENDENCE-UNPROVEN","Trace origins or correct the support category.",IF(AC145="A167-SC-LIMIT-MISSING","Add the exact limitation or correct the upstream outcome.",IF(AC145="A167-SC-NMC-CLAIM-CHANGED","Run a fresh assessment.",IF(AC145="A167-SC-NMC-USE-CHANGED","Run a fresh assessment for the new use.",IF(AC145="A167-SC-UNCLASSIFIED","Return to method governance; do not invent a result.",IF(AC145="A167-LOW-ASSUMPTION","Keep the assumption explicit and seek evidence that could remove it.",IF(AC145="A167-LOW-HISTORICAL","Use only historically bounded wording and seek current evidence.",IF(AC145="A167-LOW-NOT-ESTABLISHED","Trace provenance or collect genuinely independent evidence.",IF(AC145="A167-LOW-SENSITIVE","Collect the evidence most likely to change the result.",IF(AC145="A167-LOW-SINGLE-ORIGIN","Seek genuinely independent corroboration.",IF(AC145="A167-LOW-WEAK-LINES","Strengthen direct support before consequential use.",IF(AC145="A167-MODERATE-HISTORICAL","Do not generalize it to the current decision without fresh evidence.",IF(AC145="A167-MODERATE-LIMITED","Reopen if the named limitation no longer holds.",IF(AC145="A167-MODERATE-NMC","Reopen if the exact claim, use, evidence or context changes.",IF(AC145="A167-MODERATE-ONE-LINE","A second genuinely independent line could change scope or wording.",IF(AC145="A167-MODERATE-SENSITIVE","Name the likely change trigger and keep the statement bounded.",IF(AC145="A167-MODERATE-SHARED-ORIGINS","Seek genuinely independent origins.",IF(AC145="A167-MODERATE-WEAK-LINES","Strengthen the direct evidence and preserve the limitation.",IF(AC145="A167-HIGH-DIRECT-INDEPENDENT","Reopen on the named evidence, context, assumption or decision-use trigger.",IF(AC145="A167-HIGH-INFERENCE-RETAINED","Retain the inference marker and reopen on the named trigger.",IF(AC145="A167-HIGH-NMC","Reopen on the named evidence, context, assumption or decision-use trigger.",""))))))))))))))))))))))))))))))))))))))</x:f>
      </x:c>
      <x:c r="AH145" s="38" t="str">
        <x:f>IF(A145="","",IF(Z145&lt;&gt;"Eligible","",IF(AND(V145="Consequential / high-impact",W145="Hard to reverse"),"CONF-OVERLAY-CONSEQUENCE + CONF-OVERLAY-HARD-TO-REVERSE",IF(AND(AA145="Low confidence",W145="Hard to reverse"),"CONF-OVERLAY-HARD-TO-REVERSE",IF(V145="Consequential / high-impact","CONF-OVERLAY-CONSEQUENCE",IF(W145="Hard to reverse","CONF-OVERLAY-HARD-TO-REVERSE",IF(OR(V145="Material / decision-changing",W145="Costly to reverse"),"CONF-OVERLAY-CONSEQUENCE","")))))))</x:f>
      </x:c>
      <x:c r="AI145" s="38" t="str">
        <x:f>IF(A145="","",IF(Z145&lt;&gt;"Eligible","",IF(AND(V145="Consequential / high-impact",W145="Hard to reverse"),IF(AA145="Low confidence","Independent review and formal approval required; default to deferral, evidence collection or a reversible test.","Independent accountable review and formal approval required before a consequential, hard-to-reverse action."),IF(AND(AA145="Low confidence",W145="Hard to reverse"),"Independent review and formal approval required; default to deferral, evidence collection or a reversible test.",IF(V145="Consequential / high-impact","Independent accountable review and formal approval required.",IF(W145="Hard to reverse","Independent review required before a hard-to-reverse action.",IF(OR(V145="Material / decision-changing",W145="Costly to reverse"),"Accountable reviewer required before material use.","Owner review; reopen on the named trigger.")))))))</x:f>
      </x:c>
      <x:c r="AJ145" s="38" t="str">
        <x:f>IF(A145="","",IF(Z145&lt;&gt;"Eligible","",IF(AND(V145="Consequential / high-impact",W145="Hard to reverse"),IF(AA145="Low confidence","Do not make an irreversible commitment from this Low-confidence assessment.","Prefer a reversible step and proceed only within the recorded scope after independent review; confidence itself is unchanged."),IF(AND(AA145="Low confidence",W145="Hard to reverse"),"Do not make an irreversible commitment from this Low-confidence assessment.",IF(V145="Consequential / high-impact","Proceed only within the recorded scope after independent review; confidence itself is unchanged.",IF(W145="Hard to reverse","Prefer a reversible step until review is complete.",IF(OR(V145="Material / decision-changing",W145="Costly to reverse"),"Use only after accountable review and within the stated boundary.","Proceed within the stated scope and preserve the reopen condition.")))))))</x:f>
      </x:c>
      <x:c r="AK145" s="37"/>
      <x:c r="AL145" s="37"/>
      <x:c r="AM145" s="37"/>
      <x:c r="AN145" s="37"/>
      <x:c r="AO145" s="42"/>
      <x:c r="AP145" s="38" t="str">
        <x:f>IF(A145="","",IF(Z145&lt;&gt;"Eligible","Not active",IF(OR(AND(AN145&lt;&gt;"",NOT(OR(EXACT(AN145,"Yes"),EXACT(AN145,"No")))),AND(AO145&lt;&gt;"",NOT(ISNUMBER(AO145)))),"H00",IF(OR(AK145="",AM145="",AN145=""),"H01",IF(AND(OR(V145="Material / decision-changing",V145="Consequential / high-impact",W145="Costly to reverse",W145="Hard to reverse"),AL145=""),"H02",IF(AND(OR(V145="Consequential / high-impact",W145="Hard to reverse"),AK145&lt;&gt;"",AL145&lt;&gt;"",EXACT(AK145,AL145)),"H03",IF(AND(AN145="Yes",AO145=""),"H04",IF(AND(AN145="No",AO145&lt;&gt;""),"H05","H06"))))))))</x:f>
      </x:c>
      <x:c r="AQ145" s="38" t="str">
        <x:f>IF(A145="","",IF(AP145="Not active","Not active",IF(OR(AP145="H00",AP145="H01",AP145="H04"),"Incomplete",IF(OR(AP145="H02",AP145="H03",AP145="H05"),"Draft","Complete"))))</x:f>
      </x:c>
      <x:c r="AR145" s="38" t="str">
        <x:f>IF(A145="","",IF(AP145="H00","CONF-HANDOFF-INVALID",IF(AP145="H01","CONF-HANDOFF-INCOMPLETE",IF(AP145="H02","CONF-HANDOFF-REVIEWER",IF(AP145="H03","CONF-HANDOFF-INDEPENDENCE",IF(AP145="H04","CONF-HANDOFF-DATE",IF(AP145="H05","CONF-HANDOFF-DATE-NOT-MATERIAL","")))))))</x:f>
      </x:c>
      <x:c r="AS145" s="38" t="str">
        <x:f>IF(A145="","",IF(AP145="H06","Permitted","Prohibited"))</x:f>
      </x:c>
      <x:c r="AT145" s="38" t="str">
        <x:f>IF(A145="","",IF(OR(AB145="P145",AB145="P146",AB145="P148",AB145="P149"),"What Counts as Reliable Evidence in Competitor Analysis?",IF(AB145="P147","Observed, Inferred and Unresolved Evidence",IF(AB145="P150","How to Handle Contradictory Competitor Evidence",IF(AB145="P151","When Competitor Evidence Becomes Too Old to Use","")))))</x:f>
      </x:c>
      <x:c r="AU145" s="38" t="str">
        <x:f>IF(A145="","","SERPIFAI Confidence Statement Method v1.0.1")</x:f>
      </x:c>
      <x:c r="AV145" s="38" t="str">
        <x:f>IF(A145="","","Qualitative evidence-and-uncertainty protocol; not probability, calibrated accuracy, scoring, assurance or a guarantee.")</x:f>
      </x:c>
    </x:row>
    <x:row r="146">
      <x:c r="A146" s="37"/>
      <x:c r="B146" s="37"/>
      <x:c r="C146" s="37"/>
      <x:c r="D146" s="37"/>
      <x:c r="E146" s="42"/>
      <x:c r="F146" s="37"/>
      <x:c r="G146" s="37"/>
      <x:c r="H146" s="37"/>
      <x:c r="I146" s="37"/>
      <x:c r="J146" s="37"/>
      <x:c r="K146" s="37"/>
      <x:c r="L146" s="37"/>
      <x:c r="M146" s="37"/>
      <x:c r="N146" s="37"/>
      <x:c r="O146" s="37"/>
      <x:c r="P146" s="37"/>
      <x:c r="Q146" s="37"/>
      <x:c r="R146" s="37"/>
      <x:c r="S146" s="37"/>
      <x:c r="T146" s="37"/>
      <x:c r="U146" s="37"/>
      <x:c r="V146" s="37"/>
      <x:c r="W146" s="37"/>
      <x:c r="X146" s="38" t="str">
        <x:f>IF(A146="","",IF(NOT(AND(OR(EXACT(F146,"Use"),EXACT(F146,"Use with limits"),EXACT(F146,"Review required"),EXACT(F146,"Refuse claim"),EXACT(F146,"No material change")),OR(EXACT(J146,"Fit"),EXACT(J146,"Limited / weak"),EXACT(J146,"Stale"),EXACT(J146,"Contradictory"),EXACT(J146,"Missing")),OR(EXACT(K146,"Supported"),EXACT(K146,"Inferred"),EXACT(K146,"Unresolved")),OR(EXACT(L146,"Yes"),EXACT(L146,"Partial"),EXACT(L146,"No"),EXACT(L146,"Unknown")),OR(EXACT(M146,"None found"),EXACT(M146,"Apparent contradiction resolved"),EXACT(M146,"Material contradiction unresolved"),EXACT(M146,"Not checked")),OR(EXACT(N146,"None"),EXACT(N146,"Recoverable missing evidence"),EXACT(N146,"Material evidence unavailable"),EXACT(N146,"Unknown")),OR(EXACT(O146,"Multiple independent lines"),EXACT(O146,"One independent line"),EXACT(O146,"Single-origin only"),EXACT(O146,"Not established")),OR(EXACT(Q146,"None"),EXACT(Q146,"Limited and visible"),EXACT(Q146,"Material but bounded"),EXACT(Q146,"Material and unresolved")),OR(EXACT(S146,"Fit for current decision"),EXACT(S146,"Historical but deliberately bounded"),EXACT(S146,"Stale for current decision"),EXACT(S146,"Context not established")),OR(EXACT(T146,"Unlikely to change assessment"),EXACT(T146,"Could change scope or wording"),EXACT(T146,"Likely to change assessment")),OR(EXACT(V146,"Routine / descriptive"),EXACT(V146,"Material / decision-changing"),EXACT(V146,"Consequential / high-impact")),OR(EXACT(W146,"Easy to reverse"),EXACT(W146,"Costly to reverse"),EXACT(W146,"Hard to reverse")),IF(F146="No material change",OR(EXACT(H146,"Unchanged exact claim"),EXACT(H146,"Changed exact claim")),TRUE),IF(F146="No material change",OR(EXACT(I146,"Unchanged decision use"),EXACT(I146,"Changed decision use")),TRUE),IF(OR(O146="Multiple independent lines",O146="One independent line"),OR(EXACT(P146,"Established independent origins"),EXACT(P146,"Shared or dependent origins"),EXACT(P146,"Not established")),TRUE))),"Invalid","Valid"))</x:f>
      </x:c>
      <x:c r="Y146" s="38" t="str">
        <x:f>IF(A146="","",IF(X146="Invalid","Not evaluated after P00",IF(OR(C146="",D146="",F146="",IF(F146="No material change",OR(H146="",I146=""),FALSE),J146="",K146="",L146="",M146="",N146="",O146="",IF(OR(O146="Multiple independent lines",O146="One independent line"),P146="",FALSE),Q146="",IF(Q146&lt;&gt;"None",R146="",FALSE),S146="",T146="",U146="",V146="",W146=""),"Incomplete","Complete")))</x:f>
      </x:c>
      <x:c r="Z146" s="38" t="str">
        <x:f>IF(A146="","",IF(AB146="P00","Invalid controlled input",IF(AB146="P01","Incomplete",IF(OR(AB146="P02",AB146="P03",AB146="P04",AB146="P05",AB146="P06",AB146="P07",AB146="P08",AB146="P09"),"Not eligible","Eligible"))))</x:f>
      </x:c>
      <x:c r="AA146" s="38" t="str">
        <x:f>IF(A146="","",IF(AB146="P00","No confidence assigned",IF(AB146="P01","No confidence result",IF(OR(AB146="P02",AB146="P03",AB146="P04",AB146="P05",AB146="P06",AB146="P07",AB146="P08",AB146="P09"),"Confidence not assignable",IF(AB146="P10","Low confidence",IF(AB146="P11","Moderate confidence","High confidence"))))))</x:f>
      </x:c>
      <x:c r="AB146" s="38" t="str">
        <x:f>IF(A146="","",IF(X146="Invalid","P00",IF(Y146="Incomplete","P01",IF(F146="Refuse claim","P02",IF(F146="Review required","P03",IF(K146="Unresolved","P04",IF(OR(L146="No",L146="Unknown",L146="Partial"),"P05",IF(OR(J146="Missing",N146&lt;&gt;"None",M146="Not checked"),"P06",IF(OR(J146="Contradictory",M146="Material contradiction unresolved"),"P07",IF(OR(J146="Stale",S146="Stale for current decision",S146="Context not established",Q146="Material and unresolved"),"P08",IF(OR(AND(F146="Use with limits",G146=""),AND(F146="No material change",H146="Changed exact claim"),AND(F146="No material change",I146="Changed decision use"),AND(OR(O146="Multiple independent lines",O146="One independent line"),P146="Not established"),AND(Q146="None",R146&lt;&gt;"")),"P09",IF(OR(Q146="Material but bounded",AND(S146="Historical but deliberately bounded",J146="Limited / weak"),O146="Not established",AND(J146="Limited / weak",O146="Multiple independent lines",P146="Established independent origins",T146="Likely to change assessment"),AND(O146="Single-origin only",NOT(AND(F146="Use",J146="Fit",OR(K146="Supported",K146="Inferred"),L146="Yes",OR(M146="None found",M146="Apparent contradiction resolved"),N146="None",O146="Single-origin only",OR(Q146="None",Q146="Limited and visible"),S146="Fit for current decision",T146="Unlikely to change assessment"))),T146="Likely to change assessment"),"P10",IF(OR(AND(F146="No material change",NOT(AND(OR(F146="Use",F146="No material change"),IF(F146="No material change",AND(H146="Unchanged exact claim",I146="Unchanged decision use"),TRUE),J146="Fit",OR(K146="Supported",K146="Inferred"),L146="Yes",OR(M146="None found",M146="Apparent contradiction resolved"),N146="None",O146="Multiple independent lines",P146="Established independent origins",OR(Q146="None",Q146="Limited and visible"),S146="Fit for current decision",T146="Unlikely to change assessment"))),F146="Use with limits",S146="Historical but deliberately bounded",P146="Shared or dependent origins",O146="One independent line",AND(F146="Use",J146="Fit",OR(K146="Supported",K146="Inferred"),L146="Yes",OR(M146="None found",M146="Apparent contradiction resolved"),N146="None",O146="Single-origin only",OR(Q146="None",Q146="Limited and visible"),S146="Fit for current decision",T146="Unlikely to change assessment"),AND(J146="Limited / weak",O146="Multiple independent lines",P146="Established independent origins",OR(T146="Unlikely to change assessment",T146="Could change scope or wording")),T146="Could change scope or wording"),"P11",IF(AND(OR(F146="Use",F146="No material change"),IF(F146="No material change",AND(H146="Unchanged exact claim",I146="Unchanged decision use"),TRUE),J146="Fit",OR(K146="Supported",K146="Inferred"),L146="Yes",OR(M146="None found",M146="Apparent contradiction resolved"),N146="None",O146="Multiple independent lines",P146="Established independent origins",OR(Q146="None",Q146="Limited and visible"),S146="Fit for current decision",T146="Unlikely to change assessment"),"P12","P09"))))))))))))))</x:f>
      </x:c>
      <x:c r="AC146" s="38" t="str">
        <x:f>IF(A146="","",IF(AB146="P00","CONF-TECH-INVALID-ENUM",IF(AB146="P01","CONF-INCOMPLETE",IF(AB146="P02","CONF-UPSTREAM-REFUSE",IF(AB146="P03","CONF-UPSTREAM-REVIEW",IF(AB146="P04",IF(F146="No material change","CONF-SC-NMC-UNRESOLVED","CONF-UPSTREAM-UNRESOLVED"),IF(AB146="P05",IF(L146="Partial","CONF-DIRECT-FIT-PARTIAL","CONF-DIRECT-FIT"),IF(AB146="P06","CONF-MISSING-OR-UNCHECKED",IF(AB146="P07",IF(F146="No material change","CONF-SC-NMC-CONTRADICTION","CONF-CONTRADICTION"),IF(AB146="P08",IF(Q146="Material and unresolved","CONF-NOT-ASSIGNABLE-ASSUMPTION",IF(AND(F146="No material change",OR(J146="Stale",S146="Stale for current decision")),"CONF-SC-NMC-STALE",IF(S146="Context not established","CONF-NOT-ASSIGNABLE-CONTEXT","CONF-NOT-ASSIGNABLE-STALE-CURRENT"))),IF(AB146="P09",IF(AND(F146="Use with limits",G146=""),"CONF-SC-LIMIT-MISSING",IF(AND(F146="No material change",H146="Changed exact claim"),"CONF-SC-NMC-CLAIM-CHANGED",IF(AND(F146="No material change",I146="Changed decision use"),"CONF-SC-NMC-USE-CHANGED",IF(AND(OR(O146="Multiple independent lines",O146="One independent line"),P146="Not established"),"CONF-SC-INDEPENDENCE-UNPROVEN",IF(AND(Q146="None",R146&lt;&gt;""),"CONF-SC-ASSUMPTION-CONFLICT","CONF-SC-UNCLASSIFIED"))))),IF(AB146="P10",IF(Q146="Material but bounded","CONF-LOW-ASSUMPTION",IF(AND(S146="Historical but deliberately bounded",J146="Limited / weak"),"CONF-LOW-HISTORICAL",IF(O146="Not established","CONF-LOW-NOT-ESTABLISHED",IF(AND(J146="Limited / weak",O146="Multiple independent lines",P146="Established independent origins",T146="Likely to change assessment"),"CONF-LOW-WEAK-LINES",IF(AND(O146="Single-origin only",NOT(AND(F146="Use",J146="Fit",OR(K146="Supported",K146="Inferred"),L146="Yes",OR(M146="None found",M146="Apparent contradiction resolved"),N146="None",O146="Single-origin only",OR(Q146="None",Q146="Limited and visible"),S146="Fit for current decision",T146="Unlikely to change assessment"))),"CONF-LOW-SINGLE-ORIGIN","CONF-LOW-SENSITIVE"))))),IF(AB146="P11",IF(F146="No material change","CONF-MODERATE-NMC",IF(F146="Use with limits","CONF-MODERATE-LIMITED",IF(S146="Historical but deliberately bounded","CONF-MODERATE-HISTORICAL",IF(P146="Shared or dependent origins","CONF-MODERATE-SHARED-ORIGINS",IF(OR(O146="One independent line",AND(F146="Use",J146="Fit",OR(K146="Supported",K146="Inferred"),L146="Yes",OR(M146="None found",M146="Apparent contradiction resolved"),N146="None",O146="Single-origin only",OR(Q146="None",Q146="Limited and visible"),S146="Fit for current decision",T146="Unlikely to change assessment")),"CONF-MODERATE-ONE-LINE",IF(AND(J146="Limited / weak",O146="Multiple independent lines",P146="Established independent origins",OR(T146="Unlikely to change assessment",T146="Could change scope or wording")),"CONF-MODERATE-WEAK-LINES","CONF-MODERATE-SENSITIVE")))))),IF(AB146="P12",IF(F146="No material change","CONF-HIGH-NMC",IF(K146="Inferred","CONF-HIGH-INFERENCE-RETAINED","CONF-HIGH-DIRECT-INDEPENDENT")),""))))))))))))))</x:f>
      </x:c>
      <x:c r="AD146" s="38" t="str">
        <x:f>IF(A146="","",IF(AC146="A168-TECH-INVALID-ENUM","One or more active Stage 1 controlled values are invalid.",IF(AC146="A168-INCOMPLETE","The active Stage 1 assessment is incomplete.",IF(AC146="A168-UPSTREAM-REFUSE","What Counts as Reliable Evidence in Competitor Analysis? returned Refuse claim.",IF(AC146="A168-UPSTREAM-REVIEW","What Counts as Reliable Evidence in Competitor Analysis? returned Review required.",IF(AC146="A168-SC-NMC-UNRESOLVED","The no-material-change claim remains unresolved.",IF(AC146="A168-UPSTREAM-UNRESOLVED","The claim remains unresolved.",IF(AC146="A168-DIRECT-FIT","The evidence does not directly fit the exact submitted claim.",IF(AC146="A168-DIRECT-FIT-PARTIAL","The submitted claim only partially fits the evidence.",IF(AC146="A168-MISSING-OR-UNCHECKED","Required evidence is missing, unavailable, unknown, or contradiction checking is incomplete.",IF(AC146="A168-CONTRADICTION","A material contradiction remains unresolved.",IF(AC146="A168-SC-NMC-CONTRADICTION","The no-material-change submission contains an unresolved material contradiction.",IF(AC146="A168-NOT-ASSIGNABLE-ASSUMPTION","A material assumption remains unresolved.",IF(AC146="A168-NOT-ASSIGNABLE-CONTEXT","The relevant context is not established.",IF(AC146="A168-NOT-ASSIGNABLE-STALE-CURRENT","The evidence or context is stale for the current decision.",IF(AC146="A168-SC-NMC-STALE","The no-material-change assessment is stale for the current decision.",IF(AC146="A168-SC-ASSUMPTION-CONFLICT","The assumption category and detail conflict.",IF(AC146="A168-SC-INDEPENDENCE-UNPROVEN","Independent origins are not established.",IF(AC146="A168-SC-LIMIT-MISSING","Use with limits requires a named limitation.",IF(AC146="A168-SC-NMC-CLAIM-CHANGED","The exact claim changed, so prior confidence cannot be carried forward.",IF(AC146="A168-SC-NMC-USE-CHANGED","The decision use changed.",IF(AC146="A168-SC-UNCLASSIFIED","The valid input combination has no authorized classification.",IF(AC146="A168-LOW-ASSUMPTION","A bounded material assumption makes the eligible assessment fragile.",IF(AC146="A168-LOW-HISTORICAL","Historical, weak support makes the assessment fragile.",IF(AC146="A168-LOW-NOT-ESTABLISHED","Support exists but independent support is not established.",IF(AC146="A168-LOW-SENSITIVE","Plausible new evidence is likely to change the assessment.",IF(AC146="A168-LOW-SINGLE-ORIGIN","The eligible assessment depends on one origin and fails the stable single-origin conjunction.",IF(AC146="A168-LOW-WEAK-LINES","Multiple independent lines remain weak and the result is likely to change.",IF(AC146="A168-MODERATE-HISTORICAL","The evidence supports a deliberately historical, bounded assessment.",IF(AC146="A168-MODERATE-LIMITED","The assessment is eligible only within the named limitation.",IF(AC146="A168-MODERATE-NMC","The unchanged assessment remains eligible but retains meaningful uncertainty.",IF(AC146="A168-MODERATE-ONE-LINE","The assessment rests on one effective line of support.",IF(AC146="A168-MODERATE-SENSITIVE","Meaningful new evidence could change the scope or wording.",IF(AC146="A168-MODERATE-SHARED-ORIGINS","The lines share or depend on common origins, reducing independent corroboration.",IF(AC146="A168-MODERATE-WEAK-LINES","Established independent origins support the assessment, but the evidence remains limited or weak.",IF(AC146="A168-HIGH-DIRECT-INDEPENDENT","Direct, coherent support with established independent origins and limited visible assumptions supports the bounded assessment.",IF(AC146="A168-HIGH-INFERENCE-RETAINED","Direct, coherent support with established independent origins supports the bounded inference; it remains explicitly an inference.",IF(AC146="A168-HIGH-NMC","The exact claim and decision use are unchanged and the strong-support conditions remain satisfied.",""))))))))))))))))))))))))))))))))))))))</x:f>
      </x:c>
      <x:c r="AE146" s="38" t="str">
        <x:f>IF(A146="","",IF(Z146="Invalid controlled input","No confidence statement is permitted.",IF(Z146="Incomplete","No confidence statement is permitted until Stage 1 is complete.",IF(Z146="Not eligible","Confidence not assignable: no confidence statement is permitted for "&amp;C146&amp;" because "&amp;AD146&amp;" "&amp;AG146,IF(AA146="High confidence",IF(K146="Inferred","The evidence supports the inference that ","The available evidence strongly supports the assessment that ")&amp;C146&amp;", with High confidence within "&amp;D146&amp;". The principal remaining uncertainty is "&amp;U146,IF(AA146="Moderate confidence",IF(K146="Inferred","The evidence supports the inference that ","The available evidence supports the assessment that ")&amp;C146&amp;", with Moderate confidence within "&amp;D146&amp;". "&amp;U146&amp;" could change its scope or wording.",IF(K146="Inferred","The limited evidence supports the provisional inference that ","Limited evidence weakly supports the bounded assessment that ")&amp;C146&amp;". Treat it as provisional because "&amp;U146))))))</x:f>
      </x:c>
      <x:c r="AF146" s="38" t="str">
        <x:f>IF(A146="","",IF(Z146="Invalid controlled input","Do not preserve or reuse a previous result.",IF(Z146="Incomplete","Do not infer a result from partial inputs.",IF(Z146="Not eligible","Do not use High, Moderate or Low confidence, zero confidence, very low confidence, or wording that presents the claim as established.",IF(AA146="High confidence","Do not say certain, proven, guaranteed, definitely, conclusive, established fact, or assign a numerical probability.",IF(AA146="Moderate confidence","Do not say definitive, conclusive, established fact, or attach a percentage band.","Do not say shows, confirms, demonstrates as established, or use Low confidence to rescue an unsupported claim."))))))</x:f>
      </x:c>
      <x:c r="AG146" s="38" t="str">
        <x:f>IF(A146="","",IF(AC146="A168-TECH-INVALID-ENUM","Correct the exact invalid value and resubmit.",IF(AC146="A168-INCOMPLETE","Complete every active Stage 1 field.",IF(AC146="A168-UPSTREAM-REFUSE","Resolve or replace the refused claim through What Counts as Reliable Evidence in Competitor Analysis?.",IF(AC146="A168-UPSTREAM-REVIEW","Complete the review in What Counts as Reliable Evidence in Competitor Analysis? before confidence assessment.",IF(AC146="A168-SC-NMC-UNRESOLVED","Resolve the claim status upstream before assigning confidence.",IF(AC146="A168-UPSTREAM-UNRESOLVED","Resolve the claim status upstream before assigning confidence.",IF(AC146="A168-DIRECT-FIT","Narrow or replace the claim and rerun What Counts as Reliable Evidence in Competitor Analysis?.",IF(AC146="A168-DIRECT-FIT-PARTIAL","Submit the separately narrowed proposition approved through What Counts as Reliable Evidence in Competitor Analysis? as the new Exact claim with Direct claim fit set to Yes.",IF(AC146="A168-MISSING-OR-UNCHECKED","Recover or document the required evidence and complete the review in What Counts as Reliable Evidence in Competitor Analysis? before assigning confidence.",IF(AC146="A168-CONTRADICTION","Resolve or preserve the contradiction through How to Handle Contradictory Competitor Evidence before assigning confidence.",IF(AC146="A168-SC-NMC-CONTRADICTION","Resolve or preserve the contradiction through How to Handle Contradictory Competitor Evidence before assigning confidence.",IF(AC146="A168-NOT-ASSIGNABLE-ASSUMPTION","Resolve the material assumption or narrow the claim.",IF(AC146="A168-NOT-ASSIGNABLE-CONTEXT","Establish the relevant context before assigning confidence.",IF(AC146="A168-NOT-ASSIGNABLE-STALE-CURRENT","Update or historically bind the evidence through When Competitor Evidence Becomes Too Old to Use.",IF(AC146="A168-SC-NMC-STALE","Run a fresh assessment with current evidence.",IF(AC146="A168-SC-ASSUMPTION-CONFLICT","Choose a bounded assumption category or remove the detail.",IF(AC146="A168-SC-INDEPENDENCE-UNPROVEN","Trace origins or correct the support category.",IF(AC146="A168-SC-LIMIT-MISSING","Add the exact limitation or correct the upstream outcome.",IF(AC146="A168-SC-NMC-CLAIM-CHANGED","Run a fresh assessment.",IF(AC146="A168-SC-NMC-USE-CHANGED","Run a fresh assessment for the new use.",IF(AC146="A168-SC-UNCLASSIFIED","Return to method governance; do not invent a result.",IF(AC146="A168-LOW-ASSUMPTION","Keep the assumption explicit and seek evidence that could remove it.",IF(AC146="A168-LOW-HISTORICAL","Use only historically bounded wording and seek current evidence.",IF(AC146="A168-LOW-NOT-ESTABLISHED","Trace provenance or collect genuinely independent evidence.",IF(AC146="A168-LOW-SENSITIVE","Collect the evidence most likely to change the result.",IF(AC146="A168-LOW-SINGLE-ORIGIN","Seek genuinely independent corroboration.",IF(AC146="A168-LOW-WEAK-LINES","Strengthen direct support before consequential use.",IF(AC146="A168-MODERATE-HISTORICAL","Do not generalize it to the current decision without fresh evidence.",IF(AC146="A168-MODERATE-LIMITED","Reopen if the named limitation no longer holds.",IF(AC146="A168-MODERATE-NMC","Reopen if the exact claim, use, evidence or context changes.",IF(AC146="A168-MODERATE-ONE-LINE","A second genuinely independent line could change scope or wording.",IF(AC146="A168-MODERATE-SENSITIVE","Name the likely change trigger and keep the statement bounded.",IF(AC146="A168-MODERATE-SHARED-ORIGINS","Seek genuinely independent origins.",IF(AC146="A168-MODERATE-WEAK-LINES","Strengthen the direct evidence and preserve the limitation.",IF(AC146="A168-HIGH-DIRECT-INDEPENDENT","Reopen on the named evidence, context, assumption or decision-use trigger.",IF(AC146="A168-HIGH-INFERENCE-RETAINED","Retain the inference marker and reopen on the named trigger.",IF(AC146="A168-HIGH-NMC","Reopen on the named evidence, context, assumption or decision-use trigger.",""))))))))))))))))))))))))))))))))))))))</x:f>
      </x:c>
      <x:c r="AH146" s="38" t="str">
        <x:f>IF(A146="","",IF(Z146&lt;&gt;"Eligible","",IF(AND(V146="Consequential / high-impact",W146="Hard to reverse"),"CONF-OVERLAY-CONSEQUENCE + CONF-OVERLAY-HARD-TO-REVERSE",IF(AND(AA146="Low confidence",W146="Hard to reverse"),"CONF-OVERLAY-HARD-TO-REVERSE",IF(V146="Consequential / high-impact","CONF-OVERLAY-CONSEQUENCE",IF(W146="Hard to reverse","CONF-OVERLAY-HARD-TO-REVERSE",IF(OR(V146="Material / decision-changing",W146="Costly to reverse"),"CONF-OVERLAY-CONSEQUENCE","")))))))</x:f>
      </x:c>
      <x:c r="AI146" s="38" t="str">
        <x:f>IF(A146="","",IF(Z146&lt;&gt;"Eligible","",IF(AND(V146="Consequential / high-impact",W146="Hard to reverse"),IF(AA146="Low confidence","Independent review and formal approval required; default to deferral, evidence collection or a reversible test.","Independent accountable review and formal approval required before a consequential, hard-to-reverse action."),IF(AND(AA146="Low confidence",W146="Hard to reverse"),"Independent review and formal approval required; default to deferral, evidence collection or a reversible test.",IF(V146="Consequential / high-impact","Independent accountable review and formal approval required.",IF(W146="Hard to reverse","Independent review required before a hard-to-reverse action.",IF(OR(V146="Material / decision-changing",W146="Costly to reverse"),"Accountable reviewer required before material use.","Owner review; reopen on the named trigger.")))))))</x:f>
      </x:c>
      <x:c r="AJ146" s="38" t="str">
        <x:f>IF(A146="","",IF(Z146&lt;&gt;"Eligible","",IF(AND(V146="Consequential / high-impact",W146="Hard to reverse"),IF(AA146="Low confidence","Do not make an irreversible commitment from this Low-confidence assessment.","Prefer a reversible step and proceed only within the recorded scope after independent review; confidence itself is unchanged."),IF(AND(AA146="Low confidence",W146="Hard to reverse"),"Do not make an irreversible commitment from this Low-confidence assessment.",IF(V146="Consequential / high-impact","Proceed only within the recorded scope after independent review; confidence itself is unchanged.",IF(W146="Hard to reverse","Prefer a reversible step until review is complete.",IF(OR(V146="Material / decision-changing",W146="Costly to reverse"),"Use only after accountable review and within the stated boundary.","Proceed within the stated scope and preserve the reopen condition.")))))))</x:f>
      </x:c>
      <x:c r="AK146" s="37"/>
      <x:c r="AL146" s="37"/>
      <x:c r="AM146" s="37"/>
      <x:c r="AN146" s="37"/>
      <x:c r="AO146" s="42"/>
      <x:c r="AP146" s="38" t="str">
        <x:f>IF(A146="","",IF(Z146&lt;&gt;"Eligible","Not active",IF(OR(AND(AN146&lt;&gt;"",NOT(OR(EXACT(AN146,"Yes"),EXACT(AN146,"No")))),AND(AO146&lt;&gt;"",NOT(ISNUMBER(AO146)))),"H00",IF(OR(AK146="",AM146="",AN146=""),"H01",IF(AND(OR(V146="Material / decision-changing",V146="Consequential / high-impact",W146="Costly to reverse",W146="Hard to reverse"),AL146=""),"H02",IF(AND(OR(V146="Consequential / high-impact",W146="Hard to reverse"),AK146&lt;&gt;"",AL146&lt;&gt;"",EXACT(AK146,AL146)),"H03",IF(AND(AN146="Yes",AO146=""),"H04",IF(AND(AN146="No",AO146&lt;&gt;""),"H05","H06"))))))))</x:f>
      </x:c>
      <x:c r="AQ146" s="38" t="str">
        <x:f>IF(A146="","",IF(AP146="Not active","Not active",IF(OR(AP146="H00",AP146="H01",AP146="H04"),"Incomplete",IF(OR(AP146="H02",AP146="H03",AP146="H05"),"Draft","Complete"))))</x:f>
      </x:c>
      <x:c r="AR146" s="38" t="str">
        <x:f>IF(A146="","",IF(AP146="H00","CONF-HANDOFF-INVALID",IF(AP146="H01","CONF-HANDOFF-INCOMPLETE",IF(AP146="H02","CONF-HANDOFF-REVIEWER",IF(AP146="H03","CONF-HANDOFF-INDEPENDENCE",IF(AP146="H04","CONF-HANDOFF-DATE",IF(AP146="H05","CONF-HANDOFF-DATE-NOT-MATERIAL","")))))))</x:f>
      </x:c>
      <x:c r="AS146" s="38" t="str">
        <x:f>IF(A146="","",IF(AP146="H06","Permitted","Prohibited"))</x:f>
      </x:c>
      <x:c r="AT146" s="38" t="str">
        <x:f>IF(A146="","",IF(OR(AB146="P146",AB146="P147",AB146="P149",AB146="P150"),"What Counts as Reliable Evidence in Competitor Analysis?",IF(AB146="P148","Observed, Inferred and Unresolved Evidence",IF(AB146="P151","How to Handle Contradictory Competitor Evidence",IF(AB146="P152","When Competitor Evidence Becomes Too Old to Use","")))))</x:f>
      </x:c>
      <x:c r="AU146" s="38" t="str">
        <x:f>IF(A146="","","SERPIFAI Confidence Statement Method v1.0.1")</x:f>
      </x:c>
      <x:c r="AV146" s="38" t="str">
        <x:f>IF(A146="","","Qualitative evidence-and-uncertainty protocol; not probability, calibrated accuracy, scoring, assurance or a guarantee.")</x:f>
      </x:c>
    </x:row>
    <x:row r="147">
      <x:c r="A147" s="37"/>
      <x:c r="B147" s="37"/>
      <x:c r="C147" s="37"/>
      <x:c r="D147" s="37"/>
      <x:c r="E147" s="42"/>
      <x:c r="F147" s="37"/>
      <x:c r="G147" s="37"/>
      <x:c r="H147" s="37"/>
      <x:c r="I147" s="37"/>
      <x:c r="J147" s="37"/>
      <x:c r="K147" s="37"/>
      <x:c r="L147" s="37"/>
      <x:c r="M147" s="37"/>
      <x:c r="N147" s="37"/>
      <x:c r="O147" s="37"/>
      <x:c r="P147" s="37"/>
      <x:c r="Q147" s="37"/>
      <x:c r="R147" s="37"/>
      <x:c r="S147" s="37"/>
      <x:c r="T147" s="37"/>
      <x:c r="U147" s="37"/>
      <x:c r="V147" s="37"/>
      <x:c r="W147" s="37"/>
      <x:c r="X147" s="38" t="str">
        <x:f>IF(A147="","",IF(NOT(AND(OR(EXACT(F147,"Use"),EXACT(F147,"Use with limits"),EXACT(F147,"Review required"),EXACT(F147,"Refuse claim"),EXACT(F147,"No material change")),OR(EXACT(J147,"Fit"),EXACT(J147,"Limited / weak"),EXACT(J147,"Stale"),EXACT(J147,"Contradictory"),EXACT(J147,"Missing")),OR(EXACT(K147,"Supported"),EXACT(K147,"Inferred"),EXACT(K147,"Unresolved")),OR(EXACT(L147,"Yes"),EXACT(L147,"Partial"),EXACT(L147,"No"),EXACT(L147,"Unknown")),OR(EXACT(M147,"None found"),EXACT(M147,"Apparent contradiction resolved"),EXACT(M147,"Material contradiction unresolved"),EXACT(M147,"Not checked")),OR(EXACT(N147,"None"),EXACT(N147,"Recoverable missing evidence"),EXACT(N147,"Material evidence unavailable"),EXACT(N147,"Unknown")),OR(EXACT(O147,"Multiple independent lines"),EXACT(O147,"One independent line"),EXACT(O147,"Single-origin only"),EXACT(O147,"Not established")),OR(EXACT(Q147,"None"),EXACT(Q147,"Limited and visible"),EXACT(Q147,"Material but bounded"),EXACT(Q147,"Material and unresolved")),OR(EXACT(S147,"Fit for current decision"),EXACT(S147,"Historical but deliberately bounded"),EXACT(S147,"Stale for current decision"),EXACT(S147,"Context not established")),OR(EXACT(T147,"Unlikely to change assessment"),EXACT(T147,"Could change scope or wording"),EXACT(T147,"Likely to change assessment")),OR(EXACT(V147,"Routine / descriptive"),EXACT(V147,"Material / decision-changing"),EXACT(V147,"Consequential / high-impact")),OR(EXACT(W147,"Easy to reverse"),EXACT(W147,"Costly to reverse"),EXACT(W147,"Hard to reverse")),IF(F147="No material change",OR(EXACT(H147,"Unchanged exact claim"),EXACT(H147,"Changed exact claim")),TRUE),IF(F147="No material change",OR(EXACT(I147,"Unchanged decision use"),EXACT(I147,"Changed decision use")),TRUE),IF(OR(O147="Multiple independent lines",O147="One independent line"),OR(EXACT(P147,"Established independent origins"),EXACT(P147,"Shared or dependent origins"),EXACT(P147,"Not established")),TRUE))),"Invalid","Valid"))</x:f>
      </x:c>
      <x:c r="Y147" s="38" t="str">
        <x:f>IF(A147="","",IF(X147="Invalid","Not evaluated after P00",IF(OR(C147="",D147="",F147="",IF(F147="No material change",OR(H147="",I147=""),FALSE),J147="",K147="",L147="",M147="",N147="",O147="",IF(OR(O147="Multiple independent lines",O147="One independent line"),P147="",FALSE),Q147="",IF(Q147&lt;&gt;"None",R147="",FALSE),S147="",T147="",U147="",V147="",W147=""),"Incomplete","Complete")))</x:f>
      </x:c>
      <x:c r="Z147" s="38" t="str">
        <x:f>IF(A147="","",IF(AB147="P00","Invalid controlled input",IF(AB147="P01","Incomplete",IF(OR(AB147="P02",AB147="P03",AB147="P04",AB147="P05",AB147="P06",AB147="P07",AB147="P08",AB147="P09"),"Not eligible","Eligible"))))</x:f>
      </x:c>
      <x:c r="AA147" s="38" t="str">
        <x:f>IF(A147="","",IF(AB147="P00","No confidence assigned",IF(AB147="P01","No confidence result",IF(OR(AB147="P02",AB147="P03",AB147="P04",AB147="P05",AB147="P06",AB147="P07",AB147="P08",AB147="P09"),"Confidence not assignable",IF(AB147="P10","Low confidence",IF(AB147="P11","Moderate confidence","High confidence"))))))</x:f>
      </x:c>
      <x:c r="AB147" s="38" t="str">
        <x:f>IF(A147="","",IF(X147="Invalid","P00",IF(Y147="Incomplete","P01",IF(F147="Refuse claim","P02",IF(F147="Review required","P03",IF(K147="Unresolved","P04",IF(OR(L147="No",L147="Unknown",L147="Partial"),"P05",IF(OR(J147="Missing",N147&lt;&gt;"None",M147="Not checked"),"P06",IF(OR(J147="Contradictory",M147="Material contradiction unresolved"),"P07",IF(OR(J147="Stale",S147="Stale for current decision",S147="Context not established",Q147="Material and unresolved"),"P08",IF(OR(AND(F147="Use with limits",G147=""),AND(F147="No material change",H147="Changed exact claim"),AND(F147="No material change",I147="Changed decision use"),AND(OR(O147="Multiple independent lines",O147="One independent line"),P147="Not established"),AND(Q147="None",R147&lt;&gt;"")),"P09",IF(OR(Q147="Material but bounded",AND(S147="Historical but deliberately bounded",J147="Limited / weak"),O147="Not established",AND(J147="Limited / weak",O147="Multiple independent lines",P147="Established independent origins",T147="Likely to change assessment"),AND(O147="Single-origin only",NOT(AND(F147="Use",J147="Fit",OR(K147="Supported",K147="Inferred"),L147="Yes",OR(M147="None found",M147="Apparent contradiction resolved"),N147="None",O147="Single-origin only",OR(Q147="None",Q147="Limited and visible"),S147="Fit for current decision",T147="Unlikely to change assessment"))),T147="Likely to change assessment"),"P10",IF(OR(AND(F147="No material change",NOT(AND(OR(F147="Use",F147="No material change"),IF(F147="No material change",AND(H147="Unchanged exact claim",I147="Unchanged decision use"),TRUE),J147="Fit",OR(K147="Supported",K147="Inferred"),L147="Yes",OR(M147="None found",M147="Apparent contradiction resolved"),N147="None",O147="Multiple independent lines",P147="Established independent origins",OR(Q147="None",Q147="Limited and visible"),S147="Fit for current decision",T147="Unlikely to change assessment"))),F147="Use with limits",S147="Historical but deliberately bounded",P147="Shared or dependent origins",O147="One independent line",AND(F147="Use",J147="Fit",OR(K147="Supported",K147="Inferred"),L147="Yes",OR(M147="None found",M147="Apparent contradiction resolved"),N147="None",O147="Single-origin only",OR(Q147="None",Q147="Limited and visible"),S147="Fit for current decision",T147="Unlikely to change assessment"),AND(J147="Limited / weak",O147="Multiple independent lines",P147="Established independent origins",OR(T147="Unlikely to change assessment",T147="Could change scope or wording")),T147="Could change scope or wording"),"P11",IF(AND(OR(F147="Use",F147="No material change"),IF(F147="No material change",AND(H147="Unchanged exact claim",I147="Unchanged decision use"),TRUE),J147="Fit",OR(K147="Supported",K147="Inferred"),L147="Yes",OR(M147="None found",M147="Apparent contradiction resolved"),N147="None",O147="Multiple independent lines",P147="Established independent origins",OR(Q147="None",Q147="Limited and visible"),S147="Fit for current decision",T147="Unlikely to change assessment"),"P12","P09"))))))))))))))</x:f>
      </x:c>
      <x:c r="AC147" s="38" t="str">
        <x:f>IF(A147="","",IF(AB147="P00","CONF-TECH-INVALID-ENUM",IF(AB147="P01","CONF-INCOMPLETE",IF(AB147="P02","CONF-UPSTREAM-REFUSE",IF(AB147="P03","CONF-UPSTREAM-REVIEW",IF(AB147="P04",IF(F147="No material change","CONF-SC-NMC-UNRESOLVED","CONF-UPSTREAM-UNRESOLVED"),IF(AB147="P05",IF(L147="Partial","CONF-DIRECT-FIT-PARTIAL","CONF-DIRECT-FIT"),IF(AB147="P06","CONF-MISSING-OR-UNCHECKED",IF(AB147="P07",IF(F147="No material change","CONF-SC-NMC-CONTRADICTION","CONF-CONTRADICTION"),IF(AB147="P08",IF(Q147="Material and unresolved","CONF-NOT-ASSIGNABLE-ASSUMPTION",IF(AND(F147="No material change",OR(J147="Stale",S147="Stale for current decision")),"CONF-SC-NMC-STALE",IF(S147="Context not established","CONF-NOT-ASSIGNABLE-CONTEXT","CONF-NOT-ASSIGNABLE-STALE-CURRENT"))),IF(AB147="P09",IF(AND(F147="Use with limits",G147=""),"CONF-SC-LIMIT-MISSING",IF(AND(F147="No material change",H147="Changed exact claim"),"CONF-SC-NMC-CLAIM-CHANGED",IF(AND(F147="No material change",I147="Changed decision use"),"CONF-SC-NMC-USE-CHANGED",IF(AND(OR(O147="Multiple independent lines",O147="One independent line"),P147="Not established"),"CONF-SC-INDEPENDENCE-UNPROVEN",IF(AND(Q147="None",R147&lt;&gt;""),"CONF-SC-ASSUMPTION-CONFLICT","CONF-SC-UNCLASSIFIED"))))),IF(AB147="P10",IF(Q147="Material but bounded","CONF-LOW-ASSUMPTION",IF(AND(S147="Historical but deliberately bounded",J147="Limited / weak"),"CONF-LOW-HISTORICAL",IF(O147="Not established","CONF-LOW-NOT-ESTABLISHED",IF(AND(J147="Limited / weak",O147="Multiple independent lines",P147="Established independent origins",T147="Likely to change assessment"),"CONF-LOW-WEAK-LINES",IF(AND(O147="Single-origin only",NOT(AND(F147="Use",J147="Fit",OR(K147="Supported",K147="Inferred"),L147="Yes",OR(M147="None found",M147="Apparent contradiction resolved"),N147="None",O147="Single-origin only",OR(Q147="None",Q147="Limited and visible"),S147="Fit for current decision",T147="Unlikely to change assessment"))),"CONF-LOW-SINGLE-ORIGIN","CONF-LOW-SENSITIVE"))))),IF(AB147="P11",IF(F147="No material change","CONF-MODERATE-NMC",IF(F147="Use with limits","CONF-MODERATE-LIMITED",IF(S147="Historical but deliberately bounded","CONF-MODERATE-HISTORICAL",IF(P147="Shared or dependent origins","CONF-MODERATE-SHARED-ORIGINS",IF(OR(O147="One independent line",AND(F147="Use",J147="Fit",OR(K147="Supported",K147="Inferred"),L147="Yes",OR(M147="None found",M147="Apparent contradiction resolved"),N147="None",O147="Single-origin only",OR(Q147="None",Q147="Limited and visible"),S147="Fit for current decision",T147="Unlikely to change assessment")),"CONF-MODERATE-ONE-LINE",IF(AND(J147="Limited / weak",O147="Multiple independent lines",P147="Established independent origins",OR(T147="Unlikely to change assessment",T147="Could change scope or wording")),"CONF-MODERATE-WEAK-LINES","CONF-MODERATE-SENSITIVE")))))),IF(AB147="P12",IF(F147="No material change","CONF-HIGH-NMC",IF(K147="Inferred","CONF-HIGH-INFERENCE-RETAINED","CONF-HIGH-DIRECT-INDEPENDENT")),""))))))))))))))</x:f>
      </x:c>
      <x:c r="AD147" s="38" t="str">
        <x:f>IF(A147="","",IF(AC147="A169-TECH-INVALID-ENUM","One or more active Stage 1 controlled values are invalid.",IF(AC147="A169-INCOMPLETE","The active Stage 1 assessment is incomplete.",IF(AC147="A169-UPSTREAM-REFUSE","What Counts as Reliable Evidence in Competitor Analysis? returned Refuse claim.",IF(AC147="A169-UPSTREAM-REVIEW","What Counts as Reliable Evidence in Competitor Analysis? returned Review required.",IF(AC147="A169-SC-NMC-UNRESOLVED","The no-material-change claim remains unresolved.",IF(AC147="A169-UPSTREAM-UNRESOLVED","The claim remains unresolved.",IF(AC147="A169-DIRECT-FIT","The evidence does not directly fit the exact submitted claim.",IF(AC147="A169-DIRECT-FIT-PARTIAL","The submitted claim only partially fits the evidence.",IF(AC147="A169-MISSING-OR-UNCHECKED","Required evidence is missing, unavailable, unknown, or contradiction checking is incomplete.",IF(AC147="A169-CONTRADICTION","A material contradiction remains unresolved.",IF(AC147="A169-SC-NMC-CONTRADICTION","The no-material-change submission contains an unresolved material contradiction.",IF(AC147="A169-NOT-ASSIGNABLE-ASSUMPTION","A material assumption remains unresolved.",IF(AC147="A169-NOT-ASSIGNABLE-CONTEXT","The relevant context is not established.",IF(AC147="A169-NOT-ASSIGNABLE-STALE-CURRENT","The evidence or context is stale for the current decision.",IF(AC147="A169-SC-NMC-STALE","The no-material-change assessment is stale for the current decision.",IF(AC147="A169-SC-ASSUMPTION-CONFLICT","The assumption category and detail conflict.",IF(AC147="A169-SC-INDEPENDENCE-UNPROVEN","Independent origins are not established.",IF(AC147="A169-SC-LIMIT-MISSING","Use with limits requires a named limitation.",IF(AC147="A169-SC-NMC-CLAIM-CHANGED","The exact claim changed, so prior confidence cannot be carried forward.",IF(AC147="A169-SC-NMC-USE-CHANGED","The decision use changed.",IF(AC147="A169-SC-UNCLASSIFIED","The valid input combination has no authorized classification.",IF(AC147="A169-LOW-ASSUMPTION","A bounded material assumption makes the eligible assessment fragile.",IF(AC147="A169-LOW-HISTORICAL","Historical, weak support makes the assessment fragile.",IF(AC147="A169-LOW-NOT-ESTABLISHED","Support exists but independent support is not established.",IF(AC147="A169-LOW-SENSITIVE","Plausible new evidence is likely to change the assessment.",IF(AC147="A169-LOW-SINGLE-ORIGIN","The eligible assessment depends on one origin and fails the stable single-origin conjunction.",IF(AC147="A169-LOW-WEAK-LINES","Multiple independent lines remain weak and the result is likely to change.",IF(AC147="A169-MODERATE-HISTORICAL","The evidence supports a deliberately historical, bounded assessment.",IF(AC147="A169-MODERATE-LIMITED","The assessment is eligible only within the named limitation.",IF(AC147="A169-MODERATE-NMC","The unchanged assessment remains eligible but retains meaningful uncertainty.",IF(AC147="A169-MODERATE-ONE-LINE","The assessment rests on one effective line of support.",IF(AC147="A169-MODERATE-SENSITIVE","Meaningful new evidence could change the scope or wording.",IF(AC147="A169-MODERATE-SHARED-ORIGINS","The lines share or depend on common origins, reducing independent corroboration.",IF(AC147="A169-MODERATE-WEAK-LINES","Established independent origins support the assessment, but the evidence remains limited or weak.",IF(AC147="A169-HIGH-DIRECT-INDEPENDENT","Direct, coherent support with established independent origins and limited visible assumptions supports the bounded assessment.",IF(AC147="A169-HIGH-INFERENCE-RETAINED","Direct, coherent support with established independent origins supports the bounded inference; it remains explicitly an inference.",IF(AC147="A169-HIGH-NMC","The exact claim and decision use are unchanged and the strong-support conditions remain satisfied.",""))))))))))))))))))))))))))))))))))))))</x:f>
      </x:c>
      <x:c r="AE147" s="38" t="str">
        <x:f>IF(A147="","",IF(Z147="Invalid controlled input","No confidence statement is permitted.",IF(Z147="Incomplete","No confidence statement is permitted until Stage 1 is complete.",IF(Z147="Not eligible","Confidence not assignable: no confidence statement is permitted for "&amp;C147&amp;" because "&amp;AD147&amp;" "&amp;AG147,IF(AA147="High confidence",IF(K147="Inferred","The evidence supports the inference that ","The available evidence strongly supports the assessment that ")&amp;C147&amp;", with High confidence within "&amp;D147&amp;". The principal remaining uncertainty is "&amp;U147,IF(AA147="Moderate confidence",IF(K147="Inferred","The evidence supports the inference that ","The available evidence supports the assessment that ")&amp;C147&amp;", with Moderate confidence within "&amp;D147&amp;". "&amp;U147&amp;" could change its scope or wording.",IF(K147="Inferred","The limited evidence supports the provisional inference that ","Limited evidence weakly supports the bounded assessment that ")&amp;C147&amp;". Treat it as provisional because "&amp;U147))))))</x:f>
      </x:c>
      <x:c r="AF147" s="38" t="str">
        <x:f>IF(A147="","",IF(Z147="Invalid controlled input","Do not preserve or reuse a previous result.",IF(Z147="Incomplete","Do not infer a result from partial inputs.",IF(Z147="Not eligible","Do not use High, Moderate or Low confidence, zero confidence, very low confidence, or wording that presents the claim as established.",IF(AA147="High confidence","Do not say certain, proven, guaranteed, definitely, conclusive, established fact, or assign a numerical probability.",IF(AA147="Moderate confidence","Do not say definitive, conclusive, established fact, or attach a percentage band.","Do not say shows, confirms, demonstrates as established, or use Low confidence to rescue an unsupported claim."))))))</x:f>
      </x:c>
      <x:c r="AG147" s="38" t="str">
        <x:f>IF(A147="","",IF(AC147="A169-TECH-INVALID-ENUM","Correct the exact invalid value and resubmit.",IF(AC147="A169-INCOMPLETE","Complete every active Stage 1 field.",IF(AC147="A169-UPSTREAM-REFUSE","Resolve or replace the refused claim through What Counts as Reliable Evidence in Competitor Analysis?.",IF(AC147="A169-UPSTREAM-REVIEW","Complete the review in What Counts as Reliable Evidence in Competitor Analysis? before confidence assessment.",IF(AC147="A169-SC-NMC-UNRESOLVED","Resolve the claim status upstream before assigning confidence.",IF(AC147="A169-UPSTREAM-UNRESOLVED","Resolve the claim status upstream before assigning confidence.",IF(AC147="A169-DIRECT-FIT","Narrow or replace the claim and rerun What Counts as Reliable Evidence in Competitor Analysis?.",IF(AC147="A169-DIRECT-FIT-PARTIAL","Submit the separately narrowed proposition approved through What Counts as Reliable Evidence in Competitor Analysis? as the new Exact claim with Direct claim fit set to Yes.",IF(AC147="A169-MISSING-OR-UNCHECKED","Recover or document the required evidence and complete the review in What Counts as Reliable Evidence in Competitor Analysis? before assigning confidence.",IF(AC147="A169-CONTRADICTION","Resolve or preserve the contradiction through How to Handle Contradictory Competitor Evidence before assigning confidence.",IF(AC147="A169-SC-NMC-CONTRADICTION","Resolve or preserve the contradiction through How to Handle Contradictory Competitor Evidence before assigning confidence.",IF(AC147="A169-NOT-ASSIGNABLE-ASSUMPTION","Resolve the material assumption or narrow the claim.",IF(AC147="A169-NOT-ASSIGNABLE-CONTEXT","Establish the relevant context before assigning confidence.",IF(AC147="A169-NOT-ASSIGNABLE-STALE-CURRENT","Update or historically bind the evidence through When Competitor Evidence Becomes Too Old to Use.",IF(AC147="A169-SC-NMC-STALE","Run a fresh assessment with current evidence.",IF(AC147="A169-SC-ASSUMPTION-CONFLICT","Choose a bounded assumption category or remove the detail.",IF(AC147="A169-SC-INDEPENDENCE-UNPROVEN","Trace origins or correct the support category.",IF(AC147="A169-SC-LIMIT-MISSING","Add the exact limitation or correct the upstream outcome.",IF(AC147="A169-SC-NMC-CLAIM-CHANGED","Run a fresh assessment.",IF(AC147="A169-SC-NMC-USE-CHANGED","Run a fresh assessment for the new use.",IF(AC147="A169-SC-UNCLASSIFIED","Return to method governance; do not invent a result.",IF(AC147="A169-LOW-ASSUMPTION","Keep the assumption explicit and seek evidence that could remove it.",IF(AC147="A169-LOW-HISTORICAL","Use only historically bounded wording and seek current evidence.",IF(AC147="A169-LOW-NOT-ESTABLISHED","Trace provenance or collect genuinely independent evidence.",IF(AC147="A169-LOW-SENSITIVE","Collect the evidence most likely to change the result.",IF(AC147="A169-LOW-SINGLE-ORIGIN","Seek genuinely independent corroboration.",IF(AC147="A169-LOW-WEAK-LINES","Strengthen direct support before consequential use.",IF(AC147="A169-MODERATE-HISTORICAL","Do not generalize it to the current decision without fresh evidence.",IF(AC147="A169-MODERATE-LIMITED","Reopen if the named limitation no longer holds.",IF(AC147="A169-MODERATE-NMC","Reopen if the exact claim, use, evidence or context changes.",IF(AC147="A169-MODERATE-ONE-LINE","A second genuinely independent line could change scope or wording.",IF(AC147="A169-MODERATE-SENSITIVE","Name the likely change trigger and keep the statement bounded.",IF(AC147="A169-MODERATE-SHARED-ORIGINS","Seek genuinely independent origins.",IF(AC147="A169-MODERATE-WEAK-LINES","Strengthen the direct evidence and preserve the limitation.",IF(AC147="A169-HIGH-DIRECT-INDEPENDENT","Reopen on the named evidence, context, assumption or decision-use trigger.",IF(AC147="A169-HIGH-INFERENCE-RETAINED","Retain the inference marker and reopen on the named trigger.",IF(AC147="A169-HIGH-NMC","Reopen on the named evidence, context, assumption or decision-use trigger.",""))))))))))))))))))))))))))))))))))))))</x:f>
      </x:c>
      <x:c r="AH147" s="38" t="str">
        <x:f>IF(A147="","",IF(Z147&lt;&gt;"Eligible","",IF(AND(V147="Consequential / high-impact",W147="Hard to reverse"),"CONF-OVERLAY-CONSEQUENCE + CONF-OVERLAY-HARD-TO-REVERSE",IF(AND(AA147="Low confidence",W147="Hard to reverse"),"CONF-OVERLAY-HARD-TO-REVERSE",IF(V147="Consequential / high-impact","CONF-OVERLAY-CONSEQUENCE",IF(W147="Hard to reverse","CONF-OVERLAY-HARD-TO-REVERSE",IF(OR(V147="Material / decision-changing",W147="Costly to reverse"),"CONF-OVERLAY-CONSEQUENCE","")))))))</x:f>
      </x:c>
      <x:c r="AI147" s="38" t="str">
        <x:f>IF(A147="","",IF(Z147&lt;&gt;"Eligible","",IF(AND(V147="Consequential / high-impact",W147="Hard to reverse"),IF(AA147="Low confidence","Independent review and formal approval required; default to deferral, evidence collection or a reversible test.","Independent accountable review and formal approval required before a consequential, hard-to-reverse action."),IF(AND(AA147="Low confidence",W147="Hard to reverse"),"Independent review and formal approval required; default to deferral, evidence collection or a reversible test.",IF(V147="Consequential / high-impact","Independent accountable review and formal approval required.",IF(W147="Hard to reverse","Independent review required before a hard-to-reverse action.",IF(OR(V147="Material / decision-changing",W147="Costly to reverse"),"Accountable reviewer required before material use.","Owner review; reopen on the named trigger.")))))))</x:f>
      </x:c>
      <x:c r="AJ147" s="38" t="str">
        <x:f>IF(A147="","",IF(Z147&lt;&gt;"Eligible","",IF(AND(V147="Consequential / high-impact",W147="Hard to reverse"),IF(AA147="Low confidence","Do not make an irreversible commitment from this Low-confidence assessment.","Prefer a reversible step and proceed only within the recorded scope after independent review; confidence itself is unchanged."),IF(AND(AA147="Low confidence",W147="Hard to reverse"),"Do not make an irreversible commitment from this Low-confidence assessment.",IF(V147="Consequential / high-impact","Proceed only within the recorded scope after independent review; confidence itself is unchanged.",IF(W147="Hard to reverse","Prefer a reversible step until review is complete.",IF(OR(V147="Material / decision-changing",W147="Costly to reverse"),"Use only after accountable review and within the stated boundary.","Proceed within the stated scope and preserve the reopen condition.")))))))</x:f>
      </x:c>
      <x:c r="AK147" s="37"/>
      <x:c r="AL147" s="37"/>
      <x:c r="AM147" s="37"/>
      <x:c r="AN147" s="37"/>
      <x:c r="AO147" s="42"/>
      <x:c r="AP147" s="38" t="str">
        <x:f>IF(A147="","",IF(Z147&lt;&gt;"Eligible","Not active",IF(OR(AND(AN147&lt;&gt;"",NOT(OR(EXACT(AN147,"Yes"),EXACT(AN147,"No")))),AND(AO147&lt;&gt;"",NOT(ISNUMBER(AO147)))),"H00",IF(OR(AK147="",AM147="",AN147=""),"H01",IF(AND(OR(V147="Material / decision-changing",V147="Consequential / high-impact",W147="Costly to reverse",W147="Hard to reverse"),AL147=""),"H02",IF(AND(OR(V147="Consequential / high-impact",W147="Hard to reverse"),AK147&lt;&gt;"",AL147&lt;&gt;"",EXACT(AK147,AL147)),"H03",IF(AND(AN147="Yes",AO147=""),"H04",IF(AND(AN147="No",AO147&lt;&gt;""),"H05","H06"))))))))</x:f>
      </x:c>
      <x:c r="AQ147" s="38" t="str">
        <x:f>IF(A147="","",IF(AP147="Not active","Not active",IF(OR(AP147="H00",AP147="H01",AP147="H04"),"Incomplete",IF(OR(AP147="H02",AP147="H03",AP147="H05"),"Draft","Complete"))))</x:f>
      </x:c>
      <x:c r="AR147" s="38" t="str">
        <x:f>IF(A147="","",IF(AP147="H00","CONF-HANDOFF-INVALID",IF(AP147="H01","CONF-HANDOFF-INCOMPLETE",IF(AP147="H02","CONF-HANDOFF-REVIEWER",IF(AP147="H03","CONF-HANDOFF-INDEPENDENCE",IF(AP147="H04","CONF-HANDOFF-DATE",IF(AP147="H05","CONF-HANDOFF-DATE-NOT-MATERIAL","")))))))</x:f>
      </x:c>
      <x:c r="AS147" s="38" t="str">
        <x:f>IF(A147="","",IF(AP147="H06","Permitted","Prohibited"))</x:f>
      </x:c>
      <x:c r="AT147" s="38" t="str">
        <x:f>IF(A147="","",IF(OR(AB147="P147",AB147="P148",AB147="P150",AB147="P151"),"What Counts as Reliable Evidence in Competitor Analysis?",IF(AB147="P149","Observed, Inferred and Unresolved Evidence",IF(AB147="P152","How to Handle Contradictory Competitor Evidence",IF(AB147="P153","When Competitor Evidence Becomes Too Old to Use","")))))</x:f>
      </x:c>
      <x:c r="AU147" s="38" t="str">
        <x:f>IF(A147="","","SERPIFAI Confidence Statement Method v1.0.1")</x:f>
      </x:c>
      <x:c r="AV147" s="38" t="str">
        <x:f>IF(A147="","","Qualitative evidence-and-uncertainty protocol; not probability, calibrated accuracy, scoring, assurance or a guarantee.")</x:f>
      </x:c>
    </x:row>
    <x:row r="148">
      <x:c r="A148" s="37"/>
      <x:c r="B148" s="37"/>
      <x:c r="C148" s="37"/>
      <x:c r="D148" s="37"/>
      <x:c r="E148" s="42"/>
      <x:c r="F148" s="37"/>
      <x:c r="G148" s="37"/>
      <x:c r="H148" s="37"/>
      <x:c r="I148" s="37"/>
      <x:c r="J148" s="37"/>
      <x:c r="K148" s="37"/>
      <x:c r="L148" s="37"/>
      <x:c r="M148" s="37"/>
      <x:c r="N148" s="37"/>
      <x:c r="O148" s="37"/>
      <x:c r="P148" s="37"/>
      <x:c r="Q148" s="37"/>
      <x:c r="R148" s="37"/>
      <x:c r="S148" s="37"/>
      <x:c r="T148" s="37"/>
      <x:c r="U148" s="37"/>
      <x:c r="V148" s="37"/>
      <x:c r="W148" s="37"/>
      <x:c r="X148" s="38" t="str">
        <x:f>IF(A148="","",IF(NOT(AND(OR(EXACT(F148,"Use"),EXACT(F148,"Use with limits"),EXACT(F148,"Review required"),EXACT(F148,"Refuse claim"),EXACT(F148,"No material change")),OR(EXACT(J148,"Fit"),EXACT(J148,"Limited / weak"),EXACT(J148,"Stale"),EXACT(J148,"Contradictory"),EXACT(J148,"Missing")),OR(EXACT(K148,"Supported"),EXACT(K148,"Inferred"),EXACT(K148,"Unresolved")),OR(EXACT(L148,"Yes"),EXACT(L148,"Partial"),EXACT(L148,"No"),EXACT(L148,"Unknown")),OR(EXACT(M148,"None found"),EXACT(M148,"Apparent contradiction resolved"),EXACT(M148,"Material contradiction unresolved"),EXACT(M148,"Not checked")),OR(EXACT(N148,"None"),EXACT(N148,"Recoverable missing evidence"),EXACT(N148,"Material evidence unavailable"),EXACT(N148,"Unknown")),OR(EXACT(O148,"Multiple independent lines"),EXACT(O148,"One independent line"),EXACT(O148,"Single-origin only"),EXACT(O148,"Not established")),OR(EXACT(Q148,"None"),EXACT(Q148,"Limited and visible"),EXACT(Q148,"Material but bounded"),EXACT(Q148,"Material and unresolved")),OR(EXACT(S148,"Fit for current decision"),EXACT(S148,"Historical but deliberately bounded"),EXACT(S148,"Stale for current decision"),EXACT(S148,"Context not established")),OR(EXACT(T148,"Unlikely to change assessment"),EXACT(T148,"Could change scope or wording"),EXACT(T148,"Likely to change assessment")),OR(EXACT(V148,"Routine / descriptive"),EXACT(V148,"Material / decision-changing"),EXACT(V148,"Consequential / high-impact")),OR(EXACT(W148,"Easy to reverse"),EXACT(W148,"Costly to reverse"),EXACT(W148,"Hard to reverse")),IF(F148="No material change",OR(EXACT(H148,"Unchanged exact claim"),EXACT(H148,"Changed exact claim")),TRUE),IF(F148="No material change",OR(EXACT(I148,"Unchanged decision use"),EXACT(I148,"Changed decision use")),TRUE),IF(OR(O148="Multiple independent lines",O148="One independent line"),OR(EXACT(P148,"Established independent origins"),EXACT(P148,"Shared or dependent origins"),EXACT(P148,"Not established")),TRUE))),"Invalid","Valid"))</x:f>
      </x:c>
      <x:c r="Y148" s="38" t="str">
        <x:f>IF(A148="","",IF(X148="Invalid","Not evaluated after P00",IF(OR(C148="",D148="",F148="",IF(F148="No material change",OR(H148="",I148=""),FALSE),J148="",K148="",L148="",M148="",N148="",O148="",IF(OR(O148="Multiple independent lines",O148="One independent line"),P148="",FALSE),Q148="",IF(Q148&lt;&gt;"None",R148="",FALSE),S148="",T148="",U148="",V148="",W148=""),"Incomplete","Complete")))</x:f>
      </x:c>
      <x:c r="Z148" s="38" t="str">
        <x:f>IF(A148="","",IF(AB148="P00","Invalid controlled input",IF(AB148="P01","Incomplete",IF(OR(AB148="P02",AB148="P03",AB148="P04",AB148="P05",AB148="P06",AB148="P07",AB148="P08",AB148="P09"),"Not eligible","Eligible"))))</x:f>
      </x:c>
      <x:c r="AA148" s="38" t="str">
        <x:f>IF(A148="","",IF(AB148="P00","No confidence assigned",IF(AB148="P01","No confidence result",IF(OR(AB148="P02",AB148="P03",AB148="P04",AB148="P05",AB148="P06",AB148="P07",AB148="P08",AB148="P09"),"Confidence not assignable",IF(AB148="P10","Low confidence",IF(AB148="P11","Moderate confidence","High confidence"))))))</x:f>
      </x:c>
      <x:c r="AB148" s="38" t="str">
        <x:f>IF(A148="","",IF(X148="Invalid","P00",IF(Y148="Incomplete","P01",IF(F148="Refuse claim","P02",IF(F148="Review required","P03",IF(K148="Unresolved","P04",IF(OR(L148="No",L148="Unknown",L148="Partial"),"P05",IF(OR(J148="Missing",N148&lt;&gt;"None",M148="Not checked"),"P06",IF(OR(J148="Contradictory",M148="Material contradiction unresolved"),"P07",IF(OR(J148="Stale",S148="Stale for current decision",S148="Context not established",Q148="Material and unresolved"),"P08",IF(OR(AND(F148="Use with limits",G148=""),AND(F148="No material change",H148="Changed exact claim"),AND(F148="No material change",I148="Changed decision use"),AND(OR(O148="Multiple independent lines",O148="One independent line"),P148="Not established"),AND(Q148="None",R148&lt;&gt;"")),"P09",IF(OR(Q148="Material but bounded",AND(S148="Historical but deliberately bounded",J148="Limited / weak"),O148="Not established",AND(J148="Limited / weak",O148="Multiple independent lines",P148="Established independent origins",T148="Likely to change assessment"),AND(O148="Single-origin only",NOT(AND(F148="Use",J148="Fit",OR(K148="Supported",K148="Inferred"),L148="Yes",OR(M148="None found",M148="Apparent contradiction resolved"),N148="None",O148="Single-origin only",OR(Q148="None",Q148="Limited and visible"),S148="Fit for current decision",T148="Unlikely to change assessment"))),T148="Likely to change assessment"),"P10",IF(OR(AND(F148="No material change",NOT(AND(OR(F148="Use",F148="No material change"),IF(F148="No material change",AND(H148="Unchanged exact claim",I148="Unchanged decision use"),TRUE),J148="Fit",OR(K148="Supported",K148="Inferred"),L148="Yes",OR(M148="None found",M148="Apparent contradiction resolved"),N148="None",O148="Multiple independent lines",P148="Established independent origins",OR(Q148="None",Q148="Limited and visible"),S148="Fit for current decision",T148="Unlikely to change assessment"))),F148="Use with limits",S148="Historical but deliberately bounded",P148="Shared or dependent origins",O148="One independent line",AND(F148="Use",J148="Fit",OR(K148="Supported",K148="Inferred"),L148="Yes",OR(M148="None found",M148="Apparent contradiction resolved"),N148="None",O148="Single-origin only",OR(Q148="None",Q148="Limited and visible"),S148="Fit for current decision",T148="Unlikely to change assessment"),AND(J148="Limited / weak",O148="Multiple independent lines",P148="Established independent origins",OR(T148="Unlikely to change assessment",T148="Could change scope or wording")),T148="Could change scope or wording"),"P11",IF(AND(OR(F148="Use",F148="No material change"),IF(F148="No material change",AND(H148="Unchanged exact claim",I148="Unchanged decision use"),TRUE),J148="Fit",OR(K148="Supported",K148="Inferred"),L148="Yes",OR(M148="None found",M148="Apparent contradiction resolved"),N148="None",O148="Multiple independent lines",P148="Established independent origins",OR(Q148="None",Q148="Limited and visible"),S148="Fit for current decision",T148="Unlikely to change assessment"),"P12","P09"))))))))))))))</x:f>
      </x:c>
      <x:c r="AC148" s="38" t="str">
        <x:f>IF(A148="","",IF(AB148="P00","CONF-TECH-INVALID-ENUM",IF(AB148="P01","CONF-INCOMPLETE",IF(AB148="P02","CONF-UPSTREAM-REFUSE",IF(AB148="P03","CONF-UPSTREAM-REVIEW",IF(AB148="P04",IF(F148="No material change","CONF-SC-NMC-UNRESOLVED","CONF-UPSTREAM-UNRESOLVED"),IF(AB148="P05",IF(L148="Partial","CONF-DIRECT-FIT-PARTIAL","CONF-DIRECT-FIT"),IF(AB148="P06","CONF-MISSING-OR-UNCHECKED",IF(AB148="P07",IF(F148="No material change","CONF-SC-NMC-CONTRADICTION","CONF-CONTRADICTION"),IF(AB148="P08",IF(Q148="Material and unresolved","CONF-NOT-ASSIGNABLE-ASSUMPTION",IF(AND(F148="No material change",OR(J148="Stale",S148="Stale for current decision")),"CONF-SC-NMC-STALE",IF(S148="Context not established","CONF-NOT-ASSIGNABLE-CONTEXT","CONF-NOT-ASSIGNABLE-STALE-CURRENT"))),IF(AB148="P09",IF(AND(F148="Use with limits",G148=""),"CONF-SC-LIMIT-MISSING",IF(AND(F148="No material change",H148="Changed exact claim"),"CONF-SC-NMC-CLAIM-CHANGED",IF(AND(F148="No material change",I148="Changed decision use"),"CONF-SC-NMC-USE-CHANGED",IF(AND(OR(O148="Multiple independent lines",O148="One independent line"),P148="Not established"),"CONF-SC-INDEPENDENCE-UNPROVEN",IF(AND(Q148="None",R148&lt;&gt;""),"CONF-SC-ASSUMPTION-CONFLICT","CONF-SC-UNCLASSIFIED"))))),IF(AB148="P10",IF(Q148="Material but bounded","CONF-LOW-ASSUMPTION",IF(AND(S148="Historical but deliberately bounded",J148="Limited / weak"),"CONF-LOW-HISTORICAL",IF(O148="Not established","CONF-LOW-NOT-ESTABLISHED",IF(AND(J148="Limited / weak",O148="Multiple independent lines",P148="Established independent origins",T148="Likely to change assessment"),"CONF-LOW-WEAK-LINES",IF(AND(O148="Single-origin only",NOT(AND(F148="Use",J148="Fit",OR(K148="Supported",K148="Inferred"),L148="Yes",OR(M148="None found",M148="Apparent contradiction resolved"),N148="None",O148="Single-origin only",OR(Q148="None",Q148="Limited and visible"),S148="Fit for current decision",T148="Unlikely to change assessment"))),"CONF-LOW-SINGLE-ORIGIN","CONF-LOW-SENSITIVE"))))),IF(AB148="P11",IF(F148="No material change","CONF-MODERATE-NMC",IF(F148="Use with limits","CONF-MODERATE-LIMITED",IF(S148="Historical but deliberately bounded","CONF-MODERATE-HISTORICAL",IF(P148="Shared or dependent origins","CONF-MODERATE-SHARED-ORIGINS",IF(OR(O148="One independent line",AND(F148="Use",J148="Fit",OR(K148="Supported",K148="Inferred"),L148="Yes",OR(M148="None found",M148="Apparent contradiction resolved"),N148="None",O148="Single-origin only",OR(Q148="None",Q148="Limited and visible"),S148="Fit for current decision",T148="Unlikely to change assessment")),"CONF-MODERATE-ONE-LINE",IF(AND(J148="Limited / weak",O148="Multiple independent lines",P148="Established independent origins",OR(T148="Unlikely to change assessment",T148="Could change scope or wording")),"CONF-MODERATE-WEAK-LINES","CONF-MODERATE-SENSITIVE")))))),IF(AB148="P12",IF(F148="No material change","CONF-HIGH-NMC",IF(K148="Inferred","CONF-HIGH-INFERENCE-RETAINED","CONF-HIGH-DIRECT-INDEPENDENT")),""))))))))))))))</x:f>
      </x:c>
      <x:c r="AD148" s="38" t="str">
        <x:f>IF(A148="","",IF(AC148="A170-TECH-INVALID-ENUM","One or more active Stage 1 controlled values are invalid.",IF(AC148="A170-INCOMPLETE","The active Stage 1 assessment is incomplete.",IF(AC148="A170-UPSTREAM-REFUSE","What Counts as Reliable Evidence in Competitor Analysis? returned Refuse claim.",IF(AC148="A170-UPSTREAM-REVIEW","What Counts as Reliable Evidence in Competitor Analysis? returned Review required.",IF(AC148="A170-SC-NMC-UNRESOLVED","The no-material-change claim remains unresolved.",IF(AC148="A170-UPSTREAM-UNRESOLVED","The claim remains unresolved.",IF(AC148="A170-DIRECT-FIT","The evidence does not directly fit the exact submitted claim.",IF(AC148="A170-DIRECT-FIT-PARTIAL","The submitted claim only partially fits the evidence.",IF(AC148="A170-MISSING-OR-UNCHECKED","Required evidence is missing, unavailable, unknown, or contradiction checking is incomplete.",IF(AC148="A170-CONTRADICTION","A material contradiction remains unresolved.",IF(AC148="A170-SC-NMC-CONTRADICTION","The no-material-change submission contains an unresolved material contradiction.",IF(AC148="A170-NOT-ASSIGNABLE-ASSUMPTION","A material assumption remains unresolved.",IF(AC148="A170-NOT-ASSIGNABLE-CONTEXT","The relevant context is not established.",IF(AC148="A170-NOT-ASSIGNABLE-STALE-CURRENT","The evidence or context is stale for the current decision.",IF(AC148="A170-SC-NMC-STALE","The no-material-change assessment is stale for the current decision.",IF(AC148="A170-SC-ASSUMPTION-CONFLICT","The assumption category and detail conflict.",IF(AC148="A170-SC-INDEPENDENCE-UNPROVEN","Independent origins are not established.",IF(AC148="A170-SC-LIMIT-MISSING","Use with limits requires a named limitation.",IF(AC148="A170-SC-NMC-CLAIM-CHANGED","The exact claim changed, so prior confidence cannot be carried forward.",IF(AC148="A170-SC-NMC-USE-CHANGED","The decision use changed.",IF(AC148="A170-SC-UNCLASSIFIED","The valid input combination has no authorized classification.",IF(AC148="A170-LOW-ASSUMPTION","A bounded material assumption makes the eligible assessment fragile.",IF(AC148="A170-LOW-HISTORICAL","Historical, weak support makes the assessment fragile.",IF(AC148="A170-LOW-NOT-ESTABLISHED","Support exists but independent support is not established.",IF(AC148="A170-LOW-SENSITIVE","Plausible new evidence is likely to change the assessment.",IF(AC148="A170-LOW-SINGLE-ORIGIN","The eligible assessment depends on one origin and fails the stable single-origin conjunction.",IF(AC148="A170-LOW-WEAK-LINES","Multiple independent lines remain weak and the result is likely to change.",IF(AC148="A170-MODERATE-HISTORICAL","The evidence supports a deliberately historical, bounded assessment.",IF(AC148="A170-MODERATE-LIMITED","The assessment is eligible only within the named limitation.",IF(AC148="A170-MODERATE-NMC","The unchanged assessment remains eligible but retains meaningful uncertainty.",IF(AC148="A170-MODERATE-ONE-LINE","The assessment rests on one effective line of support.",IF(AC148="A170-MODERATE-SENSITIVE","Meaningful new evidence could change the scope or wording.",IF(AC148="A170-MODERATE-SHARED-ORIGINS","The lines share or depend on common origins, reducing independent corroboration.",IF(AC148="A170-MODERATE-WEAK-LINES","Established independent origins support the assessment, but the evidence remains limited or weak.",IF(AC148="A170-HIGH-DIRECT-INDEPENDENT","Direct, coherent support with established independent origins and limited visible assumptions supports the bounded assessment.",IF(AC148="A170-HIGH-INFERENCE-RETAINED","Direct, coherent support with established independent origins supports the bounded inference; it remains explicitly an inference.",IF(AC148="A170-HIGH-NMC","The exact claim and decision use are unchanged and the strong-support conditions remain satisfied.",""))))))))))))))))))))))))))))))))))))))</x:f>
      </x:c>
      <x:c r="AE148" s="38" t="str">
        <x:f>IF(A148="","",IF(Z148="Invalid controlled input","No confidence statement is permitted.",IF(Z148="Incomplete","No confidence statement is permitted until Stage 1 is complete.",IF(Z148="Not eligible","Confidence not assignable: no confidence statement is permitted for "&amp;C148&amp;" because "&amp;AD148&amp;" "&amp;AG148,IF(AA148="High confidence",IF(K148="Inferred","The evidence supports the inference that ","The available evidence strongly supports the assessment that ")&amp;C148&amp;", with High confidence within "&amp;D148&amp;". The principal remaining uncertainty is "&amp;U148,IF(AA148="Moderate confidence",IF(K148="Inferred","The evidence supports the inference that ","The available evidence supports the assessment that ")&amp;C148&amp;", with Moderate confidence within "&amp;D148&amp;". "&amp;U148&amp;" could change its scope or wording.",IF(K148="Inferred","The limited evidence supports the provisional inference that ","Limited evidence weakly supports the bounded assessment that ")&amp;C148&amp;". Treat it as provisional because "&amp;U148))))))</x:f>
      </x:c>
      <x:c r="AF148" s="38" t="str">
        <x:f>IF(A148="","",IF(Z148="Invalid controlled input","Do not preserve or reuse a previous result.",IF(Z148="Incomplete","Do not infer a result from partial inputs.",IF(Z148="Not eligible","Do not use High, Moderate or Low confidence, zero confidence, very low confidence, or wording that presents the claim as established.",IF(AA148="High confidence","Do not say certain, proven, guaranteed, definitely, conclusive, established fact, or assign a numerical probability.",IF(AA148="Moderate confidence","Do not say definitive, conclusive, established fact, or attach a percentage band.","Do not say shows, confirms, demonstrates as established, or use Low confidence to rescue an unsupported claim."))))))</x:f>
      </x:c>
      <x:c r="AG148" s="38" t="str">
        <x:f>IF(A148="","",IF(AC148="A170-TECH-INVALID-ENUM","Correct the exact invalid value and resubmit.",IF(AC148="A170-INCOMPLETE","Complete every active Stage 1 field.",IF(AC148="A170-UPSTREAM-REFUSE","Resolve or replace the refused claim through What Counts as Reliable Evidence in Competitor Analysis?.",IF(AC148="A170-UPSTREAM-REVIEW","Complete the review in What Counts as Reliable Evidence in Competitor Analysis? before confidence assessment.",IF(AC148="A170-SC-NMC-UNRESOLVED","Resolve the claim status upstream before assigning confidence.",IF(AC148="A170-UPSTREAM-UNRESOLVED","Resolve the claim status upstream before assigning confidence.",IF(AC148="A170-DIRECT-FIT","Narrow or replace the claim and rerun What Counts as Reliable Evidence in Competitor Analysis?.",IF(AC148="A170-DIRECT-FIT-PARTIAL","Submit the separately narrowed proposition approved through What Counts as Reliable Evidence in Competitor Analysis? as the new Exact claim with Direct claim fit set to Yes.",IF(AC148="A170-MISSING-OR-UNCHECKED","Recover or document the required evidence and complete the review in What Counts as Reliable Evidence in Competitor Analysis? before assigning confidence.",IF(AC148="A170-CONTRADICTION","Resolve or preserve the contradiction through How to Handle Contradictory Competitor Evidence before assigning confidence.",IF(AC148="A170-SC-NMC-CONTRADICTION","Resolve or preserve the contradiction through How to Handle Contradictory Competitor Evidence before assigning confidence.",IF(AC148="A170-NOT-ASSIGNABLE-ASSUMPTION","Resolve the material assumption or narrow the claim.",IF(AC148="A170-NOT-ASSIGNABLE-CONTEXT","Establish the relevant context before assigning confidence.",IF(AC148="A170-NOT-ASSIGNABLE-STALE-CURRENT","Update or historically bind the evidence through When Competitor Evidence Becomes Too Old to Use.",IF(AC148="A170-SC-NMC-STALE","Run a fresh assessment with current evidence.",IF(AC148="A170-SC-ASSUMPTION-CONFLICT","Choose a bounded assumption category or remove the detail.",IF(AC148="A170-SC-INDEPENDENCE-UNPROVEN","Trace origins or correct the support category.",IF(AC148="A170-SC-LIMIT-MISSING","Add the exact limitation or correct the upstream outcome.",IF(AC148="A170-SC-NMC-CLAIM-CHANGED","Run a fresh assessment.",IF(AC148="A170-SC-NMC-USE-CHANGED","Run a fresh assessment for the new use.",IF(AC148="A170-SC-UNCLASSIFIED","Return to method governance; do not invent a result.",IF(AC148="A170-LOW-ASSUMPTION","Keep the assumption explicit and seek evidence that could remove it.",IF(AC148="A170-LOW-HISTORICAL","Use only historically bounded wording and seek current evidence.",IF(AC148="A170-LOW-NOT-ESTABLISHED","Trace provenance or collect genuinely independent evidence.",IF(AC148="A170-LOW-SENSITIVE","Collect the evidence most likely to change the result.",IF(AC148="A170-LOW-SINGLE-ORIGIN","Seek genuinely independent corroboration.",IF(AC148="A170-LOW-WEAK-LINES","Strengthen direct support before consequential use.",IF(AC148="A170-MODERATE-HISTORICAL","Do not generalize it to the current decision without fresh evidence.",IF(AC148="A170-MODERATE-LIMITED","Reopen if the named limitation no longer holds.",IF(AC148="A170-MODERATE-NMC","Reopen if the exact claim, use, evidence or context changes.",IF(AC148="A170-MODERATE-ONE-LINE","A second genuinely independent line could change scope or wording.",IF(AC148="A170-MODERATE-SENSITIVE","Name the likely change trigger and keep the statement bounded.",IF(AC148="A170-MODERATE-SHARED-ORIGINS","Seek genuinely independent origins.",IF(AC148="A170-MODERATE-WEAK-LINES","Strengthen the direct evidence and preserve the limitation.",IF(AC148="A170-HIGH-DIRECT-INDEPENDENT","Reopen on the named evidence, context, assumption or decision-use trigger.",IF(AC148="A170-HIGH-INFERENCE-RETAINED","Retain the inference marker and reopen on the named trigger.",IF(AC148="A170-HIGH-NMC","Reopen on the named evidence, context, assumption or decision-use trigger.",""))))))))))))))))))))))))))))))))))))))</x:f>
      </x:c>
      <x:c r="AH148" s="38" t="str">
        <x:f>IF(A148="","",IF(Z148&lt;&gt;"Eligible","",IF(AND(V148="Consequential / high-impact",W148="Hard to reverse"),"CONF-OVERLAY-CONSEQUENCE + CONF-OVERLAY-HARD-TO-REVERSE",IF(AND(AA148="Low confidence",W148="Hard to reverse"),"CONF-OVERLAY-HARD-TO-REVERSE",IF(V148="Consequential / high-impact","CONF-OVERLAY-CONSEQUENCE",IF(W148="Hard to reverse","CONF-OVERLAY-HARD-TO-REVERSE",IF(OR(V148="Material / decision-changing",W148="Costly to reverse"),"CONF-OVERLAY-CONSEQUENCE","")))))))</x:f>
      </x:c>
      <x:c r="AI148" s="38" t="str">
        <x:f>IF(A148="","",IF(Z148&lt;&gt;"Eligible","",IF(AND(V148="Consequential / high-impact",W148="Hard to reverse"),IF(AA148="Low confidence","Independent review and formal approval required; default to deferral, evidence collection or a reversible test.","Independent accountable review and formal approval required before a consequential, hard-to-reverse action."),IF(AND(AA148="Low confidence",W148="Hard to reverse"),"Independent review and formal approval required; default to deferral, evidence collection or a reversible test.",IF(V148="Consequential / high-impact","Independent accountable review and formal approval required.",IF(W148="Hard to reverse","Independent review required before a hard-to-reverse action.",IF(OR(V148="Material / decision-changing",W148="Costly to reverse"),"Accountable reviewer required before material use.","Owner review; reopen on the named trigger.")))))))</x:f>
      </x:c>
      <x:c r="AJ148" s="38" t="str">
        <x:f>IF(A148="","",IF(Z148&lt;&gt;"Eligible","",IF(AND(V148="Consequential / high-impact",W148="Hard to reverse"),IF(AA148="Low confidence","Do not make an irreversible commitment from this Low-confidence assessment.","Prefer a reversible step and proceed only within the recorded scope after independent review; confidence itself is unchanged."),IF(AND(AA148="Low confidence",W148="Hard to reverse"),"Do not make an irreversible commitment from this Low-confidence assessment.",IF(V148="Consequential / high-impact","Proceed only within the recorded scope after independent review; confidence itself is unchanged.",IF(W148="Hard to reverse","Prefer a reversible step until review is complete.",IF(OR(V148="Material / decision-changing",W148="Costly to reverse"),"Use only after accountable review and within the stated boundary.","Proceed within the stated scope and preserve the reopen condition.")))))))</x:f>
      </x:c>
      <x:c r="AK148" s="37"/>
      <x:c r="AL148" s="37"/>
      <x:c r="AM148" s="37"/>
      <x:c r="AN148" s="37"/>
      <x:c r="AO148" s="42"/>
      <x:c r="AP148" s="38" t="str">
        <x:f>IF(A148="","",IF(Z148&lt;&gt;"Eligible","Not active",IF(OR(AND(AN148&lt;&gt;"",NOT(OR(EXACT(AN148,"Yes"),EXACT(AN148,"No")))),AND(AO148&lt;&gt;"",NOT(ISNUMBER(AO148)))),"H00",IF(OR(AK148="",AM148="",AN148=""),"H01",IF(AND(OR(V148="Material / decision-changing",V148="Consequential / high-impact",W148="Costly to reverse",W148="Hard to reverse"),AL148=""),"H02",IF(AND(OR(V148="Consequential / high-impact",W148="Hard to reverse"),AK148&lt;&gt;"",AL148&lt;&gt;"",EXACT(AK148,AL148)),"H03",IF(AND(AN148="Yes",AO148=""),"H04",IF(AND(AN148="No",AO148&lt;&gt;""),"H05","H06"))))))))</x:f>
      </x:c>
      <x:c r="AQ148" s="38" t="str">
        <x:f>IF(A148="","",IF(AP148="Not active","Not active",IF(OR(AP148="H00",AP148="H01",AP148="H04"),"Incomplete",IF(OR(AP148="H02",AP148="H03",AP148="H05"),"Draft","Complete"))))</x:f>
      </x:c>
      <x:c r="AR148" s="38" t="str">
        <x:f>IF(A148="","",IF(AP148="H00","CONF-HANDOFF-INVALID",IF(AP148="H01","CONF-HANDOFF-INCOMPLETE",IF(AP148="H02","CONF-HANDOFF-REVIEWER",IF(AP148="H03","CONF-HANDOFF-INDEPENDENCE",IF(AP148="H04","CONF-HANDOFF-DATE",IF(AP148="H05","CONF-HANDOFF-DATE-NOT-MATERIAL","")))))))</x:f>
      </x:c>
      <x:c r="AS148" s="38" t="str">
        <x:f>IF(A148="","",IF(AP148="H06","Permitted","Prohibited"))</x:f>
      </x:c>
      <x:c r="AT148" s="38" t="str">
        <x:f>IF(A148="","",IF(OR(AB148="P148",AB148="P149",AB148="P151",AB148="P152"),"What Counts as Reliable Evidence in Competitor Analysis?",IF(AB148="P150","Observed, Inferred and Unresolved Evidence",IF(AB148="P153","How to Handle Contradictory Competitor Evidence",IF(AB148="P154","When Competitor Evidence Becomes Too Old to Use","")))))</x:f>
      </x:c>
      <x:c r="AU148" s="38" t="str">
        <x:f>IF(A148="","","SERPIFAI Confidence Statement Method v1.0.1")</x:f>
      </x:c>
      <x:c r="AV148" s="38" t="str">
        <x:f>IF(A148="","","Qualitative evidence-and-uncertainty protocol; not probability, calibrated accuracy, scoring, assurance or a guarantee.")</x:f>
      </x:c>
    </x:row>
    <x:row r="149">
      <x:c r="A149" s="37"/>
      <x:c r="B149" s="37"/>
      <x:c r="C149" s="37"/>
      <x:c r="D149" s="37"/>
      <x:c r="E149" s="42"/>
      <x:c r="F149" s="37"/>
      <x:c r="G149" s="37"/>
      <x:c r="H149" s="37"/>
      <x:c r="I149" s="37"/>
      <x:c r="J149" s="37"/>
      <x:c r="K149" s="37"/>
      <x:c r="L149" s="37"/>
      <x:c r="M149" s="37"/>
      <x:c r="N149" s="37"/>
      <x:c r="O149" s="37"/>
      <x:c r="P149" s="37"/>
      <x:c r="Q149" s="37"/>
      <x:c r="R149" s="37"/>
      <x:c r="S149" s="37"/>
      <x:c r="T149" s="37"/>
      <x:c r="U149" s="37"/>
      <x:c r="V149" s="37"/>
      <x:c r="W149" s="37"/>
      <x:c r="X149" s="38" t="str">
        <x:f>IF(A149="","",IF(NOT(AND(OR(EXACT(F149,"Use"),EXACT(F149,"Use with limits"),EXACT(F149,"Review required"),EXACT(F149,"Refuse claim"),EXACT(F149,"No material change")),OR(EXACT(J149,"Fit"),EXACT(J149,"Limited / weak"),EXACT(J149,"Stale"),EXACT(J149,"Contradictory"),EXACT(J149,"Missing")),OR(EXACT(K149,"Supported"),EXACT(K149,"Inferred"),EXACT(K149,"Unresolved")),OR(EXACT(L149,"Yes"),EXACT(L149,"Partial"),EXACT(L149,"No"),EXACT(L149,"Unknown")),OR(EXACT(M149,"None found"),EXACT(M149,"Apparent contradiction resolved"),EXACT(M149,"Material contradiction unresolved"),EXACT(M149,"Not checked")),OR(EXACT(N149,"None"),EXACT(N149,"Recoverable missing evidence"),EXACT(N149,"Material evidence unavailable"),EXACT(N149,"Unknown")),OR(EXACT(O149,"Multiple independent lines"),EXACT(O149,"One independent line"),EXACT(O149,"Single-origin only"),EXACT(O149,"Not established")),OR(EXACT(Q149,"None"),EXACT(Q149,"Limited and visible"),EXACT(Q149,"Material but bounded"),EXACT(Q149,"Material and unresolved")),OR(EXACT(S149,"Fit for current decision"),EXACT(S149,"Historical but deliberately bounded"),EXACT(S149,"Stale for current decision"),EXACT(S149,"Context not established")),OR(EXACT(T149,"Unlikely to change assessment"),EXACT(T149,"Could change scope or wording"),EXACT(T149,"Likely to change assessment")),OR(EXACT(V149,"Routine / descriptive"),EXACT(V149,"Material / decision-changing"),EXACT(V149,"Consequential / high-impact")),OR(EXACT(W149,"Easy to reverse"),EXACT(W149,"Costly to reverse"),EXACT(W149,"Hard to reverse")),IF(F149="No material change",OR(EXACT(H149,"Unchanged exact claim"),EXACT(H149,"Changed exact claim")),TRUE),IF(F149="No material change",OR(EXACT(I149,"Unchanged decision use"),EXACT(I149,"Changed decision use")),TRUE),IF(OR(O149="Multiple independent lines",O149="One independent line"),OR(EXACT(P149,"Established independent origins"),EXACT(P149,"Shared or dependent origins"),EXACT(P149,"Not established")),TRUE))),"Invalid","Valid"))</x:f>
      </x:c>
      <x:c r="Y149" s="38" t="str">
        <x:f>IF(A149="","",IF(X149="Invalid","Not evaluated after P00",IF(OR(C149="",D149="",F149="",IF(F149="No material change",OR(H149="",I149=""),FALSE),J149="",K149="",L149="",M149="",N149="",O149="",IF(OR(O149="Multiple independent lines",O149="One independent line"),P149="",FALSE),Q149="",IF(Q149&lt;&gt;"None",R149="",FALSE),S149="",T149="",U149="",V149="",W149=""),"Incomplete","Complete")))</x:f>
      </x:c>
      <x:c r="Z149" s="38" t="str">
        <x:f>IF(A149="","",IF(AB149="P00","Invalid controlled input",IF(AB149="P01","Incomplete",IF(OR(AB149="P02",AB149="P03",AB149="P04",AB149="P05",AB149="P06",AB149="P07",AB149="P08",AB149="P09"),"Not eligible","Eligible"))))</x:f>
      </x:c>
      <x:c r="AA149" s="38" t="str">
        <x:f>IF(A149="","",IF(AB149="P00","No confidence assigned",IF(AB149="P01","No confidence result",IF(OR(AB149="P02",AB149="P03",AB149="P04",AB149="P05",AB149="P06",AB149="P07",AB149="P08",AB149="P09"),"Confidence not assignable",IF(AB149="P10","Low confidence",IF(AB149="P11","Moderate confidence","High confidence"))))))</x:f>
      </x:c>
      <x:c r="AB149" s="38" t="str">
        <x:f>IF(A149="","",IF(X149="Invalid","P00",IF(Y149="Incomplete","P01",IF(F149="Refuse claim","P02",IF(F149="Review required","P03",IF(K149="Unresolved","P04",IF(OR(L149="No",L149="Unknown",L149="Partial"),"P05",IF(OR(J149="Missing",N149&lt;&gt;"None",M149="Not checked"),"P06",IF(OR(J149="Contradictory",M149="Material contradiction unresolved"),"P07",IF(OR(J149="Stale",S149="Stale for current decision",S149="Context not established",Q149="Material and unresolved"),"P08",IF(OR(AND(F149="Use with limits",G149=""),AND(F149="No material change",H149="Changed exact claim"),AND(F149="No material change",I149="Changed decision use"),AND(OR(O149="Multiple independent lines",O149="One independent line"),P149="Not established"),AND(Q149="None",R149&lt;&gt;"")),"P09",IF(OR(Q149="Material but bounded",AND(S149="Historical but deliberately bounded",J149="Limited / weak"),O149="Not established",AND(J149="Limited / weak",O149="Multiple independent lines",P149="Established independent origins",T149="Likely to change assessment"),AND(O149="Single-origin only",NOT(AND(F149="Use",J149="Fit",OR(K149="Supported",K149="Inferred"),L149="Yes",OR(M149="None found",M149="Apparent contradiction resolved"),N149="None",O149="Single-origin only",OR(Q149="None",Q149="Limited and visible"),S149="Fit for current decision",T149="Unlikely to change assessment"))),T149="Likely to change assessment"),"P10",IF(OR(AND(F149="No material change",NOT(AND(OR(F149="Use",F149="No material change"),IF(F149="No material change",AND(H149="Unchanged exact claim",I149="Unchanged decision use"),TRUE),J149="Fit",OR(K149="Supported",K149="Inferred"),L149="Yes",OR(M149="None found",M149="Apparent contradiction resolved"),N149="None",O149="Multiple independent lines",P149="Established independent origins",OR(Q149="None",Q149="Limited and visible"),S149="Fit for current decision",T149="Unlikely to change assessment"))),F149="Use with limits",S149="Historical but deliberately bounded",P149="Shared or dependent origins",O149="One independent line",AND(F149="Use",J149="Fit",OR(K149="Supported",K149="Inferred"),L149="Yes",OR(M149="None found",M149="Apparent contradiction resolved"),N149="None",O149="Single-origin only",OR(Q149="None",Q149="Limited and visible"),S149="Fit for current decision",T149="Unlikely to change assessment"),AND(J149="Limited / weak",O149="Multiple independent lines",P149="Established independent origins",OR(T149="Unlikely to change assessment",T149="Could change scope or wording")),T149="Could change scope or wording"),"P11",IF(AND(OR(F149="Use",F149="No material change"),IF(F149="No material change",AND(H149="Unchanged exact claim",I149="Unchanged decision use"),TRUE),J149="Fit",OR(K149="Supported",K149="Inferred"),L149="Yes",OR(M149="None found",M149="Apparent contradiction resolved"),N149="None",O149="Multiple independent lines",P149="Established independent origins",OR(Q149="None",Q149="Limited and visible"),S149="Fit for current decision",T149="Unlikely to change assessment"),"P12","P09"))))))))))))))</x:f>
      </x:c>
      <x:c r="AC149" s="38" t="str">
        <x:f>IF(A149="","",IF(AB149="P00","CONF-TECH-INVALID-ENUM",IF(AB149="P01","CONF-INCOMPLETE",IF(AB149="P02","CONF-UPSTREAM-REFUSE",IF(AB149="P03","CONF-UPSTREAM-REVIEW",IF(AB149="P04",IF(F149="No material change","CONF-SC-NMC-UNRESOLVED","CONF-UPSTREAM-UNRESOLVED"),IF(AB149="P05",IF(L149="Partial","CONF-DIRECT-FIT-PARTIAL","CONF-DIRECT-FIT"),IF(AB149="P06","CONF-MISSING-OR-UNCHECKED",IF(AB149="P07",IF(F149="No material change","CONF-SC-NMC-CONTRADICTION","CONF-CONTRADICTION"),IF(AB149="P08",IF(Q149="Material and unresolved","CONF-NOT-ASSIGNABLE-ASSUMPTION",IF(AND(F149="No material change",OR(J149="Stale",S149="Stale for current decision")),"CONF-SC-NMC-STALE",IF(S149="Context not established","CONF-NOT-ASSIGNABLE-CONTEXT","CONF-NOT-ASSIGNABLE-STALE-CURRENT"))),IF(AB149="P09",IF(AND(F149="Use with limits",G149=""),"CONF-SC-LIMIT-MISSING",IF(AND(F149="No material change",H149="Changed exact claim"),"CONF-SC-NMC-CLAIM-CHANGED",IF(AND(F149="No material change",I149="Changed decision use"),"CONF-SC-NMC-USE-CHANGED",IF(AND(OR(O149="Multiple independent lines",O149="One independent line"),P149="Not established"),"CONF-SC-INDEPENDENCE-UNPROVEN",IF(AND(Q149="None",R149&lt;&gt;""),"CONF-SC-ASSUMPTION-CONFLICT","CONF-SC-UNCLASSIFIED"))))),IF(AB149="P10",IF(Q149="Material but bounded","CONF-LOW-ASSUMPTION",IF(AND(S149="Historical but deliberately bounded",J149="Limited / weak"),"CONF-LOW-HISTORICAL",IF(O149="Not established","CONF-LOW-NOT-ESTABLISHED",IF(AND(J149="Limited / weak",O149="Multiple independent lines",P149="Established independent origins",T149="Likely to change assessment"),"CONF-LOW-WEAK-LINES",IF(AND(O149="Single-origin only",NOT(AND(F149="Use",J149="Fit",OR(K149="Supported",K149="Inferred"),L149="Yes",OR(M149="None found",M149="Apparent contradiction resolved"),N149="None",O149="Single-origin only",OR(Q149="None",Q149="Limited and visible"),S149="Fit for current decision",T149="Unlikely to change assessment"))),"CONF-LOW-SINGLE-ORIGIN","CONF-LOW-SENSITIVE"))))),IF(AB149="P11",IF(F149="No material change","CONF-MODERATE-NMC",IF(F149="Use with limits","CONF-MODERATE-LIMITED",IF(S149="Historical but deliberately bounded","CONF-MODERATE-HISTORICAL",IF(P149="Shared or dependent origins","CONF-MODERATE-SHARED-ORIGINS",IF(OR(O149="One independent line",AND(F149="Use",J149="Fit",OR(K149="Supported",K149="Inferred"),L149="Yes",OR(M149="None found",M149="Apparent contradiction resolved"),N149="None",O149="Single-origin only",OR(Q149="None",Q149="Limited and visible"),S149="Fit for current decision",T149="Unlikely to change assessment")),"CONF-MODERATE-ONE-LINE",IF(AND(J149="Limited / weak",O149="Multiple independent lines",P149="Established independent origins",OR(T149="Unlikely to change assessment",T149="Could change scope or wording")),"CONF-MODERATE-WEAK-LINES","CONF-MODERATE-SENSITIVE")))))),IF(AB149="P12",IF(F149="No material change","CONF-HIGH-NMC",IF(K149="Inferred","CONF-HIGH-INFERENCE-RETAINED","CONF-HIGH-DIRECT-INDEPENDENT")),""))))))))))))))</x:f>
      </x:c>
      <x:c r="AD149" s="38" t="str">
        <x:f>IF(A149="","",IF(AC149="A171-TECH-INVALID-ENUM","One or more active Stage 1 controlled values are invalid.",IF(AC149="A171-INCOMPLETE","The active Stage 1 assessment is incomplete.",IF(AC149="A171-UPSTREAM-REFUSE","What Counts as Reliable Evidence in Competitor Analysis? returned Refuse claim.",IF(AC149="A171-UPSTREAM-REVIEW","What Counts as Reliable Evidence in Competitor Analysis? returned Review required.",IF(AC149="A171-SC-NMC-UNRESOLVED","The no-material-change claim remains unresolved.",IF(AC149="A171-UPSTREAM-UNRESOLVED","The claim remains unresolved.",IF(AC149="A171-DIRECT-FIT","The evidence does not directly fit the exact submitted claim.",IF(AC149="A171-DIRECT-FIT-PARTIAL","The submitted claim only partially fits the evidence.",IF(AC149="A171-MISSING-OR-UNCHECKED","Required evidence is missing, unavailable, unknown, or contradiction checking is incomplete.",IF(AC149="A171-CONTRADICTION","A material contradiction remains unresolved.",IF(AC149="A171-SC-NMC-CONTRADICTION","The no-material-change submission contains an unresolved material contradiction.",IF(AC149="A171-NOT-ASSIGNABLE-ASSUMPTION","A material assumption remains unresolved.",IF(AC149="A171-NOT-ASSIGNABLE-CONTEXT","The relevant context is not established.",IF(AC149="A171-NOT-ASSIGNABLE-STALE-CURRENT","The evidence or context is stale for the current decision.",IF(AC149="A171-SC-NMC-STALE","The no-material-change assessment is stale for the current decision.",IF(AC149="A171-SC-ASSUMPTION-CONFLICT","The assumption category and detail conflict.",IF(AC149="A171-SC-INDEPENDENCE-UNPROVEN","Independent origins are not established.",IF(AC149="A171-SC-LIMIT-MISSING","Use with limits requires a named limitation.",IF(AC149="A171-SC-NMC-CLAIM-CHANGED","The exact claim changed, so prior confidence cannot be carried forward.",IF(AC149="A171-SC-NMC-USE-CHANGED","The decision use changed.",IF(AC149="A171-SC-UNCLASSIFIED","The valid input combination has no authorized classification.",IF(AC149="A171-LOW-ASSUMPTION","A bounded material assumption makes the eligible assessment fragile.",IF(AC149="A171-LOW-HISTORICAL","Historical, weak support makes the assessment fragile.",IF(AC149="A171-LOW-NOT-ESTABLISHED","Support exists but independent support is not established.",IF(AC149="A171-LOW-SENSITIVE","Plausible new evidence is likely to change the assessment.",IF(AC149="A171-LOW-SINGLE-ORIGIN","The eligible assessment depends on one origin and fails the stable single-origin conjunction.",IF(AC149="A171-LOW-WEAK-LINES","Multiple independent lines remain weak and the result is likely to change.",IF(AC149="A171-MODERATE-HISTORICAL","The evidence supports a deliberately historical, bounded assessment.",IF(AC149="A171-MODERATE-LIMITED","The assessment is eligible only within the named limitation.",IF(AC149="A171-MODERATE-NMC","The unchanged assessment remains eligible but retains meaningful uncertainty.",IF(AC149="A171-MODERATE-ONE-LINE","The assessment rests on one effective line of support.",IF(AC149="A171-MODERATE-SENSITIVE","Meaningful new evidence could change the scope or wording.",IF(AC149="A171-MODERATE-SHARED-ORIGINS","The lines share or depend on common origins, reducing independent corroboration.",IF(AC149="A171-MODERATE-WEAK-LINES","Established independent origins support the assessment, but the evidence remains limited or weak.",IF(AC149="A171-HIGH-DIRECT-INDEPENDENT","Direct, coherent support with established independent origins and limited visible assumptions supports the bounded assessment.",IF(AC149="A171-HIGH-INFERENCE-RETAINED","Direct, coherent support with established independent origins supports the bounded inference; it remains explicitly an inference.",IF(AC149="A171-HIGH-NMC","The exact claim and decision use are unchanged and the strong-support conditions remain satisfied.",""))))))))))))))))))))))))))))))))))))))</x:f>
      </x:c>
      <x:c r="AE149" s="38" t="str">
        <x:f>IF(A149="","",IF(Z149="Invalid controlled input","No confidence statement is permitted.",IF(Z149="Incomplete","No confidence statement is permitted until Stage 1 is complete.",IF(Z149="Not eligible","Confidence not assignable: no confidence statement is permitted for "&amp;C149&amp;" because "&amp;AD149&amp;" "&amp;AG149,IF(AA149="High confidence",IF(K149="Inferred","The evidence supports the inference that ","The available evidence strongly supports the assessment that ")&amp;C149&amp;", with High confidence within "&amp;D149&amp;". The principal remaining uncertainty is "&amp;U149,IF(AA149="Moderate confidence",IF(K149="Inferred","The evidence supports the inference that ","The available evidence supports the assessment that ")&amp;C149&amp;", with Moderate confidence within "&amp;D149&amp;". "&amp;U149&amp;" could change its scope or wording.",IF(K149="Inferred","The limited evidence supports the provisional inference that ","Limited evidence weakly supports the bounded assessment that ")&amp;C149&amp;". Treat it as provisional because "&amp;U149))))))</x:f>
      </x:c>
      <x:c r="AF149" s="38" t="str">
        <x:f>IF(A149="","",IF(Z149="Invalid controlled input","Do not preserve or reuse a previous result.",IF(Z149="Incomplete","Do not infer a result from partial inputs.",IF(Z149="Not eligible","Do not use High, Moderate or Low confidence, zero confidence, very low confidence, or wording that presents the claim as established.",IF(AA149="High confidence","Do not say certain, proven, guaranteed, definitely, conclusive, established fact, or assign a numerical probability.",IF(AA149="Moderate confidence","Do not say definitive, conclusive, established fact, or attach a percentage band.","Do not say shows, confirms, demonstrates as established, or use Low confidence to rescue an unsupported claim."))))))</x:f>
      </x:c>
      <x:c r="AG149" s="38" t="str">
        <x:f>IF(A149="","",IF(AC149="A171-TECH-INVALID-ENUM","Correct the exact invalid value and resubmit.",IF(AC149="A171-INCOMPLETE","Complete every active Stage 1 field.",IF(AC149="A171-UPSTREAM-REFUSE","Resolve or replace the refused claim through What Counts as Reliable Evidence in Competitor Analysis?.",IF(AC149="A171-UPSTREAM-REVIEW","Complete the review in What Counts as Reliable Evidence in Competitor Analysis? before confidence assessment.",IF(AC149="A171-SC-NMC-UNRESOLVED","Resolve the claim status upstream before assigning confidence.",IF(AC149="A171-UPSTREAM-UNRESOLVED","Resolve the claim status upstream before assigning confidence.",IF(AC149="A171-DIRECT-FIT","Narrow or replace the claim and rerun What Counts as Reliable Evidence in Competitor Analysis?.",IF(AC149="A171-DIRECT-FIT-PARTIAL","Submit the separately narrowed proposition approved through What Counts as Reliable Evidence in Competitor Analysis? as the new Exact claim with Direct claim fit set to Yes.",IF(AC149="A171-MISSING-OR-UNCHECKED","Recover or document the required evidence and complete the review in What Counts as Reliable Evidence in Competitor Analysis? before assigning confidence.",IF(AC149="A171-CONTRADICTION","Resolve or preserve the contradiction through How to Handle Contradictory Competitor Evidence before assigning confidence.",IF(AC149="A171-SC-NMC-CONTRADICTION","Resolve or preserve the contradiction through How to Handle Contradictory Competitor Evidence before assigning confidence.",IF(AC149="A171-NOT-ASSIGNABLE-ASSUMPTION","Resolve the material assumption or narrow the claim.",IF(AC149="A171-NOT-ASSIGNABLE-CONTEXT","Establish the relevant context before assigning confidence.",IF(AC149="A171-NOT-ASSIGNABLE-STALE-CURRENT","Update or historically bind the evidence through When Competitor Evidence Becomes Too Old to Use.",IF(AC149="A171-SC-NMC-STALE","Run a fresh assessment with current evidence.",IF(AC149="A171-SC-ASSUMPTION-CONFLICT","Choose a bounded assumption category or remove the detail.",IF(AC149="A171-SC-INDEPENDENCE-UNPROVEN","Trace origins or correct the support category.",IF(AC149="A171-SC-LIMIT-MISSING","Add the exact limitation or correct the upstream outcome.",IF(AC149="A171-SC-NMC-CLAIM-CHANGED","Run a fresh assessment.",IF(AC149="A171-SC-NMC-USE-CHANGED","Run a fresh assessment for the new use.",IF(AC149="A171-SC-UNCLASSIFIED","Return to method governance; do not invent a result.",IF(AC149="A171-LOW-ASSUMPTION","Keep the assumption explicit and seek evidence that could remove it.",IF(AC149="A171-LOW-HISTORICAL","Use only historically bounded wording and seek current evidence.",IF(AC149="A171-LOW-NOT-ESTABLISHED","Trace provenance or collect genuinely independent evidence.",IF(AC149="A171-LOW-SENSITIVE","Collect the evidence most likely to change the result.",IF(AC149="A171-LOW-SINGLE-ORIGIN","Seek genuinely independent corroboration.",IF(AC149="A171-LOW-WEAK-LINES","Strengthen direct support before consequential use.",IF(AC149="A171-MODERATE-HISTORICAL","Do not generalize it to the current decision without fresh evidence.",IF(AC149="A171-MODERATE-LIMITED","Reopen if the named limitation no longer holds.",IF(AC149="A171-MODERATE-NMC","Reopen if the exact claim, use, evidence or context changes.",IF(AC149="A171-MODERATE-ONE-LINE","A second genuinely independent line could change scope or wording.",IF(AC149="A171-MODERATE-SENSITIVE","Name the likely change trigger and keep the statement bounded.",IF(AC149="A171-MODERATE-SHARED-ORIGINS","Seek genuinely independent origins.",IF(AC149="A171-MODERATE-WEAK-LINES","Strengthen the direct evidence and preserve the limitation.",IF(AC149="A171-HIGH-DIRECT-INDEPENDENT","Reopen on the named evidence, context, assumption or decision-use trigger.",IF(AC149="A171-HIGH-INFERENCE-RETAINED","Retain the inference marker and reopen on the named trigger.",IF(AC149="A171-HIGH-NMC","Reopen on the named evidence, context, assumption or decision-use trigger.",""))))))))))))))))))))))))))))))))))))))</x:f>
      </x:c>
      <x:c r="AH149" s="38" t="str">
        <x:f>IF(A149="","",IF(Z149&lt;&gt;"Eligible","",IF(AND(V149="Consequential / high-impact",W149="Hard to reverse"),"CONF-OVERLAY-CONSEQUENCE + CONF-OVERLAY-HARD-TO-REVERSE",IF(AND(AA149="Low confidence",W149="Hard to reverse"),"CONF-OVERLAY-HARD-TO-REVERSE",IF(V149="Consequential / high-impact","CONF-OVERLAY-CONSEQUENCE",IF(W149="Hard to reverse","CONF-OVERLAY-HARD-TO-REVERSE",IF(OR(V149="Material / decision-changing",W149="Costly to reverse"),"CONF-OVERLAY-CONSEQUENCE","")))))))</x:f>
      </x:c>
      <x:c r="AI149" s="38" t="str">
        <x:f>IF(A149="","",IF(Z149&lt;&gt;"Eligible","",IF(AND(V149="Consequential / high-impact",W149="Hard to reverse"),IF(AA149="Low confidence","Independent review and formal approval required; default to deferral, evidence collection or a reversible test.","Independent accountable review and formal approval required before a consequential, hard-to-reverse action."),IF(AND(AA149="Low confidence",W149="Hard to reverse"),"Independent review and formal approval required; default to deferral, evidence collection or a reversible test.",IF(V149="Consequential / high-impact","Independent accountable review and formal approval required.",IF(W149="Hard to reverse","Independent review required before a hard-to-reverse action.",IF(OR(V149="Material / decision-changing",W149="Costly to reverse"),"Accountable reviewer required before material use.","Owner review; reopen on the named trigger.")))))))</x:f>
      </x:c>
      <x:c r="AJ149" s="38" t="str">
        <x:f>IF(A149="","",IF(Z149&lt;&gt;"Eligible","",IF(AND(V149="Consequential / high-impact",W149="Hard to reverse"),IF(AA149="Low confidence","Do not make an irreversible commitment from this Low-confidence assessment.","Prefer a reversible step and proceed only within the recorded scope after independent review; confidence itself is unchanged."),IF(AND(AA149="Low confidence",W149="Hard to reverse"),"Do not make an irreversible commitment from this Low-confidence assessment.",IF(V149="Consequential / high-impact","Proceed only within the recorded scope after independent review; confidence itself is unchanged.",IF(W149="Hard to reverse","Prefer a reversible step until review is complete.",IF(OR(V149="Material / decision-changing",W149="Costly to reverse"),"Use only after accountable review and within the stated boundary.","Proceed within the stated scope and preserve the reopen condition.")))))))</x:f>
      </x:c>
      <x:c r="AK149" s="37"/>
      <x:c r="AL149" s="37"/>
      <x:c r="AM149" s="37"/>
      <x:c r="AN149" s="37"/>
      <x:c r="AO149" s="42"/>
      <x:c r="AP149" s="38" t="str">
        <x:f>IF(A149="","",IF(Z149&lt;&gt;"Eligible","Not active",IF(OR(AND(AN149&lt;&gt;"",NOT(OR(EXACT(AN149,"Yes"),EXACT(AN149,"No")))),AND(AO149&lt;&gt;"",NOT(ISNUMBER(AO149)))),"H00",IF(OR(AK149="",AM149="",AN149=""),"H01",IF(AND(OR(V149="Material / decision-changing",V149="Consequential / high-impact",W149="Costly to reverse",W149="Hard to reverse"),AL149=""),"H02",IF(AND(OR(V149="Consequential / high-impact",W149="Hard to reverse"),AK149&lt;&gt;"",AL149&lt;&gt;"",EXACT(AK149,AL149)),"H03",IF(AND(AN149="Yes",AO149=""),"H04",IF(AND(AN149="No",AO149&lt;&gt;""),"H05","H06"))))))))</x:f>
      </x:c>
      <x:c r="AQ149" s="38" t="str">
        <x:f>IF(A149="","",IF(AP149="Not active","Not active",IF(OR(AP149="H00",AP149="H01",AP149="H04"),"Incomplete",IF(OR(AP149="H02",AP149="H03",AP149="H05"),"Draft","Complete"))))</x:f>
      </x:c>
      <x:c r="AR149" s="38" t="str">
        <x:f>IF(A149="","",IF(AP149="H00","CONF-HANDOFF-INVALID",IF(AP149="H01","CONF-HANDOFF-INCOMPLETE",IF(AP149="H02","CONF-HANDOFF-REVIEWER",IF(AP149="H03","CONF-HANDOFF-INDEPENDENCE",IF(AP149="H04","CONF-HANDOFF-DATE",IF(AP149="H05","CONF-HANDOFF-DATE-NOT-MATERIAL","")))))))</x:f>
      </x:c>
      <x:c r="AS149" s="38" t="str">
        <x:f>IF(A149="","",IF(AP149="H06","Permitted","Prohibited"))</x:f>
      </x:c>
      <x:c r="AT149" s="38" t="str">
        <x:f>IF(A149="","",IF(OR(AB149="P149",AB149="P150",AB149="P152",AB149="P153"),"What Counts as Reliable Evidence in Competitor Analysis?",IF(AB149="P151","Observed, Inferred and Unresolved Evidence",IF(AB149="P154","How to Handle Contradictory Competitor Evidence",IF(AB149="P155","When Competitor Evidence Becomes Too Old to Use","")))))</x:f>
      </x:c>
      <x:c r="AU149" s="38" t="str">
        <x:f>IF(A149="","","SERPIFAI Confidence Statement Method v1.0.1")</x:f>
      </x:c>
      <x:c r="AV149" s="38" t="str">
        <x:f>IF(A149="","","Qualitative evidence-and-uncertainty protocol; not probability, calibrated accuracy, scoring, assurance or a guarantee.")</x:f>
      </x:c>
    </x:row>
    <x:row r="150">
      <x:c r="A150" s="37"/>
      <x:c r="B150" s="37"/>
      <x:c r="C150" s="37"/>
      <x:c r="D150" s="37"/>
      <x:c r="E150" s="42"/>
      <x:c r="F150" s="37"/>
      <x:c r="G150" s="37"/>
      <x:c r="H150" s="37"/>
      <x:c r="I150" s="37"/>
      <x:c r="J150" s="37"/>
      <x:c r="K150" s="37"/>
      <x:c r="L150" s="37"/>
      <x:c r="M150" s="37"/>
      <x:c r="N150" s="37"/>
      <x:c r="O150" s="37"/>
      <x:c r="P150" s="37"/>
      <x:c r="Q150" s="37"/>
      <x:c r="R150" s="37"/>
      <x:c r="S150" s="37"/>
      <x:c r="T150" s="37"/>
      <x:c r="U150" s="37"/>
      <x:c r="V150" s="37"/>
      <x:c r="W150" s="37"/>
      <x:c r="X150" s="38" t="str">
        <x:f>IF(A150="","",IF(NOT(AND(OR(EXACT(F150,"Use"),EXACT(F150,"Use with limits"),EXACT(F150,"Review required"),EXACT(F150,"Refuse claim"),EXACT(F150,"No material change")),OR(EXACT(J150,"Fit"),EXACT(J150,"Limited / weak"),EXACT(J150,"Stale"),EXACT(J150,"Contradictory"),EXACT(J150,"Missing")),OR(EXACT(K150,"Supported"),EXACT(K150,"Inferred"),EXACT(K150,"Unresolved")),OR(EXACT(L150,"Yes"),EXACT(L150,"Partial"),EXACT(L150,"No"),EXACT(L150,"Unknown")),OR(EXACT(M150,"None found"),EXACT(M150,"Apparent contradiction resolved"),EXACT(M150,"Material contradiction unresolved"),EXACT(M150,"Not checked")),OR(EXACT(N150,"None"),EXACT(N150,"Recoverable missing evidence"),EXACT(N150,"Material evidence unavailable"),EXACT(N150,"Unknown")),OR(EXACT(O150,"Multiple independent lines"),EXACT(O150,"One independent line"),EXACT(O150,"Single-origin only"),EXACT(O150,"Not established")),OR(EXACT(Q150,"None"),EXACT(Q150,"Limited and visible"),EXACT(Q150,"Material but bounded"),EXACT(Q150,"Material and unresolved")),OR(EXACT(S150,"Fit for current decision"),EXACT(S150,"Historical but deliberately bounded"),EXACT(S150,"Stale for current decision"),EXACT(S150,"Context not established")),OR(EXACT(T150,"Unlikely to change assessment"),EXACT(T150,"Could change scope or wording"),EXACT(T150,"Likely to change assessment")),OR(EXACT(V150,"Routine / descriptive"),EXACT(V150,"Material / decision-changing"),EXACT(V150,"Consequential / high-impact")),OR(EXACT(W150,"Easy to reverse"),EXACT(W150,"Costly to reverse"),EXACT(W150,"Hard to reverse")),IF(F150="No material change",OR(EXACT(H150,"Unchanged exact claim"),EXACT(H150,"Changed exact claim")),TRUE),IF(F150="No material change",OR(EXACT(I150,"Unchanged decision use"),EXACT(I150,"Changed decision use")),TRUE),IF(OR(O150="Multiple independent lines",O150="One independent line"),OR(EXACT(P150,"Established independent origins"),EXACT(P150,"Shared or dependent origins"),EXACT(P150,"Not established")),TRUE))),"Invalid","Valid"))</x:f>
      </x:c>
      <x:c r="Y150" s="38" t="str">
        <x:f>IF(A150="","",IF(X150="Invalid","Not evaluated after P00",IF(OR(C150="",D150="",F150="",IF(F150="No material change",OR(H150="",I150=""),FALSE),J150="",K150="",L150="",M150="",N150="",O150="",IF(OR(O150="Multiple independent lines",O150="One independent line"),P150="",FALSE),Q150="",IF(Q150&lt;&gt;"None",R150="",FALSE),S150="",T150="",U150="",V150="",W150=""),"Incomplete","Complete")))</x:f>
      </x:c>
      <x:c r="Z150" s="38" t="str">
        <x:f>IF(A150="","",IF(AB150="P00","Invalid controlled input",IF(AB150="P01","Incomplete",IF(OR(AB150="P02",AB150="P03",AB150="P04",AB150="P05",AB150="P06",AB150="P07",AB150="P08",AB150="P09"),"Not eligible","Eligible"))))</x:f>
      </x:c>
      <x:c r="AA150" s="38" t="str">
        <x:f>IF(A150="","",IF(AB150="P00","No confidence assigned",IF(AB150="P01","No confidence result",IF(OR(AB150="P02",AB150="P03",AB150="P04",AB150="P05",AB150="P06",AB150="P07",AB150="P08",AB150="P09"),"Confidence not assignable",IF(AB150="P10","Low confidence",IF(AB150="P11","Moderate confidence","High confidence"))))))</x:f>
      </x:c>
      <x:c r="AB150" s="38" t="str">
        <x:f>IF(A150="","",IF(X150="Invalid","P00",IF(Y150="Incomplete","P01",IF(F150="Refuse claim","P02",IF(F150="Review required","P03",IF(K150="Unresolved","P04",IF(OR(L150="No",L150="Unknown",L150="Partial"),"P05",IF(OR(J150="Missing",N150&lt;&gt;"None",M150="Not checked"),"P06",IF(OR(J150="Contradictory",M150="Material contradiction unresolved"),"P07",IF(OR(J150="Stale",S150="Stale for current decision",S150="Context not established",Q150="Material and unresolved"),"P08",IF(OR(AND(F150="Use with limits",G150=""),AND(F150="No material change",H150="Changed exact claim"),AND(F150="No material change",I150="Changed decision use"),AND(OR(O150="Multiple independent lines",O150="One independent line"),P150="Not established"),AND(Q150="None",R150&lt;&gt;"")),"P09",IF(OR(Q150="Material but bounded",AND(S150="Historical but deliberately bounded",J150="Limited / weak"),O150="Not established",AND(J150="Limited / weak",O150="Multiple independent lines",P150="Established independent origins",T150="Likely to change assessment"),AND(O150="Single-origin only",NOT(AND(F150="Use",J150="Fit",OR(K150="Supported",K150="Inferred"),L150="Yes",OR(M150="None found",M150="Apparent contradiction resolved"),N150="None",O150="Single-origin only",OR(Q150="None",Q150="Limited and visible"),S150="Fit for current decision",T150="Unlikely to change assessment"))),T150="Likely to change assessment"),"P10",IF(OR(AND(F150="No material change",NOT(AND(OR(F150="Use",F150="No material change"),IF(F150="No material change",AND(H150="Unchanged exact claim",I150="Unchanged decision use"),TRUE),J150="Fit",OR(K150="Supported",K150="Inferred"),L150="Yes",OR(M150="None found",M150="Apparent contradiction resolved"),N150="None",O150="Multiple independent lines",P150="Established independent origins",OR(Q150="None",Q150="Limited and visible"),S150="Fit for current decision",T150="Unlikely to change assessment"))),F150="Use with limits",S150="Historical but deliberately bounded",P150="Shared or dependent origins",O150="One independent line",AND(F150="Use",J150="Fit",OR(K150="Supported",K150="Inferred"),L150="Yes",OR(M150="None found",M150="Apparent contradiction resolved"),N150="None",O150="Single-origin only",OR(Q150="None",Q150="Limited and visible"),S150="Fit for current decision",T150="Unlikely to change assessment"),AND(J150="Limited / weak",O150="Multiple independent lines",P150="Established independent origins",OR(T150="Unlikely to change assessment",T150="Could change scope or wording")),T150="Could change scope or wording"),"P11",IF(AND(OR(F150="Use",F150="No material change"),IF(F150="No material change",AND(H150="Unchanged exact claim",I150="Unchanged decision use"),TRUE),J150="Fit",OR(K150="Supported",K150="Inferred"),L150="Yes",OR(M150="None found",M150="Apparent contradiction resolved"),N150="None",O150="Multiple independent lines",P150="Established independent origins",OR(Q150="None",Q150="Limited and visible"),S150="Fit for current decision",T150="Unlikely to change assessment"),"P12","P09"))))))))))))))</x:f>
      </x:c>
      <x:c r="AC150" s="38" t="str">
        <x:f>IF(A150="","",IF(AB150="P00","CONF-TECH-INVALID-ENUM",IF(AB150="P01","CONF-INCOMPLETE",IF(AB150="P02","CONF-UPSTREAM-REFUSE",IF(AB150="P03","CONF-UPSTREAM-REVIEW",IF(AB150="P04",IF(F150="No material change","CONF-SC-NMC-UNRESOLVED","CONF-UPSTREAM-UNRESOLVED"),IF(AB150="P05",IF(L150="Partial","CONF-DIRECT-FIT-PARTIAL","CONF-DIRECT-FIT"),IF(AB150="P06","CONF-MISSING-OR-UNCHECKED",IF(AB150="P07",IF(F150="No material change","CONF-SC-NMC-CONTRADICTION","CONF-CONTRADICTION"),IF(AB150="P08",IF(Q150="Material and unresolved","CONF-NOT-ASSIGNABLE-ASSUMPTION",IF(AND(F150="No material change",OR(J150="Stale",S150="Stale for current decision")),"CONF-SC-NMC-STALE",IF(S150="Context not established","CONF-NOT-ASSIGNABLE-CONTEXT","CONF-NOT-ASSIGNABLE-STALE-CURRENT"))),IF(AB150="P09",IF(AND(F150="Use with limits",G150=""),"CONF-SC-LIMIT-MISSING",IF(AND(F150="No material change",H150="Changed exact claim"),"CONF-SC-NMC-CLAIM-CHANGED",IF(AND(F150="No material change",I150="Changed decision use"),"CONF-SC-NMC-USE-CHANGED",IF(AND(OR(O150="Multiple independent lines",O150="One independent line"),P150="Not established"),"CONF-SC-INDEPENDENCE-UNPROVEN",IF(AND(Q150="None",R150&lt;&gt;""),"CONF-SC-ASSUMPTION-CONFLICT","CONF-SC-UNCLASSIFIED"))))),IF(AB150="P10",IF(Q150="Material but bounded","CONF-LOW-ASSUMPTION",IF(AND(S150="Historical but deliberately bounded",J150="Limited / weak"),"CONF-LOW-HISTORICAL",IF(O150="Not established","CONF-LOW-NOT-ESTABLISHED",IF(AND(J150="Limited / weak",O150="Multiple independent lines",P150="Established independent origins",T150="Likely to change assessment"),"CONF-LOW-WEAK-LINES",IF(AND(O150="Single-origin only",NOT(AND(F150="Use",J150="Fit",OR(K150="Supported",K150="Inferred"),L150="Yes",OR(M150="None found",M150="Apparent contradiction resolved"),N150="None",O150="Single-origin only",OR(Q150="None",Q150="Limited and visible"),S150="Fit for current decision",T150="Unlikely to change assessment"))),"CONF-LOW-SINGLE-ORIGIN","CONF-LOW-SENSITIVE"))))),IF(AB150="P11",IF(F150="No material change","CONF-MODERATE-NMC",IF(F150="Use with limits","CONF-MODERATE-LIMITED",IF(S150="Historical but deliberately bounded","CONF-MODERATE-HISTORICAL",IF(P150="Shared or dependent origins","CONF-MODERATE-SHARED-ORIGINS",IF(OR(O150="One independent line",AND(F150="Use",J150="Fit",OR(K150="Supported",K150="Inferred"),L150="Yes",OR(M150="None found",M150="Apparent contradiction resolved"),N150="None",O150="Single-origin only",OR(Q150="None",Q150="Limited and visible"),S150="Fit for current decision",T150="Unlikely to change assessment")),"CONF-MODERATE-ONE-LINE",IF(AND(J150="Limited / weak",O150="Multiple independent lines",P150="Established independent origins",OR(T150="Unlikely to change assessment",T150="Could change scope or wording")),"CONF-MODERATE-WEAK-LINES","CONF-MODERATE-SENSITIVE")))))),IF(AB150="P12",IF(F150="No material change","CONF-HIGH-NMC",IF(K150="Inferred","CONF-HIGH-INFERENCE-RETAINED","CONF-HIGH-DIRECT-INDEPENDENT")),""))))))))))))))</x:f>
      </x:c>
      <x:c r="AD150" s="38" t="str">
        <x:f>IF(A150="","",IF(AC150="A172-TECH-INVALID-ENUM","One or more active Stage 1 controlled values are invalid.",IF(AC150="A172-INCOMPLETE","The active Stage 1 assessment is incomplete.",IF(AC150="A172-UPSTREAM-REFUSE","What Counts as Reliable Evidence in Competitor Analysis? returned Refuse claim.",IF(AC150="A172-UPSTREAM-REVIEW","What Counts as Reliable Evidence in Competitor Analysis? returned Review required.",IF(AC150="A172-SC-NMC-UNRESOLVED","The no-material-change claim remains unresolved.",IF(AC150="A172-UPSTREAM-UNRESOLVED","The claim remains unresolved.",IF(AC150="A172-DIRECT-FIT","The evidence does not directly fit the exact submitted claim.",IF(AC150="A172-DIRECT-FIT-PARTIAL","The submitted claim only partially fits the evidence.",IF(AC150="A172-MISSING-OR-UNCHECKED","Required evidence is missing, unavailable, unknown, or contradiction checking is incomplete.",IF(AC150="A172-CONTRADICTION","A material contradiction remains unresolved.",IF(AC150="A172-SC-NMC-CONTRADICTION","The no-material-change submission contains an unresolved material contradiction.",IF(AC150="A172-NOT-ASSIGNABLE-ASSUMPTION","A material assumption remains unresolved.",IF(AC150="A172-NOT-ASSIGNABLE-CONTEXT","The relevant context is not established.",IF(AC150="A172-NOT-ASSIGNABLE-STALE-CURRENT","The evidence or context is stale for the current decision.",IF(AC150="A172-SC-NMC-STALE","The no-material-change assessment is stale for the current decision.",IF(AC150="A172-SC-ASSUMPTION-CONFLICT","The assumption category and detail conflict.",IF(AC150="A172-SC-INDEPENDENCE-UNPROVEN","Independent origins are not established.",IF(AC150="A172-SC-LIMIT-MISSING","Use with limits requires a named limitation.",IF(AC150="A172-SC-NMC-CLAIM-CHANGED","The exact claim changed, so prior confidence cannot be carried forward.",IF(AC150="A172-SC-NMC-USE-CHANGED","The decision use changed.",IF(AC150="A172-SC-UNCLASSIFIED","The valid input combination has no authorized classification.",IF(AC150="A172-LOW-ASSUMPTION","A bounded material assumption makes the eligible assessment fragile.",IF(AC150="A172-LOW-HISTORICAL","Historical, weak support makes the assessment fragile.",IF(AC150="A172-LOW-NOT-ESTABLISHED","Support exists but independent support is not established.",IF(AC150="A172-LOW-SENSITIVE","Plausible new evidence is likely to change the assessment.",IF(AC150="A172-LOW-SINGLE-ORIGIN","The eligible assessment depends on one origin and fails the stable single-origin conjunction.",IF(AC150="A172-LOW-WEAK-LINES","Multiple independent lines remain weak and the result is likely to change.",IF(AC150="A172-MODERATE-HISTORICAL","The evidence supports a deliberately historical, bounded assessment.",IF(AC150="A172-MODERATE-LIMITED","The assessment is eligible only within the named limitation.",IF(AC150="A172-MODERATE-NMC","The unchanged assessment remains eligible but retains meaningful uncertainty.",IF(AC150="A172-MODERATE-ONE-LINE","The assessment rests on one effective line of support.",IF(AC150="A172-MODERATE-SENSITIVE","Meaningful new evidence could change the scope or wording.",IF(AC150="A172-MODERATE-SHARED-ORIGINS","The lines share or depend on common origins, reducing independent corroboration.",IF(AC150="A172-MODERATE-WEAK-LINES","Established independent origins support the assessment, but the evidence remains limited or weak.",IF(AC150="A172-HIGH-DIRECT-INDEPENDENT","Direct, coherent support with established independent origins and limited visible assumptions supports the bounded assessment.",IF(AC150="A172-HIGH-INFERENCE-RETAINED","Direct, coherent support with established independent origins supports the bounded inference; it remains explicitly an inference.",IF(AC150="A172-HIGH-NMC","The exact claim and decision use are unchanged and the strong-support conditions remain satisfied.",""))))))))))))))))))))))))))))))))))))))</x:f>
      </x:c>
      <x:c r="AE150" s="38" t="str">
        <x:f>IF(A150="","",IF(Z150="Invalid controlled input","No confidence statement is permitted.",IF(Z150="Incomplete","No confidence statement is permitted until Stage 1 is complete.",IF(Z150="Not eligible","Confidence not assignable: no confidence statement is permitted for "&amp;C150&amp;" because "&amp;AD150&amp;" "&amp;AG150,IF(AA150="High confidence",IF(K150="Inferred","The evidence supports the inference that ","The available evidence strongly supports the assessment that ")&amp;C150&amp;", with High confidence within "&amp;D150&amp;". The principal remaining uncertainty is "&amp;U150,IF(AA150="Moderate confidence",IF(K150="Inferred","The evidence supports the inference that ","The available evidence supports the assessment that ")&amp;C150&amp;", with Moderate confidence within "&amp;D150&amp;". "&amp;U150&amp;" could change its scope or wording.",IF(K150="Inferred","The limited evidence supports the provisional inference that ","Limited evidence weakly supports the bounded assessment that ")&amp;C150&amp;". Treat it as provisional because "&amp;U150))))))</x:f>
      </x:c>
      <x:c r="AF150" s="38" t="str">
        <x:f>IF(A150="","",IF(Z150="Invalid controlled input","Do not preserve or reuse a previous result.",IF(Z150="Incomplete","Do not infer a result from partial inputs.",IF(Z150="Not eligible","Do not use High, Moderate or Low confidence, zero confidence, very low confidence, or wording that presents the claim as established.",IF(AA150="High confidence","Do not say certain, proven, guaranteed, definitely, conclusive, established fact, or assign a numerical probability.",IF(AA150="Moderate confidence","Do not say definitive, conclusive, established fact, or attach a percentage band.","Do not say shows, confirms, demonstrates as established, or use Low confidence to rescue an unsupported claim."))))))</x:f>
      </x:c>
      <x:c r="AG150" s="38" t="str">
        <x:f>IF(A150="","",IF(AC150="A172-TECH-INVALID-ENUM","Correct the exact invalid value and resubmit.",IF(AC150="A172-INCOMPLETE","Complete every active Stage 1 field.",IF(AC150="A172-UPSTREAM-REFUSE","Resolve or replace the refused claim through What Counts as Reliable Evidence in Competitor Analysis?.",IF(AC150="A172-UPSTREAM-REVIEW","Complete the review in What Counts as Reliable Evidence in Competitor Analysis? before confidence assessment.",IF(AC150="A172-SC-NMC-UNRESOLVED","Resolve the claim status upstream before assigning confidence.",IF(AC150="A172-UPSTREAM-UNRESOLVED","Resolve the claim status upstream before assigning confidence.",IF(AC150="A172-DIRECT-FIT","Narrow or replace the claim and rerun What Counts as Reliable Evidence in Competitor Analysis?.",IF(AC150="A172-DIRECT-FIT-PARTIAL","Submit the separately narrowed proposition approved through What Counts as Reliable Evidence in Competitor Analysis? as the new Exact claim with Direct claim fit set to Yes.",IF(AC150="A172-MISSING-OR-UNCHECKED","Recover or document the required evidence and complete the review in What Counts as Reliable Evidence in Competitor Analysis? before assigning confidence.",IF(AC150="A172-CONTRADICTION","Resolve or preserve the contradiction through How to Handle Contradictory Competitor Evidence before assigning confidence.",IF(AC150="A172-SC-NMC-CONTRADICTION","Resolve or preserve the contradiction through How to Handle Contradictory Competitor Evidence before assigning confidence.",IF(AC150="A172-NOT-ASSIGNABLE-ASSUMPTION","Resolve the material assumption or narrow the claim.",IF(AC150="A172-NOT-ASSIGNABLE-CONTEXT","Establish the relevant context before assigning confidence.",IF(AC150="A172-NOT-ASSIGNABLE-STALE-CURRENT","Update or historically bind the evidence through When Competitor Evidence Becomes Too Old to Use.",IF(AC150="A172-SC-NMC-STALE","Run a fresh assessment with current evidence.",IF(AC150="A172-SC-ASSUMPTION-CONFLICT","Choose a bounded assumption category or remove the detail.",IF(AC150="A172-SC-INDEPENDENCE-UNPROVEN","Trace origins or correct the support category.",IF(AC150="A172-SC-LIMIT-MISSING","Add the exact limitation or correct the upstream outcome.",IF(AC150="A172-SC-NMC-CLAIM-CHANGED","Run a fresh assessment.",IF(AC150="A172-SC-NMC-USE-CHANGED","Run a fresh assessment for the new use.",IF(AC150="A172-SC-UNCLASSIFIED","Return to method governance; do not invent a result.",IF(AC150="A172-LOW-ASSUMPTION","Keep the assumption explicit and seek evidence that could remove it.",IF(AC150="A172-LOW-HISTORICAL","Use only historically bounded wording and seek current evidence.",IF(AC150="A172-LOW-NOT-ESTABLISHED","Trace provenance or collect genuinely independent evidence.",IF(AC150="A172-LOW-SENSITIVE","Collect the evidence most likely to change the result.",IF(AC150="A172-LOW-SINGLE-ORIGIN","Seek genuinely independent corroboration.",IF(AC150="A172-LOW-WEAK-LINES","Strengthen direct support before consequential use.",IF(AC150="A172-MODERATE-HISTORICAL","Do not generalize it to the current decision without fresh evidence.",IF(AC150="A172-MODERATE-LIMITED","Reopen if the named limitation no longer holds.",IF(AC150="A172-MODERATE-NMC","Reopen if the exact claim, use, evidence or context changes.",IF(AC150="A172-MODERATE-ONE-LINE","A second genuinely independent line could change scope or wording.",IF(AC150="A172-MODERATE-SENSITIVE","Name the likely change trigger and keep the statement bounded.",IF(AC150="A172-MODERATE-SHARED-ORIGINS","Seek genuinely independent origins.",IF(AC150="A172-MODERATE-WEAK-LINES","Strengthen the direct evidence and preserve the limitation.",IF(AC150="A172-HIGH-DIRECT-INDEPENDENT","Reopen on the named evidence, context, assumption or decision-use trigger.",IF(AC150="A172-HIGH-INFERENCE-RETAINED","Retain the inference marker and reopen on the named trigger.",IF(AC150="A172-HIGH-NMC","Reopen on the named evidence, context, assumption or decision-use trigger.",""))))))))))))))))))))))))))))))))))))))</x:f>
      </x:c>
      <x:c r="AH150" s="38" t="str">
        <x:f>IF(A150="","",IF(Z150&lt;&gt;"Eligible","",IF(AND(V150="Consequential / high-impact",W150="Hard to reverse"),"CONF-OVERLAY-CONSEQUENCE + CONF-OVERLAY-HARD-TO-REVERSE",IF(AND(AA150="Low confidence",W150="Hard to reverse"),"CONF-OVERLAY-HARD-TO-REVERSE",IF(V150="Consequential / high-impact","CONF-OVERLAY-CONSEQUENCE",IF(W150="Hard to reverse","CONF-OVERLAY-HARD-TO-REVERSE",IF(OR(V150="Material / decision-changing",W150="Costly to reverse"),"CONF-OVERLAY-CONSEQUENCE","")))))))</x:f>
      </x:c>
      <x:c r="AI150" s="38" t="str">
        <x:f>IF(A150="","",IF(Z150&lt;&gt;"Eligible","",IF(AND(V150="Consequential / high-impact",W150="Hard to reverse"),IF(AA150="Low confidence","Independent review and formal approval required; default to deferral, evidence collection or a reversible test.","Independent accountable review and formal approval required before a consequential, hard-to-reverse action."),IF(AND(AA150="Low confidence",W150="Hard to reverse"),"Independent review and formal approval required; default to deferral, evidence collection or a reversible test.",IF(V150="Consequential / high-impact","Independent accountable review and formal approval required.",IF(W150="Hard to reverse","Independent review required before a hard-to-reverse action.",IF(OR(V150="Material / decision-changing",W150="Costly to reverse"),"Accountable reviewer required before material use.","Owner review; reopen on the named trigger.")))))))</x:f>
      </x:c>
      <x:c r="AJ150" s="38" t="str">
        <x:f>IF(A150="","",IF(Z150&lt;&gt;"Eligible","",IF(AND(V150="Consequential / high-impact",W150="Hard to reverse"),IF(AA150="Low confidence","Do not make an irreversible commitment from this Low-confidence assessment.","Prefer a reversible step and proceed only within the recorded scope after independent review; confidence itself is unchanged."),IF(AND(AA150="Low confidence",W150="Hard to reverse"),"Do not make an irreversible commitment from this Low-confidence assessment.",IF(V150="Consequential / high-impact","Proceed only within the recorded scope after independent review; confidence itself is unchanged.",IF(W150="Hard to reverse","Prefer a reversible step until review is complete.",IF(OR(V150="Material / decision-changing",W150="Costly to reverse"),"Use only after accountable review and within the stated boundary.","Proceed within the stated scope and preserve the reopen condition.")))))))</x:f>
      </x:c>
      <x:c r="AK150" s="37"/>
      <x:c r="AL150" s="37"/>
      <x:c r="AM150" s="37"/>
      <x:c r="AN150" s="37"/>
      <x:c r="AO150" s="42"/>
      <x:c r="AP150" s="38" t="str">
        <x:f>IF(A150="","",IF(Z150&lt;&gt;"Eligible","Not active",IF(OR(AND(AN150&lt;&gt;"",NOT(OR(EXACT(AN150,"Yes"),EXACT(AN150,"No")))),AND(AO150&lt;&gt;"",NOT(ISNUMBER(AO150)))),"H00",IF(OR(AK150="",AM150="",AN150=""),"H01",IF(AND(OR(V150="Material / decision-changing",V150="Consequential / high-impact",W150="Costly to reverse",W150="Hard to reverse"),AL150=""),"H02",IF(AND(OR(V150="Consequential / high-impact",W150="Hard to reverse"),AK150&lt;&gt;"",AL150&lt;&gt;"",EXACT(AK150,AL150)),"H03",IF(AND(AN150="Yes",AO150=""),"H04",IF(AND(AN150="No",AO150&lt;&gt;""),"H05","H06"))))))))</x:f>
      </x:c>
      <x:c r="AQ150" s="38" t="str">
        <x:f>IF(A150="","",IF(AP150="Not active","Not active",IF(OR(AP150="H00",AP150="H01",AP150="H04"),"Incomplete",IF(OR(AP150="H02",AP150="H03",AP150="H05"),"Draft","Complete"))))</x:f>
      </x:c>
      <x:c r="AR150" s="38" t="str">
        <x:f>IF(A150="","",IF(AP150="H00","CONF-HANDOFF-INVALID",IF(AP150="H01","CONF-HANDOFF-INCOMPLETE",IF(AP150="H02","CONF-HANDOFF-REVIEWER",IF(AP150="H03","CONF-HANDOFF-INDEPENDENCE",IF(AP150="H04","CONF-HANDOFF-DATE",IF(AP150="H05","CONF-HANDOFF-DATE-NOT-MATERIAL","")))))))</x:f>
      </x:c>
      <x:c r="AS150" s="38" t="str">
        <x:f>IF(A150="","",IF(AP150="H06","Permitted","Prohibited"))</x:f>
      </x:c>
      <x:c r="AT150" s="38" t="str">
        <x:f>IF(A150="","",IF(OR(AB150="P150",AB150="P151",AB150="P153",AB150="P154"),"What Counts as Reliable Evidence in Competitor Analysis?",IF(AB150="P152","Observed, Inferred and Unresolved Evidence",IF(AB150="P155","How to Handle Contradictory Competitor Evidence",IF(AB150="P156","When Competitor Evidence Becomes Too Old to Use","")))))</x:f>
      </x:c>
      <x:c r="AU150" s="38" t="str">
        <x:f>IF(A150="","","SERPIFAI Confidence Statement Method v1.0.1")</x:f>
      </x:c>
      <x:c r="AV150" s="38" t="str">
        <x:f>IF(A150="","","Qualitative evidence-and-uncertainty protocol; not probability, calibrated accuracy, scoring, assurance or a guarantee.")</x:f>
      </x:c>
    </x:row>
    <x:row r="151">
      <x:c r="A151" s="37"/>
      <x:c r="B151" s="37"/>
      <x:c r="C151" s="37"/>
      <x:c r="D151" s="37"/>
      <x:c r="E151" s="42"/>
      <x:c r="F151" s="37"/>
      <x:c r="G151" s="37"/>
      <x:c r="H151" s="37"/>
      <x:c r="I151" s="37"/>
      <x:c r="J151" s="37"/>
      <x:c r="K151" s="37"/>
      <x:c r="L151" s="37"/>
      <x:c r="M151" s="37"/>
      <x:c r="N151" s="37"/>
      <x:c r="O151" s="37"/>
      <x:c r="P151" s="37"/>
      <x:c r="Q151" s="37"/>
      <x:c r="R151" s="37"/>
      <x:c r="S151" s="37"/>
      <x:c r="T151" s="37"/>
      <x:c r="U151" s="37"/>
      <x:c r="V151" s="37"/>
      <x:c r="W151" s="37"/>
      <x:c r="X151" s="38" t="str">
        <x:f>IF(A151="","",IF(NOT(AND(OR(EXACT(F151,"Use"),EXACT(F151,"Use with limits"),EXACT(F151,"Review required"),EXACT(F151,"Refuse claim"),EXACT(F151,"No material change")),OR(EXACT(J151,"Fit"),EXACT(J151,"Limited / weak"),EXACT(J151,"Stale"),EXACT(J151,"Contradictory"),EXACT(J151,"Missing")),OR(EXACT(K151,"Supported"),EXACT(K151,"Inferred"),EXACT(K151,"Unresolved")),OR(EXACT(L151,"Yes"),EXACT(L151,"Partial"),EXACT(L151,"No"),EXACT(L151,"Unknown")),OR(EXACT(M151,"None found"),EXACT(M151,"Apparent contradiction resolved"),EXACT(M151,"Material contradiction unresolved"),EXACT(M151,"Not checked")),OR(EXACT(N151,"None"),EXACT(N151,"Recoverable missing evidence"),EXACT(N151,"Material evidence unavailable"),EXACT(N151,"Unknown")),OR(EXACT(O151,"Multiple independent lines"),EXACT(O151,"One independent line"),EXACT(O151,"Single-origin only"),EXACT(O151,"Not established")),OR(EXACT(Q151,"None"),EXACT(Q151,"Limited and visible"),EXACT(Q151,"Material but bounded"),EXACT(Q151,"Material and unresolved")),OR(EXACT(S151,"Fit for current decision"),EXACT(S151,"Historical but deliberately bounded"),EXACT(S151,"Stale for current decision"),EXACT(S151,"Context not established")),OR(EXACT(T151,"Unlikely to change assessment"),EXACT(T151,"Could change scope or wording"),EXACT(T151,"Likely to change assessment")),OR(EXACT(V151,"Routine / descriptive"),EXACT(V151,"Material / decision-changing"),EXACT(V151,"Consequential / high-impact")),OR(EXACT(W151,"Easy to reverse"),EXACT(W151,"Costly to reverse"),EXACT(W151,"Hard to reverse")),IF(F151="No material change",OR(EXACT(H151,"Unchanged exact claim"),EXACT(H151,"Changed exact claim")),TRUE),IF(F151="No material change",OR(EXACT(I151,"Unchanged decision use"),EXACT(I151,"Changed decision use")),TRUE),IF(OR(O151="Multiple independent lines",O151="One independent line"),OR(EXACT(P151,"Established independent origins"),EXACT(P151,"Shared or dependent origins"),EXACT(P151,"Not established")),TRUE))),"Invalid","Valid"))</x:f>
      </x:c>
      <x:c r="Y151" s="38" t="str">
        <x:f>IF(A151="","",IF(X151="Invalid","Not evaluated after P00",IF(OR(C151="",D151="",F151="",IF(F151="No material change",OR(H151="",I151=""),FALSE),J151="",K151="",L151="",M151="",N151="",O151="",IF(OR(O151="Multiple independent lines",O151="One independent line"),P151="",FALSE),Q151="",IF(Q151&lt;&gt;"None",R151="",FALSE),S151="",T151="",U151="",V151="",W151=""),"Incomplete","Complete")))</x:f>
      </x:c>
      <x:c r="Z151" s="38" t="str">
        <x:f>IF(A151="","",IF(AB151="P00","Invalid controlled input",IF(AB151="P01","Incomplete",IF(OR(AB151="P02",AB151="P03",AB151="P04",AB151="P05",AB151="P06",AB151="P07",AB151="P08",AB151="P09"),"Not eligible","Eligible"))))</x:f>
      </x:c>
      <x:c r="AA151" s="38" t="str">
        <x:f>IF(A151="","",IF(AB151="P00","No confidence assigned",IF(AB151="P01","No confidence result",IF(OR(AB151="P02",AB151="P03",AB151="P04",AB151="P05",AB151="P06",AB151="P07",AB151="P08",AB151="P09"),"Confidence not assignable",IF(AB151="P10","Low confidence",IF(AB151="P11","Moderate confidence","High confidence"))))))</x:f>
      </x:c>
      <x:c r="AB151" s="38" t="str">
        <x:f>IF(A151="","",IF(X151="Invalid","P00",IF(Y151="Incomplete","P01",IF(F151="Refuse claim","P02",IF(F151="Review required","P03",IF(K151="Unresolved","P04",IF(OR(L151="No",L151="Unknown",L151="Partial"),"P05",IF(OR(J151="Missing",N151&lt;&gt;"None",M151="Not checked"),"P06",IF(OR(J151="Contradictory",M151="Material contradiction unresolved"),"P07",IF(OR(J151="Stale",S151="Stale for current decision",S151="Context not established",Q151="Material and unresolved"),"P08",IF(OR(AND(F151="Use with limits",G151=""),AND(F151="No material change",H151="Changed exact claim"),AND(F151="No material change",I151="Changed decision use"),AND(OR(O151="Multiple independent lines",O151="One independent line"),P151="Not established"),AND(Q151="None",R151&lt;&gt;"")),"P09",IF(OR(Q151="Material but bounded",AND(S151="Historical but deliberately bounded",J151="Limited / weak"),O151="Not established",AND(J151="Limited / weak",O151="Multiple independent lines",P151="Established independent origins",T151="Likely to change assessment"),AND(O151="Single-origin only",NOT(AND(F151="Use",J151="Fit",OR(K151="Supported",K151="Inferred"),L151="Yes",OR(M151="None found",M151="Apparent contradiction resolved"),N151="None",O151="Single-origin only",OR(Q151="None",Q151="Limited and visible"),S151="Fit for current decision",T151="Unlikely to change assessment"))),T151="Likely to change assessment"),"P10",IF(OR(AND(F151="No material change",NOT(AND(OR(F151="Use",F151="No material change"),IF(F151="No material change",AND(H151="Unchanged exact claim",I151="Unchanged decision use"),TRUE),J151="Fit",OR(K151="Supported",K151="Inferred"),L151="Yes",OR(M151="None found",M151="Apparent contradiction resolved"),N151="None",O151="Multiple independent lines",P151="Established independent origins",OR(Q151="None",Q151="Limited and visible"),S151="Fit for current decision",T151="Unlikely to change assessment"))),F151="Use with limits",S151="Historical but deliberately bounded",P151="Shared or dependent origins",O151="One independent line",AND(F151="Use",J151="Fit",OR(K151="Supported",K151="Inferred"),L151="Yes",OR(M151="None found",M151="Apparent contradiction resolved"),N151="None",O151="Single-origin only",OR(Q151="None",Q151="Limited and visible"),S151="Fit for current decision",T151="Unlikely to change assessment"),AND(J151="Limited / weak",O151="Multiple independent lines",P151="Established independent origins",OR(T151="Unlikely to change assessment",T151="Could change scope or wording")),T151="Could change scope or wording"),"P11",IF(AND(OR(F151="Use",F151="No material change"),IF(F151="No material change",AND(H151="Unchanged exact claim",I151="Unchanged decision use"),TRUE),J151="Fit",OR(K151="Supported",K151="Inferred"),L151="Yes",OR(M151="None found",M151="Apparent contradiction resolved"),N151="None",O151="Multiple independent lines",P151="Established independent origins",OR(Q151="None",Q151="Limited and visible"),S151="Fit for current decision",T151="Unlikely to change assessment"),"P12","P09"))))))))))))))</x:f>
      </x:c>
      <x:c r="AC151" s="38" t="str">
        <x:f>IF(A151="","",IF(AB151="P00","CONF-TECH-INVALID-ENUM",IF(AB151="P01","CONF-INCOMPLETE",IF(AB151="P02","CONF-UPSTREAM-REFUSE",IF(AB151="P03","CONF-UPSTREAM-REVIEW",IF(AB151="P04",IF(F151="No material change","CONF-SC-NMC-UNRESOLVED","CONF-UPSTREAM-UNRESOLVED"),IF(AB151="P05",IF(L151="Partial","CONF-DIRECT-FIT-PARTIAL","CONF-DIRECT-FIT"),IF(AB151="P06","CONF-MISSING-OR-UNCHECKED",IF(AB151="P07",IF(F151="No material change","CONF-SC-NMC-CONTRADICTION","CONF-CONTRADICTION"),IF(AB151="P08",IF(Q151="Material and unresolved","CONF-NOT-ASSIGNABLE-ASSUMPTION",IF(AND(F151="No material change",OR(J151="Stale",S151="Stale for current decision")),"CONF-SC-NMC-STALE",IF(S151="Context not established","CONF-NOT-ASSIGNABLE-CONTEXT","CONF-NOT-ASSIGNABLE-STALE-CURRENT"))),IF(AB151="P09",IF(AND(F151="Use with limits",G151=""),"CONF-SC-LIMIT-MISSING",IF(AND(F151="No material change",H151="Changed exact claim"),"CONF-SC-NMC-CLAIM-CHANGED",IF(AND(F151="No material change",I151="Changed decision use"),"CONF-SC-NMC-USE-CHANGED",IF(AND(OR(O151="Multiple independent lines",O151="One independent line"),P151="Not established"),"CONF-SC-INDEPENDENCE-UNPROVEN",IF(AND(Q151="None",R151&lt;&gt;""),"CONF-SC-ASSUMPTION-CONFLICT","CONF-SC-UNCLASSIFIED"))))),IF(AB151="P10",IF(Q151="Material but bounded","CONF-LOW-ASSUMPTION",IF(AND(S151="Historical but deliberately bounded",J151="Limited / weak"),"CONF-LOW-HISTORICAL",IF(O151="Not established","CONF-LOW-NOT-ESTABLISHED",IF(AND(J151="Limited / weak",O151="Multiple independent lines",P151="Established independent origins",T151="Likely to change assessment"),"CONF-LOW-WEAK-LINES",IF(AND(O151="Single-origin only",NOT(AND(F151="Use",J151="Fit",OR(K151="Supported",K151="Inferred"),L151="Yes",OR(M151="None found",M151="Apparent contradiction resolved"),N151="None",O151="Single-origin only",OR(Q151="None",Q151="Limited and visible"),S151="Fit for current decision",T151="Unlikely to change assessment"))),"CONF-LOW-SINGLE-ORIGIN","CONF-LOW-SENSITIVE"))))),IF(AB151="P11",IF(F151="No material change","CONF-MODERATE-NMC",IF(F151="Use with limits","CONF-MODERATE-LIMITED",IF(S151="Historical but deliberately bounded","CONF-MODERATE-HISTORICAL",IF(P151="Shared or dependent origins","CONF-MODERATE-SHARED-ORIGINS",IF(OR(O151="One independent line",AND(F151="Use",J151="Fit",OR(K151="Supported",K151="Inferred"),L151="Yes",OR(M151="None found",M151="Apparent contradiction resolved"),N151="None",O151="Single-origin only",OR(Q151="None",Q151="Limited and visible"),S151="Fit for current decision",T151="Unlikely to change assessment")),"CONF-MODERATE-ONE-LINE",IF(AND(J151="Limited / weak",O151="Multiple independent lines",P151="Established independent origins",OR(T151="Unlikely to change assessment",T151="Could change scope or wording")),"CONF-MODERATE-WEAK-LINES","CONF-MODERATE-SENSITIVE")))))),IF(AB151="P12",IF(F151="No material change","CONF-HIGH-NMC",IF(K151="Inferred","CONF-HIGH-INFERENCE-RETAINED","CONF-HIGH-DIRECT-INDEPENDENT")),""))))))))))))))</x:f>
      </x:c>
      <x:c r="AD151" s="38" t="str">
        <x:f>IF(A151="","",IF(AC151="A173-TECH-INVALID-ENUM","One or more active Stage 1 controlled values are invalid.",IF(AC151="A173-INCOMPLETE","The active Stage 1 assessment is incomplete.",IF(AC151="A173-UPSTREAM-REFUSE","What Counts as Reliable Evidence in Competitor Analysis? returned Refuse claim.",IF(AC151="A173-UPSTREAM-REVIEW","What Counts as Reliable Evidence in Competitor Analysis? returned Review required.",IF(AC151="A173-SC-NMC-UNRESOLVED","The no-material-change claim remains unresolved.",IF(AC151="A173-UPSTREAM-UNRESOLVED","The claim remains unresolved.",IF(AC151="A173-DIRECT-FIT","The evidence does not directly fit the exact submitted claim.",IF(AC151="A173-DIRECT-FIT-PARTIAL","The submitted claim only partially fits the evidence.",IF(AC151="A173-MISSING-OR-UNCHECKED","Required evidence is missing, unavailable, unknown, or contradiction checking is incomplete.",IF(AC151="A173-CONTRADICTION","A material contradiction remains unresolved.",IF(AC151="A173-SC-NMC-CONTRADICTION","The no-material-change submission contains an unresolved material contradiction.",IF(AC151="A173-NOT-ASSIGNABLE-ASSUMPTION","A material assumption remains unresolved.",IF(AC151="A173-NOT-ASSIGNABLE-CONTEXT","The relevant context is not established.",IF(AC151="A173-NOT-ASSIGNABLE-STALE-CURRENT","The evidence or context is stale for the current decision.",IF(AC151="A173-SC-NMC-STALE","The no-material-change assessment is stale for the current decision.",IF(AC151="A173-SC-ASSUMPTION-CONFLICT","The assumption category and detail conflict.",IF(AC151="A173-SC-INDEPENDENCE-UNPROVEN","Independent origins are not established.",IF(AC151="A173-SC-LIMIT-MISSING","Use with limits requires a named limitation.",IF(AC151="A173-SC-NMC-CLAIM-CHANGED","The exact claim changed, so prior confidence cannot be carried forward.",IF(AC151="A173-SC-NMC-USE-CHANGED","The decision use changed.",IF(AC151="A173-SC-UNCLASSIFIED","The valid input combination has no authorized classification.",IF(AC151="A173-LOW-ASSUMPTION","A bounded material assumption makes the eligible assessment fragile.",IF(AC151="A173-LOW-HISTORICAL","Historical, weak support makes the assessment fragile.",IF(AC151="A173-LOW-NOT-ESTABLISHED","Support exists but independent support is not established.",IF(AC151="A173-LOW-SENSITIVE","Plausible new evidence is likely to change the assessment.",IF(AC151="A173-LOW-SINGLE-ORIGIN","The eligible assessment depends on one origin and fails the stable single-origin conjunction.",IF(AC151="A173-LOW-WEAK-LINES","Multiple independent lines remain weak and the result is likely to change.",IF(AC151="A173-MODERATE-HISTORICAL","The evidence supports a deliberately historical, bounded assessment.",IF(AC151="A173-MODERATE-LIMITED","The assessment is eligible only within the named limitation.",IF(AC151="A173-MODERATE-NMC","The unchanged assessment remains eligible but retains meaningful uncertainty.",IF(AC151="A173-MODERATE-ONE-LINE","The assessment rests on one effective line of support.",IF(AC151="A173-MODERATE-SENSITIVE","Meaningful new evidence could change the scope or wording.",IF(AC151="A173-MODERATE-SHARED-ORIGINS","The lines share or depend on common origins, reducing independent corroboration.",IF(AC151="A173-MODERATE-WEAK-LINES","Established independent origins support the assessment, but the evidence remains limited or weak.",IF(AC151="A173-HIGH-DIRECT-INDEPENDENT","Direct, coherent support with established independent origins and limited visible assumptions supports the bounded assessment.",IF(AC151="A173-HIGH-INFERENCE-RETAINED","Direct, coherent support with established independent origins supports the bounded inference; it remains explicitly an inference.",IF(AC151="A173-HIGH-NMC","The exact claim and decision use are unchanged and the strong-support conditions remain satisfied.",""))))))))))))))))))))))))))))))))))))))</x:f>
      </x:c>
      <x:c r="AE151" s="38" t="str">
        <x:f>IF(A151="","",IF(Z151="Invalid controlled input","No confidence statement is permitted.",IF(Z151="Incomplete","No confidence statement is permitted until Stage 1 is complete.",IF(Z151="Not eligible","Confidence not assignable: no confidence statement is permitted for "&amp;C151&amp;" because "&amp;AD151&amp;" "&amp;AG151,IF(AA151="High confidence",IF(K151="Inferred","The evidence supports the inference that ","The available evidence strongly supports the assessment that ")&amp;C151&amp;", with High confidence within "&amp;D151&amp;". The principal remaining uncertainty is "&amp;U151,IF(AA151="Moderate confidence",IF(K151="Inferred","The evidence supports the inference that ","The available evidence supports the assessment that ")&amp;C151&amp;", with Moderate confidence within "&amp;D151&amp;". "&amp;U151&amp;" could change its scope or wording.",IF(K151="Inferred","The limited evidence supports the provisional inference that ","Limited evidence weakly supports the bounded assessment that ")&amp;C151&amp;". Treat it as provisional because "&amp;U151))))))</x:f>
      </x:c>
      <x:c r="AF151" s="38" t="str">
        <x:f>IF(A151="","",IF(Z151="Invalid controlled input","Do not preserve or reuse a previous result.",IF(Z151="Incomplete","Do not infer a result from partial inputs.",IF(Z151="Not eligible","Do not use High, Moderate or Low confidence, zero confidence, very low confidence, or wording that presents the claim as established.",IF(AA151="High confidence","Do not say certain, proven, guaranteed, definitely, conclusive, established fact, or assign a numerical probability.",IF(AA151="Moderate confidence","Do not say definitive, conclusive, established fact, or attach a percentage band.","Do not say shows, confirms, demonstrates as established, or use Low confidence to rescue an unsupported claim."))))))</x:f>
      </x:c>
      <x:c r="AG151" s="38" t="str">
        <x:f>IF(A151="","",IF(AC151="A173-TECH-INVALID-ENUM","Correct the exact invalid value and resubmit.",IF(AC151="A173-INCOMPLETE","Complete every active Stage 1 field.",IF(AC151="A173-UPSTREAM-REFUSE","Resolve or replace the refused claim through What Counts as Reliable Evidence in Competitor Analysis?.",IF(AC151="A173-UPSTREAM-REVIEW","Complete the review in What Counts as Reliable Evidence in Competitor Analysis? before confidence assessment.",IF(AC151="A173-SC-NMC-UNRESOLVED","Resolve the claim status upstream before assigning confidence.",IF(AC151="A173-UPSTREAM-UNRESOLVED","Resolve the claim status upstream before assigning confidence.",IF(AC151="A173-DIRECT-FIT","Narrow or replace the claim and rerun What Counts as Reliable Evidence in Competitor Analysis?.",IF(AC151="A173-DIRECT-FIT-PARTIAL","Submit the separately narrowed proposition approved through What Counts as Reliable Evidence in Competitor Analysis? as the new Exact claim with Direct claim fit set to Yes.",IF(AC151="A173-MISSING-OR-UNCHECKED","Recover or document the required evidence and complete the review in What Counts as Reliable Evidence in Competitor Analysis? before assigning confidence.",IF(AC151="A173-CONTRADICTION","Resolve or preserve the contradiction through How to Handle Contradictory Competitor Evidence before assigning confidence.",IF(AC151="A173-SC-NMC-CONTRADICTION","Resolve or preserve the contradiction through How to Handle Contradictory Competitor Evidence before assigning confidence.",IF(AC151="A173-NOT-ASSIGNABLE-ASSUMPTION","Resolve the material assumption or narrow the claim.",IF(AC151="A173-NOT-ASSIGNABLE-CONTEXT","Establish the relevant context before assigning confidence.",IF(AC151="A173-NOT-ASSIGNABLE-STALE-CURRENT","Update or historically bind the evidence through When Competitor Evidence Becomes Too Old to Use.",IF(AC151="A173-SC-NMC-STALE","Run a fresh assessment with current evidence.",IF(AC151="A173-SC-ASSUMPTION-CONFLICT","Choose a bounded assumption category or remove the detail.",IF(AC151="A173-SC-INDEPENDENCE-UNPROVEN","Trace origins or correct the support category.",IF(AC151="A173-SC-LIMIT-MISSING","Add the exact limitation or correct the upstream outcome.",IF(AC151="A173-SC-NMC-CLAIM-CHANGED","Run a fresh assessment.",IF(AC151="A173-SC-NMC-USE-CHANGED","Run a fresh assessment for the new use.",IF(AC151="A173-SC-UNCLASSIFIED","Return to method governance; do not invent a result.",IF(AC151="A173-LOW-ASSUMPTION","Keep the assumption explicit and seek evidence that could remove it.",IF(AC151="A173-LOW-HISTORICAL","Use only historically bounded wording and seek current evidence.",IF(AC151="A173-LOW-NOT-ESTABLISHED","Trace provenance or collect genuinely independent evidence.",IF(AC151="A173-LOW-SENSITIVE","Collect the evidence most likely to change the result.",IF(AC151="A173-LOW-SINGLE-ORIGIN","Seek genuinely independent corroboration.",IF(AC151="A173-LOW-WEAK-LINES","Strengthen direct support before consequential use.",IF(AC151="A173-MODERATE-HISTORICAL","Do not generalize it to the current decision without fresh evidence.",IF(AC151="A173-MODERATE-LIMITED","Reopen if the named limitation no longer holds.",IF(AC151="A173-MODERATE-NMC","Reopen if the exact claim, use, evidence or context changes.",IF(AC151="A173-MODERATE-ONE-LINE","A second genuinely independent line could change scope or wording.",IF(AC151="A173-MODERATE-SENSITIVE","Name the likely change trigger and keep the statement bounded.",IF(AC151="A173-MODERATE-SHARED-ORIGINS","Seek genuinely independent origins.",IF(AC151="A173-MODERATE-WEAK-LINES","Strengthen the direct evidence and preserve the limitation.",IF(AC151="A173-HIGH-DIRECT-INDEPENDENT","Reopen on the named evidence, context, assumption or decision-use trigger.",IF(AC151="A173-HIGH-INFERENCE-RETAINED","Retain the inference marker and reopen on the named trigger.",IF(AC151="A173-HIGH-NMC","Reopen on the named evidence, context, assumption or decision-use trigger.",""))))))))))))))))))))))))))))))))))))))</x:f>
      </x:c>
      <x:c r="AH151" s="38" t="str">
        <x:f>IF(A151="","",IF(Z151&lt;&gt;"Eligible","",IF(AND(V151="Consequential / high-impact",W151="Hard to reverse"),"CONF-OVERLAY-CONSEQUENCE + CONF-OVERLAY-HARD-TO-REVERSE",IF(AND(AA151="Low confidence",W151="Hard to reverse"),"CONF-OVERLAY-HARD-TO-REVERSE",IF(V151="Consequential / high-impact","CONF-OVERLAY-CONSEQUENCE",IF(W151="Hard to reverse","CONF-OVERLAY-HARD-TO-REVERSE",IF(OR(V151="Material / decision-changing",W151="Costly to reverse"),"CONF-OVERLAY-CONSEQUENCE","")))))))</x:f>
      </x:c>
      <x:c r="AI151" s="38" t="str">
        <x:f>IF(A151="","",IF(Z151&lt;&gt;"Eligible","",IF(AND(V151="Consequential / high-impact",W151="Hard to reverse"),IF(AA151="Low confidence","Independent review and formal approval required; default to deferral, evidence collection or a reversible test.","Independent accountable review and formal approval required before a consequential, hard-to-reverse action."),IF(AND(AA151="Low confidence",W151="Hard to reverse"),"Independent review and formal approval required; default to deferral, evidence collection or a reversible test.",IF(V151="Consequential / high-impact","Independent accountable review and formal approval required.",IF(W151="Hard to reverse","Independent review required before a hard-to-reverse action.",IF(OR(V151="Material / decision-changing",W151="Costly to reverse"),"Accountable reviewer required before material use.","Owner review; reopen on the named trigger.")))))))</x:f>
      </x:c>
      <x:c r="AJ151" s="38" t="str">
        <x:f>IF(A151="","",IF(Z151&lt;&gt;"Eligible","",IF(AND(V151="Consequential / high-impact",W151="Hard to reverse"),IF(AA151="Low confidence","Do not make an irreversible commitment from this Low-confidence assessment.","Prefer a reversible step and proceed only within the recorded scope after independent review; confidence itself is unchanged."),IF(AND(AA151="Low confidence",W151="Hard to reverse"),"Do not make an irreversible commitment from this Low-confidence assessment.",IF(V151="Consequential / high-impact","Proceed only within the recorded scope after independent review; confidence itself is unchanged.",IF(W151="Hard to reverse","Prefer a reversible step until review is complete.",IF(OR(V151="Material / decision-changing",W151="Costly to reverse"),"Use only after accountable review and within the stated boundary.","Proceed within the stated scope and preserve the reopen condition.")))))))</x:f>
      </x:c>
      <x:c r="AK151" s="37"/>
      <x:c r="AL151" s="37"/>
      <x:c r="AM151" s="37"/>
      <x:c r="AN151" s="37"/>
      <x:c r="AO151" s="42"/>
      <x:c r="AP151" s="38" t="str">
        <x:f>IF(A151="","",IF(Z151&lt;&gt;"Eligible","Not active",IF(OR(AND(AN151&lt;&gt;"",NOT(OR(EXACT(AN151,"Yes"),EXACT(AN151,"No")))),AND(AO151&lt;&gt;"",NOT(ISNUMBER(AO151)))),"H00",IF(OR(AK151="",AM151="",AN151=""),"H01",IF(AND(OR(V151="Material / decision-changing",V151="Consequential / high-impact",W151="Costly to reverse",W151="Hard to reverse"),AL151=""),"H02",IF(AND(OR(V151="Consequential / high-impact",W151="Hard to reverse"),AK151&lt;&gt;"",AL151&lt;&gt;"",EXACT(AK151,AL151)),"H03",IF(AND(AN151="Yes",AO151=""),"H04",IF(AND(AN151="No",AO151&lt;&gt;""),"H05","H06"))))))))</x:f>
      </x:c>
      <x:c r="AQ151" s="38" t="str">
        <x:f>IF(A151="","",IF(AP151="Not active","Not active",IF(OR(AP151="H00",AP151="H01",AP151="H04"),"Incomplete",IF(OR(AP151="H02",AP151="H03",AP151="H05"),"Draft","Complete"))))</x:f>
      </x:c>
      <x:c r="AR151" s="38" t="str">
        <x:f>IF(A151="","",IF(AP151="H00","CONF-HANDOFF-INVALID",IF(AP151="H01","CONF-HANDOFF-INCOMPLETE",IF(AP151="H02","CONF-HANDOFF-REVIEWER",IF(AP151="H03","CONF-HANDOFF-INDEPENDENCE",IF(AP151="H04","CONF-HANDOFF-DATE",IF(AP151="H05","CONF-HANDOFF-DATE-NOT-MATERIAL","")))))))</x:f>
      </x:c>
      <x:c r="AS151" s="38" t="str">
        <x:f>IF(A151="","",IF(AP151="H06","Permitted","Prohibited"))</x:f>
      </x:c>
      <x:c r="AT151" s="38" t="str">
        <x:f>IF(A151="","",IF(OR(AB151="P151",AB151="P152",AB151="P154",AB151="P155"),"What Counts as Reliable Evidence in Competitor Analysis?",IF(AB151="P153","Observed, Inferred and Unresolved Evidence",IF(AB151="P156","How to Handle Contradictory Competitor Evidence",IF(AB151="P157","When Competitor Evidence Becomes Too Old to Use","")))))</x:f>
      </x:c>
      <x:c r="AU151" s="38" t="str">
        <x:f>IF(A151="","","SERPIFAI Confidence Statement Method v1.0.1")</x:f>
      </x:c>
      <x:c r="AV151" s="38" t="str">
        <x:f>IF(A151="","","Qualitative evidence-and-uncertainty protocol; not probability, calibrated accuracy, scoring, assurance or a guarantee.")</x:f>
      </x:c>
    </x:row>
    <x:row r="152">
      <x:c r="A152" s="37"/>
      <x:c r="B152" s="37"/>
      <x:c r="C152" s="37"/>
      <x:c r="D152" s="37"/>
      <x:c r="E152" s="42"/>
      <x:c r="F152" s="37"/>
      <x:c r="G152" s="37"/>
      <x:c r="H152" s="37"/>
      <x:c r="I152" s="37"/>
      <x:c r="J152" s="37"/>
      <x:c r="K152" s="37"/>
      <x:c r="L152" s="37"/>
      <x:c r="M152" s="37"/>
      <x:c r="N152" s="37"/>
      <x:c r="O152" s="37"/>
      <x:c r="P152" s="37"/>
      <x:c r="Q152" s="37"/>
      <x:c r="R152" s="37"/>
      <x:c r="S152" s="37"/>
      <x:c r="T152" s="37"/>
      <x:c r="U152" s="37"/>
      <x:c r="V152" s="37"/>
      <x:c r="W152" s="37"/>
      <x:c r="X152" s="38" t="str">
        <x:f>IF(A152="","",IF(NOT(AND(OR(EXACT(F152,"Use"),EXACT(F152,"Use with limits"),EXACT(F152,"Review required"),EXACT(F152,"Refuse claim"),EXACT(F152,"No material change")),OR(EXACT(J152,"Fit"),EXACT(J152,"Limited / weak"),EXACT(J152,"Stale"),EXACT(J152,"Contradictory"),EXACT(J152,"Missing")),OR(EXACT(K152,"Supported"),EXACT(K152,"Inferred"),EXACT(K152,"Unresolved")),OR(EXACT(L152,"Yes"),EXACT(L152,"Partial"),EXACT(L152,"No"),EXACT(L152,"Unknown")),OR(EXACT(M152,"None found"),EXACT(M152,"Apparent contradiction resolved"),EXACT(M152,"Material contradiction unresolved"),EXACT(M152,"Not checked")),OR(EXACT(N152,"None"),EXACT(N152,"Recoverable missing evidence"),EXACT(N152,"Material evidence unavailable"),EXACT(N152,"Unknown")),OR(EXACT(O152,"Multiple independent lines"),EXACT(O152,"One independent line"),EXACT(O152,"Single-origin only"),EXACT(O152,"Not established")),OR(EXACT(Q152,"None"),EXACT(Q152,"Limited and visible"),EXACT(Q152,"Material but bounded"),EXACT(Q152,"Material and unresolved")),OR(EXACT(S152,"Fit for current decision"),EXACT(S152,"Historical but deliberately bounded"),EXACT(S152,"Stale for current decision"),EXACT(S152,"Context not established")),OR(EXACT(T152,"Unlikely to change assessment"),EXACT(T152,"Could change scope or wording"),EXACT(T152,"Likely to change assessment")),OR(EXACT(V152,"Routine / descriptive"),EXACT(V152,"Material / decision-changing"),EXACT(V152,"Consequential / high-impact")),OR(EXACT(W152,"Easy to reverse"),EXACT(W152,"Costly to reverse"),EXACT(W152,"Hard to reverse")),IF(F152="No material change",OR(EXACT(H152,"Unchanged exact claim"),EXACT(H152,"Changed exact claim")),TRUE),IF(F152="No material change",OR(EXACT(I152,"Unchanged decision use"),EXACT(I152,"Changed decision use")),TRUE),IF(OR(O152="Multiple independent lines",O152="One independent line"),OR(EXACT(P152,"Established independent origins"),EXACT(P152,"Shared or dependent origins"),EXACT(P152,"Not established")),TRUE))),"Invalid","Valid"))</x:f>
      </x:c>
      <x:c r="Y152" s="38" t="str">
        <x:f>IF(A152="","",IF(X152="Invalid","Not evaluated after P00",IF(OR(C152="",D152="",F152="",IF(F152="No material change",OR(H152="",I152=""),FALSE),J152="",K152="",L152="",M152="",N152="",O152="",IF(OR(O152="Multiple independent lines",O152="One independent line"),P152="",FALSE),Q152="",IF(Q152&lt;&gt;"None",R152="",FALSE),S152="",T152="",U152="",V152="",W152=""),"Incomplete","Complete")))</x:f>
      </x:c>
      <x:c r="Z152" s="38" t="str">
        <x:f>IF(A152="","",IF(AB152="P00","Invalid controlled input",IF(AB152="P01","Incomplete",IF(OR(AB152="P02",AB152="P03",AB152="P04",AB152="P05",AB152="P06",AB152="P07",AB152="P08",AB152="P09"),"Not eligible","Eligible"))))</x:f>
      </x:c>
      <x:c r="AA152" s="38" t="str">
        <x:f>IF(A152="","",IF(AB152="P00","No confidence assigned",IF(AB152="P01","No confidence result",IF(OR(AB152="P02",AB152="P03",AB152="P04",AB152="P05",AB152="P06",AB152="P07",AB152="P08",AB152="P09"),"Confidence not assignable",IF(AB152="P10","Low confidence",IF(AB152="P11","Moderate confidence","High confidence"))))))</x:f>
      </x:c>
      <x:c r="AB152" s="38" t="str">
        <x:f>IF(A152="","",IF(X152="Invalid","P00",IF(Y152="Incomplete","P01",IF(F152="Refuse claim","P02",IF(F152="Review required","P03",IF(K152="Unresolved","P04",IF(OR(L152="No",L152="Unknown",L152="Partial"),"P05",IF(OR(J152="Missing",N152&lt;&gt;"None",M152="Not checked"),"P06",IF(OR(J152="Contradictory",M152="Material contradiction unresolved"),"P07",IF(OR(J152="Stale",S152="Stale for current decision",S152="Context not established",Q152="Material and unresolved"),"P08",IF(OR(AND(F152="Use with limits",G152=""),AND(F152="No material change",H152="Changed exact claim"),AND(F152="No material change",I152="Changed decision use"),AND(OR(O152="Multiple independent lines",O152="One independent line"),P152="Not established"),AND(Q152="None",R152&lt;&gt;"")),"P09",IF(OR(Q152="Material but bounded",AND(S152="Historical but deliberately bounded",J152="Limited / weak"),O152="Not established",AND(J152="Limited / weak",O152="Multiple independent lines",P152="Established independent origins",T152="Likely to change assessment"),AND(O152="Single-origin only",NOT(AND(F152="Use",J152="Fit",OR(K152="Supported",K152="Inferred"),L152="Yes",OR(M152="None found",M152="Apparent contradiction resolved"),N152="None",O152="Single-origin only",OR(Q152="None",Q152="Limited and visible"),S152="Fit for current decision",T152="Unlikely to change assessment"))),T152="Likely to change assessment"),"P10",IF(OR(AND(F152="No material change",NOT(AND(OR(F152="Use",F152="No material change"),IF(F152="No material change",AND(H152="Unchanged exact claim",I152="Unchanged decision use"),TRUE),J152="Fit",OR(K152="Supported",K152="Inferred"),L152="Yes",OR(M152="None found",M152="Apparent contradiction resolved"),N152="None",O152="Multiple independent lines",P152="Established independent origins",OR(Q152="None",Q152="Limited and visible"),S152="Fit for current decision",T152="Unlikely to change assessment"))),F152="Use with limits",S152="Historical but deliberately bounded",P152="Shared or dependent origins",O152="One independent line",AND(F152="Use",J152="Fit",OR(K152="Supported",K152="Inferred"),L152="Yes",OR(M152="None found",M152="Apparent contradiction resolved"),N152="None",O152="Single-origin only",OR(Q152="None",Q152="Limited and visible"),S152="Fit for current decision",T152="Unlikely to change assessment"),AND(J152="Limited / weak",O152="Multiple independent lines",P152="Established independent origins",OR(T152="Unlikely to change assessment",T152="Could change scope or wording")),T152="Could change scope or wording"),"P11",IF(AND(OR(F152="Use",F152="No material change"),IF(F152="No material change",AND(H152="Unchanged exact claim",I152="Unchanged decision use"),TRUE),J152="Fit",OR(K152="Supported",K152="Inferred"),L152="Yes",OR(M152="None found",M152="Apparent contradiction resolved"),N152="None",O152="Multiple independent lines",P152="Established independent origins",OR(Q152="None",Q152="Limited and visible"),S152="Fit for current decision",T152="Unlikely to change assessment"),"P12","P09"))))))))))))))</x:f>
      </x:c>
      <x:c r="AC152" s="38" t="str">
        <x:f>IF(A152="","",IF(AB152="P00","CONF-TECH-INVALID-ENUM",IF(AB152="P01","CONF-INCOMPLETE",IF(AB152="P02","CONF-UPSTREAM-REFUSE",IF(AB152="P03","CONF-UPSTREAM-REVIEW",IF(AB152="P04",IF(F152="No material change","CONF-SC-NMC-UNRESOLVED","CONF-UPSTREAM-UNRESOLVED"),IF(AB152="P05",IF(L152="Partial","CONF-DIRECT-FIT-PARTIAL","CONF-DIRECT-FIT"),IF(AB152="P06","CONF-MISSING-OR-UNCHECKED",IF(AB152="P07",IF(F152="No material change","CONF-SC-NMC-CONTRADICTION","CONF-CONTRADICTION"),IF(AB152="P08",IF(Q152="Material and unresolved","CONF-NOT-ASSIGNABLE-ASSUMPTION",IF(AND(F152="No material change",OR(J152="Stale",S152="Stale for current decision")),"CONF-SC-NMC-STALE",IF(S152="Context not established","CONF-NOT-ASSIGNABLE-CONTEXT","CONF-NOT-ASSIGNABLE-STALE-CURRENT"))),IF(AB152="P09",IF(AND(F152="Use with limits",G152=""),"CONF-SC-LIMIT-MISSING",IF(AND(F152="No material change",H152="Changed exact claim"),"CONF-SC-NMC-CLAIM-CHANGED",IF(AND(F152="No material change",I152="Changed decision use"),"CONF-SC-NMC-USE-CHANGED",IF(AND(OR(O152="Multiple independent lines",O152="One independent line"),P152="Not established"),"CONF-SC-INDEPENDENCE-UNPROVEN",IF(AND(Q152="None",R152&lt;&gt;""),"CONF-SC-ASSUMPTION-CONFLICT","CONF-SC-UNCLASSIFIED"))))),IF(AB152="P10",IF(Q152="Material but bounded","CONF-LOW-ASSUMPTION",IF(AND(S152="Historical but deliberately bounded",J152="Limited / weak"),"CONF-LOW-HISTORICAL",IF(O152="Not established","CONF-LOW-NOT-ESTABLISHED",IF(AND(J152="Limited / weak",O152="Multiple independent lines",P152="Established independent origins",T152="Likely to change assessment"),"CONF-LOW-WEAK-LINES",IF(AND(O152="Single-origin only",NOT(AND(F152="Use",J152="Fit",OR(K152="Supported",K152="Inferred"),L152="Yes",OR(M152="None found",M152="Apparent contradiction resolved"),N152="None",O152="Single-origin only",OR(Q152="None",Q152="Limited and visible"),S152="Fit for current decision",T152="Unlikely to change assessment"))),"CONF-LOW-SINGLE-ORIGIN","CONF-LOW-SENSITIVE"))))),IF(AB152="P11",IF(F152="No material change","CONF-MODERATE-NMC",IF(F152="Use with limits","CONF-MODERATE-LIMITED",IF(S152="Historical but deliberately bounded","CONF-MODERATE-HISTORICAL",IF(P152="Shared or dependent origins","CONF-MODERATE-SHARED-ORIGINS",IF(OR(O152="One independent line",AND(F152="Use",J152="Fit",OR(K152="Supported",K152="Inferred"),L152="Yes",OR(M152="None found",M152="Apparent contradiction resolved"),N152="None",O152="Single-origin only",OR(Q152="None",Q152="Limited and visible"),S152="Fit for current decision",T152="Unlikely to change assessment")),"CONF-MODERATE-ONE-LINE",IF(AND(J152="Limited / weak",O152="Multiple independent lines",P152="Established independent origins",OR(T152="Unlikely to change assessment",T152="Could change scope or wording")),"CONF-MODERATE-WEAK-LINES","CONF-MODERATE-SENSITIVE")))))),IF(AB152="P12",IF(F152="No material change","CONF-HIGH-NMC",IF(K152="Inferred","CONF-HIGH-INFERENCE-RETAINED","CONF-HIGH-DIRECT-INDEPENDENT")),""))))))))))))))</x:f>
      </x:c>
      <x:c r="AD152" s="38" t="str">
        <x:f>IF(A152="","",IF(AC152="A174-TECH-INVALID-ENUM","One or more active Stage 1 controlled values are invalid.",IF(AC152="A174-INCOMPLETE","The active Stage 1 assessment is incomplete.",IF(AC152="A174-UPSTREAM-REFUSE","What Counts as Reliable Evidence in Competitor Analysis? returned Refuse claim.",IF(AC152="A174-UPSTREAM-REVIEW","What Counts as Reliable Evidence in Competitor Analysis? returned Review required.",IF(AC152="A174-SC-NMC-UNRESOLVED","The no-material-change claim remains unresolved.",IF(AC152="A174-UPSTREAM-UNRESOLVED","The claim remains unresolved.",IF(AC152="A174-DIRECT-FIT","The evidence does not directly fit the exact submitted claim.",IF(AC152="A174-DIRECT-FIT-PARTIAL","The submitted claim only partially fits the evidence.",IF(AC152="A174-MISSING-OR-UNCHECKED","Required evidence is missing, unavailable, unknown, or contradiction checking is incomplete.",IF(AC152="A174-CONTRADICTION","A material contradiction remains unresolved.",IF(AC152="A174-SC-NMC-CONTRADICTION","The no-material-change submission contains an unresolved material contradiction.",IF(AC152="A174-NOT-ASSIGNABLE-ASSUMPTION","A material assumption remains unresolved.",IF(AC152="A174-NOT-ASSIGNABLE-CONTEXT","The relevant context is not established.",IF(AC152="A174-NOT-ASSIGNABLE-STALE-CURRENT","The evidence or context is stale for the current decision.",IF(AC152="A174-SC-NMC-STALE","The no-material-change assessment is stale for the current decision.",IF(AC152="A174-SC-ASSUMPTION-CONFLICT","The assumption category and detail conflict.",IF(AC152="A174-SC-INDEPENDENCE-UNPROVEN","Independent origins are not established.",IF(AC152="A174-SC-LIMIT-MISSING","Use with limits requires a named limitation.",IF(AC152="A174-SC-NMC-CLAIM-CHANGED","The exact claim changed, so prior confidence cannot be carried forward.",IF(AC152="A174-SC-NMC-USE-CHANGED","The decision use changed.",IF(AC152="A174-SC-UNCLASSIFIED","The valid input combination has no authorized classification.",IF(AC152="A174-LOW-ASSUMPTION","A bounded material assumption makes the eligible assessment fragile.",IF(AC152="A174-LOW-HISTORICAL","Historical, weak support makes the assessment fragile.",IF(AC152="A174-LOW-NOT-ESTABLISHED","Support exists but independent support is not established.",IF(AC152="A174-LOW-SENSITIVE","Plausible new evidence is likely to change the assessment.",IF(AC152="A174-LOW-SINGLE-ORIGIN","The eligible assessment depends on one origin and fails the stable single-origin conjunction.",IF(AC152="A174-LOW-WEAK-LINES","Multiple independent lines remain weak and the result is likely to change.",IF(AC152="A174-MODERATE-HISTORICAL","The evidence supports a deliberately historical, bounded assessment.",IF(AC152="A174-MODERATE-LIMITED","The assessment is eligible only within the named limitation.",IF(AC152="A174-MODERATE-NMC","The unchanged assessment remains eligible but retains meaningful uncertainty.",IF(AC152="A174-MODERATE-ONE-LINE","The assessment rests on one effective line of support.",IF(AC152="A174-MODERATE-SENSITIVE","Meaningful new evidence could change the scope or wording.",IF(AC152="A174-MODERATE-SHARED-ORIGINS","The lines share or depend on common origins, reducing independent corroboration.",IF(AC152="A174-MODERATE-WEAK-LINES","Established independent origins support the assessment, but the evidence remains limited or weak.",IF(AC152="A174-HIGH-DIRECT-INDEPENDENT","Direct, coherent support with established independent origins and limited visible assumptions supports the bounded assessment.",IF(AC152="A174-HIGH-INFERENCE-RETAINED","Direct, coherent support with established independent origins supports the bounded inference; it remains explicitly an inference.",IF(AC152="A174-HIGH-NMC","The exact claim and decision use are unchanged and the strong-support conditions remain satisfied.",""))))))))))))))))))))))))))))))))))))))</x:f>
      </x:c>
      <x:c r="AE152" s="38" t="str">
        <x:f>IF(A152="","",IF(Z152="Invalid controlled input","No confidence statement is permitted.",IF(Z152="Incomplete","No confidence statement is permitted until Stage 1 is complete.",IF(Z152="Not eligible","Confidence not assignable: no confidence statement is permitted for "&amp;C152&amp;" because "&amp;AD152&amp;" "&amp;AG152,IF(AA152="High confidence",IF(K152="Inferred","The evidence supports the inference that ","The available evidence strongly supports the assessment that ")&amp;C152&amp;", with High confidence within "&amp;D152&amp;". The principal remaining uncertainty is "&amp;U152,IF(AA152="Moderate confidence",IF(K152="Inferred","The evidence supports the inference that ","The available evidence supports the assessment that ")&amp;C152&amp;", with Moderate confidence within "&amp;D152&amp;". "&amp;U152&amp;" could change its scope or wording.",IF(K152="Inferred","The limited evidence supports the provisional inference that ","Limited evidence weakly supports the bounded assessment that ")&amp;C152&amp;". Treat it as provisional because "&amp;U152))))))</x:f>
      </x:c>
      <x:c r="AF152" s="38" t="str">
        <x:f>IF(A152="","",IF(Z152="Invalid controlled input","Do not preserve or reuse a previous result.",IF(Z152="Incomplete","Do not infer a result from partial inputs.",IF(Z152="Not eligible","Do not use High, Moderate or Low confidence, zero confidence, very low confidence, or wording that presents the claim as established.",IF(AA152="High confidence","Do not say certain, proven, guaranteed, definitely, conclusive, established fact, or assign a numerical probability.",IF(AA152="Moderate confidence","Do not say definitive, conclusive, established fact, or attach a percentage band.","Do not say shows, confirms, demonstrates as established, or use Low confidence to rescue an unsupported claim."))))))</x:f>
      </x:c>
      <x:c r="AG152" s="38" t="str">
        <x:f>IF(A152="","",IF(AC152="A174-TECH-INVALID-ENUM","Correct the exact invalid value and resubmit.",IF(AC152="A174-INCOMPLETE","Complete every active Stage 1 field.",IF(AC152="A174-UPSTREAM-REFUSE","Resolve or replace the refused claim through What Counts as Reliable Evidence in Competitor Analysis?.",IF(AC152="A174-UPSTREAM-REVIEW","Complete the review in What Counts as Reliable Evidence in Competitor Analysis? before confidence assessment.",IF(AC152="A174-SC-NMC-UNRESOLVED","Resolve the claim status upstream before assigning confidence.",IF(AC152="A174-UPSTREAM-UNRESOLVED","Resolve the claim status upstream before assigning confidence.",IF(AC152="A174-DIRECT-FIT","Narrow or replace the claim and rerun What Counts as Reliable Evidence in Competitor Analysis?.",IF(AC152="A174-DIRECT-FIT-PARTIAL","Submit the separately narrowed proposition approved through What Counts as Reliable Evidence in Competitor Analysis? as the new Exact claim with Direct claim fit set to Yes.",IF(AC152="A174-MISSING-OR-UNCHECKED","Recover or document the required evidence and complete the review in What Counts as Reliable Evidence in Competitor Analysis? before assigning confidence.",IF(AC152="A174-CONTRADICTION","Resolve or preserve the contradiction through How to Handle Contradictory Competitor Evidence before assigning confidence.",IF(AC152="A174-SC-NMC-CONTRADICTION","Resolve or preserve the contradiction through How to Handle Contradictory Competitor Evidence before assigning confidence.",IF(AC152="A174-NOT-ASSIGNABLE-ASSUMPTION","Resolve the material assumption or narrow the claim.",IF(AC152="A174-NOT-ASSIGNABLE-CONTEXT","Establish the relevant context before assigning confidence.",IF(AC152="A174-NOT-ASSIGNABLE-STALE-CURRENT","Update or historically bind the evidence through When Competitor Evidence Becomes Too Old to Use.",IF(AC152="A174-SC-NMC-STALE","Run a fresh assessment with current evidence.",IF(AC152="A174-SC-ASSUMPTION-CONFLICT","Choose a bounded assumption category or remove the detail.",IF(AC152="A174-SC-INDEPENDENCE-UNPROVEN","Trace origins or correct the support category.",IF(AC152="A174-SC-LIMIT-MISSING","Add the exact limitation or correct the upstream outcome.",IF(AC152="A174-SC-NMC-CLAIM-CHANGED","Run a fresh assessment.",IF(AC152="A174-SC-NMC-USE-CHANGED","Run a fresh assessment for the new use.",IF(AC152="A174-SC-UNCLASSIFIED","Return to method governance; do not invent a result.",IF(AC152="A174-LOW-ASSUMPTION","Keep the assumption explicit and seek evidence that could remove it.",IF(AC152="A174-LOW-HISTORICAL","Use only historically bounded wording and seek current evidence.",IF(AC152="A174-LOW-NOT-ESTABLISHED","Trace provenance or collect genuinely independent evidence.",IF(AC152="A174-LOW-SENSITIVE","Collect the evidence most likely to change the result.",IF(AC152="A174-LOW-SINGLE-ORIGIN","Seek genuinely independent corroboration.",IF(AC152="A174-LOW-WEAK-LINES","Strengthen direct support before consequential use.",IF(AC152="A174-MODERATE-HISTORICAL","Do not generalize it to the current decision without fresh evidence.",IF(AC152="A174-MODERATE-LIMITED","Reopen if the named limitation no longer holds.",IF(AC152="A174-MODERATE-NMC","Reopen if the exact claim, use, evidence or context changes.",IF(AC152="A174-MODERATE-ONE-LINE","A second genuinely independent line could change scope or wording.",IF(AC152="A174-MODERATE-SENSITIVE","Name the likely change trigger and keep the statement bounded.",IF(AC152="A174-MODERATE-SHARED-ORIGINS","Seek genuinely independent origins.",IF(AC152="A174-MODERATE-WEAK-LINES","Strengthen the direct evidence and preserve the limitation.",IF(AC152="A174-HIGH-DIRECT-INDEPENDENT","Reopen on the named evidence, context, assumption or decision-use trigger.",IF(AC152="A174-HIGH-INFERENCE-RETAINED","Retain the inference marker and reopen on the named trigger.",IF(AC152="A174-HIGH-NMC","Reopen on the named evidence, context, assumption or decision-use trigger.",""))))))))))))))))))))))))))))))))))))))</x:f>
      </x:c>
      <x:c r="AH152" s="38" t="str">
        <x:f>IF(A152="","",IF(Z152&lt;&gt;"Eligible","",IF(AND(V152="Consequential / high-impact",W152="Hard to reverse"),"CONF-OVERLAY-CONSEQUENCE + CONF-OVERLAY-HARD-TO-REVERSE",IF(AND(AA152="Low confidence",W152="Hard to reverse"),"CONF-OVERLAY-HARD-TO-REVERSE",IF(V152="Consequential / high-impact","CONF-OVERLAY-CONSEQUENCE",IF(W152="Hard to reverse","CONF-OVERLAY-HARD-TO-REVERSE",IF(OR(V152="Material / decision-changing",W152="Costly to reverse"),"CONF-OVERLAY-CONSEQUENCE","")))))))</x:f>
      </x:c>
      <x:c r="AI152" s="38" t="str">
        <x:f>IF(A152="","",IF(Z152&lt;&gt;"Eligible","",IF(AND(V152="Consequential / high-impact",W152="Hard to reverse"),IF(AA152="Low confidence","Independent review and formal approval required; default to deferral, evidence collection or a reversible test.","Independent accountable review and formal approval required before a consequential, hard-to-reverse action."),IF(AND(AA152="Low confidence",W152="Hard to reverse"),"Independent review and formal approval required; default to deferral, evidence collection or a reversible test.",IF(V152="Consequential / high-impact","Independent accountable review and formal approval required.",IF(W152="Hard to reverse","Independent review required before a hard-to-reverse action.",IF(OR(V152="Material / decision-changing",W152="Costly to reverse"),"Accountable reviewer required before material use.","Owner review; reopen on the named trigger.")))))))</x:f>
      </x:c>
      <x:c r="AJ152" s="38" t="str">
        <x:f>IF(A152="","",IF(Z152&lt;&gt;"Eligible","",IF(AND(V152="Consequential / high-impact",W152="Hard to reverse"),IF(AA152="Low confidence","Do not make an irreversible commitment from this Low-confidence assessment.","Prefer a reversible step and proceed only within the recorded scope after independent review; confidence itself is unchanged."),IF(AND(AA152="Low confidence",W152="Hard to reverse"),"Do not make an irreversible commitment from this Low-confidence assessment.",IF(V152="Consequential / high-impact","Proceed only within the recorded scope after independent review; confidence itself is unchanged.",IF(W152="Hard to reverse","Prefer a reversible step until review is complete.",IF(OR(V152="Material / decision-changing",W152="Costly to reverse"),"Use only after accountable review and within the stated boundary.","Proceed within the stated scope and preserve the reopen condition.")))))))</x:f>
      </x:c>
      <x:c r="AK152" s="37"/>
      <x:c r="AL152" s="37"/>
      <x:c r="AM152" s="37"/>
      <x:c r="AN152" s="37"/>
      <x:c r="AO152" s="42"/>
      <x:c r="AP152" s="38" t="str">
        <x:f>IF(A152="","",IF(Z152&lt;&gt;"Eligible","Not active",IF(OR(AND(AN152&lt;&gt;"",NOT(OR(EXACT(AN152,"Yes"),EXACT(AN152,"No")))),AND(AO152&lt;&gt;"",NOT(ISNUMBER(AO152)))),"H00",IF(OR(AK152="",AM152="",AN152=""),"H01",IF(AND(OR(V152="Material / decision-changing",V152="Consequential / high-impact",W152="Costly to reverse",W152="Hard to reverse"),AL152=""),"H02",IF(AND(OR(V152="Consequential / high-impact",W152="Hard to reverse"),AK152&lt;&gt;"",AL152&lt;&gt;"",EXACT(AK152,AL152)),"H03",IF(AND(AN152="Yes",AO152=""),"H04",IF(AND(AN152="No",AO152&lt;&gt;""),"H05","H06"))))))))</x:f>
      </x:c>
      <x:c r="AQ152" s="38" t="str">
        <x:f>IF(A152="","",IF(AP152="Not active","Not active",IF(OR(AP152="H00",AP152="H01",AP152="H04"),"Incomplete",IF(OR(AP152="H02",AP152="H03",AP152="H05"),"Draft","Complete"))))</x:f>
      </x:c>
      <x:c r="AR152" s="38" t="str">
        <x:f>IF(A152="","",IF(AP152="H00","CONF-HANDOFF-INVALID",IF(AP152="H01","CONF-HANDOFF-INCOMPLETE",IF(AP152="H02","CONF-HANDOFF-REVIEWER",IF(AP152="H03","CONF-HANDOFF-INDEPENDENCE",IF(AP152="H04","CONF-HANDOFF-DATE",IF(AP152="H05","CONF-HANDOFF-DATE-NOT-MATERIAL","")))))))</x:f>
      </x:c>
      <x:c r="AS152" s="38" t="str">
        <x:f>IF(A152="","",IF(AP152="H06","Permitted","Prohibited"))</x:f>
      </x:c>
      <x:c r="AT152" s="38" t="str">
        <x:f>IF(A152="","",IF(OR(AB152="P152",AB152="P153",AB152="P155",AB152="P156"),"What Counts as Reliable Evidence in Competitor Analysis?",IF(AB152="P154","Observed, Inferred and Unresolved Evidence",IF(AB152="P157","How to Handle Contradictory Competitor Evidence",IF(AB152="P158","When Competitor Evidence Becomes Too Old to Use","")))))</x:f>
      </x:c>
      <x:c r="AU152" s="38" t="str">
        <x:f>IF(A152="","","SERPIFAI Confidence Statement Method v1.0.1")</x:f>
      </x:c>
      <x:c r="AV152" s="38" t="str">
        <x:f>IF(A152="","","Qualitative evidence-and-uncertainty protocol; not probability, calibrated accuracy, scoring, assurance or a guarantee.")</x:f>
      </x:c>
    </x:row>
    <x:row r="153">
      <x:c r="A153" s="37"/>
      <x:c r="B153" s="37"/>
      <x:c r="C153" s="37"/>
      <x:c r="D153" s="37"/>
      <x:c r="E153" s="42"/>
      <x:c r="F153" s="37"/>
      <x:c r="G153" s="37"/>
      <x:c r="H153" s="37"/>
      <x:c r="I153" s="37"/>
      <x:c r="J153" s="37"/>
      <x:c r="K153" s="37"/>
      <x:c r="L153" s="37"/>
      <x:c r="M153" s="37"/>
      <x:c r="N153" s="37"/>
      <x:c r="O153" s="37"/>
      <x:c r="P153" s="37"/>
      <x:c r="Q153" s="37"/>
      <x:c r="R153" s="37"/>
      <x:c r="S153" s="37"/>
      <x:c r="T153" s="37"/>
      <x:c r="U153" s="37"/>
      <x:c r="V153" s="37"/>
      <x:c r="W153" s="37"/>
      <x:c r="X153" s="38" t="str">
        <x:f>IF(A153="","",IF(NOT(AND(OR(EXACT(F153,"Use"),EXACT(F153,"Use with limits"),EXACT(F153,"Review required"),EXACT(F153,"Refuse claim"),EXACT(F153,"No material change")),OR(EXACT(J153,"Fit"),EXACT(J153,"Limited / weak"),EXACT(J153,"Stale"),EXACT(J153,"Contradictory"),EXACT(J153,"Missing")),OR(EXACT(K153,"Supported"),EXACT(K153,"Inferred"),EXACT(K153,"Unresolved")),OR(EXACT(L153,"Yes"),EXACT(L153,"Partial"),EXACT(L153,"No"),EXACT(L153,"Unknown")),OR(EXACT(M153,"None found"),EXACT(M153,"Apparent contradiction resolved"),EXACT(M153,"Material contradiction unresolved"),EXACT(M153,"Not checked")),OR(EXACT(N153,"None"),EXACT(N153,"Recoverable missing evidence"),EXACT(N153,"Material evidence unavailable"),EXACT(N153,"Unknown")),OR(EXACT(O153,"Multiple independent lines"),EXACT(O153,"One independent line"),EXACT(O153,"Single-origin only"),EXACT(O153,"Not established")),OR(EXACT(Q153,"None"),EXACT(Q153,"Limited and visible"),EXACT(Q153,"Material but bounded"),EXACT(Q153,"Material and unresolved")),OR(EXACT(S153,"Fit for current decision"),EXACT(S153,"Historical but deliberately bounded"),EXACT(S153,"Stale for current decision"),EXACT(S153,"Context not established")),OR(EXACT(T153,"Unlikely to change assessment"),EXACT(T153,"Could change scope or wording"),EXACT(T153,"Likely to change assessment")),OR(EXACT(V153,"Routine / descriptive"),EXACT(V153,"Material / decision-changing"),EXACT(V153,"Consequential / high-impact")),OR(EXACT(W153,"Easy to reverse"),EXACT(W153,"Costly to reverse"),EXACT(W153,"Hard to reverse")),IF(F153="No material change",OR(EXACT(H153,"Unchanged exact claim"),EXACT(H153,"Changed exact claim")),TRUE),IF(F153="No material change",OR(EXACT(I153,"Unchanged decision use"),EXACT(I153,"Changed decision use")),TRUE),IF(OR(O153="Multiple independent lines",O153="One independent line"),OR(EXACT(P153,"Established independent origins"),EXACT(P153,"Shared or dependent origins"),EXACT(P153,"Not established")),TRUE))),"Invalid","Valid"))</x:f>
      </x:c>
      <x:c r="Y153" s="38" t="str">
        <x:f>IF(A153="","",IF(X153="Invalid","Not evaluated after P00",IF(OR(C153="",D153="",F153="",IF(F153="No material change",OR(H153="",I153=""),FALSE),J153="",K153="",L153="",M153="",N153="",O153="",IF(OR(O153="Multiple independent lines",O153="One independent line"),P153="",FALSE),Q153="",IF(Q153&lt;&gt;"None",R153="",FALSE),S153="",T153="",U153="",V153="",W153=""),"Incomplete","Complete")))</x:f>
      </x:c>
      <x:c r="Z153" s="38" t="str">
        <x:f>IF(A153="","",IF(AB153="P00","Invalid controlled input",IF(AB153="P01","Incomplete",IF(OR(AB153="P02",AB153="P03",AB153="P04",AB153="P05",AB153="P06",AB153="P07",AB153="P08",AB153="P09"),"Not eligible","Eligible"))))</x:f>
      </x:c>
      <x:c r="AA153" s="38" t="str">
        <x:f>IF(A153="","",IF(AB153="P00","No confidence assigned",IF(AB153="P01","No confidence result",IF(OR(AB153="P02",AB153="P03",AB153="P04",AB153="P05",AB153="P06",AB153="P07",AB153="P08",AB153="P09"),"Confidence not assignable",IF(AB153="P10","Low confidence",IF(AB153="P11","Moderate confidence","High confidence"))))))</x:f>
      </x:c>
      <x:c r="AB153" s="38" t="str">
        <x:f>IF(A153="","",IF(X153="Invalid","P00",IF(Y153="Incomplete","P01",IF(F153="Refuse claim","P02",IF(F153="Review required","P03",IF(K153="Unresolved","P04",IF(OR(L153="No",L153="Unknown",L153="Partial"),"P05",IF(OR(J153="Missing",N153&lt;&gt;"None",M153="Not checked"),"P06",IF(OR(J153="Contradictory",M153="Material contradiction unresolved"),"P07",IF(OR(J153="Stale",S153="Stale for current decision",S153="Context not established",Q153="Material and unresolved"),"P08",IF(OR(AND(F153="Use with limits",G153=""),AND(F153="No material change",H153="Changed exact claim"),AND(F153="No material change",I153="Changed decision use"),AND(OR(O153="Multiple independent lines",O153="One independent line"),P153="Not established"),AND(Q153="None",R153&lt;&gt;"")),"P09",IF(OR(Q153="Material but bounded",AND(S153="Historical but deliberately bounded",J153="Limited / weak"),O153="Not established",AND(J153="Limited / weak",O153="Multiple independent lines",P153="Established independent origins",T153="Likely to change assessment"),AND(O153="Single-origin only",NOT(AND(F153="Use",J153="Fit",OR(K153="Supported",K153="Inferred"),L153="Yes",OR(M153="None found",M153="Apparent contradiction resolved"),N153="None",O153="Single-origin only",OR(Q153="None",Q153="Limited and visible"),S153="Fit for current decision",T153="Unlikely to change assessment"))),T153="Likely to change assessment"),"P10",IF(OR(AND(F153="No material change",NOT(AND(OR(F153="Use",F153="No material change"),IF(F153="No material change",AND(H153="Unchanged exact claim",I153="Unchanged decision use"),TRUE),J153="Fit",OR(K153="Supported",K153="Inferred"),L153="Yes",OR(M153="None found",M153="Apparent contradiction resolved"),N153="None",O153="Multiple independent lines",P153="Established independent origins",OR(Q153="None",Q153="Limited and visible"),S153="Fit for current decision",T153="Unlikely to change assessment"))),F153="Use with limits",S153="Historical but deliberately bounded",P153="Shared or dependent origins",O153="One independent line",AND(F153="Use",J153="Fit",OR(K153="Supported",K153="Inferred"),L153="Yes",OR(M153="None found",M153="Apparent contradiction resolved"),N153="None",O153="Single-origin only",OR(Q153="None",Q153="Limited and visible"),S153="Fit for current decision",T153="Unlikely to change assessment"),AND(J153="Limited / weak",O153="Multiple independent lines",P153="Established independent origins",OR(T153="Unlikely to change assessment",T153="Could change scope or wording")),T153="Could change scope or wording"),"P11",IF(AND(OR(F153="Use",F153="No material change"),IF(F153="No material change",AND(H153="Unchanged exact claim",I153="Unchanged decision use"),TRUE),J153="Fit",OR(K153="Supported",K153="Inferred"),L153="Yes",OR(M153="None found",M153="Apparent contradiction resolved"),N153="None",O153="Multiple independent lines",P153="Established independent origins",OR(Q153="None",Q153="Limited and visible"),S153="Fit for current decision",T153="Unlikely to change assessment"),"P12","P09"))))))))))))))</x:f>
      </x:c>
      <x:c r="AC153" s="38" t="str">
        <x:f>IF(A153="","",IF(AB153="P00","CONF-TECH-INVALID-ENUM",IF(AB153="P01","CONF-INCOMPLETE",IF(AB153="P02","CONF-UPSTREAM-REFUSE",IF(AB153="P03","CONF-UPSTREAM-REVIEW",IF(AB153="P04",IF(F153="No material change","CONF-SC-NMC-UNRESOLVED","CONF-UPSTREAM-UNRESOLVED"),IF(AB153="P05",IF(L153="Partial","CONF-DIRECT-FIT-PARTIAL","CONF-DIRECT-FIT"),IF(AB153="P06","CONF-MISSING-OR-UNCHECKED",IF(AB153="P07",IF(F153="No material change","CONF-SC-NMC-CONTRADICTION","CONF-CONTRADICTION"),IF(AB153="P08",IF(Q153="Material and unresolved","CONF-NOT-ASSIGNABLE-ASSUMPTION",IF(AND(F153="No material change",OR(J153="Stale",S153="Stale for current decision")),"CONF-SC-NMC-STALE",IF(S153="Context not established","CONF-NOT-ASSIGNABLE-CONTEXT","CONF-NOT-ASSIGNABLE-STALE-CURRENT"))),IF(AB153="P09",IF(AND(F153="Use with limits",G153=""),"CONF-SC-LIMIT-MISSING",IF(AND(F153="No material change",H153="Changed exact claim"),"CONF-SC-NMC-CLAIM-CHANGED",IF(AND(F153="No material change",I153="Changed decision use"),"CONF-SC-NMC-USE-CHANGED",IF(AND(OR(O153="Multiple independent lines",O153="One independent line"),P153="Not established"),"CONF-SC-INDEPENDENCE-UNPROVEN",IF(AND(Q153="None",R153&lt;&gt;""),"CONF-SC-ASSUMPTION-CONFLICT","CONF-SC-UNCLASSIFIED"))))),IF(AB153="P10",IF(Q153="Material but bounded","CONF-LOW-ASSUMPTION",IF(AND(S153="Historical but deliberately bounded",J153="Limited / weak"),"CONF-LOW-HISTORICAL",IF(O153="Not established","CONF-LOW-NOT-ESTABLISHED",IF(AND(J153="Limited / weak",O153="Multiple independent lines",P153="Established independent origins",T153="Likely to change assessment"),"CONF-LOW-WEAK-LINES",IF(AND(O153="Single-origin only",NOT(AND(F153="Use",J153="Fit",OR(K153="Supported",K153="Inferred"),L153="Yes",OR(M153="None found",M153="Apparent contradiction resolved"),N153="None",O153="Single-origin only",OR(Q153="None",Q153="Limited and visible"),S153="Fit for current decision",T153="Unlikely to change assessment"))),"CONF-LOW-SINGLE-ORIGIN","CONF-LOW-SENSITIVE"))))),IF(AB153="P11",IF(F153="No material change","CONF-MODERATE-NMC",IF(F153="Use with limits","CONF-MODERATE-LIMITED",IF(S153="Historical but deliberately bounded","CONF-MODERATE-HISTORICAL",IF(P153="Shared or dependent origins","CONF-MODERATE-SHARED-ORIGINS",IF(OR(O153="One independent line",AND(F153="Use",J153="Fit",OR(K153="Supported",K153="Inferred"),L153="Yes",OR(M153="None found",M153="Apparent contradiction resolved"),N153="None",O153="Single-origin only",OR(Q153="None",Q153="Limited and visible"),S153="Fit for current decision",T153="Unlikely to change assessment")),"CONF-MODERATE-ONE-LINE",IF(AND(J153="Limited / weak",O153="Multiple independent lines",P153="Established independent origins",OR(T153="Unlikely to change assessment",T153="Could change scope or wording")),"CONF-MODERATE-WEAK-LINES","CONF-MODERATE-SENSITIVE")))))),IF(AB153="P12",IF(F153="No material change","CONF-HIGH-NMC",IF(K153="Inferred","CONF-HIGH-INFERENCE-RETAINED","CONF-HIGH-DIRECT-INDEPENDENT")),""))))))))))))))</x:f>
      </x:c>
      <x:c r="AD153" s="38" t="str">
        <x:f>IF(A153="","",IF(AC153="A175-TECH-INVALID-ENUM","One or more active Stage 1 controlled values are invalid.",IF(AC153="A175-INCOMPLETE","The active Stage 1 assessment is incomplete.",IF(AC153="A175-UPSTREAM-REFUSE","What Counts as Reliable Evidence in Competitor Analysis? returned Refuse claim.",IF(AC153="A175-UPSTREAM-REVIEW","What Counts as Reliable Evidence in Competitor Analysis? returned Review required.",IF(AC153="A175-SC-NMC-UNRESOLVED","The no-material-change claim remains unresolved.",IF(AC153="A175-UPSTREAM-UNRESOLVED","The claim remains unresolved.",IF(AC153="A175-DIRECT-FIT","The evidence does not directly fit the exact submitted claim.",IF(AC153="A175-DIRECT-FIT-PARTIAL","The submitted claim only partially fits the evidence.",IF(AC153="A175-MISSING-OR-UNCHECKED","Required evidence is missing, unavailable, unknown, or contradiction checking is incomplete.",IF(AC153="A175-CONTRADICTION","A material contradiction remains unresolved.",IF(AC153="A175-SC-NMC-CONTRADICTION","The no-material-change submission contains an unresolved material contradiction.",IF(AC153="A175-NOT-ASSIGNABLE-ASSUMPTION","A material assumption remains unresolved.",IF(AC153="A175-NOT-ASSIGNABLE-CONTEXT","The relevant context is not established.",IF(AC153="A175-NOT-ASSIGNABLE-STALE-CURRENT","The evidence or context is stale for the current decision.",IF(AC153="A175-SC-NMC-STALE","The no-material-change assessment is stale for the current decision.",IF(AC153="A175-SC-ASSUMPTION-CONFLICT","The assumption category and detail conflict.",IF(AC153="A175-SC-INDEPENDENCE-UNPROVEN","Independent origins are not established.",IF(AC153="A175-SC-LIMIT-MISSING","Use with limits requires a named limitation.",IF(AC153="A175-SC-NMC-CLAIM-CHANGED","The exact claim changed, so prior confidence cannot be carried forward.",IF(AC153="A175-SC-NMC-USE-CHANGED","The decision use changed.",IF(AC153="A175-SC-UNCLASSIFIED","The valid input combination has no authorized classification.",IF(AC153="A175-LOW-ASSUMPTION","A bounded material assumption makes the eligible assessment fragile.",IF(AC153="A175-LOW-HISTORICAL","Historical, weak support makes the assessment fragile.",IF(AC153="A175-LOW-NOT-ESTABLISHED","Support exists but independent support is not established.",IF(AC153="A175-LOW-SENSITIVE","Plausible new evidence is likely to change the assessment.",IF(AC153="A175-LOW-SINGLE-ORIGIN","The eligible assessment depends on one origin and fails the stable single-origin conjunction.",IF(AC153="A175-LOW-WEAK-LINES","Multiple independent lines remain weak and the result is likely to change.",IF(AC153="A175-MODERATE-HISTORICAL","The evidence supports a deliberately historical, bounded assessment.",IF(AC153="A175-MODERATE-LIMITED","The assessment is eligible only within the named limitation.",IF(AC153="A175-MODERATE-NMC","The unchanged assessment remains eligible but retains meaningful uncertainty.",IF(AC153="A175-MODERATE-ONE-LINE","The assessment rests on one effective line of support.",IF(AC153="A175-MODERATE-SENSITIVE","Meaningful new evidence could change the scope or wording.",IF(AC153="A175-MODERATE-SHARED-ORIGINS","The lines share or depend on common origins, reducing independent corroboration.",IF(AC153="A175-MODERATE-WEAK-LINES","Established independent origins support the assessment, but the evidence remains limited or weak.",IF(AC153="A175-HIGH-DIRECT-INDEPENDENT","Direct, coherent support with established independent origins and limited visible assumptions supports the bounded assessment.",IF(AC153="A175-HIGH-INFERENCE-RETAINED","Direct, coherent support with established independent origins supports the bounded inference; it remains explicitly an inference.",IF(AC153="A175-HIGH-NMC","The exact claim and decision use are unchanged and the strong-support conditions remain satisfied.",""))))))))))))))))))))))))))))))))))))))</x:f>
      </x:c>
      <x:c r="AE153" s="38" t="str">
        <x:f>IF(A153="","",IF(Z153="Invalid controlled input","No confidence statement is permitted.",IF(Z153="Incomplete","No confidence statement is permitted until Stage 1 is complete.",IF(Z153="Not eligible","Confidence not assignable: no confidence statement is permitted for "&amp;C153&amp;" because "&amp;AD153&amp;" "&amp;AG153,IF(AA153="High confidence",IF(K153="Inferred","The evidence supports the inference that ","The available evidence strongly supports the assessment that ")&amp;C153&amp;", with High confidence within "&amp;D153&amp;". The principal remaining uncertainty is "&amp;U153,IF(AA153="Moderate confidence",IF(K153="Inferred","The evidence supports the inference that ","The available evidence supports the assessment that ")&amp;C153&amp;", with Moderate confidence within "&amp;D153&amp;". "&amp;U153&amp;" could change its scope or wording.",IF(K153="Inferred","The limited evidence supports the provisional inference that ","Limited evidence weakly supports the bounded assessment that ")&amp;C153&amp;". Treat it as provisional because "&amp;U153))))))</x:f>
      </x:c>
      <x:c r="AF153" s="38" t="str">
        <x:f>IF(A153="","",IF(Z153="Invalid controlled input","Do not preserve or reuse a previous result.",IF(Z153="Incomplete","Do not infer a result from partial inputs.",IF(Z153="Not eligible","Do not use High, Moderate or Low confidence, zero confidence, very low confidence, or wording that presents the claim as established.",IF(AA153="High confidence","Do not say certain, proven, guaranteed, definitely, conclusive, established fact, or assign a numerical probability.",IF(AA153="Moderate confidence","Do not say definitive, conclusive, established fact, or attach a percentage band.","Do not say shows, confirms, demonstrates as established, or use Low confidence to rescue an unsupported claim."))))))</x:f>
      </x:c>
      <x:c r="AG153" s="38" t="str">
        <x:f>IF(A153="","",IF(AC153="A175-TECH-INVALID-ENUM","Correct the exact invalid value and resubmit.",IF(AC153="A175-INCOMPLETE","Complete every active Stage 1 field.",IF(AC153="A175-UPSTREAM-REFUSE","Resolve or replace the refused claim through What Counts as Reliable Evidence in Competitor Analysis?.",IF(AC153="A175-UPSTREAM-REVIEW","Complete the review in What Counts as Reliable Evidence in Competitor Analysis? before confidence assessment.",IF(AC153="A175-SC-NMC-UNRESOLVED","Resolve the claim status upstream before assigning confidence.",IF(AC153="A175-UPSTREAM-UNRESOLVED","Resolve the claim status upstream before assigning confidence.",IF(AC153="A175-DIRECT-FIT","Narrow or replace the claim and rerun What Counts as Reliable Evidence in Competitor Analysis?.",IF(AC153="A175-DIRECT-FIT-PARTIAL","Submit the separately narrowed proposition approved through What Counts as Reliable Evidence in Competitor Analysis? as the new Exact claim with Direct claim fit set to Yes.",IF(AC153="A175-MISSING-OR-UNCHECKED","Recover or document the required evidence and complete the review in What Counts as Reliable Evidence in Competitor Analysis? before assigning confidence.",IF(AC153="A175-CONTRADICTION","Resolve or preserve the contradiction through How to Handle Contradictory Competitor Evidence before assigning confidence.",IF(AC153="A175-SC-NMC-CONTRADICTION","Resolve or preserve the contradiction through How to Handle Contradictory Competitor Evidence before assigning confidence.",IF(AC153="A175-NOT-ASSIGNABLE-ASSUMPTION","Resolve the material assumption or narrow the claim.",IF(AC153="A175-NOT-ASSIGNABLE-CONTEXT","Establish the relevant context before assigning confidence.",IF(AC153="A175-NOT-ASSIGNABLE-STALE-CURRENT","Update or historically bind the evidence through When Competitor Evidence Becomes Too Old to Use.",IF(AC153="A175-SC-NMC-STALE","Run a fresh assessment with current evidence.",IF(AC153="A175-SC-ASSUMPTION-CONFLICT","Choose a bounded assumption category or remove the detail.",IF(AC153="A175-SC-INDEPENDENCE-UNPROVEN","Trace origins or correct the support category.",IF(AC153="A175-SC-LIMIT-MISSING","Add the exact limitation or correct the upstream outcome.",IF(AC153="A175-SC-NMC-CLAIM-CHANGED","Run a fresh assessment.",IF(AC153="A175-SC-NMC-USE-CHANGED","Run a fresh assessment for the new use.",IF(AC153="A175-SC-UNCLASSIFIED","Return to method governance; do not invent a result.",IF(AC153="A175-LOW-ASSUMPTION","Keep the assumption explicit and seek evidence that could remove it.",IF(AC153="A175-LOW-HISTORICAL","Use only historically bounded wording and seek current evidence.",IF(AC153="A175-LOW-NOT-ESTABLISHED","Trace provenance or collect genuinely independent evidence.",IF(AC153="A175-LOW-SENSITIVE","Collect the evidence most likely to change the result.",IF(AC153="A175-LOW-SINGLE-ORIGIN","Seek genuinely independent corroboration.",IF(AC153="A175-LOW-WEAK-LINES","Strengthen direct support before consequential use.",IF(AC153="A175-MODERATE-HISTORICAL","Do not generalize it to the current decision without fresh evidence.",IF(AC153="A175-MODERATE-LIMITED","Reopen if the named limitation no longer holds.",IF(AC153="A175-MODERATE-NMC","Reopen if the exact claim, use, evidence or context changes.",IF(AC153="A175-MODERATE-ONE-LINE","A second genuinely independent line could change scope or wording.",IF(AC153="A175-MODERATE-SENSITIVE","Name the likely change trigger and keep the statement bounded.",IF(AC153="A175-MODERATE-SHARED-ORIGINS","Seek genuinely independent origins.",IF(AC153="A175-MODERATE-WEAK-LINES","Strengthen the direct evidence and preserve the limitation.",IF(AC153="A175-HIGH-DIRECT-INDEPENDENT","Reopen on the named evidence, context, assumption or decision-use trigger.",IF(AC153="A175-HIGH-INFERENCE-RETAINED","Retain the inference marker and reopen on the named trigger.",IF(AC153="A175-HIGH-NMC","Reopen on the named evidence, context, assumption or decision-use trigger.",""))))))))))))))))))))))))))))))))))))))</x:f>
      </x:c>
      <x:c r="AH153" s="38" t="str">
        <x:f>IF(A153="","",IF(Z153&lt;&gt;"Eligible","",IF(AND(V153="Consequential / high-impact",W153="Hard to reverse"),"CONF-OVERLAY-CONSEQUENCE + CONF-OVERLAY-HARD-TO-REVERSE",IF(AND(AA153="Low confidence",W153="Hard to reverse"),"CONF-OVERLAY-HARD-TO-REVERSE",IF(V153="Consequential / high-impact","CONF-OVERLAY-CONSEQUENCE",IF(W153="Hard to reverse","CONF-OVERLAY-HARD-TO-REVERSE",IF(OR(V153="Material / decision-changing",W153="Costly to reverse"),"CONF-OVERLAY-CONSEQUENCE","")))))))</x:f>
      </x:c>
      <x:c r="AI153" s="38" t="str">
        <x:f>IF(A153="","",IF(Z153&lt;&gt;"Eligible","",IF(AND(V153="Consequential / high-impact",W153="Hard to reverse"),IF(AA153="Low confidence","Independent review and formal approval required; default to deferral, evidence collection or a reversible test.","Independent accountable review and formal approval required before a consequential, hard-to-reverse action."),IF(AND(AA153="Low confidence",W153="Hard to reverse"),"Independent review and formal approval required; default to deferral, evidence collection or a reversible test.",IF(V153="Consequential / high-impact","Independent accountable review and formal approval required.",IF(W153="Hard to reverse","Independent review required before a hard-to-reverse action.",IF(OR(V153="Material / decision-changing",W153="Costly to reverse"),"Accountable reviewer required before material use.","Owner review; reopen on the named trigger.")))))))</x:f>
      </x:c>
      <x:c r="AJ153" s="38" t="str">
        <x:f>IF(A153="","",IF(Z153&lt;&gt;"Eligible","",IF(AND(V153="Consequential / high-impact",W153="Hard to reverse"),IF(AA153="Low confidence","Do not make an irreversible commitment from this Low-confidence assessment.","Prefer a reversible step and proceed only within the recorded scope after independent review; confidence itself is unchanged."),IF(AND(AA153="Low confidence",W153="Hard to reverse"),"Do not make an irreversible commitment from this Low-confidence assessment.",IF(V153="Consequential / high-impact","Proceed only within the recorded scope after independent review; confidence itself is unchanged.",IF(W153="Hard to reverse","Prefer a reversible step until review is complete.",IF(OR(V153="Material / decision-changing",W153="Costly to reverse"),"Use only after accountable review and within the stated boundary.","Proceed within the stated scope and preserve the reopen condition.")))))))</x:f>
      </x:c>
      <x:c r="AK153" s="37"/>
      <x:c r="AL153" s="37"/>
      <x:c r="AM153" s="37"/>
      <x:c r="AN153" s="37"/>
      <x:c r="AO153" s="42"/>
      <x:c r="AP153" s="38" t="str">
        <x:f>IF(A153="","",IF(Z153&lt;&gt;"Eligible","Not active",IF(OR(AND(AN153&lt;&gt;"",NOT(OR(EXACT(AN153,"Yes"),EXACT(AN153,"No")))),AND(AO153&lt;&gt;"",NOT(ISNUMBER(AO153)))),"H00",IF(OR(AK153="",AM153="",AN153=""),"H01",IF(AND(OR(V153="Material / decision-changing",V153="Consequential / high-impact",W153="Costly to reverse",W153="Hard to reverse"),AL153=""),"H02",IF(AND(OR(V153="Consequential / high-impact",W153="Hard to reverse"),AK153&lt;&gt;"",AL153&lt;&gt;"",EXACT(AK153,AL153)),"H03",IF(AND(AN153="Yes",AO153=""),"H04",IF(AND(AN153="No",AO153&lt;&gt;""),"H05","H06"))))))))</x:f>
      </x:c>
      <x:c r="AQ153" s="38" t="str">
        <x:f>IF(A153="","",IF(AP153="Not active","Not active",IF(OR(AP153="H00",AP153="H01",AP153="H04"),"Incomplete",IF(OR(AP153="H02",AP153="H03",AP153="H05"),"Draft","Complete"))))</x:f>
      </x:c>
      <x:c r="AR153" s="38" t="str">
        <x:f>IF(A153="","",IF(AP153="H00","CONF-HANDOFF-INVALID",IF(AP153="H01","CONF-HANDOFF-INCOMPLETE",IF(AP153="H02","CONF-HANDOFF-REVIEWER",IF(AP153="H03","CONF-HANDOFF-INDEPENDENCE",IF(AP153="H04","CONF-HANDOFF-DATE",IF(AP153="H05","CONF-HANDOFF-DATE-NOT-MATERIAL","")))))))</x:f>
      </x:c>
      <x:c r="AS153" s="38" t="str">
        <x:f>IF(A153="","",IF(AP153="H06","Permitted","Prohibited"))</x:f>
      </x:c>
      <x:c r="AT153" s="38" t="str">
        <x:f>IF(A153="","",IF(OR(AB153="P153",AB153="P154",AB153="P156",AB153="P157"),"What Counts as Reliable Evidence in Competitor Analysis?",IF(AB153="P155","Observed, Inferred and Unresolved Evidence",IF(AB153="P158","How to Handle Contradictory Competitor Evidence",IF(AB153="P159","When Competitor Evidence Becomes Too Old to Use","")))))</x:f>
      </x:c>
      <x:c r="AU153" s="38" t="str">
        <x:f>IF(A153="","","SERPIFAI Confidence Statement Method v1.0.1")</x:f>
      </x:c>
      <x:c r="AV153" s="38" t="str">
        <x:f>IF(A153="","","Qualitative evidence-and-uncertainty protocol; not probability, calibrated accuracy, scoring, assurance or a guarantee.")</x:f>
      </x:c>
    </x:row>
    <x:row r="154">
      <x:c r="A154" s="37"/>
      <x:c r="B154" s="37"/>
      <x:c r="C154" s="37"/>
      <x:c r="D154" s="37"/>
      <x:c r="E154" s="42"/>
      <x:c r="F154" s="37"/>
      <x:c r="G154" s="37"/>
      <x:c r="H154" s="37"/>
      <x:c r="I154" s="37"/>
      <x:c r="J154" s="37"/>
      <x:c r="K154" s="37"/>
      <x:c r="L154" s="37"/>
      <x:c r="M154" s="37"/>
      <x:c r="N154" s="37"/>
      <x:c r="O154" s="37"/>
      <x:c r="P154" s="37"/>
      <x:c r="Q154" s="37"/>
      <x:c r="R154" s="37"/>
      <x:c r="S154" s="37"/>
      <x:c r="T154" s="37"/>
      <x:c r="U154" s="37"/>
      <x:c r="V154" s="37"/>
      <x:c r="W154" s="37"/>
      <x:c r="X154" s="38" t="str">
        <x:f>IF(A154="","",IF(NOT(AND(OR(EXACT(F154,"Use"),EXACT(F154,"Use with limits"),EXACT(F154,"Review required"),EXACT(F154,"Refuse claim"),EXACT(F154,"No material change")),OR(EXACT(J154,"Fit"),EXACT(J154,"Limited / weak"),EXACT(J154,"Stale"),EXACT(J154,"Contradictory"),EXACT(J154,"Missing")),OR(EXACT(K154,"Supported"),EXACT(K154,"Inferred"),EXACT(K154,"Unresolved")),OR(EXACT(L154,"Yes"),EXACT(L154,"Partial"),EXACT(L154,"No"),EXACT(L154,"Unknown")),OR(EXACT(M154,"None found"),EXACT(M154,"Apparent contradiction resolved"),EXACT(M154,"Material contradiction unresolved"),EXACT(M154,"Not checked")),OR(EXACT(N154,"None"),EXACT(N154,"Recoverable missing evidence"),EXACT(N154,"Material evidence unavailable"),EXACT(N154,"Unknown")),OR(EXACT(O154,"Multiple independent lines"),EXACT(O154,"One independent line"),EXACT(O154,"Single-origin only"),EXACT(O154,"Not established")),OR(EXACT(Q154,"None"),EXACT(Q154,"Limited and visible"),EXACT(Q154,"Material but bounded"),EXACT(Q154,"Material and unresolved")),OR(EXACT(S154,"Fit for current decision"),EXACT(S154,"Historical but deliberately bounded"),EXACT(S154,"Stale for current decision"),EXACT(S154,"Context not established")),OR(EXACT(T154,"Unlikely to change assessment"),EXACT(T154,"Could change scope or wording"),EXACT(T154,"Likely to change assessment")),OR(EXACT(V154,"Routine / descriptive"),EXACT(V154,"Material / decision-changing"),EXACT(V154,"Consequential / high-impact")),OR(EXACT(W154,"Easy to reverse"),EXACT(W154,"Costly to reverse"),EXACT(W154,"Hard to reverse")),IF(F154="No material change",OR(EXACT(H154,"Unchanged exact claim"),EXACT(H154,"Changed exact claim")),TRUE),IF(F154="No material change",OR(EXACT(I154,"Unchanged decision use"),EXACT(I154,"Changed decision use")),TRUE),IF(OR(O154="Multiple independent lines",O154="One independent line"),OR(EXACT(P154,"Established independent origins"),EXACT(P154,"Shared or dependent origins"),EXACT(P154,"Not established")),TRUE))),"Invalid","Valid"))</x:f>
      </x:c>
      <x:c r="Y154" s="38" t="str">
        <x:f>IF(A154="","",IF(X154="Invalid","Not evaluated after P00",IF(OR(C154="",D154="",F154="",IF(F154="No material change",OR(H154="",I154=""),FALSE),J154="",K154="",L154="",M154="",N154="",O154="",IF(OR(O154="Multiple independent lines",O154="One independent line"),P154="",FALSE),Q154="",IF(Q154&lt;&gt;"None",R154="",FALSE),S154="",T154="",U154="",V154="",W154=""),"Incomplete","Complete")))</x:f>
      </x:c>
      <x:c r="Z154" s="38" t="str">
        <x:f>IF(A154="","",IF(AB154="P00","Invalid controlled input",IF(AB154="P01","Incomplete",IF(OR(AB154="P02",AB154="P03",AB154="P04",AB154="P05",AB154="P06",AB154="P07",AB154="P08",AB154="P09"),"Not eligible","Eligible"))))</x:f>
      </x:c>
      <x:c r="AA154" s="38" t="str">
        <x:f>IF(A154="","",IF(AB154="P00","No confidence assigned",IF(AB154="P01","No confidence result",IF(OR(AB154="P02",AB154="P03",AB154="P04",AB154="P05",AB154="P06",AB154="P07",AB154="P08",AB154="P09"),"Confidence not assignable",IF(AB154="P10","Low confidence",IF(AB154="P11","Moderate confidence","High confidence"))))))</x:f>
      </x:c>
      <x:c r="AB154" s="38" t="str">
        <x:f>IF(A154="","",IF(X154="Invalid","P00",IF(Y154="Incomplete","P01",IF(F154="Refuse claim","P02",IF(F154="Review required","P03",IF(K154="Unresolved","P04",IF(OR(L154="No",L154="Unknown",L154="Partial"),"P05",IF(OR(J154="Missing",N154&lt;&gt;"None",M154="Not checked"),"P06",IF(OR(J154="Contradictory",M154="Material contradiction unresolved"),"P07",IF(OR(J154="Stale",S154="Stale for current decision",S154="Context not established",Q154="Material and unresolved"),"P08",IF(OR(AND(F154="Use with limits",G154=""),AND(F154="No material change",H154="Changed exact claim"),AND(F154="No material change",I154="Changed decision use"),AND(OR(O154="Multiple independent lines",O154="One independent line"),P154="Not established"),AND(Q154="None",R154&lt;&gt;"")),"P09",IF(OR(Q154="Material but bounded",AND(S154="Historical but deliberately bounded",J154="Limited / weak"),O154="Not established",AND(J154="Limited / weak",O154="Multiple independent lines",P154="Established independent origins",T154="Likely to change assessment"),AND(O154="Single-origin only",NOT(AND(F154="Use",J154="Fit",OR(K154="Supported",K154="Inferred"),L154="Yes",OR(M154="None found",M154="Apparent contradiction resolved"),N154="None",O154="Single-origin only",OR(Q154="None",Q154="Limited and visible"),S154="Fit for current decision",T154="Unlikely to change assessment"))),T154="Likely to change assessment"),"P10",IF(OR(AND(F154="No material change",NOT(AND(OR(F154="Use",F154="No material change"),IF(F154="No material change",AND(H154="Unchanged exact claim",I154="Unchanged decision use"),TRUE),J154="Fit",OR(K154="Supported",K154="Inferred"),L154="Yes",OR(M154="None found",M154="Apparent contradiction resolved"),N154="None",O154="Multiple independent lines",P154="Established independent origins",OR(Q154="None",Q154="Limited and visible"),S154="Fit for current decision",T154="Unlikely to change assessment"))),F154="Use with limits",S154="Historical but deliberately bounded",P154="Shared or dependent origins",O154="One independent line",AND(F154="Use",J154="Fit",OR(K154="Supported",K154="Inferred"),L154="Yes",OR(M154="None found",M154="Apparent contradiction resolved"),N154="None",O154="Single-origin only",OR(Q154="None",Q154="Limited and visible"),S154="Fit for current decision",T154="Unlikely to change assessment"),AND(J154="Limited / weak",O154="Multiple independent lines",P154="Established independent origins",OR(T154="Unlikely to change assessment",T154="Could change scope or wording")),T154="Could change scope or wording"),"P11",IF(AND(OR(F154="Use",F154="No material change"),IF(F154="No material change",AND(H154="Unchanged exact claim",I154="Unchanged decision use"),TRUE),J154="Fit",OR(K154="Supported",K154="Inferred"),L154="Yes",OR(M154="None found",M154="Apparent contradiction resolved"),N154="None",O154="Multiple independent lines",P154="Established independent origins",OR(Q154="None",Q154="Limited and visible"),S154="Fit for current decision",T154="Unlikely to change assessment"),"P12","P09"))))))))))))))</x:f>
      </x:c>
      <x:c r="AC154" s="38" t="str">
        <x:f>IF(A154="","",IF(AB154="P00","CONF-TECH-INVALID-ENUM",IF(AB154="P01","CONF-INCOMPLETE",IF(AB154="P02","CONF-UPSTREAM-REFUSE",IF(AB154="P03","CONF-UPSTREAM-REVIEW",IF(AB154="P04",IF(F154="No material change","CONF-SC-NMC-UNRESOLVED","CONF-UPSTREAM-UNRESOLVED"),IF(AB154="P05",IF(L154="Partial","CONF-DIRECT-FIT-PARTIAL","CONF-DIRECT-FIT"),IF(AB154="P06","CONF-MISSING-OR-UNCHECKED",IF(AB154="P07",IF(F154="No material change","CONF-SC-NMC-CONTRADICTION","CONF-CONTRADICTION"),IF(AB154="P08",IF(Q154="Material and unresolved","CONF-NOT-ASSIGNABLE-ASSUMPTION",IF(AND(F154="No material change",OR(J154="Stale",S154="Stale for current decision")),"CONF-SC-NMC-STALE",IF(S154="Context not established","CONF-NOT-ASSIGNABLE-CONTEXT","CONF-NOT-ASSIGNABLE-STALE-CURRENT"))),IF(AB154="P09",IF(AND(F154="Use with limits",G154=""),"CONF-SC-LIMIT-MISSING",IF(AND(F154="No material change",H154="Changed exact claim"),"CONF-SC-NMC-CLAIM-CHANGED",IF(AND(F154="No material change",I154="Changed decision use"),"CONF-SC-NMC-USE-CHANGED",IF(AND(OR(O154="Multiple independent lines",O154="One independent line"),P154="Not established"),"CONF-SC-INDEPENDENCE-UNPROVEN",IF(AND(Q154="None",R154&lt;&gt;""),"CONF-SC-ASSUMPTION-CONFLICT","CONF-SC-UNCLASSIFIED"))))),IF(AB154="P10",IF(Q154="Material but bounded","CONF-LOW-ASSUMPTION",IF(AND(S154="Historical but deliberately bounded",J154="Limited / weak"),"CONF-LOW-HISTORICAL",IF(O154="Not established","CONF-LOW-NOT-ESTABLISHED",IF(AND(J154="Limited / weak",O154="Multiple independent lines",P154="Established independent origins",T154="Likely to change assessment"),"CONF-LOW-WEAK-LINES",IF(AND(O154="Single-origin only",NOT(AND(F154="Use",J154="Fit",OR(K154="Supported",K154="Inferred"),L154="Yes",OR(M154="None found",M154="Apparent contradiction resolved"),N154="None",O154="Single-origin only",OR(Q154="None",Q154="Limited and visible"),S154="Fit for current decision",T154="Unlikely to change assessment"))),"CONF-LOW-SINGLE-ORIGIN","CONF-LOW-SENSITIVE"))))),IF(AB154="P11",IF(F154="No material change","CONF-MODERATE-NMC",IF(F154="Use with limits","CONF-MODERATE-LIMITED",IF(S154="Historical but deliberately bounded","CONF-MODERATE-HISTORICAL",IF(P154="Shared or dependent origins","CONF-MODERATE-SHARED-ORIGINS",IF(OR(O154="One independent line",AND(F154="Use",J154="Fit",OR(K154="Supported",K154="Inferred"),L154="Yes",OR(M154="None found",M154="Apparent contradiction resolved"),N154="None",O154="Single-origin only",OR(Q154="None",Q154="Limited and visible"),S154="Fit for current decision",T154="Unlikely to change assessment")),"CONF-MODERATE-ONE-LINE",IF(AND(J154="Limited / weak",O154="Multiple independent lines",P154="Established independent origins",OR(T154="Unlikely to change assessment",T154="Could change scope or wording")),"CONF-MODERATE-WEAK-LINES","CONF-MODERATE-SENSITIVE")))))),IF(AB154="P12",IF(F154="No material change","CONF-HIGH-NMC",IF(K154="Inferred","CONF-HIGH-INFERENCE-RETAINED","CONF-HIGH-DIRECT-INDEPENDENT")),""))))))))))))))</x:f>
      </x:c>
      <x:c r="AD154" s="38" t="str">
        <x:f>IF(A154="","",IF(AC154="A176-TECH-INVALID-ENUM","One or more active Stage 1 controlled values are invalid.",IF(AC154="A176-INCOMPLETE","The active Stage 1 assessment is incomplete.",IF(AC154="A176-UPSTREAM-REFUSE","What Counts as Reliable Evidence in Competitor Analysis? returned Refuse claim.",IF(AC154="A176-UPSTREAM-REVIEW","What Counts as Reliable Evidence in Competitor Analysis? returned Review required.",IF(AC154="A176-SC-NMC-UNRESOLVED","The no-material-change claim remains unresolved.",IF(AC154="A176-UPSTREAM-UNRESOLVED","The claim remains unresolved.",IF(AC154="A176-DIRECT-FIT","The evidence does not directly fit the exact submitted claim.",IF(AC154="A176-DIRECT-FIT-PARTIAL","The submitted claim only partially fits the evidence.",IF(AC154="A176-MISSING-OR-UNCHECKED","Required evidence is missing, unavailable, unknown, or contradiction checking is incomplete.",IF(AC154="A176-CONTRADICTION","A material contradiction remains unresolved.",IF(AC154="A176-SC-NMC-CONTRADICTION","The no-material-change submission contains an unresolved material contradiction.",IF(AC154="A176-NOT-ASSIGNABLE-ASSUMPTION","A material assumption remains unresolved.",IF(AC154="A176-NOT-ASSIGNABLE-CONTEXT","The relevant context is not established.",IF(AC154="A176-NOT-ASSIGNABLE-STALE-CURRENT","The evidence or context is stale for the current decision.",IF(AC154="A176-SC-NMC-STALE","The no-material-change assessment is stale for the current decision.",IF(AC154="A176-SC-ASSUMPTION-CONFLICT","The assumption category and detail conflict.",IF(AC154="A176-SC-INDEPENDENCE-UNPROVEN","Independent origins are not established.",IF(AC154="A176-SC-LIMIT-MISSING","Use with limits requires a named limitation.",IF(AC154="A176-SC-NMC-CLAIM-CHANGED","The exact claim changed, so prior confidence cannot be carried forward.",IF(AC154="A176-SC-NMC-USE-CHANGED","The decision use changed.",IF(AC154="A176-SC-UNCLASSIFIED","The valid input combination has no authorized classification.",IF(AC154="A176-LOW-ASSUMPTION","A bounded material assumption makes the eligible assessment fragile.",IF(AC154="A176-LOW-HISTORICAL","Historical, weak support makes the assessment fragile.",IF(AC154="A176-LOW-NOT-ESTABLISHED","Support exists but independent support is not established.",IF(AC154="A176-LOW-SENSITIVE","Plausible new evidence is likely to change the assessment.",IF(AC154="A176-LOW-SINGLE-ORIGIN","The eligible assessment depends on one origin and fails the stable single-origin conjunction.",IF(AC154="A176-LOW-WEAK-LINES","Multiple independent lines remain weak and the result is likely to change.",IF(AC154="A176-MODERATE-HISTORICAL","The evidence supports a deliberately historical, bounded assessment.",IF(AC154="A176-MODERATE-LIMITED","The assessment is eligible only within the named limitation.",IF(AC154="A176-MODERATE-NMC","The unchanged assessment remains eligible but retains meaningful uncertainty.",IF(AC154="A176-MODERATE-ONE-LINE","The assessment rests on one effective line of support.",IF(AC154="A176-MODERATE-SENSITIVE","Meaningful new evidence could change the scope or wording.",IF(AC154="A176-MODERATE-SHARED-ORIGINS","The lines share or depend on common origins, reducing independent corroboration.",IF(AC154="A176-MODERATE-WEAK-LINES","Established independent origins support the assessment, but the evidence remains limited or weak.",IF(AC154="A176-HIGH-DIRECT-INDEPENDENT","Direct, coherent support with established independent origins and limited visible assumptions supports the bounded assessment.",IF(AC154="A176-HIGH-INFERENCE-RETAINED","Direct, coherent support with established independent origins supports the bounded inference; it remains explicitly an inference.",IF(AC154="A176-HIGH-NMC","The exact claim and decision use are unchanged and the strong-support conditions remain satisfied.",""))))))))))))))))))))))))))))))))))))))</x:f>
      </x:c>
      <x:c r="AE154" s="38" t="str">
        <x:f>IF(A154="","",IF(Z154="Invalid controlled input","No confidence statement is permitted.",IF(Z154="Incomplete","No confidence statement is permitted until Stage 1 is complete.",IF(Z154="Not eligible","Confidence not assignable: no confidence statement is permitted for "&amp;C154&amp;" because "&amp;AD154&amp;" "&amp;AG154,IF(AA154="High confidence",IF(K154="Inferred","The evidence supports the inference that ","The available evidence strongly supports the assessment that ")&amp;C154&amp;", with High confidence within "&amp;D154&amp;". The principal remaining uncertainty is "&amp;U154,IF(AA154="Moderate confidence",IF(K154="Inferred","The evidence supports the inference that ","The available evidence supports the assessment that ")&amp;C154&amp;", with Moderate confidence within "&amp;D154&amp;". "&amp;U154&amp;" could change its scope or wording.",IF(K154="Inferred","The limited evidence supports the provisional inference that ","Limited evidence weakly supports the bounded assessment that ")&amp;C154&amp;". Treat it as provisional because "&amp;U154))))))</x:f>
      </x:c>
      <x:c r="AF154" s="38" t="str">
        <x:f>IF(A154="","",IF(Z154="Invalid controlled input","Do not preserve or reuse a previous result.",IF(Z154="Incomplete","Do not infer a result from partial inputs.",IF(Z154="Not eligible","Do not use High, Moderate or Low confidence, zero confidence, very low confidence, or wording that presents the claim as established.",IF(AA154="High confidence","Do not say certain, proven, guaranteed, definitely, conclusive, established fact, or assign a numerical probability.",IF(AA154="Moderate confidence","Do not say definitive, conclusive, established fact, or attach a percentage band.","Do not say shows, confirms, demonstrates as established, or use Low confidence to rescue an unsupported claim."))))))</x:f>
      </x:c>
      <x:c r="AG154" s="38" t="str">
        <x:f>IF(A154="","",IF(AC154="A176-TECH-INVALID-ENUM","Correct the exact invalid value and resubmit.",IF(AC154="A176-INCOMPLETE","Complete every active Stage 1 field.",IF(AC154="A176-UPSTREAM-REFUSE","Resolve or replace the refused claim through What Counts as Reliable Evidence in Competitor Analysis?.",IF(AC154="A176-UPSTREAM-REVIEW","Complete the review in What Counts as Reliable Evidence in Competitor Analysis? before confidence assessment.",IF(AC154="A176-SC-NMC-UNRESOLVED","Resolve the claim status upstream before assigning confidence.",IF(AC154="A176-UPSTREAM-UNRESOLVED","Resolve the claim status upstream before assigning confidence.",IF(AC154="A176-DIRECT-FIT","Narrow or replace the claim and rerun What Counts as Reliable Evidence in Competitor Analysis?.",IF(AC154="A176-DIRECT-FIT-PARTIAL","Submit the separately narrowed proposition approved through What Counts as Reliable Evidence in Competitor Analysis? as the new Exact claim with Direct claim fit set to Yes.",IF(AC154="A176-MISSING-OR-UNCHECKED","Recover or document the required evidence and complete the review in What Counts as Reliable Evidence in Competitor Analysis? before assigning confidence.",IF(AC154="A176-CONTRADICTION","Resolve or preserve the contradiction through How to Handle Contradictory Competitor Evidence before assigning confidence.",IF(AC154="A176-SC-NMC-CONTRADICTION","Resolve or preserve the contradiction through How to Handle Contradictory Competitor Evidence before assigning confidence.",IF(AC154="A176-NOT-ASSIGNABLE-ASSUMPTION","Resolve the material assumption or narrow the claim.",IF(AC154="A176-NOT-ASSIGNABLE-CONTEXT","Establish the relevant context before assigning confidence.",IF(AC154="A176-NOT-ASSIGNABLE-STALE-CURRENT","Update or historically bind the evidence through When Competitor Evidence Becomes Too Old to Use.",IF(AC154="A176-SC-NMC-STALE","Run a fresh assessment with current evidence.",IF(AC154="A176-SC-ASSUMPTION-CONFLICT","Choose a bounded assumption category or remove the detail.",IF(AC154="A176-SC-INDEPENDENCE-UNPROVEN","Trace origins or correct the support category.",IF(AC154="A176-SC-LIMIT-MISSING","Add the exact limitation or correct the upstream outcome.",IF(AC154="A176-SC-NMC-CLAIM-CHANGED","Run a fresh assessment.",IF(AC154="A176-SC-NMC-USE-CHANGED","Run a fresh assessment for the new use.",IF(AC154="A176-SC-UNCLASSIFIED","Return to method governance; do not invent a result.",IF(AC154="A176-LOW-ASSUMPTION","Keep the assumption explicit and seek evidence that could remove it.",IF(AC154="A176-LOW-HISTORICAL","Use only historically bounded wording and seek current evidence.",IF(AC154="A176-LOW-NOT-ESTABLISHED","Trace provenance or collect genuinely independent evidence.",IF(AC154="A176-LOW-SENSITIVE","Collect the evidence most likely to change the result.",IF(AC154="A176-LOW-SINGLE-ORIGIN","Seek genuinely independent corroboration.",IF(AC154="A176-LOW-WEAK-LINES","Strengthen direct support before consequential use.",IF(AC154="A176-MODERATE-HISTORICAL","Do not generalize it to the current decision without fresh evidence.",IF(AC154="A176-MODERATE-LIMITED","Reopen if the named limitation no longer holds.",IF(AC154="A176-MODERATE-NMC","Reopen if the exact claim, use, evidence or context changes.",IF(AC154="A176-MODERATE-ONE-LINE","A second genuinely independent line could change scope or wording.",IF(AC154="A176-MODERATE-SENSITIVE","Name the likely change trigger and keep the statement bounded.",IF(AC154="A176-MODERATE-SHARED-ORIGINS","Seek genuinely independent origins.",IF(AC154="A176-MODERATE-WEAK-LINES","Strengthen the direct evidence and preserve the limitation.",IF(AC154="A176-HIGH-DIRECT-INDEPENDENT","Reopen on the named evidence, context, assumption or decision-use trigger.",IF(AC154="A176-HIGH-INFERENCE-RETAINED","Retain the inference marker and reopen on the named trigger.",IF(AC154="A176-HIGH-NMC","Reopen on the named evidence, context, assumption or decision-use trigger.",""))))))))))))))))))))))))))))))))))))))</x:f>
      </x:c>
      <x:c r="AH154" s="38" t="str">
        <x:f>IF(A154="","",IF(Z154&lt;&gt;"Eligible","",IF(AND(V154="Consequential / high-impact",W154="Hard to reverse"),"CONF-OVERLAY-CONSEQUENCE + CONF-OVERLAY-HARD-TO-REVERSE",IF(AND(AA154="Low confidence",W154="Hard to reverse"),"CONF-OVERLAY-HARD-TO-REVERSE",IF(V154="Consequential / high-impact","CONF-OVERLAY-CONSEQUENCE",IF(W154="Hard to reverse","CONF-OVERLAY-HARD-TO-REVERSE",IF(OR(V154="Material / decision-changing",W154="Costly to reverse"),"CONF-OVERLAY-CONSEQUENCE","")))))))</x:f>
      </x:c>
      <x:c r="AI154" s="38" t="str">
        <x:f>IF(A154="","",IF(Z154&lt;&gt;"Eligible","",IF(AND(V154="Consequential / high-impact",W154="Hard to reverse"),IF(AA154="Low confidence","Independent review and formal approval required; default to deferral, evidence collection or a reversible test.","Independent accountable review and formal approval required before a consequential, hard-to-reverse action."),IF(AND(AA154="Low confidence",W154="Hard to reverse"),"Independent review and formal approval required; default to deferral, evidence collection or a reversible test.",IF(V154="Consequential / high-impact","Independent accountable review and formal approval required.",IF(W154="Hard to reverse","Independent review required before a hard-to-reverse action.",IF(OR(V154="Material / decision-changing",W154="Costly to reverse"),"Accountable reviewer required before material use.","Owner review; reopen on the named trigger.")))))))</x:f>
      </x:c>
      <x:c r="AJ154" s="38" t="str">
        <x:f>IF(A154="","",IF(Z154&lt;&gt;"Eligible","",IF(AND(V154="Consequential / high-impact",W154="Hard to reverse"),IF(AA154="Low confidence","Do not make an irreversible commitment from this Low-confidence assessment.","Prefer a reversible step and proceed only within the recorded scope after independent review; confidence itself is unchanged."),IF(AND(AA154="Low confidence",W154="Hard to reverse"),"Do not make an irreversible commitment from this Low-confidence assessment.",IF(V154="Consequential / high-impact","Proceed only within the recorded scope after independent review; confidence itself is unchanged.",IF(W154="Hard to reverse","Prefer a reversible step until review is complete.",IF(OR(V154="Material / decision-changing",W154="Costly to reverse"),"Use only after accountable review and within the stated boundary.","Proceed within the stated scope and preserve the reopen condition.")))))))</x:f>
      </x:c>
      <x:c r="AK154" s="37"/>
      <x:c r="AL154" s="37"/>
      <x:c r="AM154" s="37"/>
      <x:c r="AN154" s="37"/>
      <x:c r="AO154" s="42"/>
      <x:c r="AP154" s="38" t="str">
        <x:f>IF(A154="","",IF(Z154&lt;&gt;"Eligible","Not active",IF(OR(AND(AN154&lt;&gt;"",NOT(OR(EXACT(AN154,"Yes"),EXACT(AN154,"No")))),AND(AO154&lt;&gt;"",NOT(ISNUMBER(AO154)))),"H00",IF(OR(AK154="",AM154="",AN154=""),"H01",IF(AND(OR(V154="Material / decision-changing",V154="Consequential / high-impact",W154="Costly to reverse",W154="Hard to reverse"),AL154=""),"H02",IF(AND(OR(V154="Consequential / high-impact",W154="Hard to reverse"),AK154&lt;&gt;"",AL154&lt;&gt;"",EXACT(AK154,AL154)),"H03",IF(AND(AN154="Yes",AO154=""),"H04",IF(AND(AN154="No",AO154&lt;&gt;""),"H05","H06"))))))))</x:f>
      </x:c>
      <x:c r="AQ154" s="38" t="str">
        <x:f>IF(A154="","",IF(AP154="Not active","Not active",IF(OR(AP154="H00",AP154="H01",AP154="H04"),"Incomplete",IF(OR(AP154="H02",AP154="H03",AP154="H05"),"Draft","Complete"))))</x:f>
      </x:c>
      <x:c r="AR154" s="38" t="str">
        <x:f>IF(A154="","",IF(AP154="H00","CONF-HANDOFF-INVALID",IF(AP154="H01","CONF-HANDOFF-INCOMPLETE",IF(AP154="H02","CONF-HANDOFF-REVIEWER",IF(AP154="H03","CONF-HANDOFF-INDEPENDENCE",IF(AP154="H04","CONF-HANDOFF-DATE",IF(AP154="H05","CONF-HANDOFF-DATE-NOT-MATERIAL","")))))))</x:f>
      </x:c>
      <x:c r="AS154" s="38" t="str">
        <x:f>IF(A154="","",IF(AP154="H06","Permitted","Prohibited"))</x:f>
      </x:c>
      <x:c r="AT154" s="38" t="str">
        <x:f>IF(A154="","",IF(OR(AB154="P154",AB154="P155",AB154="P157",AB154="P158"),"What Counts as Reliable Evidence in Competitor Analysis?",IF(AB154="P156","Observed, Inferred and Unresolved Evidence",IF(AB154="P159","How to Handle Contradictory Competitor Evidence",IF(AB154="P160","When Competitor Evidence Becomes Too Old to Use","")))))</x:f>
      </x:c>
      <x:c r="AU154" s="38" t="str">
        <x:f>IF(A154="","","SERPIFAI Confidence Statement Method v1.0.1")</x:f>
      </x:c>
      <x:c r="AV154" s="38" t="str">
        <x:f>IF(A154="","","Qualitative evidence-and-uncertainty protocol; not probability, calibrated accuracy, scoring, assurance or a guarantee.")</x:f>
      </x:c>
    </x:row>
    <x:row r="155">
      <x:c r="A155" s="37"/>
      <x:c r="B155" s="37"/>
      <x:c r="C155" s="37"/>
      <x:c r="D155" s="37"/>
      <x:c r="E155" s="42"/>
      <x:c r="F155" s="37"/>
      <x:c r="G155" s="37"/>
      <x:c r="H155" s="37"/>
      <x:c r="I155" s="37"/>
      <x:c r="J155" s="37"/>
      <x:c r="K155" s="37"/>
      <x:c r="L155" s="37"/>
      <x:c r="M155" s="37"/>
      <x:c r="N155" s="37"/>
      <x:c r="O155" s="37"/>
      <x:c r="P155" s="37"/>
      <x:c r="Q155" s="37"/>
      <x:c r="R155" s="37"/>
      <x:c r="S155" s="37"/>
      <x:c r="T155" s="37"/>
      <x:c r="U155" s="37"/>
      <x:c r="V155" s="37"/>
      <x:c r="W155" s="37"/>
      <x:c r="X155" s="38" t="str">
        <x:f>IF(A155="","",IF(NOT(AND(OR(EXACT(F155,"Use"),EXACT(F155,"Use with limits"),EXACT(F155,"Review required"),EXACT(F155,"Refuse claim"),EXACT(F155,"No material change")),OR(EXACT(J155,"Fit"),EXACT(J155,"Limited / weak"),EXACT(J155,"Stale"),EXACT(J155,"Contradictory"),EXACT(J155,"Missing")),OR(EXACT(K155,"Supported"),EXACT(K155,"Inferred"),EXACT(K155,"Unresolved")),OR(EXACT(L155,"Yes"),EXACT(L155,"Partial"),EXACT(L155,"No"),EXACT(L155,"Unknown")),OR(EXACT(M155,"None found"),EXACT(M155,"Apparent contradiction resolved"),EXACT(M155,"Material contradiction unresolved"),EXACT(M155,"Not checked")),OR(EXACT(N155,"None"),EXACT(N155,"Recoverable missing evidence"),EXACT(N155,"Material evidence unavailable"),EXACT(N155,"Unknown")),OR(EXACT(O155,"Multiple independent lines"),EXACT(O155,"One independent line"),EXACT(O155,"Single-origin only"),EXACT(O155,"Not established")),OR(EXACT(Q155,"None"),EXACT(Q155,"Limited and visible"),EXACT(Q155,"Material but bounded"),EXACT(Q155,"Material and unresolved")),OR(EXACT(S155,"Fit for current decision"),EXACT(S155,"Historical but deliberately bounded"),EXACT(S155,"Stale for current decision"),EXACT(S155,"Context not established")),OR(EXACT(T155,"Unlikely to change assessment"),EXACT(T155,"Could change scope or wording"),EXACT(T155,"Likely to change assessment")),OR(EXACT(V155,"Routine / descriptive"),EXACT(V155,"Material / decision-changing"),EXACT(V155,"Consequential / high-impact")),OR(EXACT(W155,"Easy to reverse"),EXACT(W155,"Costly to reverse"),EXACT(W155,"Hard to reverse")),IF(F155="No material change",OR(EXACT(H155,"Unchanged exact claim"),EXACT(H155,"Changed exact claim")),TRUE),IF(F155="No material change",OR(EXACT(I155,"Unchanged decision use"),EXACT(I155,"Changed decision use")),TRUE),IF(OR(O155="Multiple independent lines",O155="One independent line"),OR(EXACT(P155,"Established independent origins"),EXACT(P155,"Shared or dependent origins"),EXACT(P155,"Not established")),TRUE))),"Invalid","Valid"))</x:f>
      </x:c>
      <x:c r="Y155" s="38" t="str">
        <x:f>IF(A155="","",IF(X155="Invalid","Not evaluated after P00",IF(OR(C155="",D155="",F155="",IF(F155="No material change",OR(H155="",I155=""),FALSE),J155="",K155="",L155="",M155="",N155="",O155="",IF(OR(O155="Multiple independent lines",O155="One independent line"),P155="",FALSE),Q155="",IF(Q155&lt;&gt;"None",R155="",FALSE),S155="",T155="",U155="",V155="",W155=""),"Incomplete","Complete")))</x:f>
      </x:c>
      <x:c r="Z155" s="38" t="str">
        <x:f>IF(A155="","",IF(AB155="P00","Invalid controlled input",IF(AB155="P01","Incomplete",IF(OR(AB155="P02",AB155="P03",AB155="P04",AB155="P05",AB155="P06",AB155="P07",AB155="P08",AB155="P09"),"Not eligible","Eligible"))))</x:f>
      </x:c>
      <x:c r="AA155" s="38" t="str">
        <x:f>IF(A155="","",IF(AB155="P00","No confidence assigned",IF(AB155="P01","No confidence result",IF(OR(AB155="P02",AB155="P03",AB155="P04",AB155="P05",AB155="P06",AB155="P07",AB155="P08",AB155="P09"),"Confidence not assignable",IF(AB155="P10","Low confidence",IF(AB155="P11","Moderate confidence","High confidence"))))))</x:f>
      </x:c>
      <x:c r="AB155" s="38" t="str">
        <x:f>IF(A155="","",IF(X155="Invalid","P00",IF(Y155="Incomplete","P01",IF(F155="Refuse claim","P02",IF(F155="Review required","P03",IF(K155="Unresolved","P04",IF(OR(L155="No",L155="Unknown",L155="Partial"),"P05",IF(OR(J155="Missing",N155&lt;&gt;"None",M155="Not checked"),"P06",IF(OR(J155="Contradictory",M155="Material contradiction unresolved"),"P07",IF(OR(J155="Stale",S155="Stale for current decision",S155="Context not established",Q155="Material and unresolved"),"P08",IF(OR(AND(F155="Use with limits",G155=""),AND(F155="No material change",H155="Changed exact claim"),AND(F155="No material change",I155="Changed decision use"),AND(OR(O155="Multiple independent lines",O155="One independent line"),P155="Not established"),AND(Q155="None",R155&lt;&gt;"")),"P09",IF(OR(Q155="Material but bounded",AND(S155="Historical but deliberately bounded",J155="Limited / weak"),O155="Not established",AND(J155="Limited / weak",O155="Multiple independent lines",P155="Established independent origins",T155="Likely to change assessment"),AND(O155="Single-origin only",NOT(AND(F155="Use",J155="Fit",OR(K155="Supported",K155="Inferred"),L155="Yes",OR(M155="None found",M155="Apparent contradiction resolved"),N155="None",O155="Single-origin only",OR(Q155="None",Q155="Limited and visible"),S155="Fit for current decision",T155="Unlikely to change assessment"))),T155="Likely to change assessment"),"P10",IF(OR(AND(F155="No material change",NOT(AND(OR(F155="Use",F155="No material change"),IF(F155="No material change",AND(H155="Unchanged exact claim",I155="Unchanged decision use"),TRUE),J155="Fit",OR(K155="Supported",K155="Inferred"),L155="Yes",OR(M155="None found",M155="Apparent contradiction resolved"),N155="None",O155="Multiple independent lines",P155="Established independent origins",OR(Q155="None",Q155="Limited and visible"),S155="Fit for current decision",T155="Unlikely to change assessment"))),F155="Use with limits",S155="Historical but deliberately bounded",P155="Shared or dependent origins",O155="One independent line",AND(F155="Use",J155="Fit",OR(K155="Supported",K155="Inferred"),L155="Yes",OR(M155="None found",M155="Apparent contradiction resolved"),N155="None",O155="Single-origin only",OR(Q155="None",Q155="Limited and visible"),S155="Fit for current decision",T155="Unlikely to change assessment"),AND(J155="Limited / weak",O155="Multiple independent lines",P155="Established independent origins",OR(T155="Unlikely to change assessment",T155="Could change scope or wording")),T155="Could change scope or wording"),"P11",IF(AND(OR(F155="Use",F155="No material change"),IF(F155="No material change",AND(H155="Unchanged exact claim",I155="Unchanged decision use"),TRUE),J155="Fit",OR(K155="Supported",K155="Inferred"),L155="Yes",OR(M155="None found",M155="Apparent contradiction resolved"),N155="None",O155="Multiple independent lines",P155="Established independent origins",OR(Q155="None",Q155="Limited and visible"),S155="Fit for current decision",T155="Unlikely to change assessment"),"P12","P09"))))))))))))))</x:f>
      </x:c>
      <x:c r="AC155" s="38" t="str">
        <x:f>IF(A155="","",IF(AB155="P00","CONF-TECH-INVALID-ENUM",IF(AB155="P01","CONF-INCOMPLETE",IF(AB155="P02","CONF-UPSTREAM-REFUSE",IF(AB155="P03","CONF-UPSTREAM-REVIEW",IF(AB155="P04",IF(F155="No material change","CONF-SC-NMC-UNRESOLVED","CONF-UPSTREAM-UNRESOLVED"),IF(AB155="P05",IF(L155="Partial","CONF-DIRECT-FIT-PARTIAL","CONF-DIRECT-FIT"),IF(AB155="P06","CONF-MISSING-OR-UNCHECKED",IF(AB155="P07",IF(F155="No material change","CONF-SC-NMC-CONTRADICTION","CONF-CONTRADICTION"),IF(AB155="P08",IF(Q155="Material and unresolved","CONF-NOT-ASSIGNABLE-ASSUMPTION",IF(AND(F155="No material change",OR(J155="Stale",S155="Stale for current decision")),"CONF-SC-NMC-STALE",IF(S155="Context not established","CONF-NOT-ASSIGNABLE-CONTEXT","CONF-NOT-ASSIGNABLE-STALE-CURRENT"))),IF(AB155="P09",IF(AND(F155="Use with limits",G155=""),"CONF-SC-LIMIT-MISSING",IF(AND(F155="No material change",H155="Changed exact claim"),"CONF-SC-NMC-CLAIM-CHANGED",IF(AND(F155="No material change",I155="Changed decision use"),"CONF-SC-NMC-USE-CHANGED",IF(AND(OR(O155="Multiple independent lines",O155="One independent line"),P155="Not established"),"CONF-SC-INDEPENDENCE-UNPROVEN",IF(AND(Q155="None",R155&lt;&gt;""),"CONF-SC-ASSUMPTION-CONFLICT","CONF-SC-UNCLASSIFIED"))))),IF(AB155="P10",IF(Q155="Material but bounded","CONF-LOW-ASSUMPTION",IF(AND(S155="Historical but deliberately bounded",J155="Limited / weak"),"CONF-LOW-HISTORICAL",IF(O155="Not established","CONF-LOW-NOT-ESTABLISHED",IF(AND(J155="Limited / weak",O155="Multiple independent lines",P155="Established independent origins",T155="Likely to change assessment"),"CONF-LOW-WEAK-LINES",IF(AND(O155="Single-origin only",NOT(AND(F155="Use",J155="Fit",OR(K155="Supported",K155="Inferred"),L155="Yes",OR(M155="None found",M155="Apparent contradiction resolved"),N155="None",O155="Single-origin only",OR(Q155="None",Q155="Limited and visible"),S155="Fit for current decision",T155="Unlikely to change assessment"))),"CONF-LOW-SINGLE-ORIGIN","CONF-LOW-SENSITIVE"))))),IF(AB155="P11",IF(F155="No material change","CONF-MODERATE-NMC",IF(F155="Use with limits","CONF-MODERATE-LIMITED",IF(S155="Historical but deliberately bounded","CONF-MODERATE-HISTORICAL",IF(P155="Shared or dependent origins","CONF-MODERATE-SHARED-ORIGINS",IF(OR(O155="One independent line",AND(F155="Use",J155="Fit",OR(K155="Supported",K155="Inferred"),L155="Yes",OR(M155="None found",M155="Apparent contradiction resolved"),N155="None",O155="Single-origin only",OR(Q155="None",Q155="Limited and visible"),S155="Fit for current decision",T155="Unlikely to change assessment")),"CONF-MODERATE-ONE-LINE",IF(AND(J155="Limited / weak",O155="Multiple independent lines",P155="Established independent origins",OR(T155="Unlikely to change assessment",T155="Could change scope or wording")),"CONF-MODERATE-WEAK-LINES","CONF-MODERATE-SENSITIVE")))))),IF(AB155="P12",IF(F155="No material change","CONF-HIGH-NMC",IF(K155="Inferred","CONF-HIGH-INFERENCE-RETAINED","CONF-HIGH-DIRECT-INDEPENDENT")),""))))))))))))))</x:f>
      </x:c>
      <x:c r="AD155" s="38" t="str">
        <x:f>IF(A155="","",IF(AC155="A177-TECH-INVALID-ENUM","One or more active Stage 1 controlled values are invalid.",IF(AC155="A177-INCOMPLETE","The active Stage 1 assessment is incomplete.",IF(AC155="A177-UPSTREAM-REFUSE","What Counts as Reliable Evidence in Competitor Analysis? returned Refuse claim.",IF(AC155="A177-UPSTREAM-REVIEW","What Counts as Reliable Evidence in Competitor Analysis? returned Review required.",IF(AC155="A177-SC-NMC-UNRESOLVED","The no-material-change claim remains unresolved.",IF(AC155="A177-UPSTREAM-UNRESOLVED","The claim remains unresolved.",IF(AC155="A177-DIRECT-FIT","The evidence does not directly fit the exact submitted claim.",IF(AC155="A177-DIRECT-FIT-PARTIAL","The submitted claim only partially fits the evidence.",IF(AC155="A177-MISSING-OR-UNCHECKED","Required evidence is missing, unavailable, unknown, or contradiction checking is incomplete.",IF(AC155="A177-CONTRADICTION","A material contradiction remains unresolved.",IF(AC155="A177-SC-NMC-CONTRADICTION","The no-material-change submission contains an unresolved material contradiction.",IF(AC155="A177-NOT-ASSIGNABLE-ASSUMPTION","A material assumption remains unresolved.",IF(AC155="A177-NOT-ASSIGNABLE-CONTEXT","The relevant context is not established.",IF(AC155="A177-NOT-ASSIGNABLE-STALE-CURRENT","The evidence or context is stale for the current decision.",IF(AC155="A177-SC-NMC-STALE","The no-material-change assessment is stale for the current decision.",IF(AC155="A177-SC-ASSUMPTION-CONFLICT","The assumption category and detail conflict.",IF(AC155="A177-SC-INDEPENDENCE-UNPROVEN","Independent origins are not established.",IF(AC155="A177-SC-LIMIT-MISSING","Use with limits requires a named limitation.",IF(AC155="A177-SC-NMC-CLAIM-CHANGED","The exact claim changed, so prior confidence cannot be carried forward.",IF(AC155="A177-SC-NMC-USE-CHANGED","The decision use changed.",IF(AC155="A177-SC-UNCLASSIFIED","The valid input combination has no authorized classification.",IF(AC155="A177-LOW-ASSUMPTION","A bounded material assumption makes the eligible assessment fragile.",IF(AC155="A177-LOW-HISTORICAL","Historical, weak support makes the assessment fragile.",IF(AC155="A177-LOW-NOT-ESTABLISHED","Support exists but independent support is not established.",IF(AC155="A177-LOW-SENSITIVE","Plausible new evidence is likely to change the assessment.",IF(AC155="A177-LOW-SINGLE-ORIGIN","The eligible assessment depends on one origin and fails the stable single-origin conjunction.",IF(AC155="A177-LOW-WEAK-LINES","Multiple independent lines remain weak and the result is likely to change.",IF(AC155="A177-MODERATE-HISTORICAL","The evidence supports a deliberately historical, bounded assessment.",IF(AC155="A177-MODERATE-LIMITED","The assessment is eligible only within the named limitation.",IF(AC155="A177-MODERATE-NMC","The unchanged assessment remains eligible but retains meaningful uncertainty.",IF(AC155="A177-MODERATE-ONE-LINE","The assessment rests on one effective line of support.",IF(AC155="A177-MODERATE-SENSITIVE","Meaningful new evidence could change the scope or wording.",IF(AC155="A177-MODERATE-SHARED-ORIGINS","The lines share or depend on common origins, reducing independent corroboration.",IF(AC155="A177-MODERATE-WEAK-LINES","Established independent origins support the assessment, but the evidence remains limited or weak.",IF(AC155="A177-HIGH-DIRECT-INDEPENDENT","Direct, coherent support with established independent origins and limited visible assumptions supports the bounded assessment.",IF(AC155="A177-HIGH-INFERENCE-RETAINED","Direct, coherent support with established independent origins supports the bounded inference; it remains explicitly an inference.",IF(AC155="A177-HIGH-NMC","The exact claim and decision use are unchanged and the strong-support conditions remain satisfied.",""))))))))))))))))))))))))))))))))))))))</x:f>
      </x:c>
      <x:c r="AE155" s="38" t="str">
        <x:f>IF(A155="","",IF(Z155="Invalid controlled input","No confidence statement is permitted.",IF(Z155="Incomplete","No confidence statement is permitted until Stage 1 is complete.",IF(Z155="Not eligible","Confidence not assignable: no confidence statement is permitted for "&amp;C155&amp;" because "&amp;AD155&amp;" "&amp;AG155,IF(AA155="High confidence",IF(K155="Inferred","The evidence supports the inference that ","The available evidence strongly supports the assessment that ")&amp;C155&amp;", with High confidence within "&amp;D155&amp;". The principal remaining uncertainty is "&amp;U155,IF(AA155="Moderate confidence",IF(K155="Inferred","The evidence supports the inference that ","The available evidence supports the assessment that ")&amp;C155&amp;", with Moderate confidence within "&amp;D155&amp;". "&amp;U155&amp;" could change its scope or wording.",IF(K155="Inferred","The limited evidence supports the provisional inference that ","Limited evidence weakly supports the bounded assessment that ")&amp;C155&amp;". Treat it as provisional because "&amp;U155))))))</x:f>
      </x:c>
      <x:c r="AF155" s="38" t="str">
        <x:f>IF(A155="","",IF(Z155="Invalid controlled input","Do not preserve or reuse a previous result.",IF(Z155="Incomplete","Do not infer a result from partial inputs.",IF(Z155="Not eligible","Do not use High, Moderate or Low confidence, zero confidence, very low confidence, or wording that presents the claim as established.",IF(AA155="High confidence","Do not say certain, proven, guaranteed, definitely, conclusive, established fact, or assign a numerical probability.",IF(AA155="Moderate confidence","Do not say definitive, conclusive, established fact, or attach a percentage band.","Do not say shows, confirms, demonstrates as established, or use Low confidence to rescue an unsupported claim."))))))</x:f>
      </x:c>
      <x:c r="AG155" s="38" t="str">
        <x:f>IF(A155="","",IF(AC155="A177-TECH-INVALID-ENUM","Correct the exact invalid value and resubmit.",IF(AC155="A177-INCOMPLETE","Complete every active Stage 1 field.",IF(AC155="A177-UPSTREAM-REFUSE","Resolve or replace the refused claim through What Counts as Reliable Evidence in Competitor Analysis?.",IF(AC155="A177-UPSTREAM-REVIEW","Complete the review in What Counts as Reliable Evidence in Competitor Analysis? before confidence assessment.",IF(AC155="A177-SC-NMC-UNRESOLVED","Resolve the claim status upstream before assigning confidence.",IF(AC155="A177-UPSTREAM-UNRESOLVED","Resolve the claim status upstream before assigning confidence.",IF(AC155="A177-DIRECT-FIT","Narrow or replace the claim and rerun What Counts as Reliable Evidence in Competitor Analysis?.",IF(AC155="A177-DIRECT-FIT-PARTIAL","Submit the separately narrowed proposition approved through What Counts as Reliable Evidence in Competitor Analysis? as the new Exact claim with Direct claim fit set to Yes.",IF(AC155="A177-MISSING-OR-UNCHECKED","Recover or document the required evidence and complete the review in What Counts as Reliable Evidence in Competitor Analysis? before assigning confidence.",IF(AC155="A177-CONTRADICTION","Resolve or preserve the contradiction through How to Handle Contradictory Competitor Evidence before assigning confidence.",IF(AC155="A177-SC-NMC-CONTRADICTION","Resolve or preserve the contradiction through How to Handle Contradictory Competitor Evidence before assigning confidence.",IF(AC155="A177-NOT-ASSIGNABLE-ASSUMPTION","Resolve the material assumption or narrow the claim.",IF(AC155="A177-NOT-ASSIGNABLE-CONTEXT","Establish the relevant context before assigning confidence.",IF(AC155="A177-NOT-ASSIGNABLE-STALE-CURRENT","Update or historically bind the evidence through When Competitor Evidence Becomes Too Old to Use.",IF(AC155="A177-SC-NMC-STALE","Run a fresh assessment with current evidence.",IF(AC155="A177-SC-ASSUMPTION-CONFLICT","Choose a bounded assumption category or remove the detail.",IF(AC155="A177-SC-INDEPENDENCE-UNPROVEN","Trace origins or correct the support category.",IF(AC155="A177-SC-LIMIT-MISSING","Add the exact limitation or correct the upstream outcome.",IF(AC155="A177-SC-NMC-CLAIM-CHANGED","Run a fresh assessment.",IF(AC155="A177-SC-NMC-USE-CHANGED","Run a fresh assessment for the new use.",IF(AC155="A177-SC-UNCLASSIFIED","Return to method governance; do not invent a result.",IF(AC155="A177-LOW-ASSUMPTION","Keep the assumption explicit and seek evidence that could remove it.",IF(AC155="A177-LOW-HISTORICAL","Use only historically bounded wording and seek current evidence.",IF(AC155="A177-LOW-NOT-ESTABLISHED","Trace provenance or collect genuinely independent evidence.",IF(AC155="A177-LOW-SENSITIVE","Collect the evidence most likely to change the result.",IF(AC155="A177-LOW-SINGLE-ORIGIN","Seek genuinely independent corroboration.",IF(AC155="A177-LOW-WEAK-LINES","Strengthen direct support before consequential use.",IF(AC155="A177-MODERATE-HISTORICAL","Do not generalize it to the current decision without fresh evidence.",IF(AC155="A177-MODERATE-LIMITED","Reopen if the named limitation no longer holds.",IF(AC155="A177-MODERATE-NMC","Reopen if the exact claim, use, evidence or context changes.",IF(AC155="A177-MODERATE-ONE-LINE","A second genuinely independent line could change scope or wording.",IF(AC155="A177-MODERATE-SENSITIVE","Name the likely change trigger and keep the statement bounded.",IF(AC155="A177-MODERATE-SHARED-ORIGINS","Seek genuinely independent origins.",IF(AC155="A177-MODERATE-WEAK-LINES","Strengthen the direct evidence and preserve the limitation.",IF(AC155="A177-HIGH-DIRECT-INDEPENDENT","Reopen on the named evidence, context, assumption or decision-use trigger.",IF(AC155="A177-HIGH-INFERENCE-RETAINED","Retain the inference marker and reopen on the named trigger.",IF(AC155="A177-HIGH-NMC","Reopen on the named evidence, context, assumption or decision-use trigger.",""))))))))))))))))))))))))))))))))))))))</x:f>
      </x:c>
      <x:c r="AH155" s="38" t="str">
        <x:f>IF(A155="","",IF(Z155&lt;&gt;"Eligible","",IF(AND(V155="Consequential / high-impact",W155="Hard to reverse"),"CONF-OVERLAY-CONSEQUENCE + CONF-OVERLAY-HARD-TO-REVERSE",IF(AND(AA155="Low confidence",W155="Hard to reverse"),"CONF-OVERLAY-HARD-TO-REVERSE",IF(V155="Consequential / high-impact","CONF-OVERLAY-CONSEQUENCE",IF(W155="Hard to reverse","CONF-OVERLAY-HARD-TO-REVERSE",IF(OR(V155="Material / decision-changing",W155="Costly to reverse"),"CONF-OVERLAY-CONSEQUENCE","")))))))</x:f>
      </x:c>
      <x:c r="AI155" s="38" t="str">
        <x:f>IF(A155="","",IF(Z155&lt;&gt;"Eligible","",IF(AND(V155="Consequential / high-impact",W155="Hard to reverse"),IF(AA155="Low confidence","Independent review and formal approval required; default to deferral, evidence collection or a reversible test.","Independent accountable review and formal approval required before a consequential, hard-to-reverse action."),IF(AND(AA155="Low confidence",W155="Hard to reverse"),"Independent review and formal approval required; default to deferral, evidence collection or a reversible test.",IF(V155="Consequential / high-impact","Independent accountable review and formal approval required.",IF(W155="Hard to reverse","Independent review required before a hard-to-reverse action.",IF(OR(V155="Material / decision-changing",W155="Costly to reverse"),"Accountable reviewer required before material use.","Owner review; reopen on the named trigger.")))))))</x:f>
      </x:c>
      <x:c r="AJ155" s="38" t="str">
        <x:f>IF(A155="","",IF(Z155&lt;&gt;"Eligible","",IF(AND(V155="Consequential / high-impact",W155="Hard to reverse"),IF(AA155="Low confidence","Do not make an irreversible commitment from this Low-confidence assessment.","Prefer a reversible step and proceed only within the recorded scope after independent review; confidence itself is unchanged."),IF(AND(AA155="Low confidence",W155="Hard to reverse"),"Do not make an irreversible commitment from this Low-confidence assessment.",IF(V155="Consequential / high-impact","Proceed only within the recorded scope after independent review; confidence itself is unchanged.",IF(W155="Hard to reverse","Prefer a reversible step until review is complete.",IF(OR(V155="Material / decision-changing",W155="Costly to reverse"),"Use only after accountable review and within the stated boundary.","Proceed within the stated scope and preserve the reopen condition.")))))))</x:f>
      </x:c>
      <x:c r="AK155" s="37"/>
      <x:c r="AL155" s="37"/>
      <x:c r="AM155" s="37"/>
      <x:c r="AN155" s="37"/>
      <x:c r="AO155" s="42"/>
      <x:c r="AP155" s="38" t="str">
        <x:f>IF(A155="","",IF(Z155&lt;&gt;"Eligible","Not active",IF(OR(AND(AN155&lt;&gt;"",NOT(OR(EXACT(AN155,"Yes"),EXACT(AN155,"No")))),AND(AO155&lt;&gt;"",NOT(ISNUMBER(AO155)))),"H00",IF(OR(AK155="",AM155="",AN155=""),"H01",IF(AND(OR(V155="Material / decision-changing",V155="Consequential / high-impact",W155="Costly to reverse",W155="Hard to reverse"),AL155=""),"H02",IF(AND(OR(V155="Consequential / high-impact",W155="Hard to reverse"),AK155&lt;&gt;"",AL155&lt;&gt;"",EXACT(AK155,AL155)),"H03",IF(AND(AN155="Yes",AO155=""),"H04",IF(AND(AN155="No",AO155&lt;&gt;""),"H05","H06"))))))))</x:f>
      </x:c>
      <x:c r="AQ155" s="38" t="str">
        <x:f>IF(A155="","",IF(AP155="Not active","Not active",IF(OR(AP155="H00",AP155="H01",AP155="H04"),"Incomplete",IF(OR(AP155="H02",AP155="H03",AP155="H05"),"Draft","Complete"))))</x:f>
      </x:c>
      <x:c r="AR155" s="38" t="str">
        <x:f>IF(A155="","",IF(AP155="H00","CONF-HANDOFF-INVALID",IF(AP155="H01","CONF-HANDOFF-INCOMPLETE",IF(AP155="H02","CONF-HANDOFF-REVIEWER",IF(AP155="H03","CONF-HANDOFF-INDEPENDENCE",IF(AP155="H04","CONF-HANDOFF-DATE",IF(AP155="H05","CONF-HANDOFF-DATE-NOT-MATERIAL","")))))))</x:f>
      </x:c>
      <x:c r="AS155" s="38" t="str">
        <x:f>IF(A155="","",IF(AP155="H06","Permitted","Prohibited"))</x:f>
      </x:c>
      <x:c r="AT155" s="38" t="str">
        <x:f>IF(A155="","",IF(OR(AB155="P155",AB155="P156",AB155="P158",AB155="P159"),"What Counts as Reliable Evidence in Competitor Analysis?",IF(AB155="P157","Observed, Inferred and Unresolved Evidence",IF(AB155="P160","How to Handle Contradictory Competitor Evidence",IF(AB155="P161","When Competitor Evidence Becomes Too Old to Use","")))))</x:f>
      </x:c>
      <x:c r="AU155" s="38" t="str">
        <x:f>IF(A155="","","SERPIFAI Confidence Statement Method v1.0.1")</x:f>
      </x:c>
      <x:c r="AV155" s="38" t="str">
        <x:f>IF(A155="","","Qualitative evidence-and-uncertainty protocol; not probability, calibrated accuracy, scoring, assurance or a guarantee.")</x:f>
      </x:c>
    </x:row>
    <x:row r="156">
      <x:c r="A156" s="37"/>
      <x:c r="B156" s="37"/>
      <x:c r="C156" s="37"/>
      <x:c r="D156" s="37"/>
      <x:c r="E156" s="42"/>
      <x:c r="F156" s="37"/>
      <x:c r="G156" s="37"/>
      <x:c r="H156" s="37"/>
      <x:c r="I156" s="37"/>
      <x:c r="J156" s="37"/>
      <x:c r="K156" s="37"/>
      <x:c r="L156" s="37"/>
      <x:c r="M156" s="37"/>
      <x:c r="N156" s="37"/>
      <x:c r="O156" s="37"/>
      <x:c r="P156" s="37"/>
      <x:c r="Q156" s="37"/>
      <x:c r="R156" s="37"/>
      <x:c r="S156" s="37"/>
      <x:c r="T156" s="37"/>
      <x:c r="U156" s="37"/>
      <x:c r="V156" s="37"/>
      <x:c r="W156" s="37"/>
      <x:c r="X156" s="38" t="str">
        <x:f>IF(A156="","",IF(NOT(AND(OR(EXACT(F156,"Use"),EXACT(F156,"Use with limits"),EXACT(F156,"Review required"),EXACT(F156,"Refuse claim"),EXACT(F156,"No material change")),OR(EXACT(J156,"Fit"),EXACT(J156,"Limited / weak"),EXACT(J156,"Stale"),EXACT(J156,"Contradictory"),EXACT(J156,"Missing")),OR(EXACT(K156,"Supported"),EXACT(K156,"Inferred"),EXACT(K156,"Unresolved")),OR(EXACT(L156,"Yes"),EXACT(L156,"Partial"),EXACT(L156,"No"),EXACT(L156,"Unknown")),OR(EXACT(M156,"None found"),EXACT(M156,"Apparent contradiction resolved"),EXACT(M156,"Material contradiction unresolved"),EXACT(M156,"Not checked")),OR(EXACT(N156,"None"),EXACT(N156,"Recoverable missing evidence"),EXACT(N156,"Material evidence unavailable"),EXACT(N156,"Unknown")),OR(EXACT(O156,"Multiple independent lines"),EXACT(O156,"One independent line"),EXACT(O156,"Single-origin only"),EXACT(O156,"Not established")),OR(EXACT(Q156,"None"),EXACT(Q156,"Limited and visible"),EXACT(Q156,"Material but bounded"),EXACT(Q156,"Material and unresolved")),OR(EXACT(S156,"Fit for current decision"),EXACT(S156,"Historical but deliberately bounded"),EXACT(S156,"Stale for current decision"),EXACT(S156,"Context not established")),OR(EXACT(T156,"Unlikely to change assessment"),EXACT(T156,"Could change scope or wording"),EXACT(T156,"Likely to change assessment")),OR(EXACT(V156,"Routine / descriptive"),EXACT(V156,"Material / decision-changing"),EXACT(V156,"Consequential / high-impact")),OR(EXACT(W156,"Easy to reverse"),EXACT(W156,"Costly to reverse"),EXACT(W156,"Hard to reverse")),IF(F156="No material change",OR(EXACT(H156,"Unchanged exact claim"),EXACT(H156,"Changed exact claim")),TRUE),IF(F156="No material change",OR(EXACT(I156,"Unchanged decision use"),EXACT(I156,"Changed decision use")),TRUE),IF(OR(O156="Multiple independent lines",O156="One independent line"),OR(EXACT(P156,"Established independent origins"),EXACT(P156,"Shared or dependent origins"),EXACT(P156,"Not established")),TRUE))),"Invalid","Valid"))</x:f>
      </x:c>
      <x:c r="Y156" s="38" t="str">
        <x:f>IF(A156="","",IF(X156="Invalid","Not evaluated after P00",IF(OR(C156="",D156="",F156="",IF(F156="No material change",OR(H156="",I156=""),FALSE),J156="",K156="",L156="",M156="",N156="",O156="",IF(OR(O156="Multiple independent lines",O156="One independent line"),P156="",FALSE),Q156="",IF(Q156&lt;&gt;"None",R156="",FALSE),S156="",T156="",U156="",V156="",W156=""),"Incomplete","Complete")))</x:f>
      </x:c>
      <x:c r="Z156" s="38" t="str">
        <x:f>IF(A156="","",IF(AB156="P00","Invalid controlled input",IF(AB156="P01","Incomplete",IF(OR(AB156="P02",AB156="P03",AB156="P04",AB156="P05",AB156="P06",AB156="P07",AB156="P08",AB156="P09"),"Not eligible","Eligible"))))</x:f>
      </x:c>
      <x:c r="AA156" s="38" t="str">
        <x:f>IF(A156="","",IF(AB156="P00","No confidence assigned",IF(AB156="P01","No confidence result",IF(OR(AB156="P02",AB156="P03",AB156="P04",AB156="P05",AB156="P06",AB156="P07",AB156="P08",AB156="P09"),"Confidence not assignable",IF(AB156="P10","Low confidence",IF(AB156="P11","Moderate confidence","High confidence"))))))</x:f>
      </x:c>
      <x:c r="AB156" s="38" t="str">
        <x:f>IF(A156="","",IF(X156="Invalid","P00",IF(Y156="Incomplete","P01",IF(F156="Refuse claim","P02",IF(F156="Review required","P03",IF(K156="Unresolved","P04",IF(OR(L156="No",L156="Unknown",L156="Partial"),"P05",IF(OR(J156="Missing",N156&lt;&gt;"None",M156="Not checked"),"P06",IF(OR(J156="Contradictory",M156="Material contradiction unresolved"),"P07",IF(OR(J156="Stale",S156="Stale for current decision",S156="Context not established",Q156="Material and unresolved"),"P08",IF(OR(AND(F156="Use with limits",G156=""),AND(F156="No material change",H156="Changed exact claim"),AND(F156="No material change",I156="Changed decision use"),AND(OR(O156="Multiple independent lines",O156="One independent line"),P156="Not established"),AND(Q156="None",R156&lt;&gt;"")),"P09",IF(OR(Q156="Material but bounded",AND(S156="Historical but deliberately bounded",J156="Limited / weak"),O156="Not established",AND(J156="Limited / weak",O156="Multiple independent lines",P156="Established independent origins",T156="Likely to change assessment"),AND(O156="Single-origin only",NOT(AND(F156="Use",J156="Fit",OR(K156="Supported",K156="Inferred"),L156="Yes",OR(M156="None found",M156="Apparent contradiction resolved"),N156="None",O156="Single-origin only",OR(Q156="None",Q156="Limited and visible"),S156="Fit for current decision",T156="Unlikely to change assessment"))),T156="Likely to change assessment"),"P10",IF(OR(AND(F156="No material change",NOT(AND(OR(F156="Use",F156="No material change"),IF(F156="No material change",AND(H156="Unchanged exact claim",I156="Unchanged decision use"),TRUE),J156="Fit",OR(K156="Supported",K156="Inferred"),L156="Yes",OR(M156="None found",M156="Apparent contradiction resolved"),N156="None",O156="Multiple independent lines",P156="Established independent origins",OR(Q156="None",Q156="Limited and visible"),S156="Fit for current decision",T156="Unlikely to change assessment"))),F156="Use with limits",S156="Historical but deliberately bounded",P156="Shared or dependent origins",O156="One independent line",AND(F156="Use",J156="Fit",OR(K156="Supported",K156="Inferred"),L156="Yes",OR(M156="None found",M156="Apparent contradiction resolved"),N156="None",O156="Single-origin only",OR(Q156="None",Q156="Limited and visible"),S156="Fit for current decision",T156="Unlikely to change assessment"),AND(J156="Limited / weak",O156="Multiple independent lines",P156="Established independent origins",OR(T156="Unlikely to change assessment",T156="Could change scope or wording")),T156="Could change scope or wording"),"P11",IF(AND(OR(F156="Use",F156="No material change"),IF(F156="No material change",AND(H156="Unchanged exact claim",I156="Unchanged decision use"),TRUE),J156="Fit",OR(K156="Supported",K156="Inferred"),L156="Yes",OR(M156="None found",M156="Apparent contradiction resolved"),N156="None",O156="Multiple independent lines",P156="Established independent origins",OR(Q156="None",Q156="Limited and visible"),S156="Fit for current decision",T156="Unlikely to change assessment"),"P12","P09"))))))))))))))</x:f>
      </x:c>
      <x:c r="AC156" s="38" t="str">
        <x:f>IF(A156="","",IF(AB156="P00","CONF-TECH-INVALID-ENUM",IF(AB156="P01","CONF-INCOMPLETE",IF(AB156="P02","CONF-UPSTREAM-REFUSE",IF(AB156="P03","CONF-UPSTREAM-REVIEW",IF(AB156="P04",IF(F156="No material change","CONF-SC-NMC-UNRESOLVED","CONF-UPSTREAM-UNRESOLVED"),IF(AB156="P05",IF(L156="Partial","CONF-DIRECT-FIT-PARTIAL","CONF-DIRECT-FIT"),IF(AB156="P06","CONF-MISSING-OR-UNCHECKED",IF(AB156="P07",IF(F156="No material change","CONF-SC-NMC-CONTRADICTION","CONF-CONTRADICTION"),IF(AB156="P08",IF(Q156="Material and unresolved","CONF-NOT-ASSIGNABLE-ASSUMPTION",IF(AND(F156="No material change",OR(J156="Stale",S156="Stale for current decision")),"CONF-SC-NMC-STALE",IF(S156="Context not established","CONF-NOT-ASSIGNABLE-CONTEXT","CONF-NOT-ASSIGNABLE-STALE-CURRENT"))),IF(AB156="P09",IF(AND(F156="Use with limits",G156=""),"CONF-SC-LIMIT-MISSING",IF(AND(F156="No material change",H156="Changed exact claim"),"CONF-SC-NMC-CLAIM-CHANGED",IF(AND(F156="No material change",I156="Changed decision use"),"CONF-SC-NMC-USE-CHANGED",IF(AND(OR(O156="Multiple independent lines",O156="One independent line"),P156="Not established"),"CONF-SC-INDEPENDENCE-UNPROVEN",IF(AND(Q156="None",R156&lt;&gt;""),"CONF-SC-ASSUMPTION-CONFLICT","CONF-SC-UNCLASSIFIED"))))),IF(AB156="P10",IF(Q156="Material but bounded","CONF-LOW-ASSUMPTION",IF(AND(S156="Historical but deliberately bounded",J156="Limited / weak"),"CONF-LOW-HISTORICAL",IF(O156="Not established","CONF-LOW-NOT-ESTABLISHED",IF(AND(J156="Limited / weak",O156="Multiple independent lines",P156="Established independent origins",T156="Likely to change assessment"),"CONF-LOW-WEAK-LINES",IF(AND(O156="Single-origin only",NOT(AND(F156="Use",J156="Fit",OR(K156="Supported",K156="Inferred"),L156="Yes",OR(M156="None found",M156="Apparent contradiction resolved"),N156="None",O156="Single-origin only",OR(Q156="None",Q156="Limited and visible"),S156="Fit for current decision",T156="Unlikely to change assessment"))),"CONF-LOW-SINGLE-ORIGIN","CONF-LOW-SENSITIVE"))))),IF(AB156="P11",IF(F156="No material change","CONF-MODERATE-NMC",IF(F156="Use with limits","CONF-MODERATE-LIMITED",IF(S156="Historical but deliberately bounded","CONF-MODERATE-HISTORICAL",IF(P156="Shared or dependent origins","CONF-MODERATE-SHARED-ORIGINS",IF(OR(O156="One independent line",AND(F156="Use",J156="Fit",OR(K156="Supported",K156="Inferred"),L156="Yes",OR(M156="None found",M156="Apparent contradiction resolved"),N156="None",O156="Single-origin only",OR(Q156="None",Q156="Limited and visible"),S156="Fit for current decision",T156="Unlikely to change assessment")),"CONF-MODERATE-ONE-LINE",IF(AND(J156="Limited / weak",O156="Multiple independent lines",P156="Established independent origins",OR(T156="Unlikely to change assessment",T156="Could change scope or wording")),"CONF-MODERATE-WEAK-LINES","CONF-MODERATE-SENSITIVE")))))),IF(AB156="P12",IF(F156="No material change","CONF-HIGH-NMC",IF(K156="Inferred","CONF-HIGH-INFERENCE-RETAINED","CONF-HIGH-DIRECT-INDEPENDENT")),""))))))))))))))</x:f>
      </x:c>
      <x:c r="AD156" s="38" t="str">
        <x:f>IF(A156="","",IF(AC156="A178-TECH-INVALID-ENUM","One or more active Stage 1 controlled values are invalid.",IF(AC156="A178-INCOMPLETE","The active Stage 1 assessment is incomplete.",IF(AC156="A178-UPSTREAM-REFUSE","What Counts as Reliable Evidence in Competitor Analysis? returned Refuse claim.",IF(AC156="A178-UPSTREAM-REVIEW","What Counts as Reliable Evidence in Competitor Analysis? returned Review required.",IF(AC156="A178-SC-NMC-UNRESOLVED","The no-material-change claim remains unresolved.",IF(AC156="A178-UPSTREAM-UNRESOLVED","The claim remains unresolved.",IF(AC156="A178-DIRECT-FIT","The evidence does not directly fit the exact submitted claim.",IF(AC156="A178-DIRECT-FIT-PARTIAL","The submitted claim only partially fits the evidence.",IF(AC156="A178-MISSING-OR-UNCHECKED","Required evidence is missing, unavailable, unknown, or contradiction checking is incomplete.",IF(AC156="A178-CONTRADICTION","A material contradiction remains unresolved.",IF(AC156="A178-SC-NMC-CONTRADICTION","The no-material-change submission contains an unresolved material contradiction.",IF(AC156="A178-NOT-ASSIGNABLE-ASSUMPTION","A material assumption remains unresolved.",IF(AC156="A178-NOT-ASSIGNABLE-CONTEXT","The relevant context is not established.",IF(AC156="A178-NOT-ASSIGNABLE-STALE-CURRENT","The evidence or context is stale for the current decision.",IF(AC156="A178-SC-NMC-STALE","The no-material-change assessment is stale for the current decision.",IF(AC156="A178-SC-ASSUMPTION-CONFLICT","The assumption category and detail conflict.",IF(AC156="A178-SC-INDEPENDENCE-UNPROVEN","Independent origins are not established.",IF(AC156="A178-SC-LIMIT-MISSING","Use with limits requires a named limitation.",IF(AC156="A178-SC-NMC-CLAIM-CHANGED","The exact claim changed, so prior confidence cannot be carried forward.",IF(AC156="A178-SC-NMC-USE-CHANGED","The decision use changed.",IF(AC156="A178-SC-UNCLASSIFIED","The valid input combination has no authorized classification.",IF(AC156="A178-LOW-ASSUMPTION","A bounded material assumption makes the eligible assessment fragile.",IF(AC156="A178-LOW-HISTORICAL","Historical, weak support makes the assessment fragile.",IF(AC156="A178-LOW-NOT-ESTABLISHED","Support exists but independent support is not established.",IF(AC156="A178-LOW-SENSITIVE","Plausible new evidence is likely to change the assessment.",IF(AC156="A178-LOW-SINGLE-ORIGIN","The eligible assessment depends on one origin and fails the stable single-origin conjunction.",IF(AC156="A178-LOW-WEAK-LINES","Multiple independent lines remain weak and the result is likely to change.",IF(AC156="A178-MODERATE-HISTORICAL","The evidence supports a deliberately historical, bounded assessment.",IF(AC156="A178-MODERATE-LIMITED","The assessment is eligible only within the named limitation.",IF(AC156="A178-MODERATE-NMC","The unchanged assessment remains eligible but retains meaningful uncertainty.",IF(AC156="A178-MODERATE-ONE-LINE","The assessment rests on one effective line of support.",IF(AC156="A178-MODERATE-SENSITIVE","Meaningful new evidence could change the scope or wording.",IF(AC156="A178-MODERATE-SHARED-ORIGINS","The lines share or depend on common origins, reducing independent corroboration.",IF(AC156="A178-MODERATE-WEAK-LINES","Established independent origins support the assessment, but the evidence remains limited or weak.",IF(AC156="A178-HIGH-DIRECT-INDEPENDENT","Direct, coherent support with established independent origins and limited visible assumptions supports the bounded assessment.",IF(AC156="A178-HIGH-INFERENCE-RETAINED","Direct, coherent support with established independent origins supports the bounded inference; it remains explicitly an inference.",IF(AC156="A178-HIGH-NMC","The exact claim and decision use are unchanged and the strong-support conditions remain satisfied.",""))))))))))))))))))))))))))))))))))))))</x:f>
      </x:c>
      <x:c r="AE156" s="38" t="str">
        <x:f>IF(A156="","",IF(Z156="Invalid controlled input","No confidence statement is permitted.",IF(Z156="Incomplete","No confidence statement is permitted until Stage 1 is complete.",IF(Z156="Not eligible","Confidence not assignable: no confidence statement is permitted for "&amp;C156&amp;" because "&amp;AD156&amp;" "&amp;AG156,IF(AA156="High confidence",IF(K156="Inferred","The evidence supports the inference that ","The available evidence strongly supports the assessment that ")&amp;C156&amp;", with High confidence within "&amp;D156&amp;". The principal remaining uncertainty is "&amp;U156,IF(AA156="Moderate confidence",IF(K156="Inferred","The evidence supports the inference that ","The available evidence supports the assessment that ")&amp;C156&amp;", with Moderate confidence within "&amp;D156&amp;". "&amp;U156&amp;" could change its scope or wording.",IF(K156="Inferred","The limited evidence supports the provisional inference that ","Limited evidence weakly supports the bounded assessment that ")&amp;C156&amp;". Treat it as provisional because "&amp;U156))))))</x:f>
      </x:c>
      <x:c r="AF156" s="38" t="str">
        <x:f>IF(A156="","",IF(Z156="Invalid controlled input","Do not preserve or reuse a previous result.",IF(Z156="Incomplete","Do not infer a result from partial inputs.",IF(Z156="Not eligible","Do not use High, Moderate or Low confidence, zero confidence, very low confidence, or wording that presents the claim as established.",IF(AA156="High confidence","Do not say certain, proven, guaranteed, definitely, conclusive, established fact, or assign a numerical probability.",IF(AA156="Moderate confidence","Do not say definitive, conclusive, established fact, or attach a percentage band.","Do not say shows, confirms, demonstrates as established, or use Low confidence to rescue an unsupported claim."))))))</x:f>
      </x:c>
      <x:c r="AG156" s="38" t="str">
        <x:f>IF(A156="","",IF(AC156="A178-TECH-INVALID-ENUM","Correct the exact invalid value and resubmit.",IF(AC156="A178-INCOMPLETE","Complete every active Stage 1 field.",IF(AC156="A178-UPSTREAM-REFUSE","Resolve or replace the refused claim through What Counts as Reliable Evidence in Competitor Analysis?.",IF(AC156="A178-UPSTREAM-REVIEW","Complete the review in What Counts as Reliable Evidence in Competitor Analysis? before confidence assessment.",IF(AC156="A178-SC-NMC-UNRESOLVED","Resolve the claim status upstream before assigning confidence.",IF(AC156="A178-UPSTREAM-UNRESOLVED","Resolve the claim status upstream before assigning confidence.",IF(AC156="A178-DIRECT-FIT","Narrow or replace the claim and rerun What Counts as Reliable Evidence in Competitor Analysis?.",IF(AC156="A178-DIRECT-FIT-PARTIAL","Submit the separately narrowed proposition approved through What Counts as Reliable Evidence in Competitor Analysis? as the new Exact claim with Direct claim fit set to Yes.",IF(AC156="A178-MISSING-OR-UNCHECKED","Recover or document the required evidence and complete the review in What Counts as Reliable Evidence in Competitor Analysis? before assigning confidence.",IF(AC156="A178-CONTRADICTION","Resolve or preserve the contradiction through How to Handle Contradictory Competitor Evidence before assigning confidence.",IF(AC156="A178-SC-NMC-CONTRADICTION","Resolve or preserve the contradiction through How to Handle Contradictory Competitor Evidence before assigning confidence.",IF(AC156="A178-NOT-ASSIGNABLE-ASSUMPTION","Resolve the material assumption or narrow the claim.",IF(AC156="A178-NOT-ASSIGNABLE-CONTEXT","Establish the relevant context before assigning confidence.",IF(AC156="A178-NOT-ASSIGNABLE-STALE-CURRENT","Update or historically bind the evidence through When Competitor Evidence Becomes Too Old to Use.",IF(AC156="A178-SC-NMC-STALE","Run a fresh assessment with current evidence.",IF(AC156="A178-SC-ASSUMPTION-CONFLICT","Choose a bounded assumption category or remove the detail.",IF(AC156="A178-SC-INDEPENDENCE-UNPROVEN","Trace origins or correct the support category.",IF(AC156="A178-SC-LIMIT-MISSING","Add the exact limitation or correct the upstream outcome.",IF(AC156="A178-SC-NMC-CLAIM-CHANGED","Run a fresh assessment.",IF(AC156="A178-SC-NMC-USE-CHANGED","Run a fresh assessment for the new use.",IF(AC156="A178-SC-UNCLASSIFIED","Return to method governance; do not invent a result.",IF(AC156="A178-LOW-ASSUMPTION","Keep the assumption explicit and seek evidence that could remove it.",IF(AC156="A178-LOW-HISTORICAL","Use only historically bounded wording and seek current evidence.",IF(AC156="A178-LOW-NOT-ESTABLISHED","Trace provenance or collect genuinely independent evidence.",IF(AC156="A178-LOW-SENSITIVE","Collect the evidence most likely to change the result.",IF(AC156="A178-LOW-SINGLE-ORIGIN","Seek genuinely independent corroboration.",IF(AC156="A178-LOW-WEAK-LINES","Strengthen direct support before consequential use.",IF(AC156="A178-MODERATE-HISTORICAL","Do not generalize it to the current decision without fresh evidence.",IF(AC156="A178-MODERATE-LIMITED","Reopen if the named limitation no longer holds.",IF(AC156="A178-MODERATE-NMC","Reopen if the exact claim, use, evidence or context changes.",IF(AC156="A178-MODERATE-ONE-LINE","A second genuinely independent line could change scope or wording.",IF(AC156="A178-MODERATE-SENSITIVE","Name the likely change trigger and keep the statement bounded.",IF(AC156="A178-MODERATE-SHARED-ORIGINS","Seek genuinely independent origins.",IF(AC156="A178-MODERATE-WEAK-LINES","Strengthen the direct evidence and preserve the limitation.",IF(AC156="A178-HIGH-DIRECT-INDEPENDENT","Reopen on the named evidence, context, assumption or decision-use trigger.",IF(AC156="A178-HIGH-INFERENCE-RETAINED","Retain the inference marker and reopen on the named trigger.",IF(AC156="A178-HIGH-NMC","Reopen on the named evidence, context, assumption or decision-use trigger.",""))))))))))))))))))))))))))))))))))))))</x:f>
      </x:c>
      <x:c r="AH156" s="38" t="str">
        <x:f>IF(A156="","",IF(Z156&lt;&gt;"Eligible","",IF(AND(V156="Consequential / high-impact",W156="Hard to reverse"),"CONF-OVERLAY-CONSEQUENCE + CONF-OVERLAY-HARD-TO-REVERSE",IF(AND(AA156="Low confidence",W156="Hard to reverse"),"CONF-OVERLAY-HARD-TO-REVERSE",IF(V156="Consequential / high-impact","CONF-OVERLAY-CONSEQUENCE",IF(W156="Hard to reverse","CONF-OVERLAY-HARD-TO-REVERSE",IF(OR(V156="Material / decision-changing",W156="Costly to reverse"),"CONF-OVERLAY-CONSEQUENCE","")))))))</x:f>
      </x:c>
      <x:c r="AI156" s="38" t="str">
        <x:f>IF(A156="","",IF(Z156&lt;&gt;"Eligible","",IF(AND(V156="Consequential / high-impact",W156="Hard to reverse"),IF(AA156="Low confidence","Independent review and formal approval required; default to deferral, evidence collection or a reversible test.","Independent accountable review and formal approval required before a consequential, hard-to-reverse action."),IF(AND(AA156="Low confidence",W156="Hard to reverse"),"Independent review and formal approval required; default to deferral, evidence collection or a reversible test.",IF(V156="Consequential / high-impact","Independent accountable review and formal approval required.",IF(W156="Hard to reverse","Independent review required before a hard-to-reverse action.",IF(OR(V156="Material / decision-changing",W156="Costly to reverse"),"Accountable reviewer required before material use.","Owner review; reopen on the named trigger.")))))))</x:f>
      </x:c>
      <x:c r="AJ156" s="38" t="str">
        <x:f>IF(A156="","",IF(Z156&lt;&gt;"Eligible","",IF(AND(V156="Consequential / high-impact",W156="Hard to reverse"),IF(AA156="Low confidence","Do not make an irreversible commitment from this Low-confidence assessment.","Prefer a reversible step and proceed only within the recorded scope after independent review; confidence itself is unchanged."),IF(AND(AA156="Low confidence",W156="Hard to reverse"),"Do not make an irreversible commitment from this Low-confidence assessment.",IF(V156="Consequential / high-impact","Proceed only within the recorded scope after independent review; confidence itself is unchanged.",IF(W156="Hard to reverse","Prefer a reversible step until review is complete.",IF(OR(V156="Material / decision-changing",W156="Costly to reverse"),"Use only after accountable review and within the stated boundary.","Proceed within the stated scope and preserve the reopen condition.")))))))</x:f>
      </x:c>
      <x:c r="AK156" s="37"/>
      <x:c r="AL156" s="37"/>
      <x:c r="AM156" s="37"/>
      <x:c r="AN156" s="37"/>
      <x:c r="AO156" s="42"/>
      <x:c r="AP156" s="38" t="str">
        <x:f>IF(A156="","",IF(Z156&lt;&gt;"Eligible","Not active",IF(OR(AND(AN156&lt;&gt;"",NOT(OR(EXACT(AN156,"Yes"),EXACT(AN156,"No")))),AND(AO156&lt;&gt;"",NOT(ISNUMBER(AO156)))),"H00",IF(OR(AK156="",AM156="",AN156=""),"H01",IF(AND(OR(V156="Material / decision-changing",V156="Consequential / high-impact",W156="Costly to reverse",W156="Hard to reverse"),AL156=""),"H02",IF(AND(OR(V156="Consequential / high-impact",W156="Hard to reverse"),AK156&lt;&gt;"",AL156&lt;&gt;"",EXACT(AK156,AL156)),"H03",IF(AND(AN156="Yes",AO156=""),"H04",IF(AND(AN156="No",AO156&lt;&gt;""),"H05","H06"))))))))</x:f>
      </x:c>
      <x:c r="AQ156" s="38" t="str">
        <x:f>IF(A156="","",IF(AP156="Not active","Not active",IF(OR(AP156="H00",AP156="H01",AP156="H04"),"Incomplete",IF(OR(AP156="H02",AP156="H03",AP156="H05"),"Draft","Complete"))))</x:f>
      </x:c>
      <x:c r="AR156" s="38" t="str">
        <x:f>IF(A156="","",IF(AP156="H00","CONF-HANDOFF-INVALID",IF(AP156="H01","CONF-HANDOFF-INCOMPLETE",IF(AP156="H02","CONF-HANDOFF-REVIEWER",IF(AP156="H03","CONF-HANDOFF-INDEPENDENCE",IF(AP156="H04","CONF-HANDOFF-DATE",IF(AP156="H05","CONF-HANDOFF-DATE-NOT-MATERIAL","")))))))</x:f>
      </x:c>
      <x:c r="AS156" s="38" t="str">
        <x:f>IF(A156="","",IF(AP156="H06","Permitted","Prohibited"))</x:f>
      </x:c>
      <x:c r="AT156" s="38" t="str">
        <x:f>IF(A156="","",IF(OR(AB156="P156",AB156="P157",AB156="P159",AB156="P160"),"What Counts as Reliable Evidence in Competitor Analysis?",IF(AB156="P158","Observed, Inferred and Unresolved Evidence",IF(AB156="P161","How to Handle Contradictory Competitor Evidence",IF(AB156="P162","When Competitor Evidence Becomes Too Old to Use","")))))</x:f>
      </x:c>
      <x:c r="AU156" s="38" t="str">
        <x:f>IF(A156="","","SERPIFAI Confidence Statement Method v1.0.1")</x:f>
      </x:c>
      <x:c r="AV156" s="38" t="str">
        <x:f>IF(A156="","","Qualitative evidence-and-uncertainty protocol; not probability, calibrated accuracy, scoring, assurance or a guarantee.")</x:f>
      </x:c>
    </x:row>
    <x:row r="157">
      <x:c r="A157" s="37"/>
      <x:c r="B157" s="37"/>
      <x:c r="C157" s="37"/>
      <x:c r="D157" s="37"/>
      <x:c r="E157" s="42"/>
      <x:c r="F157" s="37"/>
      <x:c r="G157" s="37"/>
      <x:c r="H157" s="37"/>
      <x:c r="I157" s="37"/>
      <x:c r="J157" s="37"/>
      <x:c r="K157" s="37"/>
      <x:c r="L157" s="37"/>
      <x:c r="M157" s="37"/>
      <x:c r="N157" s="37"/>
      <x:c r="O157" s="37"/>
      <x:c r="P157" s="37"/>
      <x:c r="Q157" s="37"/>
      <x:c r="R157" s="37"/>
      <x:c r="S157" s="37"/>
      <x:c r="T157" s="37"/>
      <x:c r="U157" s="37"/>
      <x:c r="V157" s="37"/>
      <x:c r="W157" s="37"/>
      <x:c r="X157" s="38" t="str">
        <x:f>IF(A157="","",IF(NOT(AND(OR(EXACT(F157,"Use"),EXACT(F157,"Use with limits"),EXACT(F157,"Review required"),EXACT(F157,"Refuse claim"),EXACT(F157,"No material change")),OR(EXACT(J157,"Fit"),EXACT(J157,"Limited / weak"),EXACT(J157,"Stale"),EXACT(J157,"Contradictory"),EXACT(J157,"Missing")),OR(EXACT(K157,"Supported"),EXACT(K157,"Inferred"),EXACT(K157,"Unresolved")),OR(EXACT(L157,"Yes"),EXACT(L157,"Partial"),EXACT(L157,"No"),EXACT(L157,"Unknown")),OR(EXACT(M157,"None found"),EXACT(M157,"Apparent contradiction resolved"),EXACT(M157,"Material contradiction unresolved"),EXACT(M157,"Not checked")),OR(EXACT(N157,"None"),EXACT(N157,"Recoverable missing evidence"),EXACT(N157,"Material evidence unavailable"),EXACT(N157,"Unknown")),OR(EXACT(O157,"Multiple independent lines"),EXACT(O157,"One independent line"),EXACT(O157,"Single-origin only"),EXACT(O157,"Not established")),OR(EXACT(Q157,"None"),EXACT(Q157,"Limited and visible"),EXACT(Q157,"Material but bounded"),EXACT(Q157,"Material and unresolved")),OR(EXACT(S157,"Fit for current decision"),EXACT(S157,"Historical but deliberately bounded"),EXACT(S157,"Stale for current decision"),EXACT(S157,"Context not established")),OR(EXACT(T157,"Unlikely to change assessment"),EXACT(T157,"Could change scope or wording"),EXACT(T157,"Likely to change assessment")),OR(EXACT(V157,"Routine / descriptive"),EXACT(V157,"Material / decision-changing"),EXACT(V157,"Consequential / high-impact")),OR(EXACT(W157,"Easy to reverse"),EXACT(W157,"Costly to reverse"),EXACT(W157,"Hard to reverse")),IF(F157="No material change",OR(EXACT(H157,"Unchanged exact claim"),EXACT(H157,"Changed exact claim")),TRUE),IF(F157="No material change",OR(EXACT(I157,"Unchanged decision use"),EXACT(I157,"Changed decision use")),TRUE),IF(OR(O157="Multiple independent lines",O157="One independent line"),OR(EXACT(P157,"Established independent origins"),EXACT(P157,"Shared or dependent origins"),EXACT(P157,"Not established")),TRUE))),"Invalid","Valid"))</x:f>
      </x:c>
      <x:c r="Y157" s="38" t="str">
        <x:f>IF(A157="","",IF(X157="Invalid","Not evaluated after P00",IF(OR(C157="",D157="",F157="",IF(F157="No material change",OR(H157="",I157=""),FALSE),J157="",K157="",L157="",M157="",N157="",O157="",IF(OR(O157="Multiple independent lines",O157="One independent line"),P157="",FALSE),Q157="",IF(Q157&lt;&gt;"None",R157="",FALSE),S157="",T157="",U157="",V157="",W157=""),"Incomplete","Complete")))</x:f>
      </x:c>
      <x:c r="Z157" s="38" t="str">
        <x:f>IF(A157="","",IF(AB157="P00","Invalid controlled input",IF(AB157="P01","Incomplete",IF(OR(AB157="P02",AB157="P03",AB157="P04",AB157="P05",AB157="P06",AB157="P07",AB157="P08",AB157="P09"),"Not eligible","Eligible"))))</x:f>
      </x:c>
      <x:c r="AA157" s="38" t="str">
        <x:f>IF(A157="","",IF(AB157="P00","No confidence assigned",IF(AB157="P01","No confidence result",IF(OR(AB157="P02",AB157="P03",AB157="P04",AB157="P05",AB157="P06",AB157="P07",AB157="P08",AB157="P09"),"Confidence not assignable",IF(AB157="P10","Low confidence",IF(AB157="P11","Moderate confidence","High confidence"))))))</x:f>
      </x:c>
      <x:c r="AB157" s="38" t="str">
        <x:f>IF(A157="","",IF(X157="Invalid","P00",IF(Y157="Incomplete","P01",IF(F157="Refuse claim","P02",IF(F157="Review required","P03",IF(K157="Unresolved","P04",IF(OR(L157="No",L157="Unknown",L157="Partial"),"P05",IF(OR(J157="Missing",N157&lt;&gt;"None",M157="Not checked"),"P06",IF(OR(J157="Contradictory",M157="Material contradiction unresolved"),"P07",IF(OR(J157="Stale",S157="Stale for current decision",S157="Context not established",Q157="Material and unresolved"),"P08",IF(OR(AND(F157="Use with limits",G157=""),AND(F157="No material change",H157="Changed exact claim"),AND(F157="No material change",I157="Changed decision use"),AND(OR(O157="Multiple independent lines",O157="One independent line"),P157="Not established"),AND(Q157="None",R157&lt;&gt;"")),"P09",IF(OR(Q157="Material but bounded",AND(S157="Historical but deliberately bounded",J157="Limited / weak"),O157="Not established",AND(J157="Limited / weak",O157="Multiple independent lines",P157="Established independent origins",T157="Likely to change assessment"),AND(O157="Single-origin only",NOT(AND(F157="Use",J157="Fit",OR(K157="Supported",K157="Inferred"),L157="Yes",OR(M157="None found",M157="Apparent contradiction resolved"),N157="None",O157="Single-origin only",OR(Q157="None",Q157="Limited and visible"),S157="Fit for current decision",T157="Unlikely to change assessment"))),T157="Likely to change assessment"),"P10",IF(OR(AND(F157="No material change",NOT(AND(OR(F157="Use",F157="No material change"),IF(F157="No material change",AND(H157="Unchanged exact claim",I157="Unchanged decision use"),TRUE),J157="Fit",OR(K157="Supported",K157="Inferred"),L157="Yes",OR(M157="None found",M157="Apparent contradiction resolved"),N157="None",O157="Multiple independent lines",P157="Established independent origins",OR(Q157="None",Q157="Limited and visible"),S157="Fit for current decision",T157="Unlikely to change assessment"))),F157="Use with limits",S157="Historical but deliberately bounded",P157="Shared or dependent origins",O157="One independent line",AND(F157="Use",J157="Fit",OR(K157="Supported",K157="Inferred"),L157="Yes",OR(M157="None found",M157="Apparent contradiction resolved"),N157="None",O157="Single-origin only",OR(Q157="None",Q157="Limited and visible"),S157="Fit for current decision",T157="Unlikely to change assessment"),AND(J157="Limited / weak",O157="Multiple independent lines",P157="Established independent origins",OR(T157="Unlikely to change assessment",T157="Could change scope or wording")),T157="Could change scope or wording"),"P11",IF(AND(OR(F157="Use",F157="No material change"),IF(F157="No material change",AND(H157="Unchanged exact claim",I157="Unchanged decision use"),TRUE),J157="Fit",OR(K157="Supported",K157="Inferred"),L157="Yes",OR(M157="None found",M157="Apparent contradiction resolved"),N157="None",O157="Multiple independent lines",P157="Established independent origins",OR(Q157="None",Q157="Limited and visible"),S157="Fit for current decision",T157="Unlikely to change assessment"),"P12","P09"))))))))))))))</x:f>
      </x:c>
      <x:c r="AC157" s="38" t="str">
        <x:f>IF(A157="","",IF(AB157="P00","CONF-TECH-INVALID-ENUM",IF(AB157="P01","CONF-INCOMPLETE",IF(AB157="P02","CONF-UPSTREAM-REFUSE",IF(AB157="P03","CONF-UPSTREAM-REVIEW",IF(AB157="P04",IF(F157="No material change","CONF-SC-NMC-UNRESOLVED","CONF-UPSTREAM-UNRESOLVED"),IF(AB157="P05",IF(L157="Partial","CONF-DIRECT-FIT-PARTIAL","CONF-DIRECT-FIT"),IF(AB157="P06","CONF-MISSING-OR-UNCHECKED",IF(AB157="P07",IF(F157="No material change","CONF-SC-NMC-CONTRADICTION","CONF-CONTRADICTION"),IF(AB157="P08",IF(Q157="Material and unresolved","CONF-NOT-ASSIGNABLE-ASSUMPTION",IF(AND(F157="No material change",OR(J157="Stale",S157="Stale for current decision")),"CONF-SC-NMC-STALE",IF(S157="Context not established","CONF-NOT-ASSIGNABLE-CONTEXT","CONF-NOT-ASSIGNABLE-STALE-CURRENT"))),IF(AB157="P09",IF(AND(F157="Use with limits",G157=""),"CONF-SC-LIMIT-MISSING",IF(AND(F157="No material change",H157="Changed exact claim"),"CONF-SC-NMC-CLAIM-CHANGED",IF(AND(F157="No material change",I157="Changed decision use"),"CONF-SC-NMC-USE-CHANGED",IF(AND(OR(O157="Multiple independent lines",O157="One independent line"),P157="Not established"),"CONF-SC-INDEPENDENCE-UNPROVEN",IF(AND(Q157="None",R157&lt;&gt;""),"CONF-SC-ASSUMPTION-CONFLICT","CONF-SC-UNCLASSIFIED"))))),IF(AB157="P10",IF(Q157="Material but bounded","CONF-LOW-ASSUMPTION",IF(AND(S157="Historical but deliberately bounded",J157="Limited / weak"),"CONF-LOW-HISTORICAL",IF(O157="Not established","CONF-LOW-NOT-ESTABLISHED",IF(AND(J157="Limited / weak",O157="Multiple independent lines",P157="Established independent origins",T157="Likely to change assessment"),"CONF-LOW-WEAK-LINES",IF(AND(O157="Single-origin only",NOT(AND(F157="Use",J157="Fit",OR(K157="Supported",K157="Inferred"),L157="Yes",OR(M157="None found",M157="Apparent contradiction resolved"),N157="None",O157="Single-origin only",OR(Q157="None",Q157="Limited and visible"),S157="Fit for current decision",T157="Unlikely to change assessment"))),"CONF-LOW-SINGLE-ORIGIN","CONF-LOW-SENSITIVE"))))),IF(AB157="P11",IF(F157="No material change","CONF-MODERATE-NMC",IF(F157="Use with limits","CONF-MODERATE-LIMITED",IF(S157="Historical but deliberately bounded","CONF-MODERATE-HISTORICAL",IF(P157="Shared or dependent origins","CONF-MODERATE-SHARED-ORIGINS",IF(OR(O157="One independent line",AND(F157="Use",J157="Fit",OR(K157="Supported",K157="Inferred"),L157="Yes",OR(M157="None found",M157="Apparent contradiction resolved"),N157="None",O157="Single-origin only",OR(Q157="None",Q157="Limited and visible"),S157="Fit for current decision",T157="Unlikely to change assessment")),"CONF-MODERATE-ONE-LINE",IF(AND(J157="Limited / weak",O157="Multiple independent lines",P157="Established independent origins",OR(T157="Unlikely to change assessment",T157="Could change scope or wording")),"CONF-MODERATE-WEAK-LINES","CONF-MODERATE-SENSITIVE")))))),IF(AB157="P12",IF(F157="No material change","CONF-HIGH-NMC",IF(K157="Inferred","CONF-HIGH-INFERENCE-RETAINED","CONF-HIGH-DIRECT-INDEPENDENT")),""))))))))))))))</x:f>
      </x:c>
      <x:c r="AD157" s="38" t="str">
        <x:f>IF(A157="","",IF(AC157="A179-TECH-INVALID-ENUM","One or more active Stage 1 controlled values are invalid.",IF(AC157="A179-INCOMPLETE","The active Stage 1 assessment is incomplete.",IF(AC157="A179-UPSTREAM-REFUSE","What Counts as Reliable Evidence in Competitor Analysis? returned Refuse claim.",IF(AC157="A179-UPSTREAM-REVIEW","What Counts as Reliable Evidence in Competitor Analysis? returned Review required.",IF(AC157="A179-SC-NMC-UNRESOLVED","The no-material-change claim remains unresolved.",IF(AC157="A179-UPSTREAM-UNRESOLVED","The claim remains unresolved.",IF(AC157="A179-DIRECT-FIT","The evidence does not directly fit the exact submitted claim.",IF(AC157="A179-DIRECT-FIT-PARTIAL","The submitted claim only partially fits the evidence.",IF(AC157="A179-MISSING-OR-UNCHECKED","Required evidence is missing, unavailable, unknown, or contradiction checking is incomplete.",IF(AC157="A179-CONTRADICTION","A material contradiction remains unresolved.",IF(AC157="A179-SC-NMC-CONTRADICTION","The no-material-change submission contains an unresolved material contradiction.",IF(AC157="A179-NOT-ASSIGNABLE-ASSUMPTION","A material assumption remains unresolved.",IF(AC157="A179-NOT-ASSIGNABLE-CONTEXT","The relevant context is not established.",IF(AC157="A179-NOT-ASSIGNABLE-STALE-CURRENT","The evidence or context is stale for the current decision.",IF(AC157="A179-SC-NMC-STALE","The no-material-change assessment is stale for the current decision.",IF(AC157="A179-SC-ASSUMPTION-CONFLICT","The assumption category and detail conflict.",IF(AC157="A179-SC-INDEPENDENCE-UNPROVEN","Independent origins are not established.",IF(AC157="A179-SC-LIMIT-MISSING","Use with limits requires a named limitation.",IF(AC157="A179-SC-NMC-CLAIM-CHANGED","The exact claim changed, so prior confidence cannot be carried forward.",IF(AC157="A179-SC-NMC-USE-CHANGED","The decision use changed.",IF(AC157="A179-SC-UNCLASSIFIED","The valid input combination has no authorized classification.",IF(AC157="A179-LOW-ASSUMPTION","A bounded material assumption makes the eligible assessment fragile.",IF(AC157="A179-LOW-HISTORICAL","Historical, weak support makes the assessment fragile.",IF(AC157="A179-LOW-NOT-ESTABLISHED","Support exists but independent support is not established.",IF(AC157="A179-LOW-SENSITIVE","Plausible new evidence is likely to change the assessment.",IF(AC157="A179-LOW-SINGLE-ORIGIN","The eligible assessment depends on one origin and fails the stable single-origin conjunction.",IF(AC157="A179-LOW-WEAK-LINES","Multiple independent lines remain weak and the result is likely to change.",IF(AC157="A179-MODERATE-HISTORICAL","The evidence supports a deliberately historical, bounded assessment.",IF(AC157="A179-MODERATE-LIMITED","The assessment is eligible only within the named limitation.",IF(AC157="A179-MODERATE-NMC","The unchanged assessment remains eligible but retains meaningful uncertainty.",IF(AC157="A179-MODERATE-ONE-LINE","The assessment rests on one effective line of support.",IF(AC157="A179-MODERATE-SENSITIVE","Meaningful new evidence could change the scope or wording.",IF(AC157="A179-MODERATE-SHARED-ORIGINS","The lines share or depend on common origins, reducing independent corroboration.",IF(AC157="A179-MODERATE-WEAK-LINES","Established independent origins support the assessment, but the evidence remains limited or weak.",IF(AC157="A179-HIGH-DIRECT-INDEPENDENT","Direct, coherent support with established independent origins and limited visible assumptions supports the bounded assessment.",IF(AC157="A179-HIGH-INFERENCE-RETAINED","Direct, coherent support with established independent origins supports the bounded inference; it remains explicitly an inference.",IF(AC157="A179-HIGH-NMC","The exact claim and decision use are unchanged and the strong-support conditions remain satisfied.",""))))))))))))))))))))))))))))))))))))))</x:f>
      </x:c>
      <x:c r="AE157" s="38" t="str">
        <x:f>IF(A157="","",IF(Z157="Invalid controlled input","No confidence statement is permitted.",IF(Z157="Incomplete","No confidence statement is permitted until Stage 1 is complete.",IF(Z157="Not eligible","Confidence not assignable: no confidence statement is permitted for "&amp;C157&amp;" because "&amp;AD157&amp;" "&amp;AG157,IF(AA157="High confidence",IF(K157="Inferred","The evidence supports the inference that ","The available evidence strongly supports the assessment that ")&amp;C157&amp;", with High confidence within "&amp;D157&amp;". The principal remaining uncertainty is "&amp;U157,IF(AA157="Moderate confidence",IF(K157="Inferred","The evidence supports the inference that ","The available evidence supports the assessment that ")&amp;C157&amp;", with Moderate confidence within "&amp;D157&amp;". "&amp;U157&amp;" could change its scope or wording.",IF(K157="Inferred","The limited evidence supports the provisional inference that ","Limited evidence weakly supports the bounded assessment that ")&amp;C157&amp;". Treat it as provisional because "&amp;U157))))))</x:f>
      </x:c>
      <x:c r="AF157" s="38" t="str">
        <x:f>IF(A157="","",IF(Z157="Invalid controlled input","Do not preserve or reuse a previous result.",IF(Z157="Incomplete","Do not infer a result from partial inputs.",IF(Z157="Not eligible","Do not use High, Moderate or Low confidence, zero confidence, very low confidence, or wording that presents the claim as established.",IF(AA157="High confidence","Do not say certain, proven, guaranteed, definitely, conclusive, established fact, or assign a numerical probability.",IF(AA157="Moderate confidence","Do not say definitive, conclusive, established fact, or attach a percentage band.","Do not say shows, confirms, demonstrates as established, or use Low confidence to rescue an unsupported claim."))))))</x:f>
      </x:c>
      <x:c r="AG157" s="38" t="str">
        <x:f>IF(A157="","",IF(AC157="A179-TECH-INVALID-ENUM","Correct the exact invalid value and resubmit.",IF(AC157="A179-INCOMPLETE","Complete every active Stage 1 field.",IF(AC157="A179-UPSTREAM-REFUSE","Resolve or replace the refused claim through What Counts as Reliable Evidence in Competitor Analysis?.",IF(AC157="A179-UPSTREAM-REVIEW","Complete the review in What Counts as Reliable Evidence in Competitor Analysis? before confidence assessment.",IF(AC157="A179-SC-NMC-UNRESOLVED","Resolve the claim status upstream before assigning confidence.",IF(AC157="A179-UPSTREAM-UNRESOLVED","Resolve the claim status upstream before assigning confidence.",IF(AC157="A179-DIRECT-FIT","Narrow or replace the claim and rerun What Counts as Reliable Evidence in Competitor Analysis?.",IF(AC157="A179-DIRECT-FIT-PARTIAL","Submit the separately narrowed proposition approved through What Counts as Reliable Evidence in Competitor Analysis? as the new Exact claim with Direct claim fit set to Yes.",IF(AC157="A179-MISSING-OR-UNCHECKED","Recover or document the required evidence and complete the review in What Counts as Reliable Evidence in Competitor Analysis? before assigning confidence.",IF(AC157="A179-CONTRADICTION","Resolve or preserve the contradiction through How to Handle Contradictory Competitor Evidence before assigning confidence.",IF(AC157="A179-SC-NMC-CONTRADICTION","Resolve or preserve the contradiction through How to Handle Contradictory Competitor Evidence before assigning confidence.",IF(AC157="A179-NOT-ASSIGNABLE-ASSUMPTION","Resolve the material assumption or narrow the claim.",IF(AC157="A179-NOT-ASSIGNABLE-CONTEXT","Establish the relevant context before assigning confidence.",IF(AC157="A179-NOT-ASSIGNABLE-STALE-CURRENT","Update or historically bind the evidence through When Competitor Evidence Becomes Too Old to Use.",IF(AC157="A179-SC-NMC-STALE","Run a fresh assessment with current evidence.",IF(AC157="A179-SC-ASSUMPTION-CONFLICT","Choose a bounded assumption category or remove the detail.",IF(AC157="A179-SC-INDEPENDENCE-UNPROVEN","Trace origins or correct the support category.",IF(AC157="A179-SC-LIMIT-MISSING","Add the exact limitation or correct the upstream outcome.",IF(AC157="A179-SC-NMC-CLAIM-CHANGED","Run a fresh assessment.",IF(AC157="A179-SC-NMC-USE-CHANGED","Run a fresh assessment for the new use.",IF(AC157="A179-SC-UNCLASSIFIED","Return to method governance; do not invent a result.",IF(AC157="A179-LOW-ASSUMPTION","Keep the assumption explicit and seek evidence that could remove it.",IF(AC157="A179-LOW-HISTORICAL","Use only historically bounded wording and seek current evidence.",IF(AC157="A179-LOW-NOT-ESTABLISHED","Trace provenance or collect genuinely independent evidence.",IF(AC157="A179-LOW-SENSITIVE","Collect the evidence most likely to change the result.",IF(AC157="A179-LOW-SINGLE-ORIGIN","Seek genuinely independent corroboration.",IF(AC157="A179-LOW-WEAK-LINES","Strengthen direct support before consequential use.",IF(AC157="A179-MODERATE-HISTORICAL","Do not generalize it to the current decision without fresh evidence.",IF(AC157="A179-MODERATE-LIMITED","Reopen if the named limitation no longer holds.",IF(AC157="A179-MODERATE-NMC","Reopen if the exact claim, use, evidence or context changes.",IF(AC157="A179-MODERATE-ONE-LINE","A second genuinely independent line could change scope or wording.",IF(AC157="A179-MODERATE-SENSITIVE","Name the likely change trigger and keep the statement bounded.",IF(AC157="A179-MODERATE-SHARED-ORIGINS","Seek genuinely independent origins.",IF(AC157="A179-MODERATE-WEAK-LINES","Strengthen the direct evidence and preserve the limitation.",IF(AC157="A179-HIGH-DIRECT-INDEPENDENT","Reopen on the named evidence, context, assumption or decision-use trigger.",IF(AC157="A179-HIGH-INFERENCE-RETAINED","Retain the inference marker and reopen on the named trigger.",IF(AC157="A179-HIGH-NMC","Reopen on the named evidence, context, assumption or decision-use trigger.",""))))))))))))))))))))))))))))))))))))))</x:f>
      </x:c>
      <x:c r="AH157" s="38" t="str">
        <x:f>IF(A157="","",IF(Z157&lt;&gt;"Eligible","",IF(AND(V157="Consequential / high-impact",W157="Hard to reverse"),"CONF-OVERLAY-CONSEQUENCE + CONF-OVERLAY-HARD-TO-REVERSE",IF(AND(AA157="Low confidence",W157="Hard to reverse"),"CONF-OVERLAY-HARD-TO-REVERSE",IF(V157="Consequential / high-impact","CONF-OVERLAY-CONSEQUENCE",IF(W157="Hard to reverse","CONF-OVERLAY-HARD-TO-REVERSE",IF(OR(V157="Material / decision-changing",W157="Costly to reverse"),"CONF-OVERLAY-CONSEQUENCE","")))))))</x:f>
      </x:c>
      <x:c r="AI157" s="38" t="str">
        <x:f>IF(A157="","",IF(Z157&lt;&gt;"Eligible","",IF(AND(V157="Consequential / high-impact",W157="Hard to reverse"),IF(AA157="Low confidence","Independent review and formal approval required; default to deferral, evidence collection or a reversible test.","Independent accountable review and formal approval required before a consequential, hard-to-reverse action."),IF(AND(AA157="Low confidence",W157="Hard to reverse"),"Independent review and formal approval required; default to deferral, evidence collection or a reversible test.",IF(V157="Consequential / high-impact","Independent accountable review and formal approval required.",IF(W157="Hard to reverse","Independent review required before a hard-to-reverse action.",IF(OR(V157="Material / decision-changing",W157="Costly to reverse"),"Accountable reviewer required before material use.","Owner review; reopen on the named trigger.")))))))</x:f>
      </x:c>
      <x:c r="AJ157" s="38" t="str">
        <x:f>IF(A157="","",IF(Z157&lt;&gt;"Eligible","",IF(AND(V157="Consequential / high-impact",W157="Hard to reverse"),IF(AA157="Low confidence","Do not make an irreversible commitment from this Low-confidence assessment.","Prefer a reversible step and proceed only within the recorded scope after independent review; confidence itself is unchanged."),IF(AND(AA157="Low confidence",W157="Hard to reverse"),"Do not make an irreversible commitment from this Low-confidence assessment.",IF(V157="Consequential / high-impact","Proceed only within the recorded scope after independent review; confidence itself is unchanged.",IF(W157="Hard to reverse","Prefer a reversible step until review is complete.",IF(OR(V157="Material / decision-changing",W157="Costly to reverse"),"Use only after accountable review and within the stated boundary.","Proceed within the stated scope and preserve the reopen condition.")))))))</x:f>
      </x:c>
      <x:c r="AK157" s="37"/>
      <x:c r="AL157" s="37"/>
      <x:c r="AM157" s="37"/>
      <x:c r="AN157" s="37"/>
      <x:c r="AO157" s="42"/>
      <x:c r="AP157" s="38" t="str">
        <x:f>IF(A157="","",IF(Z157&lt;&gt;"Eligible","Not active",IF(OR(AND(AN157&lt;&gt;"",NOT(OR(EXACT(AN157,"Yes"),EXACT(AN157,"No")))),AND(AO157&lt;&gt;"",NOT(ISNUMBER(AO157)))),"H00",IF(OR(AK157="",AM157="",AN157=""),"H01",IF(AND(OR(V157="Material / decision-changing",V157="Consequential / high-impact",W157="Costly to reverse",W157="Hard to reverse"),AL157=""),"H02",IF(AND(OR(V157="Consequential / high-impact",W157="Hard to reverse"),AK157&lt;&gt;"",AL157&lt;&gt;"",EXACT(AK157,AL157)),"H03",IF(AND(AN157="Yes",AO157=""),"H04",IF(AND(AN157="No",AO157&lt;&gt;""),"H05","H06"))))))))</x:f>
      </x:c>
      <x:c r="AQ157" s="38" t="str">
        <x:f>IF(A157="","",IF(AP157="Not active","Not active",IF(OR(AP157="H00",AP157="H01",AP157="H04"),"Incomplete",IF(OR(AP157="H02",AP157="H03",AP157="H05"),"Draft","Complete"))))</x:f>
      </x:c>
      <x:c r="AR157" s="38" t="str">
        <x:f>IF(A157="","",IF(AP157="H00","CONF-HANDOFF-INVALID",IF(AP157="H01","CONF-HANDOFF-INCOMPLETE",IF(AP157="H02","CONF-HANDOFF-REVIEWER",IF(AP157="H03","CONF-HANDOFF-INDEPENDENCE",IF(AP157="H04","CONF-HANDOFF-DATE",IF(AP157="H05","CONF-HANDOFF-DATE-NOT-MATERIAL","")))))))</x:f>
      </x:c>
      <x:c r="AS157" s="38" t="str">
        <x:f>IF(A157="","",IF(AP157="H06","Permitted","Prohibited"))</x:f>
      </x:c>
      <x:c r="AT157" s="38" t="str">
        <x:f>IF(A157="","",IF(OR(AB157="P157",AB157="P158",AB157="P160",AB157="P161"),"What Counts as Reliable Evidence in Competitor Analysis?",IF(AB157="P159","Observed, Inferred and Unresolved Evidence",IF(AB157="P162","How to Handle Contradictory Competitor Evidence",IF(AB157="P163","When Competitor Evidence Becomes Too Old to Use","")))))</x:f>
      </x:c>
      <x:c r="AU157" s="38" t="str">
        <x:f>IF(A157="","","SERPIFAI Confidence Statement Method v1.0.1")</x:f>
      </x:c>
      <x:c r="AV157" s="38" t="str">
        <x:f>IF(A157="","","Qualitative evidence-and-uncertainty protocol; not probability, calibrated accuracy, scoring, assurance or a guarantee.")</x:f>
      </x:c>
    </x:row>
    <x:row r="158">
      <x:c r="A158" s="37"/>
      <x:c r="B158" s="37"/>
      <x:c r="C158" s="37"/>
      <x:c r="D158" s="37"/>
      <x:c r="E158" s="42"/>
      <x:c r="F158" s="37"/>
      <x:c r="G158" s="37"/>
      <x:c r="H158" s="37"/>
      <x:c r="I158" s="37"/>
      <x:c r="J158" s="37"/>
      <x:c r="K158" s="37"/>
      <x:c r="L158" s="37"/>
      <x:c r="M158" s="37"/>
      <x:c r="N158" s="37"/>
      <x:c r="O158" s="37"/>
      <x:c r="P158" s="37"/>
      <x:c r="Q158" s="37"/>
      <x:c r="R158" s="37"/>
      <x:c r="S158" s="37"/>
      <x:c r="T158" s="37"/>
      <x:c r="U158" s="37"/>
      <x:c r="V158" s="37"/>
      <x:c r="W158" s="37"/>
      <x:c r="X158" s="38" t="str">
        <x:f>IF(A158="","",IF(NOT(AND(OR(EXACT(F158,"Use"),EXACT(F158,"Use with limits"),EXACT(F158,"Review required"),EXACT(F158,"Refuse claim"),EXACT(F158,"No material change")),OR(EXACT(J158,"Fit"),EXACT(J158,"Limited / weak"),EXACT(J158,"Stale"),EXACT(J158,"Contradictory"),EXACT(J158,"Missing")),OR(EXACT(K158,"Supported"),EXACT(K158,"Inferred"),EXACT(K158,"Unresolved")),OR(EXACT(L158,"Yes"),EXACT(L158,"Partial"),EXACT(L158,"No"),EXACT(L158,"Unknown")),OR(EXACT(M158,"None found"),EXACT(M158,"Apparent contradiction resolved"),EXACT(M158,"Material contradiction unresolved"),EXACT(M158,"Not checked")),OR(EXACT(N158,"None"),EXACT(N158,"Recoverable missing evidence"),EXACT(N158,"Material evidence unavailable"),EXACT(N158,"Unknown")),OR(EXACT(O158,"Multiple independent lines"),EXACT(O158,"One independent line"),EXACT(O158,"Single-origin only"),EXACT(O158,"Not established")),OR(EXACT(Q158,"None"),EXACT(Q158,"Limited and visible"),EXACT(Q158,"Material but bounded"),EXACT(Q158,"Material and unresolved")),OR(EXACT(S158,"Fit for current decision"),EXACT(S158,"Historical but deliberately bounded"),EXACT(S158,"Stale for current decision"),EXACT(S158,"Context not established")),OR(EXACT(T158,"Unlikely to change assessment"),EXACT(T158,"Could change scope or wording"),EXACT(T158,"Likely to change assessment")),OR(EXACT(V158,"Routine / descriptive"),EXACT(V158,"Material / decision-changing"),EXACT(V158,"Consequential / high-impact")),OR(EXACT(W158,"Easy to reverse"),EXACT(W158,"Costly to reverse"),EXACT(W158,"Hard to reverse")),IF(F158="No material change",OR(EXACT(H158,"Unchanged exact claim"),EXACT(H158,"Changed exact claim")),TRUE),IF(F158="No material change",OR(EXACT(I158,"Unchanged decision use"),EXACT(I158,"Changed decision use")),TRUE),IF(OR(O158="Multiple independent lines",O158="One independent line"),OR(EXACT(P158,"Established independent origins"),EXACT(P158,"Shared or dependent origins"),EXACT(P158,"Not established")),TRUE))),"Invalid","Valid"))</x:f>
      </x:c>
      <x:c r="Y158" s="38" t="str">
        <x:f>IF(A158="","",IF(X158="Invalid","Not evaluated after P00",IF(OR(C158="",D158="",F158="",IF(F158="No material change",OR(H158="",I158=""),FALSE),J158="",K158="",L158="",M158="",N158="",O158="",IF(OR(O158="Multiple independent lines",O158="One independent line"),P158="",FALSE),Q158="",IF(Q158&lt;&gt;"None",R158="",FALSE),S158="",T158="",U158="",V158="",W158=""),"Incomplete","Complete")))</x:f>
      </x:c>
      <x:c r="Z158" s="38" t="str">
        <x:f>IF(A158="","",IF(AB158="P00","Invalid controlled input",IF(AB158="P01","Incomplete",IF(OR(AB158="P02",AB158="P03",AB158="P04",AB158="P05",AB158="P06",AB158="P07",AB158="P08",AB158="P09"),"Not eligible","Eligible"))))</x:f>
      </x:c>
      <x:c r="AA158" s="38" t="str">
        <x:f>IF(A158="","",IF(AB158="P00","No confidence assigned",IF(AB158="P01","No confidence result",IF(OR(AB158="P02",AB158="P03",AB158="P04",AB158="P05",AB158="P06",AB158="P07",AB158="P08",AB158="P09"),"Confidence not assignable",IF(AB158="P10","Low confidence",IF(AB158="P11","Moderate confidence","High confidence"))))))</x:f>
      </x:c>
      <x:c r="AB158" s="38" t="str">
        <x:f>IF(A158="","",IF(X158="Invalid","P00",IF(Y158="Incomplete","P01",IF(F158="Refuse claim","P02",IF(F158="Review required","P03",IF(K158="Unresolved","P04",IF(OR(L158="No",L158="Unknown",L158="Partial"),"P05",IF(OR(J158="Missing",N158&lt;&gt;"None",M158="Not checked"),"P06",IF(OR(J158="Contradictory",M158="Material contradiction unresolved"),"P07",IF(OR(J158="Stale",S158="Stale for current decision",S158="Context not established",Q158="Material and unresolved"),"P08",IF(OR(AND(F158="Use with limits",G158=""),AND(F158="No material change",H158="Changed exact claim"),AND(F158="No material change",I158="Changed decision use"),AND(OR(O158="Multiple independent lines",O158="One independent line"),P158="Not established"),AND(Q158="None",R158&lt;&gt;"")),"P09",IF(OR(Q158="Material but bounded",AND(S158="Historical but deliberately bounded",J158="Limited / weak"),O158="Not established",AND(J158="Limited / weak",O158="Multiple independent lines",P158="Established independent origins",T158="Likely to change assessment"),AND(O158="Single-origin only",NOT(AND(F158="Use",J158="Fit",OR(K158="Supported",K158="Inferred"),L158="Yes",OR(M158="None found",M158="Apparent contradiction resolved"),N158="None",O158="Single-origin only",OR(Q158="None",Q158="Limited and visible"),S158="Fit for current decision",T158="Unlikely to change assessment"))),T158="Likely to change assessment"),"P10",IF(OR(AND(F158="No material change",NOT(AND(OR(F158="Use",F158="No material change"),IF(F158="No material change",AND(H158="Unchanged exact claim",I158="Unchanged decision use"),TRUE),J158="Fit",OR(K158="Supported",K158="Inferred"),L158="Yes",OR(M158="None found",M158="Apparent contradiction resolved"),N158="None",O158="Multiple independent lines",P158="Established independent origins",OR(Q158="None",Q158="Limited and visible"),S158="Fit for current decision",T158="Unlikely to change assessment"))),F158="Use with limits",S158="Historical but deliberately bounded",P158="Shared or dependent origins",O158="One independent line",AND(F158="Use",J158="Fit",OR(K158="Supported",K158="Inferred"),L158="Yes",OR(M158="None found",M158="Apparent contradiction resolved"),N158="None",O158="Single-origin only",OR(Q158="None",Q158="Limited and visible"),S158="Fit for current decision",T158="Unlikely to change assessment"),AND(J158="Limited / weak",O158="Multiple independent lines",P158="Established independent origins",OR(T158="Unlikely to change assessment",T158="Could change scope or wording")),T158="Could change scope or wording"),"P11",IF(AND(OR(F158="Use",F158="No material change"),IF(F158="No material change",AND(H158="Unchanged exact claim",I158="Unchanged decision use"),TRUE),J158="Fit",OR(K158="Supported",K158="Inferred"),L158="Yes",OR(M158="None found",M158="Apparent contradiction resolved"),N158="None",O158="Multiple independent lines",P158="Established independent origins",OR(Q158="None",Q158="Limited and visible"),S158="Fit for current decision",T158="Unlikely to change assessment"),"P12","P09"))))))))))))))</x:f>
      </x:c>
      <x:c r="AC158" s="38" t="str">
        <x:f>IF(A158="","",IF(AB158="P00","CONF-TECH-INVALID-ENUM",IF(AB158="P01","CONF-INCOMPLETE",IF(AB158="P02","CONF-UPSTREAM-REFUSE",IF(AB158="P03","CONF-UPSTREAM-REVIEW",IF(AB158="P04",IF(F158="No material change","CONF-SC-NMC-UNRESOLVED","CONF-UPSTREAM-UNRESOLVED"),IF(AB158="P05",IF(L158="Partial","CONF-DIRECT-FIT-PARTIAL","CONF-DIRECT-FIT"),IF(AB158="P06","CONF-MISSING-OR-UNCHECKED",IF(AB158="P07",IF(F158="No material change","CONF-SC-NMC-CONTRADICTION","CONF-CONTRADICTION"),IF(AB158="P08",IF(Q158="Material and unresolved","CONF-NOT-ASSIGNABLE-ASSUMPTION",IF(AND(F158="No material change",OR(J158="Stale",S158="Stale for current decision")),"CONF-SC-NMC-STALE",IF(S158="Context not established","CONF-NOT-ASSIGNABLE-CONTEXT","CONF-NOT-ASSIGNABLE-STALE-CURRENT"))),IF(AB158="P09",IF(AND(F158="Use with limits",G158=""),"CONF-SC-LIMIT-MISSING",IF(AND(F158="No material change",H158="Changed exact claim"),"CONF-SC-NMC-CLAIM-CHANGED",IF(AND(F158="No material change",I158="Changed decision use"),"CONF-SC-NMC-USE-CHANGED",IF(AND(OR(O158="Multiple independent lines",O158="One independent line"),P158="Not established"),"CONF-SC-INDEPENDENCE-UNPROVEN",IF(AND(Q158="None",R158&lt;&gt;""),"CONF-SC-ASSUMPTION-CONFLICT","CONF-SC-UNCLASSIFIED"))))),IF(AB158="P10",IF(Q158="Material but bounded","CONF-LOW-ASSUMPTION",IF(AND(S158="Historical but deliberately bounded",J158="Limited / weak"),"CONF-LOW-HISTORICAL",IF(O158="Not established","CONF-LOW-NOT-ESTABLISHED",IF(AND(J158="Limited / weak",O158="Multiple independent lines",P158="Established independent origins",T158="Likely to change assessment"),"CONF-LOW-WEAK-LINES",IF(AND(O158="Single-origin only",NOT(AND(F158="Use",J158="Fit",OR(K158="Supported",K158="Inferred"),L158="Yes",OR(M158="None found",M158="Apparent contradiction resolved"),N158="None",O158="Single-origin only",OR(Q158="None",Q158="Limited and visible"),S158="Fit for current decision",T158="Unlikely to change assessment"))),"CONF-LOW-SINGLE-ORIGIN","CONF-LOW-SENSITIVE"))))),IF(AB158="P11",IF(F158="No material change","CONF-MODERATE-NMC",IF(F158="Use with limits","CONF-MODERATE-LIMITED",IF(S158="Historical but deliberately bounded","CONF-MODERATE-HISTORICAL",IF(P158="Shared or dependent origins","CONF-MODERATE-SHARED-ORIGINS",IF(OR(O158="One independent line",AND(F158="Use",J158="Fit",OR(K158="Supported",K158="Inferred"),L158="Yes",OR(M158="None found",M158="Apparent contradiction resolved"),N158="None",O158="Single-origin only",OR(Q158="None",Q158="Limited and visible"),S158="Fit for current decision",T158="Unlikely to change assessment")),"CONF-MODERATE-ONE-LINE",IF(AND(J158="Limited / weak",O158="Multiple independent lines",P158="Established independent origins",OR(T158="Unlikely to change assessment",T158="Could change scope or wording")),"CONF-MODERATE-WEAK-LINES","CONF-MODERATE-SENSITIVE")))))),IF(AB158="P12",IF(F158="No material change","CONF-HIGH-NMC",IF(K158="Inferred","CONF-HIGH-INFERENCE-RETAINED","CONF-HIGH-DIRECT-INDEPENDENT")),""))))))))))))))</x:f>
      </x:c>
      <x:c r="AD158" s="38" t="str">
        <x:f>IF(A158="","",IF(AC158="A180-TECH-INVALID-ENUM","One or more active Stage 1 controlled values are invalid.",IF(AC158="A180-INCOMPLETE","The active Stage 1 assessment is incomplete.",IF(AC158="A180-UPSTREAM-REFUSE","What Counts as Reliable Evidence in Competitor Analysis? returned Refuse claim.",IF(AC158="A180-UPSTREAM-REVIEW","What Counts as Reliable Evidence in Competitor Analysis? returned Review required.",IF(AC158="A180-SC-NMC-UNRESOLVED","The no-material-change claim remains unresolved.",IF(AC158="A180-UPSTREAM-UNRESOLVED","The claim remains unresolved.",IF(AC158="A180-DIRECT-FIT","The evidence does not directly fit the exact submitted claim.",IF(AC158="A180-DIRECT-FIT-PARTIAL","The submitted claim only partially fits the evidence.",IF(AC158="A180-MISSING-OR-UNCHECKED","Required evidence is missing, unavailable, unknown, or contradiction checking is incomplete.",IF(AC158="A180-CONTRADICTION","A material contradiction remains unresolved.",IF(AC158="A180-SC-NMC-CONTRADICTION","The no-material-change submission contains an unresolved material contradiction.",IF(AC158="A180-NOT-ASSIGNABLE-ASSUMPTION","A material assumption remains unresolved.",IF(AC158="A180-NOT-ASSIGNABLE-CONTEXT","The relevant context is not established.",IF(AC158="A180-NOT-ASSIGNABLE-STALE-CURRENT","The evidence or context is stale for the current decision.",IF(AC158="A180-SC-NMC-STALE","The no-material-change assessment is stale for the current decision.",IF(AC158="A180-SC-ASSUMPTION-CONFLICT","The assumption category and detail conflict.",IF(AC158="A180-SC-INDEPENDENCE-UNPROVEN","Independent origins are not established.",IF(AC158="A180-SC-LIMIT-MISSING","Use with limits requires a named limitation.",IF(AC158="A180-SC-NMC-CLAIM-CHANGED","The exact claim changed, so prior confidence cannot be carried forward.",IF(AC158="A180-SC-NMC-USE-CHANGED","The decision use changed.",IF(AC158="A180-SC-UNCLASSIFIED","The valid input combination has no authorized classification.",IF(AC158="A180-LOW-ASSUMPTION","A bounded material assumption makes the eligible assessment fragile.",IF(AC158="A180-LOW-HISTORICAL","Historical, weak support makes the assessment fragile.",IF(AC158="A180-LOW-NOT-ESTABLISHED","Support exists but independent support is not established.",IF(AC158="A180-LOW-SENSITIVE","Plausible new evidence is likely to change the assessment.",IF(AC158="A180-LOW-SINGLE-ORIGIN","The eligible assessment depends on one origin and fails the stable single-origin conjunction.",IF(AC158="A180-LOW-WEAK-LINES","Multiple independent lines remain weak and the result is likely to change.",IF(AC158="A180-MODERATE-HISTORICAL","The evidence supports a deliberately historical, bounded assessment.",IF(AC158="A180-MODERATE-LIMITED","The assessment is eligible only within the named limitation.",IF(AC158="A180-MODERATE-NMC","The unchanged assessment remains eligible but retains meaningful uncertainty.",IF(AC158="A180-MODERATE-ONE-LINE","The assessment rests on one effective line of support.",IF(AC158="A180-MODERATE-SENSITIVE","Meaningful new evidence could change the scope or wording.",IF(AC158="A180-MODERATE-SHARED-ORIGINS","The lines share or depend on common origins, reducing independent corroboration.",IF(AC158="A180-MODERATE-WEAK-LINES","Established independent origins support the assessment, but the evidence remains limited or weak.",IF(AC158="A180-HIGH-DIRECT-INDEPENDENT","Direct, coherent support with established independent origins and limited visible assumptions supports the bounded assessment.",IF(AC158="A180-HIGH-INFERENCE-RETAINED","Direct, coherent support with established independent origins supports the bounded inference; it remains explicitly an inference.",IF(AC158="A180-HIGH-NMC","The exact claim and decision use are unchanged and the strong-support conditions remain satisfied.",""))))))))))))))))))))))))))))))))))))))</x:f>
      </x:c>
      <x:c r="AE158" s="38" t="str">
        <x:f>IF(A158="","",IF(Z158="Invalid controlled input","No confidence statement is permitted.",IF(Z158="Incomplete","No confidence statement is permitted until Stage 1 is complete.",IF(Z158="Not eligible","Confidence not assignable: no confidence statement is permitted for "&amp;C158&amp;" because "&amp;AD158&amp;" "&amp;AG158,IF(AA158="High confidence",IF(K158="Inferred","The evidence supports the inference that ","The available evidence strongly supports the assessment that ")&amp;C158&amp;", with High confidence within "&amp;D158&amp;". The principal remaining uncertainty is "&amp;U158,IF(AA158="Moderate confidence",IF(K158="Inferred","The evidence supports the inference that ","The available evidence supports the assessment that ")&amp;C158&amp;", with Moderate confidence within "&amp;D158&amp;". "&amp;U158&amp;" could change its scope or wording.",IF(K158="Inferred","The limited evidence supports the provisional inference that ","Limited evidence weakly supports the bounded assessment that ")&amp;C158&amp;". Treat it as provisional because "&amp;U158))))))</x:f>
      </x:c>
      <x:c r="AF158" s="38" t="str">
        <x:f>IF(A158="","",IF(Z158="Invalid controlled input","Do not preserve or reuse a previous result.",IF(Z158="Incomplete","Do not infer a result from partial inputs.",IF(Z158="Not eligible","Do not use High, Moderate or Low confidence, zero confidence, very low confidence, or wording that presents the claim as established.",IF(AA158="High confidence","Do not say certain, proven, guaranteed, definitely, conclusive, established fact, or assign a numerical probability.",IF(AA158="Moderate confidence","Do not say definitive, conclusive, established fact, or attach a percentage band.","Do not say shows, confirms, demonstrates as established, or use Low confidence to rescue an unsupported claim."))))))</x:f>
      </x:c>
      <x:c r="AG158" s="38" t="str">
        <x:f>IF(A158="","",IF(AC158="A180-TECH-INVALID-ENUM","Correct the exact invalid value and resubmit.",IF(AC158="A180-INCOMPLETE","Complete every active Stage 1 field.",IF(AC158="A180-UPSTREAM-REFUSE","Resolve or replace the refused claim through What Counts as Reliable Evidence in Competitor Analysis?.",IF(AC158="A180-UPSTREAM-REVIEW","Complete the review in What Counts as Reliable Evidence in Competitor Analysis? before confidence assessment.",IF(AC158="A180-SC-NMC-UNRESOLVED","Resolve the claim status upstream before assigning confidence.",IF(AC158="A180-UPSTREAM-UNRESOLVED","Resolve the claim status upstream before assigning confidence.",IF(AC158="A180-DIRECT-FIT","Narrow or replace the claim and rerun What Counts as Reliable Evidence in Competitor Analysis?.",IF(AC158="A180-DIRECT-FIT-PARTIAL","Submit the separately narrowed proposition approved through What Counts as Reliable Evidence in Competitor Analysis? as the new Exact claim with Direct claim fit set to Yes.",IF(AC158="A180-MISSING-OR-UNCHECKED","Recover or document the required evidence and complete the review in What Counts as Reliable Evidence in Competitor Analysis? before assigning confidence.",IF(AC158="A180-CONTRADICTION","Resolve or preserve the contradiction through How to Handle Contradictory Competitor Evidence before assigning confidence.",IF(AC158="A180-SC-NMC-CONTRADICTION","Resolve or preserve the contradiction through How to Handle Contradictory Competitor Evidence before assigning confidence.",IF(AC158="A180-NOT-ASSIGNABLE-ASSUMPTION","Resolve the material assumption or narrow the claim.",IF(AC158="A180-NOT-ASSIGNABLE-CONTEXT","Establish the relevant context before assigning confidence.",IF(AC158="A180-NOT-ASSIGNABLE-STALE-CURRENT","Update or historically bind the evidence through When Competitor Evidence Becomes Too Old to Use.",IF(AC158="A180-SC-NMC-STALE","Run a fresh assessment with current evidence.",IF(AC158="A180-SC-ASSUMPTION-CONFLICT","Choose a bounded assumption category or remove the detail.",IF(AC158="A180-SC-INDEPENDENCE-UNPROVEN","Trace origins or correct the support category.",IF(AC158="A180-SC-LIMIT-MISSING","Add the exact limitation or correct the upstream outcome.",IF(AC158="A180-SC-NMC-CLAIM-CHANGED","Run a fresh assessment.",IF(AC158="A180-SC-NMC-USE-CHANGED","Run a fresh assessment for the new use.",IF(AC158="A180-SC-UNCLASSIFIED","Return to method governance; do not invent a result.",IF(AC158="A180-LOW-ASSUMPTION","Keep the assumption explicit and seek evidence that could remove it.",IF(AC158="A180-LOW-HISTORICAL","Use only historically bounded wording and seek current evidence.",IF(AC158="A180-LOW-NOT-ESTABLISHED","Trace provenance or collect genuinely independent evidence.",IF(AC158="A180-LOW-SENSITIVE","Collect the evidence most likely to change the result.",IF(AC158="A180-LOW-SINGLE-ORIGIN","Seek genuinely independent corroboration.",IF(AC158="A180-LOW-WEAK-LINES","Strengthen direct support before consequential use.",IF(AC158="A180-MODERATE-HISTORICAL","Do not generalize it to the current decision without fresh evidence.",IF(AC158="A180-MODERATE-LIMITED","Reopen if the named limitation no longer holds.",IF(AC158="A180-MODERATE-NMC","Reopen if the exact claim, use, evidence or context changes.",IF(AC158="A180-MODERATE-ONE-LINE","A second genuinely independent line could change scope or wording.",IF(AC158="A180-MODERATE-SENSITIVE","Name the likely change trigger and keep the statement bounded.",IF(AC158="A180-MODERATE-SHARED-ORIGINS","Seek genuinely independent origins.",IF(AC158="A180-MODERATE-WEAK-LINES","Strengthen the direct evidence and preserve the limitation.",IF(AC158="A180-HIGH-DIRECT-INDEPENDENT","Reopen on the named evidence, context, assumption or decision-use trigger.",IF(AC158="A180-HIGH-INFERENCE-RETAINED","Retain the inference marker and reopen on the named trigger.",IF(AC158="A180-HIGH-NMC","Reopen on the named evidence, context, assumption or decision-use trigger.",""))))))))))))))))))))))))))))))))))))))</x:f>
      </x:c>
      <x:c r="AH158" s="38" t="str">
        <x:f>IF(A158="","",IF(Z158&lt;&gt;"Eligible","",IF(AND(V158="Consequential / high-impact",W158="Hard to reverse"),"CONF-OVERLAY-CONSEQUENCE + CONF-OVERLAY-HARD-TO-REVERSE",IF(AND(AA158="Low confidence",W158="Hard to reverse"),"CONF-OVERLAY-HARD-TO-REVERSE",IF(V158="Consequential / high-impact","CONF-OVERLAY-CONSEQUENCE",IF(W158="Hard to reverse","CONF-OVERLAY-HARD-TO-REVERSE",IF(OR(V158="Material / decision-changing",W158="Costly to reverse"),"CONF-OVERLAY-CONSEQUENCE","")))))))</x:f>
      </x:c>
      <x:c r="AI158" s="38" t="str">
        <x:f>IF(A158="","",IF(Z158&lt;&gt;"Eligible","",IF(AND(V158="Consequential / high-impact",W158="Hard to reverse"),IF(AA158="Low confidence","Independent review and formal approval required; default to deferral, evidence collection or a reversible test.","Independent accountable review and formal approval required before a consequential, hard-to-reverse action."),IF(AND(AA158="Low confidence",W158="Hard to reverse"),"Independent review and formal approval required; default to deferral, evidence collection or a reversible test.",IF(V158="Consequential / high-impact","Independent accountable review and formal approval required.",IF(W158="Hard to reverse","Independent review required before a hard-to-reverse action.",IF(OR(V158="Material / decision-changing",W158="Costly to reverse"),"Accountable reviewer required before material use.","Owner review; reopen on the named trigger.")))))))</x:f>
      </x:c>
      <x:c r="AJ158" s="38" t="str">
        <x:f>IF(A158="","",IF(Z158&lt;&gt;"Eligible","",IF(AND(V158="Consequential / high-impact",W158="Hard to reverse"),IF(AA158="Low confidence","Do not make an irreversible commitment from this Low-confidence assessment.","Prefer a reversible step and proceed only within the recorded scope after independent review; confidence itself is unchanged."),IF(AND(AA158="Low confidence",W158="Hard to reverse"),"Do not make an irreversible commitment from this Low-confidence assessment.",IF(V158="Consequential / high-impact","Proceed only within the recorded scope after independent review; confidence itself is unchanged.",IF(W158="Hard to reverse","Prefer a reversible step until review is complete.",IF(OR(V158="Material / decision-changing",W158="Costly to reverse"),"Use only after accountable review and within the stated boundary.","Proceed within the stated scope and preserve the reopen condition.")))))))</x:f>
      </x:c>
      <x:c r="AK158" s="37"/>
      <x:c r="AL158" s="37"/>
      <x:c r="AM158" s="37"/>
      <x:c r="AN158" s="37"/>
      <x:c r="AO158" s="42"/>
      <x:c r="AP158" s="38" t="str">
        <x:f>IF(A158="","",IF(Z158&lt;&gt;"Eligible","Not active",IF(OR(AND(AN158&lt;&gt;"",NOT(OR(EXACT(AN158,"Yes"),EXACT(AN158,"No")))),AND(AO158&lt;&gt;"",NOT(ISNUMBER(AO158)))),"H00",IF(OR(AK158="",AM158="",AN158=""),"H01",IF(AND(OR(V158="Material / decision-changing",V158="Consequential / high-impact",W158="Costly to reverse",W158="Hard to reverse"),AL158=""),"H02",IF(AND(OR(V158="Consequential / high-impact",W158="Hard to reverse"),AK158&lt;&gt;"",AL158&lt;&gt;"",EXACT(AK158,AL158)),"H03",IF(AND(AN158="Yes",AO158=""),"H04",IF(AND(AN158="No",AO158&lt;&gt;""),"H05","H06"))))))))</x:f>
      </x:c>
      <x:c r="AQ158" s="38" t="str">
        <x:f>IF(A158="","",IF(AP158="Not active","Not active",IF(OR(AP158="H00",AP158="H01",AP158="H04"),"Incomplete",IF(OR(AP158="H02",AP158="H03",AP158="H05"),"Draft","Complete"))))</x:f>
      </x:c>
      <x:c r="AR158" s="38" t="str">
        <x:f>IF(A158="","",IF(AP158="H00","CONF-HANDOFF-INVALID",IF(AP158="H01","CONF-HANDOFF-INCOMPLETE",IF(AP158="H02","CONF-HANDOFF-REVIEWER",IF(AP158="H03","CONF-HANDOFF-INDEPENDENCE",IF(AP158="H04","CONF-HANDOFF-DATE",IF(AP158="H05","CONF-HANDOFF-DATE-NOT-MATERIAL","")))))))</x:f>
      </x:c>
      <x:c r="AS158" s="38" t="str">
        <x:f>IF(A158="","",IF(AP158="H06","Permitted","Prohibited"))</x:f>
      </x:c>
      <x:c r="AT158" s="38" t="str">
        <x:f>IF(A158="","",IF(OR(AB158="P158",AB158="P159",AB158="P161",AB158="P162"),"What Counts as Reliable Evidence in Competitor Analysis?",IF(AB158="P160","Observed, Inferred and Unresolved Evidence",IF(AB158="P163","How to Handle Contradictory Competitor Evidence",IF(AB158="P164","When Competitor Evidence Becomes Too Old to Use","")))))</x:f>
      </x:c>
      <x:c r="AU158" s="38" t="str">
        <x:f>IF(A158="","","SERPIFAI Confidence Statement Method v1.0.1")</x:f>
      </x:c>
      <x:c r="AV158" s="38" t="str">
        <x:f>IF(A158="","","Qualitative evidence-and-uncertainty protocol; not probability, calibrated accuracy, scoring, assurance or a guarantee.")</x:f>
      </x:c>
    </x:row>
    <x:row r="159">
      <x:c r="A159" s="37"/>
      <x:c r="B159" s="37"/>
      <x:c r="C159" s="37"/>
      <x:c r="D159" s="37"/>
      <x:c r="E159" s="42"/>
      <x:c r="F159" s="37"/>
      <x:c r="G159" s="37"/>
      <x:c r="H159" s="37"/>
      <x:c r="I159" s="37"/>
      <x:c r="J159" s="37"/>
      <x:c r="K159" s="37"/>
      <x:c r="L159" s="37"/>
      <x:c r="M159" s="37"/>
      <x:c r="N159" s="37"/>
      <x:c r="O159" s="37"/>
      <x:c r="P159" s="37"/>
      <x:c r="Q159" s="37"/>
      <x:c r="R159" s="37"/>
      <x:c r="S159" s="37"/>
      <x:c r="T159" s="37"/>
      <x:c r="U159" s="37"/>
      <x:c r="V159" s="37"/>
      <x:c r="W159" s="37"/>
      <x:c r="X159" s="38" t="str">
        <x:f>IF(A159="","",IF(NOT(AND(OR(EXACT(F159,"Use"),EXACT(F159,"Use with limits"),EXACT(F159,"Review required"),EXACT(F159,"Refuse claim"),EXACT(F159,"No material change")),OR(EXACT(J159,"Fit"),EXACT(J159,"Limited / weak"),EXACT(J159,"Stale"),EXACT(J159,"Contradictory"),EXACT(J159,"Missing")),OR(EXACT(K159,"Supported"),EXACT(K159,"Inferred"),EXACT(K159,"Unresolved")),OR(EXACT(L159,"Yes"),EXACT(L159,"Partial"),EXACT(L159,"No"),EXACT(L159,"Unknown")),OR(EXACT(M159,"None found"),EXACT(M159,"Apparent contradiction resolved"),EXACT(M159,"Material contradiction unresolved"),EXACT(M159,"Not checked")),OR(EXACT(N159,"None"),EXACT(N159,"Recoverable missing evidence"),EXACT(N159,"Material evidence unavailable"),EXACT(N159,"Unknown")),OR(EXACT(O159,"Multiple independent lines"),EXACT(O159,"One independent line"),EXACT(O159,"Single-origin only"),EXACT(O159,"Not established")),OR(EXACT(Q159,"None"),EXACT(Q159,"Limited and visible"),EXACT(Q159,"Material but bounded"),EXACT(Q159,"Material and unresolved")),OR(EXACT(S159,"Fit for current decision"),EXACT(S159,"Historical but deliberately bounded"),EXACT(S159,"Stale for current decision"),EXACT(S159,"Context not established")),OR(EXACT(T159,"Unlikely to change assessment"),EXACT(T159,"Could change scope or wording"),EXACT(T159,"Likely to change assessment")),OR(EXACT(V159,"Routine / descriptive"),EXACT(V159,"Material / decision-changing"),EXACT(V159,"Consequential / high-impact")),OR(EXACT(W159,"Easy to reverse"),EXACT(W159,"Costly to reverse"),EXACT(W159,"Hard to reverse")),IF(F159="No material change",OR(EXACT(H159,"Unchanged exact claim"),EXACT(H159,"Changed exact claim")),TRUE),IF(F159="No material change",OR(EXACT(I159,"Unchanged decision use"),EXACT(I159,"Changed decision use")),TRUE),IF(OR(O159="Multiple independent lines",O159="One independent line"),OR(EXACT(P159,"Established independent origins"),EXACT(P159,"Shared or dependent origins"),EXACT(P159,"Not established")),TRUE))),"Invalid","Valid"))</x:f>
      </x:c>
      <x:c r="Y159" s="38" t="str">
        <x:f>IF(A159="","",IF(X159="Invalid","Not evaluated after P00",IF(OR(C159="",D159="",F159="",IF(F159="No material change",OR(H159="",I159=""),FALSE),J159="",K159="",L159="",M159="",N159="",O159="",IF(OR(O159="Multiple independent lines",O159="One independent line"),P159="",FALSE),Q159="",IF(Q159&lt;&gt;"None",R159="",FALSE),S159="",T159="",U159="",V159="",W159=""),"Incomplete","Complete")))</x:f>
      </x:c>
      <x:c r="Z159" s="38" t="str">
        <x:f>IF(A159="","",IF(AB159="P00","Invalid controlled input",IF(AB159="P01","Incomplete",IF(OR(AB159="P02",AB159="P03",AB159="P04",AB159="P05",AB159="P06",AB159="P07",AB159="P08",AB159="P09"),"Not eligible","Eligible"))))</x:f>
      </x:c>
      <x:c r="AA159" s="38" t="str">
        <x:f>IF(A159="","",IF(AB159="P00","No confidence assigned",IF(AB159="P01","No confidence result",IF(OR(AB159="P02",AB159="P03",AB159="P04",AB159="P05",AB159="P06",AB159="P07",AB159="P08",AB159="P09"),"Confidence not assignable",IF(AB159="P10","Low confidence",IF(AB159="P11","Moderate confidence","High confidence"))))))</x:f>
      </x:c>
      <x:c r="AB159" s="38" t="str">
        <x:f>IF(A159="","",IF(X159="Invalid","P00",IF(Y159="Incomplete","P01",IF(F159="Refuse claim","P02",IF(F159="Review required","P03",IF(K159="Unresolved","P04",IF(OR(L159="No",L159="Unknown",L159="Partial"),"P05",IF(OR(J159="Missing",N159&lt;&gt;"None",M159="Not checked"),"P06",IF(OR(J159="Contradictory",M159="Material contradiction unresolved"),"P07",IF(OR(J159="Stale",S159="Stale for current decision",S159="Context not established",Q159="Material and unresolved"),"P08",IF(OR(AND(F159="Use with limits",G159=""),AND(F159="No material change",H159="Changed exact claim"),AND(F159="No material change",I159="Changed decision use"),AND(OR(O159="Multiple independent lines",O159="One independent line"),P159="Not established"),AND(Q159="None",R159&lt;&gt;"")),"P09",IF(OR(Q159="Material but bounded",AND(S159="Historical but deliberately bounded",J159="Limited / weak"),O159="Not established",AND(J159="Limited / weak",O159="Multiple independent lines",P159="Established independent origins",T159="Likely to change assessment"),AND(O159="Single-origin only",NOT(AND(F159="Use",J159="Fit",OR(K159="Supported",K159="Inferred"),L159="Yes",OR(M159="None found",M159="Apparent contradiction resolved"),N159="None",O159="Single-origin only",OR(Q159="None",Q159="Limited and visible"),S159="Fit for current decision",T159="Unlikely to change assessment"))),T159="Likely to change assessment"),"P10",IF(OR(AND(F159="No material change",NOT(AND(OR(F159="Use",F159="No material change"),IF(F159="No material change",AND(H159="Unchanged exact claim",I159="Unchanged decision use"),TRUE),J159="Fit",OR(K159="Supported",K159="Inferred"),L159="Yes",OR(M159="None found",M159="Apparent contradiction resolved"),N159="None",O159="Multiple independent lines",P159="Established independent origins",OR(Q159="None",Q159="Limited and visible"),S159="Fit for current decision",T159="Unlikely to change assessment"))),F159="Use with limits",S159="Historical but deliberately bounded",P159="Shared or dependent origins",O159="One independent line",AND(F159="Use",J159="Fit",OR(K159="Supported",K159="Inferred"),L159="Yes",OR(M159="None found",M159="Apparent contradiction resolved"),N159="None",O159="Single-origin only",OR(Q159="None",Q159="Limited and visible"),S159="Fit for current decision",T159="Unlikely to change assessment"),AND(J159="Limited / weak",O159="Multiple independent lines",P159="Established independent origins",OR(T159="Unlikely to change assessment",T159="Could change scope or wording")),T159="Could change scope or wording"),"P11",IF(AND(OR(F159="Use",F159="No material change"),IF(F159="No material change",AND(H159="Unchanged exact claim",I159="Unchanged decision use"),TRUE),J159="Fit",OR(K159="Supported",K159="Inferred"),L159="Yes",OR(M159="None found",M159="Apparent contradiction resolved"),N159="None",O159="Multiple independent lines",P159="Established independent origins",OR(Q159="None",Q159="Limited and visible"),S159="Fit for current decision",T159="Unlikely to change assessment"),"P12","P09"))))))))))))))</x:f>
      </x:c>
      <x:c r="AC159" s="38" t="str">
        <x:f>IF(A159="","",IF(AB159="P00","CONF-TECH-INVALID-ENUM",IF(AB159="P01","CONF-INCOMPLETE",IF(AB159="P02","CONF-UPSTREAM-REFUSE",IF(AB159="P03","CONF-UPSTREAM-REVIEW",IF(AB159="P04",IF(F159="No material change","CONF-SC-NMC-UNRESOLVED","CONF-UPSTREAM-UNRESOLVED"),IF(AB159="P05",IF(L159="Partial","CONF-DIRECT-FIT-PARTIAL","CONF-DIRECT-FIT"),IF(AB159="P06","CONF-MISSING-OR-UNCHECKED",IF(AB159="P07",IF(F159="No material change","CONF-SC-NMC-CONTRADICTION","CONF-CONTRADICTION"),IF(AB159="P08",IF(Q159="Material and unresolved","CONF-NOT-ASSIGNABLE-ASSUMPTION",IF(AND(F159="No material change",OR(J159="Stale",S159="Stale for current decision")),"CONF-SC-NMC-STALE",IF(S159="Context not established","CONF-NOT-ASSIGNABLE-CONTEXT","CONF-NOT-ASSIGNABLE-STALE-CURRENT"))),IF(AB159="P09",IF(AND(F159="Use with limits",G159=""),"CONF-SC-LIMIT-MISSING",IF(AND(F159="No material change",H159="Changed exact claim"),"CONF-SC-NMC-CLAIM-CHANGED",IF(AND(F159="No material change",I159="Changed decision use"),"CONF-SC-NMC-USE-CHANGED",IF(AND(OR(O159="Multiple independent lines",O159="One independent line"),P159="Not established"),"CONF-SC-INDEPENDENCE-UNPROVEN",IF(AND(Q159="None",R159&lt;&gt;""),"CONF-SC-ASSUMPTION-CONFLICT","CONF-SC-UNCLASSIFIED"))))),IF(AB159="P10",IF(Q159="Material but bounded","CONF-LOW-ASSUMPTION",IF(AND(S159="Historical but deliberately bounded",J159="Limited / weak"),"CONF-LOW-HISTORICAL",IF(O159="Not established","CONF-LOW-NOT-ESTABLISHED",IF(AND(J159="Limited / weak",O159="Multiple independent lines",P159="Established independent origins",T159="Likely to change assessment"),"CONF-LOW-WEAK-LINES",IF(AND(O159="Single-origin only",NOT(AND(F159="Use",J159="Fit",OR(K159="Supported",K159="Inferred"),L159="Yes",OR(M159="None found",M159="Apparent contradiction resolved"),N159="None",O159="Single-origin only",OR(Q159="None",Q159="Limited and visible"),S159="Fit for current decision",T159="Unlikely to change assessment"))),"CONF-LOW-SINGLE-ORIGIN","CONF-LOW-SENSITIVE"))))),IF(AB159="P11",IF(F159="No material change","CONF-MODERATE-NMC",IF(F159="Use with limits","CONF-MODERATE-LIMITED",IF(S159="Historical but deliberately bounded","CONF-MODERATE-HISTORICAL",IF(P159="Shared or dependent origins","CONF-MODERATE-SHARED-ORIGINS",IF(OR(O159="One independent line",AND(F159="Use",J159="Fit",OR(K159="Supported",K159="Inferred"),L159="Yes",OR(M159="None found",M159="Apparent contradiction resolved"),N159="None",O159="Single-origin only",OR(Q159="None",Q159="Limited and visible"),S159="Fit for current decision",T159="Unlikely to change assessment")),"CONF-MODERATE-ONE-LINE",IF(AND(J159="Limited / weak",O159="Multiple independent lines",P159="Established independent origins",OR(T159="Unlikely to change assessment",T159="Could change scope or wording")),"CONF-MODERATE-WEAK-LINES","CONF-MODERATE-SENSITIVE")))))),IF(AB159="P12",IF(F159="No material change","CONF-HIGH-NMC",IF(K159="Inferred","CONF-HIGH-INFERENCE-RETAINED","CONF-HIGH-DIRECT-INDEPENDENT")),""))))))))))))))</x:f>
      </x:c>
      <x:c r="AD159" s="38" t="str">
        <x:f>IF(A159="","",IF(AC159="A181-TECH-INVALID-ENUM","One or more active Stage 1 controlled values are invalid.",IF(AC159="A181-INCOMPLETE","The active Stage 1 assessment is incomplete.",IF(AC159="A181-UPSTREAM-REFUSE","What Counts as Reliable Evidence in Competitor Analysis? returned Refuse claim.",IF(AC159="A181-UPSTREAM-REVIEW","What Counts as Reliable Evidence in Competitor Analysis? returned Review required.",IF(AC159="A181-SC-NMC-UNRESOLVED","The no-material-change claim remains unresolved.",IF(AC159="A181-UPSTREAM-UNRESOLVED","The claim remains unresolved.",IF(AC159="A181-DIRECT-FIT","The evidence does not directly fit the exact submitted claim.",IF(AC159="A181-DIRECT-FIT-PARTIAL","The submitted claim only partially fits the evidence.",IF(AC159="A181-MISSING-OR-UNCHECKED","Required evidence is missing, unavailable, unknown, or contradiction checking is incomplete.",IF(AC159="A181-CONTRADICTION","A material contradiction remains unresolved.",IF(AC159="A181-SC-NMC-CONTRADICTION","The no-material-change submission contains an unresolved material contradiction.",IF(AC159="A181-NOT-ASSIGNABLE-ASSUMPTION","A material assumption remains unresolved.",IF(AC159="A181-NOT-ASSIGNABLE-CONTEXT","The relevant context is not established.",IF(AC159="A181-NOT-ASSIGNABLE-STALE-CURRENT","The evidence or context is stale for the current decision.",IF(AC159="A181-SC-NMC-STALE","The no-material-change assessment is stale for the current decision.",IF(AC159="A181-SC-ASSUMPTION-CONFLICT","The assumption category and detail conflict.",IF(AC159="A181-SC-INDEPENDENCE-UNPROVEN","Independent origins are not established.",IF(AC159="A181-SC-LIMIT-MISSING","Use with limits requires a named limitation.",IF(AC159="A181-SC-NMC-CLAIM-CHANGED","The exact claim changed, so prior confidence cannot be carried forward.",IF(AC159="A181-SC-NMC-USE-CHANGED","The decision use changed.",IF(AC159="A181-SC-UNCLASSIFIED","The valid input combination has no authorized classification.",IF(AC159="A181-LOW-ASSUMPTION","A bounded material assumption makes the eligible assessment fragile.",IF(AC159="A181-LOW-HISTORICAL","Historical, weak support makes the assessment fragile.",IF(AC159="A181-LOW-NOT-ESTABLISHED","Support exists but independent support is not established.",IF(AC159="A181-LOW-SENSITIVE","Plausible new evidence is likely to change the assessment.",IF(AC159="A181-LOW-SINGLE-ORIGIN","The eligible assessment depends on one origin and fails the stable single-origin conjunction.",IF(AC159="A181-LOW-WEAK-LINES","Multiple independent lines remain weak and the result is likely to change.",IF(AC159="A181-MODERATE-HISTORICAL","The evidence supports a deliberately historical, bounded assessment.",IF(AC159="A181-MODERATE-LIMITED","The assessment is eligible only within the named limitation.",IF(AC159="A181-MODERATE-NMC","The unchanged assessment remains eligible but retains meaningful uncertainty.",IF(AC159="A181-MODERATE-ONE-LINE","The assessment rests on one effective line of support.",IF(AC159="A181-MODERATE-SENSITIVE","Meaningful new evidence could change the scope or wording.",IF(AC159="A181-MODERATE-SHARED-ORIGINS","The lines share or depend on common origins, reducing independent corroboration.",IF(AC159="A181-MODERATE-WEAK-LINES","Established independent origins support the assessment, but the evidence remains limited or weak.",IF(AC159="A181-HIGH-DIRECT-INDEPENDENT","Direct, coherent support with established independent origins and limited visible assumptions supports the bounded assessment.",IF(AC159="A181-HIGH-INFERENCE-RETAINED","Direct, coherent support with established independent origins supports the bounded inference; it remains explicitly an inference.",IF(AC159="A181-HIGH-NMC","The exact claim and decision use are unchanged and the strong-support conditions remain satisfied.",""))))))))))))))))))))))))))))))))))))))</x:f>
      </x:c>
      <x:c r="AE159" s="38" t="str">
        <x:f>IF(A159="","",IF(Z159="Invalid controlled input","No confidence statement is permitted.",IF(Z159="Incomplete","No confidence statement is permitted until Stage 1 is complete.",IF(Z159="Not eligible","Confidence not assignable: no confidence statement is permitted for "&amp;C159&amp;" because "&amp;AD159&amp;" "&amp;AG159,IF(AA159="High confidence",IF(K159="Inferred","The evidence supports the inference that ","The available evidence strongly supports the assessment that ")&amp;C159&amp;", with High confidence within "&amp;D159&amp;". The principal remaining uncertainty is "&amp;U159,IF(AA159="Moderate confidence",IF(K159="Inferred","The evidence supports the inference that ","The available evidence supports the assessment that ")&amp;C159&amp;", with Moderate confidence within "&amp;D159&amp;". "&amp;U159&amp;" could change its scope or wording.",IF(K159="Inferred","The limited evidence supports the provisional inference that ","Limited evidence weakly supports the bounded assessment that ")&amp;C159&amp;". Treat it as provisional because "&amp;U159))))))</x:f>
      </x:c>
      <x:c r="AF159" s="38" t="str">
        <x:f>IF(A159="","",IF(Z159="Invalid controlled input","Do not preserve or reuse a previous result.",IF(Z159="Incomplete","Do not infer a result from partial inputs.",IF(Z159="Not eligible","Do not use High, Moderate or Low confidence, zero confidence, very low confidence, or wording that presents the claim as established.",IF(AA159="High confidence","Do not say certain, proven, guaranteed, definitely, conclusive, established fact, or assign a numerical probability.",IF(AA159="Moderate confidence","Do not say definitive, conclusive, established fact, or attach a percentage band.","Do not say shows, confirms, demonstrates as established, or use Low confidence to rescue an unsupported claim."))))))</x:f>
      </x:c>
      <x:c r="AG159" s="38" t="str">
        <x:f>IF(A159="","",IF(AC159="A181-TECH-INVALID-ENUM","Correct the exact invalid value and resubmit.",IF(AC159="A181-INCOMPLETE","Complete every active Stage 1 field.",IF(AC159="A181-UPSTREAM-REFUSE","Resolve or replace the refused claim through What Counts as Reliable Evidence in Competitor Analysis?.",IF(AC159="A181-UPSTREAM-REVIEW","Complete the review in What Counts as Reliable Evidence in Competitor Analysis? before confidence assessment.",IF(AC159="A181-SC-NMC-UNRESOLVED","Resolve the claim status upstream before assigning confidence.",IF(AC159="A181-UPSTREAM-UNRESOLVED","Resolve the claim status upstream before assigning confidence.",IF(AC159="A181-DIRECT-FIT","Narrow or replace the claim and rerun What Counts as Reliable Evidence in Competitor Analysis?.",IF(AC159="A181-DIRECT-FIT-PARTIAL","Submit the separately narrowed proposition approved through What Counts as Reliable Evidence in Competitor Analysis? as the new Exact claim with Direct claim fit set to Yes.",IF(AC159="A181-MISSING-OR-UNCHECKED","Recover or document the required evidence and complete the review in What Counts as Reliable Evidence in Competitor Analysis? before assigning confidence.",IF(AC159="A181-CONTRADICTION","Resolve or preserve the contradiction through How to Handle Contradictory Competitor Evidence before assigning confidence.",IF(AC159="A181-SC-NMC-CONTRADICTION","Resolve or preserve the contradiction through How to Handle Contradictory Competitor Evidence before assigning confidence.",IF(AC159="A181-NOT-ASSIGNABLE-ASSUMPTION","Resolve the material assumption or narrow the claim.",IF(AC159="A181-NOT-ASSIGNABLE-CONTEXT","Establish the relevant context before assigning confidence.",IF(AC159="A181-NOT-ASSIGNABLE-STALE-CURRENT","Update or historically bind the evidence through When Competitor Evidence Becomes Too Old to Use.",IF(AC159="A181-SC-NMC-STALE","Run a fresh assessment with current evidence.",IF(AC159="A181-SC-ASSUMPTION-CONFLICT","Choose a bounded assumption category or remove the detail.",IF(AC159="A181-SC-INDEPENDENCE-UNPROVEN","Trace origins or correct the support category.",IF(AC159="A181-SC-LIMIT-MISSING","Add the exact limitation or correct the upstream outcome.",IF(AC159="A181-SC-NMC-CLAIM-CHANGED","Run a fresh assessment.",IF(AC159="A181-SC-NMC-USE-CHANGED","Run a fresh assessment for the new use.",IF(AC159="A181-SC-UNCLASSIFIED","Return to method governance; do not invent a result.",IF(AC159="A181-LOW-ASSUMPTION","Keep the assumption explicit and seek evidence that could remove it.",IF(AC159="A181-LOW-HISTORICAL","Use only historically bounded wording and seek current evidence.",IF(AC159="A181-LOW-NOT-ESTABLISHED","Trace provenance or collect genuinely independent evidence.",IF(AC159="A181-LOW-SENSITIVE","Collect the evidence most likely to change the result.",IF(AC159="A181-LOW-SINGLE-ORIGIN","Seek genuinely independent corroboration.",IF(AC159="A181-LOW-WEAK-LINES","Strengthen direct support before consequential use.",IF(AC159="A181-MODERATE-HISTORICAL","Do not generalize it to the current decision without fresh evidence.",IF(AC159="A181-MODERATE-LIMITED","Reopen if the named limitation no longer holds.",IF(AC159="A181-MODERATE-NMC","Reopen if the exact claim, use, evidence or context changes.",IF(AC159="A181-MODERATE-ONE-LINE","A second genuinely independent line could change scope or wording.",IF(AC159="A181-MODERATE-SENSITIVE","Name the likely change trigger and keep the statement bounded.",IF(AC159="A181-MODERATE-SHARED-ORIGINS","Seek genuinely independent origins.",IF(AC159="A181-MODERATE-WEAK-LINES","Strengthen the direct evidence and preserve the limitation.",IF(AC159="A181-HIGH-DIRECT-INDEPENDENT","Reopen on the named evidence, context, assumption or decision-use trigger.",IF(AC159="A181-HIGH-INFERENCE-RETAINED","Retain the inference marker and reopen on the named trigger.",IF(AC159="A181-HIGH-NMC","Reopen on the named evidence, context, assumption or decision-use trigger.",""))))))))))))))))))))))))))))))))))))))</x:f>
      </x:c>
      <x:c r="AH159" s="38" t="str">
        <x:f>IF(A159="","",IF(Z159&lt;&gt;"Eligible","",IF(AND(V159="Consequential / high-impact",W159="Hard to reverse"),"CONF-OVERLAY-CONSEQUENCE + CONF-OVERLAY-HARD-TO-REVERSE",IF(AND(AA159="Low confidence",W159="Hard to reverse"),"CONF-OVERLAY-HARD-TO-REVERSE",IF(V159="Consequential / high-impact","CONF-OVERLAY-CONSEQUENCE",IF(W159="Hard to reverse","CONF-OVERLAY-HARD-TO-REVERSE",IF(OR(V159="Material / decision-changing",W159="Costly to reverse"),"CONF-OVERLAY-CONSEQUENCE","")))))))</x:f>
      </x:c>
      <x:c r="AI159" s="38" t="str">
        <x:f>IF(A159="","",IF(Z159&lt;&gt;"Eligible","",IF(AND(V159="Consequential / high-impact",W159="Hard to reverse"),IF(AA159="Low confidence","Independent review and formal approval required; default to deferral, evidence collection or a reversible test.","Independent accountable review and formal approval required before a consequential, hard-to-reverse action."),IF(AND(AA159="Low confidence",W159="Hard to reverse"),"Independent review and formal approval required; default to deferral, evidence collection or a reversible test.",IF(V159="Consequential / high-impact","Independent accountable review and formal approval required.",IF(W159="Hard to reverse","Independent review required before a hard-to-reverse action.",IF(OR(V159="Material / decision-changing",W159="Costly to reverse"),"Accountable reviewer required before material use.","Owner review; reopen on the named trigger.")))))))</x:f>
      </x:c>
      <x:c r="AJ159" s="38" t="str">
        <x:f>IF(A159="","",IF(Z159&lt;&gt;"Eligible","",IF(AND(V159="Consequential / high-impact",W159="Hard to reverse"),IF(AA159="Low confidence","Do not make an irreversible commitment from this Low-confidence assessment.","Prefer a reversible step and proceed only within the recorded scope after independent review; confidence itself is unchanged."),IF(AND(AA159="Low confidence",W159="Hard to reverse"),"Do not make an irreversible commitment from this Low-confidence assessment.",IF(V159="Consequential / high-impact","Proceed only within the recorded scope after independent review; confidence itself is unchanged.",IF(W159="Hard to reverse","Prefer a reversible step until review is complete.",IF(OR(V159="Material / decision-changing",W159="Costly to reverse"),"Use only after accountable review and within the stated boundary.","Proceed within the stated scope and preserve the reopen condition.")))))))</x:f>
      </x:c>
      <x:c r="AK159" s="37"/>
      <x:c r="AL159" s="37"/>
      <x:c r="AM159" s="37"/>
      <x:c r="AN159" s="37"/>
      <x:c r="AO159" s="42"/>
      <x:c r="AP159" s="38" t="str">
        <x:f>IF(A159="","",IF(Z159&lt;&gt;"Eligible","Not active",IF(OR(AND(AN159&lt;&gt;"",NOT(OR(EXACT(AN159,"Yes"),EXACT(AN159,"No")))),AND(AO159&lt;&gt;"",NOT(ISNUMBER(AO159)))),"H00",IF(OR(AK159="",AM159="",AN159=""),"H01",IF(AND(OR(V159="Material / decision-changing",V159="Consequential / high-impact",W159="Costly to reverse",W159="Hard to reverse"),AL159=""),"H02",IF(AND(OR(V159="Consequential / high-impact",W159="Hard to reverse"),AK159&lt;&gt;"",AL159&lt;&gt;"",EXACT(AK159,AL159)),"H03",IF(AND(AN159="Yes",AO159=""),"H04",IF(AND(AN159="No",AO159&lt;&gt;""),"H05","H06"))))))))</x:f>
      </x:c>
      <x:c r="AQ159" s="38" t="str">
        <x:f>IF(A159="","",IF(AP159="Not active","Not active",IF(OR(AP159="H00",AP159="H01",AP159="H04"),"Incomplete",IF(OR(AP159="H02",AP159="H03",AP159="H05"),"Draft","Complete"))))</x:f>
      </x:c>
      <x:c r="AR159" s="38" t="str">
        <x:f>IF(A159="","",IF(AP159="H00","CONF-HANDOFF-INVALID",IF(AP159="H01","CONF-HANDOFF-INCOMPLETE",IF(AP159="H02","CONF-HANDOFF-REVIEWER",IF(AP159="H03","CONF-HANDOFF-INDEPENDENCE",IF(AP159="H04","CONF-HANDOFF-DATE",IF(AP159="H05","CONF-HANDOFF-DATE-NOT-MATERIAL","")))))))</x:f>
      </x:c>
      <x:c r="AS159" s="38" t="str">
        <x:f>IF(A159="","",IF(AP159="H06","Permitted","Prohibited"))</x:f>
      </x:c>
      <x:c r="AT159" s="38" t="str">
        <x:f>IF(A159="","",IF(OR(AB159="P159",AB159="P160",AB159="P162",AB159="P163"),"What Counts as Reliable Evidence in Competitor Analysis?",IF(AB159="P161","Observed, Inferred and Unresolved Evidence",IF(AB159="P164","How to Handle Contradictory Competitor Evidence",IF(AB159="P165","When Competitor Evidence Becomes Too Old to Use","")))))</x:f>
      </x:c>
      <x:c r="AU159" s="38" t="str">
        <x:f>IF(A159="","","SERPIFAI Confidence Statement Method v1.0.1")</x:f>
      </x:c>
      <x:c r="AV159" s="38" t="str">
        <x:f>IF(A159="","","Qualitative evidence-and-uncertainty protocol; not probability, calibrated accuracy, scoring, assurance or a guarantee.")</x:f>
      </x:c>
    </x:row>
    <x:row r="160">
      <x:c r="A160" s="37"/>
      <x:c r="B160" s="37"/>
      <x:c r="C160" s="37"/>
      <x:c r="D160" s="37"/>
      <x:c r="E160" s="42"/>
      <x:c r="F160" s="37"/>
      <x:c r="G160" s="37"/>
      <x:c r="H160" s="37"/>
      <x:c r="I160" s="37"/>
      <x:c r="J160" s="37"/>
      <x:c r="K160" s="37"/>
      <x:c r="L160" s="37"/>
      <x:c r="M160" s="37"/>
      <x:c r="N160" s="37"/>
      <x:c r="O160" s="37"/>
      <x:c r="P160" s="37"/>
      <x:c r="Q160" s="37"/>
      <x:c r="R160" s="37"/>
      <x:c r="S160" s="37"/>
      <x:c r="T160" s="37"/>
      <x:c r="U160" s="37"/>
      <x:c r="V160" s="37"/>
      <x:c r="W160" s="37"/>
      <x:c r="X160" s="38" t="str">
        <x:f>IF(A160="","",IF(NOT(AND(OR(EXACT(F160,"Use"),EXACT(F160,"Use with limits"),EXACT(F160,"Review required"),EXACT(F160,"Refuse claim"),EXACT(F160,"No material change")),OR(EXACT(J160,"Fit"),EXACT(J160,"Limited / weak"),EXACT(J160,"Stale"),EXACT(J160,"Contradictory"),EXACT(J160,"Missing")),OR(EXACT(K160,"Supported"),EXACT(K160,"Inferred"),EXACT(K160,"Unresolved")),OR(EXACT(L160,"Yes"),EXACT(L160,"Partial"),EXACT(L160,"No"),EXACT(L160,"Unknown")),OR(EXACT(M160,"None found"),EXACT(M160,"Apparent contradiction resolved"),EXACT(M160,"Material contradiction unresolved"),EXACT(M160,"Not checked")),OR(EXACT(N160,"None"),EXACT(N160,"Recoverable missing evidence"),EXACT(N160,"Material evidence unavailable"),EXACT(N160,"Unknown")),OR(EXACT(O160,"Multiple independent lines"),EXACT(O160,"One independent line"),EXACT(O160,"Single-origin only"),EXACT(O160,"Not established")),OR(EXACT(Q160,"None"),EXACT(Q160,"Limited and visible"),EXACT(Q160,"Material but bounded"),EXACT(Q160,"Material and unresolved")),OR(EXACT(S160,"Fit for current decision"),EXACT(S160,"Historical but deliberately bounded"),EXACT(S160,"Stale for current decision"),EXACT(S160,"Context not established")),OR(EXACT(T160,"Unlikely to change assessment"),EXACT(T160,"Could change scope or wording"),EXACT(T160,"Likely to change assessment")),OR(EXACT(V160,"Routine / descriptive"),EXACT(V160,"Material / decision-changing"),EXACT(V160,"Consequential / high-impact")),OR(EXACT(W160,"Easy to reverse"),EXACT(W160,"Costly to reverse"),EXACT(W160,"Hard to reverse")),IF(F160="No material change",OR(EXACT(H160,"Unchanged exact claim"),EXACT(H160,"Changed exact claim")),TRUE),IF(F160="No material change",OR(EXACT(I160,"Unchanged decision use"),EXACT(I160,"Changed decision use")),TRUE),IF(OR(O160="Multiple independent lines",O160="One independent line"),OR(EXACT(P160,"Established independent origins"),EXACT(P160,"Shared or dependent origins"),EXACT(P160,"Not established")),TRUE))),"Invalid","Valid"))</x:f>
      </x:c>
      <x:c r="Y160" s="38" t="str">
        <x:f>IF(A160="","",IF(X160="Invalid","Not evaluated after P00",IF(OR(C160="",D160="",F160="",IF(F160="No material change",OR(H160="",I160=""),FALSE),J160="",K160="",L160="",M160="",N160="",O160="",IF(OR(O160="Multiple independent lines",O160="One independent line"),P160="",FALSE),Q160="",IF(Q160&lt;&gt;"None",R160="",FALSE),S160="",T160="",U160="",V160="",W160=""),"Incomplete","Complete")))</x:f>
      </x:c>
      <x:c r="Z160" s="38" t="str">
        <x:f>IF(A160="","",IF(AB160="P00","Invalid controlled input",IF(AB160="P01","Incomplete",IF(OR(AB160="P02",AB160="P03",AB160="P04",AB160="P05",AB160="P06",AB160="P07",AB160="P08",AB160="P09"),"Not eligible","Eligible"))))</x:f>
      </x:c>
      <x:c r="AA160" s="38" t="str">
        <x:f>IF(A160="","",IF(AB160="P00","No confidence assigned",IF(AB160="P01","No confidence result",IF(OR(AB160="P02",AB160="P03",AB160="P04",AB160="P05",AB160="P06",AB160="P07",AB160="P08",AB160="P09"),"Confidence not assignable",IF(AB160="P10","Low confidence",IF(AB160="P11","Moderate confidence","High confidence"))))))</x:f>
      </x:c>
      <x:c r="AB160" s="38" t="str">
        <x:f>IF(A160="","",IF(X160="Invalid","P00",IF(Y160="Incomplete","P01",IF(F160="Refuse claim","P02",IF(F160="Review required","P03",IF(K160="Unresolved","P04",IF(OR(L160="No",L160="Unknown",L160="Partial"),"P05",IF(OR(J160="Missing",N160&lt;&gt;"None",M160="Not checked"),"P06",IF(OR(J160="Contradictory",M160="Material contradiction unresolved"),"P07",IF(OR(J160="Stale",S160="Stale for current decision",S160="Context not established",Q160="Material and unresolved"),"P08",IF(OR(AND(F160="Use with limits",G160=""),AND(F160="No material change",H160="Changed exact claim"),AND(F160="No material change",I160="Changed decision use"),AND(OR(O160="Multiple independent lines",O160="One independent line"),P160="Not established"),AND(Q160="None",R160&lt;&gt;"")),"P09",IF(OR(Q160="Material but bounded",AND(S160="Historical but deliberately bounded",J160="Limited / weak"),O160="Not established",AND(J160="Limited / weak",O160="Multiple independent lines",P160="Established independent origins",T160="Likely to change assessment"),AND(O160="Single-origin only",NOT(AND(F160="Use",J160="Fit",OR(K160="Supported",K160="Inferred"),L160="Yes",OR(M160="None found",M160="Apparent contradiction resolved"),N160="None",O160="Single-origin only",OR(Q160="None",Q160="Limited and visible"),S160="Fit for current decision",T160="Unlikely to change assessment"))),T160="Likely to change assessment"),"P10",IF(OR(AND(F160="No material change",NOT(AND(OR(F160="Use",F160="No material change"),IF(F160="No material change",AND(H160="Unchanged exact claim",I160="Unchanged decision use"),TRUE),J160="Fit",OR(K160="Supported",K160="Inferred"),L160="Yes",OR(M160="None found",M160="Apparent contradiction resolved"),N160="None",O160="Multiple independent lines",P160="Established independent origins",OR(Q160="None",Q160="Limited and visible"),S160="Fit for current decision",T160="Unlikely to change assessment"))),F160="Use with limits",S160="Historical but deliberately bounded",P160="Shared or dependent origins",O160="One independent line",AND(F160="Use",J160="Fit",OR(K160="Supported",K160="Inferred"),L160="Yes",OR(M160="None found",M160="Apparent contradiction resolved"),N160="None",O160="Single-origin only",OR(Q160="None",Q160="Limited and visible"),S160="Fit for current decision",T160="Unlikely to change assessment"),AND(J160="Limited / weak",O160="Multiple independent lines",P160="Established independent origins",OR(T160="Unlikely to change assessment",T160="Could change scope or wording")),T160="Could change scope or wording"),"P11",IF(AND(OR(F160="Use",F160="No material change"),IF(F160="No material change",AND(H160="Unchanged exact claim",I160="Unchanged decision use"),TRUE),J160="Fit",OR(K160="Supported",K160="Inferred"),L160="Yes",OR(M160="None found",M160="Apparent contradiction resolved"),N160="None",O160="Multiple independent lines",P160="Established independent origins",OR(Q160="None",Q160="Limited and visible"),S160="Fit for current decision",T160="Unlikely to change assessment"),"P12","P09"))))))))))))))</x:f>
      </x:c>
      <x:c r="AC160" s="38" t="str">
        <x:f>IF(A160="","",IF(AB160="P00","CONF-TECH-INVALID-ENUM",IF(AB160="P01","CONF-INCOMPLETE",IF(AB160="P02","CONF-UPSTREAM-REFUSE",IF(AB160="P03","CONF-UPSTREAM-REVIEW",IF(AB160="P04",IF(F160="No material change","CONF-SC-NMC-UNRESOLVED","CONF-UPSTREAM-UNRESOLVED"),IF(AB160="P05",IF(L160="Partial","CONF-DIRECT-FIT-PARTIAL","CONF-DIRECT-FIT"),IF(AB160="P06","CONF-MISSING-OR-UNCHECKED",IF(AB160="P07",IF(F160="No material change","CONF-SC-NMC-CONTRADICTION","CONF-CONTRADICTION"),IF(AB160="P08",IF(Q160="Material and unresolved","CONF-NOT-ASSIGNABLE-ASSUMPTION",IF(AND(F160="No material change",OR(J160="Stale",S160="Stale for current decision")),"CONF-SC-NMC-STALE",IF(S160="Context not established","CONF-NOT-ASSIGNABLE-CONTEXT","CONF-NOT-ASSIGNABLE-STALE-CURRENT"))),IF(AB160="P09",IF(AND(F160="Use with limits",G160=""),"CONF-SC-LIMIT-MISSING",IF(AND(F160="No material change",H160="Changed exact claim"),"CONF-SC-NMC-CLAIM-CHANGED",IF(AND(F160="No material change",I160="Changed decision use"),"CONF-SC-NMC-USE-CHANGED",IF(AND(OR(O160="Multiple independent lines",O160="One independent line"),P160="Not established"),"CONF-SC-INDEPENDENCE-UNPROVEN",IF(AND(Q160="None",R160&lt;&gt;""),"CONF-SC-ASSUMPTION-CONFLICT","CONF-SC-UNCLASSIFIED"))))),IF(AB160="P10",IF(Q160="Material but bounded","CONF-LOW-ASSUMPTION",IF(AND(S160="Historical but deliberately bounded",J160="Limited / weak"),"CONF-LOW-HISTORICAL",IF(O160="Not established","CONF-LOW-NOT-ESTABLISHED",IF(AND(J160="Limited / weak",O160="Multiple independent lines",P160="Established independent origins",T160="Likely to change assessment"),"CONF-LOW-WEAK-LINES",IF(AND(O160="Single-origin only",NOT(AND(F160="Use",J160="Fit",OR(K160="Supported",K160="Inferred"),L160="Yes",OR(M160="None found",M160="Apparent contradiction resolved"),N160="None",O160="Single-origin only",OR(Q160="None",Q160="Limited and visible"),S160="Fit for current decision",T160="Unlikely to change assessment"))),"CONF-LOW-SINGLE-ORIGIN","CONF-LOW-SENSITIVE"))))),IF(AB160="P11",IF(F160="No material change","CONF-MODERATE-NMC",IF(F160="Use with limits","CONF-MODERATE-LIMITED",IF(S160="Historical but deliberately bounded","CONF-MODERATE-HISTORICAL",IF(P160="Shared or dependent origins","CONF-MODERATE-SHARED-ORIGINS",IF(OR(O160="One independent line",AND(F160="Use",J160="Fit",OR(K160="Supported",K160="Inferred"),L160="Yes",OR(M160="None found",M160="Apparent contradiction resolved"),N160="None",O160="Single-origin only",OR(Q160="None",Q160="Limited and visible"),S160="Fit for current decision",T160="Unlikely to change assessment")),"CONF-MODERATE-ONE-LINE",IF(AND(J160="Limited / weak",O160="Multiple independent lines",P160="Established independent origins",OR(T160="Unlikely to change assessment",T160="Could change scope or wording")),"CONF-MODERATE-WEAK-LINES","CONF-MODERATE-SENSITIVE")))))),IF(AB160="P12",IF(F160="No material change","CONF-HIGH-NMC",IF(K160="Inferred","CONF-HIGH-INFERENCE-RETAINED","CONF-HIGH-DIRECT-INDEPENDENT")),""))))))))))))))</x:f>
      </x:c>
      <x:c r="AD160" s="38" t="str">
        <x:f>IF(A160="","",IF(AC160="A182-TECH-INVALID-ENUM","One or more active Stage 1 controlled values are invalid.",IF(AC160="A182-INCOMPLETE","The active Stage 1 assessment is incomplete.",IF(AC160="A182-UPSTREAM-REFUSE","What Counts as Reliable Evidence in Competitor Analysis? returned Refuse claim.",IF(AC160="A182-UPSTREAM-REVIEW","What Counts as Reliable Evidence in Competitor Analysis? returned Review required.",IF(AC160="A182-SC-NMC-UNRESOLVED","The no-material-change claim remains unresolved.",IF(AC160="A182-UPSTREAM-UNRESOLVED","The claim remains unresolved.",IF(AC160="A182-DIRECT-FIT","The evidence does not directly fit the exact submitted claim.",IF(AC160="A182-DIRECT-FIT-PARTIAL","The submitted claim only partially fits the evidence.",IF(AC160="A182-MISSING-OR-UNCHECKED","Required evidence is missing, unavailable, unknown, or contradiction checking is incomplete.",IF(AC160="A182-CONTRADICTION","A material contradiction remains unresolved.",IF(AC160="A182-SC-NMC-CONTRADICTION","The no-material-change submission contains an unresolved material contradiction.",IF(AC160="A182-NOT-ASSIGNABLE-ASSUMPTION","A material assumption remains unresolved.",IF(AC160="A182-NOT-ASSIGNABLE-CONTEXT","The relevant context is not established.",IF(AC160="A182-NOT-ASSIGNABLE-STALE-CURRENT","The evidence or context is stale for the current decision.",IF(AC160="A182-SC-NMC-STALE","The no-material-change assessment is stale for the current decision.",IF(AC160="A182-SC-ASSUMPTION-CONFLICT","The assumption category and detail conflict.",IF(AC160="A182-SC-INDEPENDENCE-UNPROVEN","Independent origins are not established.",IF(AC160="A182-SC-LIMIT-MISSING","Use with limits requires a named limitation.",IF(AC160="A182-SC-NMC-CLAIM-CHANGED","The exact claim changed, so prior confidence cannot be carried forward.",IF(AC160="A182-SC-NMC-USE-CHANGED","The decision use changed.",IF(AC160="A182-SC-UNCLASSIFIED","The valid input combination has no authorized classification.",IF(AC160="A182-LOW-ASSUMPTION","A bounded material assumption makes the eligible assessment fragile.",IF(AC160="A182-LOW-HISTORICAL","Historical, weak support makes the assessment fragile.",IF(AC160="A182-LOW-NOT-ESTABLISHED","Support exists but independent support is not established.",IF(AC160="A182-LOW-SENSITIVE","Plausible new evidence is likely to change the assessment.",IF(AC160="A182-LOW-SINGLE-ORIGIN","The eligible assessment depends on one origin and fails the stable single-origin conjunction.",IF(AC160="A182-LOW-WEAK-LINES","Multiple independent lines remain weak and the result is likely to change.",IF(AC160="A182-MODERATE-HISTORICAL","The evidence supports a deliberately historical, bounded assessment.",IF(AC160="A182-MODERATE-LIMITED","The assessment is eligible only within the named limitation.",IF(AC160="A182-MODERATE-NMC","The unchanged assessment remains eligible but retains meaningful uncertainty.",IF(AC160="A182-MODERATE-ONE-LINE","The assessment rests on one effective line of support.",IF(AC160="A182-MODERATE-SENSITIVE","Meaningful new evidence could change the scope or wording.",IF(AC160="A182-MODERATE-SHARED-ORIGINS","The lines share or depend on common origins, reducing independent corroboration.",IF(AC160="A182-MODERATE-WEAK-LINES","Established independent origins support the assessment, but the evidence remains limited or weak.",IF(AC160="A182-HIGH-DIRECT-INDEPENDENT","Direct, coherent support with established independent origins and limited visible assumptions supports the bounded assessment.",IF(AC160="A182-HIGH-INFERENCE-RETAINED","Direct, coherent support with established independent origins supports the bounded inference; it remains explicitly an inference.",IF(AC160="A182-HIGH-NMC","The exact claim and decision use are unchanged and the strong-support conditions remain satisfied.",""))))))))))))))))))))))))))))))))))))))</x:f>
      </x:c>
      <x:c r="AE160" s="38" t="str">
        <x:f>IF(A160="","",IF(Z160="Invalid controlled input","No confidence statement is permitted.",IF(Z160="Incomplete","No confidence statement is permitted until Stage 1 is complete.",IF(Z160="Not eligible","Confidence not assignable: no confidence statement is permitted for "&amp;C160&amp;" because "&amp;AD160&amp;" "&amp;AG160,IF(AA160="High confidence",IF(K160="Inferred","The evidence supports the inference that ","The available evidence strongly supports the assessment that ")&amp;C160&amp;", with High confidence within "&amp;D160&amp;". The principal remaining uncertainty is "&amp;U160,IF(AA160="Moderate confidence",IF(K160="Inferred","The evidence supports the inference that ","The available evidence supports the assessment that ")&amp;C160&amp;", with Moderate confidence within "&amp;D160&amp;". "&amp;U160&amp;" could change its scope or wording.",IF(K160="Inferred","The limited evidence supports the provisional inference that ","Limited evidence weakly supports the bounded assessment that ")&amp;C160&amp;". Treat it as provisional because "&amp;U160))))))</x:f>
      </x:c>
      <x:c r="AF160" s="38" t="str">
        <x:f>IF(A160="","",IF(Z160="Invalid controlled input","Do not preserve or reuse a previous result.",IF(Z160="Incomplete","Do not infer a result from partial inputs.",IF(Z160="Not eligible","Do not use High, Moderate or Low confidence, zero confidence, very low confidence, or wording that presents the claim as established.",IF(AA160="High confidence","Do not say certain, proven, guaranteed, definitely, conclusive, established fact, or assign a numerical probability.",IF(AA160="Moderate confidence","Do not say definitive, conclusive, established fact, or attach a percentage band.","Do not say shows, confirms, demonstrates as established, or use Low confidence to rescue an unsupported claim."))))))</x:f>
      </x:c>
      <x:c r="AG160" s="38" t="str">
        <x:f>IF(A160="","",IF(AC160="A182-TECH-INVALID-ENUM","Correct the exact invalid value and resubmit.",IF(AC160="A182-INCOMPLETE","Complete every active Stage 1 field.",IF(AC160="A182-UPSTREAM-REFUSE","Resolve or replace the refused claim through What Counts as Reliable Evidence in Competitor Analysis?.",IF(AC160="A182-UPSTREAM-REVIEW","Complete the review in What Counts as Reliable Evidence in Competitor Analysis? before confidence assessment.",IF(AC160="A182-SC-NMC-UNRESOLVED","Resolve the claim status upstream before assigning confidence.",IF(AC160="A182-UPSTREAM-UNRESOLVED","Resolve the claim status upstream before assigning confidence.",IF(AC160="A182-DIRECT-FIT","Narrow or replace the claim and rerun What Counts as Reliable Evidence in Competitor Analysis?.",IF(AC160="A182-DIRECT-FIT-PARTIAL","Submit the separately narrowed proposition approved through What Counts as Reliable Evidence in Competitor Analysis? as the new Exact claim with Direct claim fit set to Yes.",IF(AC160="A182-MISSING-OR-UNCHECKED","Recover or document the required evidence and complete the review in What Counts as Reliable Evidence in Competitor Analysis? before assigning confidence.",IF(AC160="A182-CONTRADICTION","Resolve or preserve the contradiction through How to Handle Contradictory Competitor Evidence before assigning confidence.",IF(AC160="A182-SC-NMC-CONTRADICTION","Resolve or preserve the contradiction through How to Handle Contradictory Competitor Evidence before assigning confidence.",IF(AC160="A182-NOT-ASSIGNABLE-ASSUMPTION","Resolve the material assumption or narrow the claim.",IF(AC160="A182-NOT-ASSIGNABLE-CONTEXT","Establish the relevant context before assigning confidence.",IF(AC160="A182-NOT-ASSIGNABLE-STALE-CURRENT","Update or historically bind the evidence through When Competitor Evidence Becomes Too Old to Use.",IF(AC160="A182-SC-NMC-STALE","Run a fresh assessment with current evidence.",IF(AC160="A182-SC-ASSUMPTION-CONFLICT","Choose a bounded assumption category or remove the detail.",IF(AC160="A182-SC-INDEPENDENCE-UNPROVEN","Trace origins or correct the support category.",IF(AC160="A182-SC-LIMIT-MISSING","Add the exact limitation or correct the upstream outcome.",IF(AC160="A182-SC-NMC-CLAIM-CHANGED","Run a fresh assessment.",IF(AC160="A182-SC-NMC-USE-CHANGED","Run a fresh assessment for the new use.",IF(AC160="A182-SC-UNCLASSIFIED","Return to method governance; do not invent a result.",IF(AC160="A182-LOW-ASSUMPTION","Keep the assumption explicit and seek evidence that could remove it.",IF(AC160="A182-LOW-HISTORICAL","Use only historically bounded wording and seek current evidence.",IF(AC160="A182-LOW-NOT-ESTABLISHED","Trace provenance or collect genuinely independent evidence.",IF(AC160="A182-LOW-SENSITIVE","Collect the evidence most likely to change the result.",IF(AC160="A182-LOW-SINGLE-ORIGIN","Seek genuinely independent corroboration.",IF(AC160="A182-LOW-WEAK-LINES","Strengthen direct support before consequential use.",IF(AC160="A182-MODERATE-HISTORICAL","Do not generalize it to the current decision without fresh evidence.",IF(AC160="A182-MODERATE-LIMITED","Reopen if the named limitation no longer holds.",IF(AC160="A182-MODERATE-NMC","Reopen if the exact claim, use, evidence or context changes.",IF(AC160="A182-MODERATE-ONE-LINE","A second genuinely independent line could change scope or wording.",IF(AC160="A182-MODERATE-SENSITIVE","Name the likely change trigger and keep the statement bounded.",IF(AC160="A182-MODERATE-SHARED-ORIGINS","Seek genuinely independent origins.",IF(AC160="A182-MODERATE-WEAK-LINES","Strengthen the direct evidence and preserve the limitation.",IF(AC160="A182-HIGH-DIRECT-INDEPENDENT","Reopen on the named evidence, context, assumption or decision-use trigger.",IF(AC160="A182-HIGH-INFERENCE-RETAINED","Retain the inference marker and reopen on the named trigger.",IF(AC160="A182-HIGH-NMC","Reopen on the named evidence, context, assumption or decision-use trigger.",""))))))))))))))))))))))))))))))))))))))</x:f>
      </x:c>
      <x:c r="AH160" s="38" t="str">
        <x:f>IF(A160="","",IF(Z160&lt;&gt;"Eligible","",IF(AND(V160="Consequential / high-impact",W160="Hard to reverse"),"CONF-OVERLAY-CONSEQUENCE + CONF-OVERLAY-HARD-TO-REVERSE",IF(AND(AA160="Low confidence",W160="Hard to reverse"),"CONF-OVERLAY-HARD-TO-REVERSE",IF(V160="Consequential / high-impact","CONF-OVERLAY-CONSEQUENCE",IF(W160="Hard to reverse","CONF-OVERLAY-HARD-TO-REVERSE",IF(OR(V160="Material / decision-changing",W160="Costly to reverse"),"CONF-OVERLAY-CONSEQUENCE","")))))))</x:f>
      </x:c>
      <x:c r="AI160" s="38" t="str">
        <x:f>IF(A160="","",IF(Z160&lt;&gt;"Eligible","",IF(AND(V160="Consequential / high-impact",W160="Hard to reverse"),IF(AA160="Low confidence","Independent review and formal approval required; default to deferral, evidence collection or a reversible test.","Independent accountable review and formal approval required before a consequential, hard-to-reverse action."),IF(AND(AA160="Low confidence",W160="Hard to reverse"),"Independent review and formal approval required; default to deferral, evidence collection or a reversible test.",IF(V160="Consequential / high-impact","Independent accountable review and formal approval required.",IF(W160="Hard to reverse","Independent review required before a hard-to-reverse action.",IF(OR(V160="Material / decision-changing",W160="Costly to reverse"),"Accountable reviewer required before material use.","Owner review; reopen on the named trigger.")))))))</x:f>
      </x:c>
      <x:c r="AJ160" s="38" t="str">
        <x:f>IF(A160="","",IF(Z160&lt;&gt;"Eligible","",IF(AND(V160="Consequential / high-impact",W160="Hard to reverse"),IF(AA160="Low confidence","Do not make an irreversible commitment from this Low-confidence assessment.","Prefer a reversible step and proceed only within the recorded scope after independent review; confidence itself is unchanged."),IF(AND(AA160="Low confidence",W160="Hard to reverse"),"Do not make an irreversible commitment from this Low-confidence assessment.",IF(V160="Consequential / high-impact","Proceed only within the recorded scope after independent review; confidence itself is unchanged.",IF(W160="Hard to reverse","Prefer a reversible step until review is complete.",IF(OR(V160="Material / decision-changing",W160="Costly to reverse"),"Use only after accountable review and within the stated boundary.","Proceed within the stated scope and preserve the reopen condition.")))))))</x:f>
      </x:c>
      <x:c r="AK160" s="37"/>
      <x:c r="AL160" s="37"/>
      <x:c r="AM160" s="37"/>
      <x:c r="AN160" s="37"/>
      <x:c r="AO160" s="42"/>
      <x:c r="AP160" s="38" t="str">
        <x:f>IF(A160="","",IF(Z160&lt;&gt;"Eligible","Not active",IF(OR(AND(AN160&lt;&gt;"",NOT(OR(EXACT(AN160,"Yes"),EXACT(AN160,"No")))),AND(AO160&lt;&gt;"",NOT(ISNUMBER(AO160)))),"H00",IF(OR(AK160="",AM160="",AN160=""),"H01",IF(AND(OR(V160="Material / decision-changing",V160="Consequential / high-impact",W160="Costly to reverse",W160="Hard to reverse"),AL160=""),"H02",IF(AND(OR(V160="Consequential / high-impact",W160="Hard to reverse"),AK160&lt;&gt;"",AL160&lt;&gt;"",EXACT(AK160,AL160)),"H03",IF(AND(AN160="Yes",AO160=""),"H04",IF(AND(AN160="No",AO160&lt;&gt;""),"H05","H06"))))))))</x:f>
      </x:c>
      <x:c r="AQ160" s="38" t="str">
        <x:f>IF(A160="","",IF(AP160="Not active","Not active",IF(OR(AP160="H00",AP160="H01",AP160="H04"),"Incomplete",IF(OR(AP160="H02",AP160="H03",AP160="H05"),"Draft","Complete"))))</x:f>
      </x:c>
      <x:c r="AR160" s="38" t="str">
        <x:f>IF(A160="","",IF(AP160="H00","CONF-HANDOFF-INVALID",IF(AP160="H01","CONF-HANDOFF-INCOMPLETE",IF(AP160="H02","CONF-HANDOFF-REVIEWER",IF(AP160="H03","CONF-HANDOFF-INDEPENDENCE",IF(AP160="H04","CONF-HANDOFF-DATE",IF(AP160="H05","CONF-HANDOFF-DATE-NOT-MATERIAL","")))))))</x:f>
      </x:c>
      <x:c r="AS160" s="38" t="str">
        <x:f>IF(A160="","",IF(AP160="H06","Permitted","Prohibited"))</x:f>
      </x:c>
      <x:c r="AT160" s="38" t="str">
        <x:f>IF(A160="","",IF(OR(AB160="P160",AB160="P161",AB160="P163",AB160="P164"),"What Counts as Reliable Evidence in Competitor Analysis?",IF(AB160="P162","Observed, Inferred and Unresolved Evidence",IF(AB160="P165","How to Handle Contradictory Competitor Evidence",IF(AB160="P166","When Competitor Evidence Becomes Too Old to Use","")))))</x:f>
      </x:c>
      <x:c r="AU160" s="38" t="str">
        <x:f>IF(A160="","","SERPIFAI Confidence Statement Method v1.0.1")</x:f>
      </x:c>
      <x:c r="AV160" s="38" t="str">
        <x:f>IF(A160="","","Qualitative evidence-and-uncertainty protocol; not probability, calibrated accuracy, scoring, assurance or a guarantee.")</x:f>
      </x:c>
    </x:row>
    <x:row r="161">
      <x:c r="A161" s="37"/>
      <x:c r="B161" s="37"/>
      <x:c r="C161" s="37"/>
      <x:c r="D161" s="37"/>
      <x:c r="E161" s="42"/>
      <x:c r="F161" s="37"/>
      <x:c r="G161" s="37"/>
      <x:c r="H161" s="37"/>
      <x:c r="I161" s="37"/>
      <x:c r="J161" s="37"/>
      <x:c r="K161" s="37"/>
      <x:c r="L161" s="37"/>
      <x:c r="M161" s="37"/>
      <x:c r="N161" s="37"/>
      <x:c r="O161" s="37"/>
      <x:c r="P161" s="37"/>
      <x:c r="Q161" s="37"/>
      <x:c r="R161" s="37"/>
      <x:c r="S161" s="37"/>
      <x:c r="T161" s="37"/>
      <x:c r="U161" s="37"/>
      <x:c r="V161" s="37"/>
      <x:c r="W161" s="37"/>
      <x:c r="X161" s="38" t="str">
        <x:f>IF(A161="","",IF(NOT(AND(OR(EXACT(F161,"Use"),EXACT(F161,"Use with limits"),EXACT(F161,"Review required"),EXACT(F161,"Refuse claim"),EXACT(F161,"No material change")),OR(EXACT(J161,"Fit"),EXACT(J161,"Limited / weak"),EXACT(J161,"Stale"),EXACT(J161,"Contradictory"),EXACT(J161,"Missing")),OR(EXACT(K161,"Supported"),EXACT(K161,"Inferred"),EXACT(K161,"Unresolved")),OR(EXACT(L161,"Yes"),EXACT(L161,"Partial"),EXACT(L161,"No"),EXACT(L161,"Unknown")),OR(EXACT(M161,"None found"),EXACT(M161,"Apparent contradiction resolved"),EXACT(M161,"Material contradiction unresolved"),EXACT(M161,"Not checked")),OR(EXACT(N161,"None"),EXACT(N161,"Recoverable missing evidence"),EXACT(N161,"Material evidence unavailable"),EXACT(N161,"Unknown")),OR(EXACT(O161,"Multiple independent lines"),EXACT(O161,"One independent line"),EXACT(O161,"Single-origin only"),EXACT(O161,"Not established")),OR(EXACT(Q161,"None"),EXACT(Q161,"Limited and visible"),EXACT(Q161,"Material but bounded"),EXACT(Q161,"Material and unresolved")),OR(EXACT(S161,"Fit for current decision"),EXACT(S161,"Historical but deliberately bounded"),EXACT(S161,"Stale for current decision"),EXACT(S161,"Context not established")),OR(EXACT(T161,"Unlikely to change assessment"),EXACT(T161,"Could change scope or wording"),EXACT(T161,"Likely to change assessment")),OR(EXACT(V161,"Routine / descriptive"),EXACT(V161,"Material / decision-changing"),EXACT(V161,"Consequential / high-impact")),OR(EXACT(W161,"Easy to reverse"),EXACT(W161,"Costly to reverse"),EXACT(W161,"Hard to reverse")),IF(F161="No material change",OR(EXACT(H161,"Unchanged exact claim"),EXACT(H161,"Changed exact claim")),TRUE),IF(F161="No material change",OR(EXACT(I161,"Unchanged decision use"),EXACT(I161,"Changed decision use")),TRUE),IF(OR(O161="Multiple independent lines",O161="One independent line"),OR(EXACT(P161,"Established independent origins"),EXACT(P161,"Shared or dependent origins"),EXACT(P161,"Not established")),TRUE))),"Invalid","Valid"))</x:f>
      </x:c>
      <x:c r="Y161" s="38" t="str">
        <x:f>IF(A161="","",IF(X161="Invalid","Not evaluated after P00",IF(OR(C161="",D161="",F161="",IF(F161="No material change",OR(H161="",I161=""),FALSE),J161="",K161="",L161="",M161="",N161="",O161="",IF(OR(O161="Multiple independent lines",O161="One independent line"),P161="",FALSE),Q161="",IF(Q161&lt;&gt;"None",R161="",FALSE),S161="",T161="",U161="",V161="",W161=""),"Incomplete","Complete")))</x:f>
      </x:c>
      <x:c r="Z161" s="38" t="str">
        <x:f>IF(A161="","",IF(AB161="P00","Invalid controlled input",IF(AB161="P01","Incomplete",IF(OR(AB161="P02",AB161="P03",AB161="P04",AB161="P05",AB161="P06",AB161="P07",AB161="P08",AB161="P09"),"Not eligible","Eligible"))))</x:f>
      </x:c>
      <x:c r="AA161" s="38" t="str">
        <x:f>IF(A161="","",IF(AB161="P00","No confidence assigned",IF(AB161="P01","No confidence result",IF(OR(AB161="P02",AB161="P03",AB161="P04",AB161="P05",AB161="P06",AB161="P07",AB161="P08",AB161="P09"),"Confidence not assignable",IF(AB161="P10","Low confidence",IF(AB161="P11","Moderate confidence","High confidence"))))))</x:f>
      </x:c>
      <x:c r="AB161" s="38" t="str">
        <x:f>IF(A161="","",IF(X161="Invalid","P00",IF(Y161="Incomplete","P01",IF(F161="Refuse claim","P02",IF(F161="Review required","P03",IF(K161="Unresolved","P04",IF(OR(L161="No",L161="Unknown",L161="Partial"),"P05",IF(OR(J161="Missing",N161&lt;&gt;"None",M161="Not checked"),"P06",IF(OR(J161="Contradictory",M161="Material contradiction unresolved"),"P07",IF(OR(J161="Stale",S161="Stale for current decision",S161="Context not established",Q161="Material and unresolved"),"P08",IF(OR(AND(F161="Use with limits",G161=""),AND(F161="No material change",H161="Changed exact claim"),AND(F161="No material change",I161="Changed decision use"),AND(OR(O161="Multiple independent lines",O161="One independent line"),P161="Not established"),AND(Q161="None",R161&lt;&gt;"")),"P09",IF(OR(Q161="Material but bounded",AND(S161="Historical but deliberately bounded",J161="Limited / weak"),O161="Not established",AND(J161="Limited / weak",O161="Multiple independent lines",P161="Established independent origins",T161="Likely to change assessment"),AND(O161="Single-origin only",NOT(AND(F161="Use",J161="Fit",OR(K161="Supported",K161="Inferred"),L161="Yes",OR(M161="None found",M161="Apparent contradiction resolved"),N161="None",O161="Single-origin only",OR(Q161="None",Q161="Limited and visible"),S161="Fit for current decision",T161="Unlikely to change assessment"))),T161="Likely to change assessment"),"P10",IF(OR(AND(F161="No material change",NOT(AND(OR(F161="Use",F161="No material change"),IF(F161="No material change",AND(H161="Unchanged exact claim",I161="Unchanged decision use"),TRUE),J161="Fit",OR(K161="Supported",K161="Inferred"),L161="Yes",OR(M161="None found",M161="Apparent contradiction resolved"),N161="None",O161="Multiple independent lines",P161="Established independent origins",OR(Q161="None",Q161="Limited and visible"),S161="Fit for current decision",T161="Unlikely to change assessment"))),F161="Use with limits",S161="Historical but deliberately bounded",P161="Shared or dependent origins",O161="One independent line",AND(F161="Use",J161="Fit",OR(K161="Supported",K161="Inferred"),L161="Yes",OR(M161="None found",M161="Apparent contradiction resolved"),N161="None",O161="Single-origin only",OR(Q161="None",Q161="Limited and visible"),S161="Fit for current decision",T161="Unlikely to change assessment"),AND(J161="Limited / weak",O161="Multiple independent lines",P161="Established independent origins",OR(T161="Unlikely to change assessment",T161="Could change scope or wording")),T161="Could change scope or wording"),"P11",IF(AND(OR(F161="Use",F161="No material change"),IF(F161="No material change",AND(H161="Unchanged exact claim",I161="Unchanged decision use"),TRUE),J161="Fit",OR(K161="Supported",K161="Inferred"),L161="Yes",OR(M161="None found",M161="Apparent contradiction resolved"),N161="None",O161="Multiple independent lines",P161="Established independent origins",OR(Q161="None",Q161="Limited and visible"),S161="Fit for current decision",T161="Unlikely to change assessment"),"P12","P09"))))))))))))))</x:f>
      </x:c>
      <x:c r="AC161" s="38" t="str">
        <x:f>IF(A161="","",IF(AB161="P00","CONF-TECH-INVALID-ENUM",IF(AB161="P01","CONF-INCOMPLETE",IF(AB161="P02","CONF-UPSTREAM-REFUSE",IF(AB161="P03","CONF-UPSTREAM-REVIEW",IF(AB161="P04",IF(F161="No material change","CONF-SC-NMC-UNRESOLVED","CONF-UPSTREAM-UNRESOLVED"),IF(AB161="P05",IF(L161="Partial","CONF-DIRECT-FIT-PARTIAL","CONF-DIRECT-FIT"),IF(AB161="P06","CONF-MISSING-OR-UNCHECKED",IF(AB161="P07",IF(F161="No material change","CONF-SC-NMC-CONTRADICTION","CONF-CONTRADICTION"),IF(AB161="P08",IF(Q161="Material and unresolved","CONF-NOT-ASSIGNABLE-ASSUMPTION",IF(AND(F161="No material change",OR(J161="Stale",S161="Stale for current decision")),"CONF-SC-NMC-STALE",IF(S161="Context not established","CONF-NOT-ASSIGNABLE-CONTEXT","CONF-NOT-ASSIGNABLE-STALE-CURRENT"))),IF(AB161="P09",IF(AND(F161="Use with limits",G161=""),"CONF-SC-LIMIT-MISSING",IF(AND(F161="No material change",H161="Changed exact claim"),"CONF-SC-NMC-CLAIM-CHANGED",IF(AND(F161="No material change",I161="Changed decision use"),"CONF-SC-NMC-USE-CHANGED",IF(AND(OR(O161="Multiple independent lines",O161="One independent line"),P161="Not established"),"CONF-SC-INDEPENDENCE-UNPROVEN",IF(AND(Q161="None",R161&lt;&gt;""),"CONF-SC-ASSUMPTION-CONFLICT","CONF-SC-UNCLASSIFIED"))))),IF(AB161="P10",IF(Q161="Material but bounded","CONF-LOW-ASSUMPTION",IF(AND(S161="Historical but deliberately bounded",J161="Limited / weak"),"CONF-LOW-HISTORICAL",IF(O161="Not established","CONF-LOW-NOT-ESTABLISHED",IF(AND(J161="Limited / weak",O161="Multiple independent lines",P161="Established independent origins",T161="Likely to change assessment"),"CONF-LOW-WEAK-LINES",IF(AND(O161="Single-origin only",NOT(AND(F161="Use",J161="Fit",OR(K161="Supported",K161="Inferred"),L161="Yes",OR(M161="None found",M161="Apparent contradiction resolved"),N161="None",O161="Single-origin only",OR(Q161="None",Q161="Limited and visible"),S161="Fit for current decision",T161="Unlikely to change assessment"))),"CONF-LOW-SINGLE-ORIGIN","CONF-LOW-SENSITIVE"))))),IF(AB161="P11",IF(F161="No material change","CONF-MODERATE-NMC",IF(F161="Use with limits","CONF-MODERATE-LIMITED",IF(S161="Historical but deliberately bounded","CONF-MODERATE-HISTORICAL",IF(P161="Shared or dependent origins","CONF-MODERATE-SHARED-ORIGINS",IF(OR(O161="One independent line",AND(F161="Use",J161="Fit",OR(K161="Supported",K161="Inferred"),L161="Yes",OR(M161="None found",M161="Apparent contradiction resolved"),N161="None",O161="Single-origin only",OR(Q161="None",Q161="Limited and visible"),S161="Fit for current decision",T161="Unlikely to change assessment")),"CONF-MODERATE-ONE-LINE",IF(AND(J161="Limited / weak",O161="Multiple independent lines",P161="Established independent origins",OR(T161="Unlikely to change assessment",T161="Could change scope or wording")),"CONF-MODERATE-WEAK-LINES","CONF-MODERATE-SENSITIVE")))))),IF(AB161="P12",IF(F161="No material change","CONF-HIGH-NMC",IF(K161="Inferred","CONF-HIGH-INFERENCE-RETAINED","CONF-HIGH-DIRECT-INDEPENDENT")),""))))))))))))))</x:f>
      </x:c>
      <x:c r="AD161" s="38" t="str">
        <x:f>IF(A161="","",IF(AC161="A183-TECH-INVALID-ENUM","One or more active Stage 1 controlled values are invalid.",IF(AC161="A183-INCOMPLETE","The active Stage 1 assessment is incomplete.",IF(AC161="A183-UPSTREAM-REFUSE","What Counts as Reliable Evidence in Competitor Analysis? returned Refuse claim.",IF(AC161="A183-UPSTREAM-REVIEW","What Counts as Reliable Evidence in Competitor Analysis? returned Review required.",IF(AC161="A183-SC-NMC-UNRESOLVED","The no-material-change claim remains unresolved.",IF(AC161="A183-UPSTREAM-UNRESOLVED","The claim remains unresolved.",IF(AC161="A183-DIRECT-FIT","The evidence does not directly fit the exact submitted claim.",IF(AC161="A183-DIRECT-FIT-PARTIAL","The submitted claim only partially fits the evidence.",IF(AC161="A183-MISSING-OR-UNCHECKED","Required evidence is missing, unavailable, unknown, or contradiction checking is incomplete.",IF(AC161="A183-CONTRADICTION","A material contradiction remains unresolved.",IF(AC161="A183-SC-NMC-CONTRADICTION","The no-material-change submission contains an unresolved material contradiction.",IF(AC161="A183-NOT-ASSIGNABLE-ASSUMPTION","A material assumption remains unresolved.",IF(AC161="A183-NOT-ASSIGNABLE-CONTEXT","The relevant context is not established.",IF(AC161="A183-NOT-ASSIGNABLE-STALE-CURRENT","The evidence or context is stale for the current decision.",IF(AC161="A183-SC-NMC-STALE","The no-material-change assessment is stale for the current decision.",IF(AC161="A183-SC-ASSUMPTION-CONFLICT","The assumption category and detail conflict.",IF(AC161="A183-SC-INDEPENDENCE-UNPROVEN","Independent origins are not established.",IF(AC161="A183-SC-LIMIT-MISSING","Use with limits requires a named limitation.",IF(AC161="A183-SC-NMC-CLAIM-CHANGED","The exact claim changed, so prior confidence cannot be carried forward.",IF(AC161="A183-SC-NMC-USE-CHANGED","The decision use changed.",IF(AC161="A183-SC-UNCLASSIFIED","The valid input combination has no authorized classification.",IF(AC161="A183-LOW-ASSUMPTION","A bounded material assumption makes the eligible assessment fragile.",IF(AC161="A183-LOW-HISTORICAL","Historical, weak support makes the assessment fragile.",IF(AC161="A183-LOW-NOT-ESTABLISHED","Support exists but independent support is not established.",IF(AC161="A183-LOW-SENSITIVE","Plausible new evidence is likely to change the assessment.",IF(AC161="A183-LOW-SINGLE-ORIGIN","The eligible assessment depends on one origin and fails the stable single-origin conjunction.",IF(AC161="A183-LOW-WEAK-LINES","Multiple independent lines remain weak and the result is likely to change.",IF(AC161="A183-MODERATE-HISTORICAL","The evidence supports a deliberately historical, bounded assessment.",IF(AC161="A183-MODERATE-LIMITED","The assessment is eligible only within the named limitation.",IF(AC161="A183-MODERATE-NMC","The unchanged assessment remains eligible but retains meaningful uncertainty.",IF(AC161="A183-MODERATE-ONE-LINE","The assessment rests on one effective line of support.",IF(AC161="A183-MODERATE-SENSITIVE","Meaningful new evidence could change the scope or wording.",IF(AC161="A183-MODERATE-SHARED-ORIGINS","The lines share or depend on common origins, reducing independent corroboration.",IF(AC161="A183-MODERATE-WEAK-LINES","Established independent origins support the assessment, but the evidence remains limited or weak.",IF(AC161="A183-HIGH-DIRECT-INDEPENDENT","Direct, coherent support with established independent origins and limited visible assumptions supports the bounded assessment.",IF(AC161="A183-HIGH-INFERENCE-RETAINED","Direct, coherent support with established independent origins supports the bounded inference; it remains explicitly an inference.",IF(AC161="A183-HIGH-NMC","The exact claim and decision use are unchanged and the strong-support conditions remain satisfied.",""))))))))))))))))))))))))))))))))))))))</x:f>
      </x:c>
      <x:c r="AE161" s="38" t="str">
        <x:f>IF(A161="","",IF(Z161="Invalid controlled input","No confidence statement is permitted.",IF(Z161="Incomplete","No confidence statement is permitted until Stage 1 is complete.",IF(Z161="Not eligible","Confidence not assignable: no confidence statement is permitted for "&amp;C161&amp;" because "&amp;AD161&amp;" "&amp;AG161,IF(AA161="High confidence",IF(K161="Inferred","The evidence supports the inference that ","The available evidence strongly supports the assessment that ")&amp;C161&amp;", with High confidence within "&amp;D161&amp;". The principal remaining uncertainty is "&amp;U161,IF(AA161="Moderate confidence",IF(K161="Inferred","The evidence supports the inference that ","The available evidence supports the assessment that ")&amp;C161&amp;", with Moderate confidence within "&amp;D161&amp;". "&amp;U161&amp;" could change its scope or wording.",IF(K161="Inferred","The limited evidence supports the provisional inference that ","Limited evidence weakly supports the bounded assessment that ")&amp;C161&amp;". Treat it as provisional because "&amp;U161))))))</x:f>
      </x:c>
      <x:c r="AF161" s="38" t="str">
        <x:f>IF(A161="","",IF(Z161="Invalid controlled input","Do not preserve or reuse a previous result.",IF(Z161="Incomplete","Do not infer a result from partial inputs.",IF(Z161="Not eligible","Do not use High, Moderate or Low confidence, zero confidence, very low confidence, or wording that presents the claim as established.",IF(AA161="High confidence","Do not say certain, proven, guaranteed, definitely, conclusive, established fact, or assign a numerical probability.",IF(AA161="Moderate confidence","Do not say definitive, conclusive, established fact, or attach a percentage band.","Do not say shows, confirms, demonstrates as established, or use Low confidence to rescue an unsupported claim."))))))</x:f>
      </x:c>
      <x:c r="AG161" s="38" t="str">
        <x:f>IF(A161="","",IF(AC161="A183-TECH-INVALID-ENUM","Correct the exact invalid value and resubmit.",IF(AC161="A183-INCOMPLETE","Complete every active Stage 1 field.",IF(AC161="A183-UPSTREAM-REFUSE","Resolve or replace the refused claim through What Counts as Reliable Evidence in Competitor Analysis?.",IF(AC161="A183-UPSTREAM-REVIEW","Complete the review in What Counts as Reliable Evidence in Competitor Analysis? before confidence assessment.",IF(AC161="A183-SC-NMC-UNRESOLVED","Resolve the claim status upstream before assigning confidence.",IF(AC161="A183-UPSTREAM-UNRESOLVED","Resolve the claim status upstream before assigning confidence.",IF(AC161="A183-DIRECT-FIT","Narrow or replace the claim and rerun What Counts as Reliable Evidence in Competitor Analysis?.",IF(AC161="A183-DIRECT-FIT-PARTIAL","Submit the separately narrowed proposition approved through What Counts as Reliable Evidence in Competitor Analysis? as the new Exact claim with Direct claim fit set to Yes.",IF(AC161="A183-MISSING-OR-UNCHECKED","Recover or document the required evidence and complete the review in What Counts as Reliable Evidence in Competitor Analysis? before assigning confidence.",IF(AC161="A183-CONTRADICTION","Resolve or preserve the contradiction through How to Handle Contradictory Competitor Evidence before assigning confidence.",IF(AC161="A183-SC-NMC-CONTRADICTION","Resolve or preserve the contradiction through How to Handle Contradictory Competitor Evidence before assigning confidence.",IF(AC161="A183-NOT-ASSIGNABLE-ASSUMPTION","Resolve the material assumption or narrow the claim.",IF(AC161="A183-NOT-ASSIGNABLE-CONTEXT","Establish the relevant context before assigning confidence.",IF(AC161="A183-NOT-ASSIGNABLE-STALE-CURRENT","Update or historically bind the evidence through When Competitor Evidence Becomes Too Old to Use.",IF(AC161="A183-SC-NMC-STALE","Run a fresh assessment with current evidence.",IF(AC161="A183-SC-ASSUMPTION-CONFLICT","Choose a bounded assumption category or remove the detail.",IF(AC161="A183-SC-INDEPENDENCE-UNPROVEN","Trace origins or correct the support category.",IF(AC161="A183-SC-LIMIT-MISSING","Add the exact limitation or correct the upstream outcome.",IF(AC161="A183-SC-NMC-CLAIM-CHANGED","Run a fresh assessment.",IF(AC161="A183-SC-NMC-USE-CHANGED","Run a fresh assessment for the new use.",IF(AC161="A183-SC-UNCLASSIFIED","Return to method governance; do not invent a result.",IF(AC161="A183-LOW-ASSUMPTION","Keep the assumption explicit and seek evidence that could remove it.",IF(AC161="A183-LOW-HISTORICAL","Use only historically bounded wording and seek current evidence.",IF(AC161="A183-LOW-NOT-ESTABLISHED","Trace provenance or collect genuinely independent evidence.",IF(AC161="A183-LOW-SENSITIVE","Collect the evidence most likely to change the result.",IF(AC161="A183-LOW-SINGLE-ORIGIN","Seek genuinely independent corroboration.",IF(AC161="A183-LOW-WEAK-LINES","Strengthen direct support before consequential use.",IF(AC161="A183-MODERATE-HISTORICAL","Do not generalize it to the current decision without fresh evidence.",IF(AC161="A183-MODERATE-LIMITED","Reopen if the named limitation no longer holds.",IF(AC161="A183-MODERATE-NMC","Reopen if the exact claim, use, evidence or context changes.",IF(AC161="A183-MODERATE-ONE-LINE","A second genuinely independent line could change scope or wording.",IF(AC161="A183-MODERATE-SENSITIVE","Name the likely change trigger and keep the statement bounded.",IF(AC161="A183-MODERATE-SHARED-ORIGINS","Seek genuinely independent origins.",IF(AC161="A183-MODERATE-WEAK-LINES","Strengthen the direct evidence and preserve the limitation.",IF(AC161="A183-HIGH-DIRECT-INDEPENDENT","Reopen on the named evidence, context, assumption or decision-use trigger.",IF(AC161="A183-HIGH-INFERENCE-RETAINED","Retain the inference marker and reopen on the named trigger.",IF(AC161="A183-HIGH-NMC","Reopen on the named evidence, context, assumption or decision-use trigger.",""))))))))))))))))))))))))))))))))))))))</x:f>
      </x:c>
      <x:c r="AH161" s="38" t="str">
        <x:f>IF(A161="","",IF(Z161&lt;&gt;"Eligible","",IF(AND(V161="Consequential / high-impact",W161="Hard to reverse"),"CONF-OVERLAY-CONSEQUENCE + CONF-OVERLAY-HARD-TO-REVERSE",IF(AND(AA161="Low confidence",W161="Hard to reverse"),"CONF-OVERLAY-HARD-TO-REVERSE",IF(V161="Consequential / high-impact","CONF-OVERLAY-CONSEQUENCE",IF(W161="Hard to reverse","CONF-OVERLAY-HARD-TO-REVERSE",IF(OR(V161="Material / decision-changing",W161="Costly to reverse"),"CONF-OVERLAY-CONSEQUENCE","")))))))</x:f>
      </x:c>
      <x:c r="AI161" s="38" t="str">
        <x:f>IF(A161="","",IF(Z161&lt;&gt;"Eligible","",IF(AND(V161="Consequential / high-impact",W161="Hard to reverse"),IF(AA161="Low confidence","Independent review and formal approval required; default to deferral, evidence collection or a reversible test.","Independent accountable review and formal approval required before a consequential, hard-to-reverse action."),IF(AND(AA161="Low confidence",W161="Hard to reverse"),"Independent review and formal approval required; default to deferral, evidence collection or a reversible test.",IF(V161="Consequential / high-impact","Independent accountable review and formal approval required.",IF(W161="Hard to reverse","Independent review required before a hard-to-reverse action.",IF(OR(V161="Material / decision-changing",W161="Costly to reverse"),"Accountable reviewer required before material use.","Owner review; reopen on the named trigger.")))))))</x:f>
      </x:c>
      <x:c r="AJ161" s="38" t="str">
        <x:f>IF(A161="","",IF(Z161&lt;&gt;"Eligible","",IF(AND(V161="Consequential / high-impact",W161="Hard to reverse"),IF(AA161="Low confidence","Do not make an irreversible commitment from this Low-confidence assessment.","Prefer a reversible step and proceed only within the recorded scope after independent review; confidence itself is unchanged."),IF(AND(AA161="Low confidence",W161="Hard to reverse"),"Do not make an irreversible commitment from this Low-confidence assessment.",IF(V161="Consequential / high-impact","Proceed only within the recorded scope after independent review; confidence itself is unchanged.",IF(W161="Hard to reverse","Prefer a reversible step until review is complete.",IF(OR(V161="Material / decision-changing",W161="Costly to reverse"),"Use only after accountable review and within the stated boundary.","Proceed within the stated scope and preserve the reopen condition.")))))))</x:f>
      </x:c>
      <x:c r="AK161" s="37"/>
      <x:c r="AL161" s="37"/>
      <x:c r="AM161" s="37"/>
      <x:c r="AN161" s="37"/>
      <x:c r="AO161" s="42"/>
      <x:c r="AP161" s="38" t="str">
        <x:f>IF(A161="","",IF(Z161&lt;&gt;"Eligible","Not active",IF(OR(AND(AN161&lt;&gt;"",NOT(OR(EXACT(AN161,"Yes"),EXACT(AN161,"No")))),AND(AO161&lt;&gt;"",NOT(ISNUMBER(AO161)))),"H00",IF(OR(AK161="",AM161="",AN161=""),"H01",IF(AND(OR(V161="Material / decision-changing",V161="Consequential / high-impact",W161="Costly to reverse",W161="Hard to reverse"),AL161=""),"H02",IF(AND(OR(V161="Consequential / high-impact",W161="Hard to reverse"),AK161&lt;&gt;"",AL161&lt;&gt;"",EXACT(AK161,AL161)),"H03",IF(AND(AN161="Yes",AO161=""),"H04",IF(AND(AN161="No",AO161&lt;&gt;""),"H05","H06"))))))))</x:f>
      </x:c>
      <x:c r="AQ161" s="38" t="str">
        <x:f>IF(A161="","",IF(AP161="Not active","Not active",IF(OR(AP161="H00",AP161="H01",AP161="H04"),"Incomplete",IF(OR(AP161="H02",AP161="H03",AP161="H05"),"Draft","Complete"))))</x:f>
      </x:c>
      <x:c r="AR161" s="38" t="str">
        <x:f>IF(A161="","",IF(AP161="H00","CONF-HANDOFF-INVALID",IF(AP161="H01","CONF-HANDOFF-INCOMPLETE",IF(AP161="H02","CONF-HANDOFF-REVIEWER",IF(AP161="H03","CONF-HANDOFF-INDEPENDENCE",IF(AP161="H04","CONF-HANDOFF-DATE",IF(AP161="H05","CONF-HANDOFF-DATE-NOT-MATERIAL","")))))))</x:f>
      </x:c>
      <x:c r="AS161" s="38" t="str">
        <x:f>IF(A161="","",IF(AP161="H06","Permitted","Prohibited"))</x:f>
      </x:c>
      <x:c r="AT161" s="38" t="str">
        <x:f>IF(A161="","",IF(OR(AB161="P161",AB161="P162",AB161="P164",AB161="P165"),"What Counts as Reliable Evidence in Competitor Analysis?",IF(AB161="P163","Observed, Inferred and Unresolved Evidence",IF(AB161="P166","How to Handle Contradictory Competitor Evidence",IF(AB161="P167","When Competitor Evidence Becomes Too Old to Use","")))))</x:f>
      </x:c>
      <x:c r="AU161" s="38" t="str">
        <x:f>IF(A161="","","SERPIFAI Confidence Statement Method v1.0.1")</x:f>
      </x:c>
      <x:c r="AV161" s="38" t="str">
        <x:f>IF(A161="","","Qualitative evidence-and-uncertainty protocol; not probability, calibrated accuracy, scoring, assurance or a guarantee.")</x:f>
      </x:c>
    </x:row>
    <x:row r="162">
      <x:c r="A162" s="37"/>
      <x:c r="B162" s="37"/>
      <x:c r="C162" s="37"/>
      <x:c r="D162" s="37"/>
      <x:c r="E162" s="42"/>
      <x:c r="F162" s="37"/>
      <x:c r="G162" s="37"/>
      <x:c r="H162" s="37"/>
      <x:c r="I162" s="37"/>
      <x:c r="J162" s="37"/>
      <x:c r="K162" s="37"/>
      <x:c r="L162" s="37"/>
      <x:c r="M162" s="37"/>
      <x:c r="N162" s="37"/>
      <x:c r="O162" s="37"/>
      <x:c r="P162" s="37"/>
      <x:c r="Q162" s="37"/>
      <x:c r="R162" s="37"/>
      <x:c r="S162" s="37"/>
      <x:c r="T162" s="37"/>
      <x:c r="U162" s="37"/>
      <x:c r="V162" s="37"/>
      <x:c r="W162" s="37"/>
      <x:c r="X162" s="38" t="str">
        <x:f>IF(A162="","",IF(NOT(AND(OR(EXACT(F162,"Use"),EXACT(F162,"Use with limits"),EXACT(F162,"Review required"),EXACT(F162,"Refuse claim"),EXACT(F162,"No material change")),OR(EXACT(J162,"Fit"),EXACT(J162,"Limited / weak"),EXACT(J162,"Stale"),EXACT(J162,"Contradictory"),EXACT(J162,"Missing")),OR(EXACT(K162,"Supported"),EXACT(K162,"Inferred"),EXACT(K162,"Unresolved")),OR(EXACT(L162,"Yes"),EXACT(L162,"Partial"),EXACT(L162,"No"),EXACT(L162,"Unknown")),OR(EXACT(M162,"None found"),EXACT(M162,"Apparent contradiction resolved"),EXACT(M162,"Material contradiction unresolved"),EXACT(M162,"Not checked")),OR(EXACT(N162,"None"),EXACT(N162,"Recoverable missing evidence"),EXACT(N162,"Material evidence unavailable"),EXACT(N162,"Unknown")),OR(EXACT(O162,"Multiple independent lines"),EXACT(O162,"One independent line"),EXACT(O162,"Single-origin only"),EXACT(O162,"Not established")),OR(EXACT(Q162,"None"),EXACT(Q162,"Limited and visible"),EXACT(Q162,"Material but bounded"),EXACT(Q162,"Material and unresolved")),OR(EXACT(S162,"Fit for current decision"),EXACT(S162,"Historical but deliberately bounded"),EXACT(S162,"Stale for current decision"),EXACT(S162,"Context not established")),OR(EXACT(T162,"Unlikely to change assessment"),EXACT(T162,"Could change scope or wording"),EXACT(T162,"Likely to change assessment")),OR(EXACT(V162,"Routine / descriptive"),EXACT(V162,"Material / decision-changing"),EXACT(V162,"Consequential / high-impact")),OR(EXACT(W162,"Easy to reverse"),EXACT(W162,"Costly to reverse"),EXACT(W162,"Hard to reverse")),IF(F162="No material change",OR(EXACT(H162,"Unchanged exact claim"),EXACT(H162,"Changed exact claim")),TRUE),IF(F162="No material change",OR(EXACT(I162,"Unchanged decision use"),EXACT(I162,"Changed decision use")),TRUE),IF(OR(O162="Multiple independent lines",O162="One independent line"),OR(EXACT(P162,"Established independent origins"),EXACT(P162,"Shared or dependent origins"),EXACT(P162,"Not established")),TRUE))),"Invalid","Valid"))</x:f>
      </x:c>
      <x:c r="Y162" s="38" t="str">
        <x:f>IF(A162="","",IF(X162="Invalid","Not evaluated after P00",IF(OR(C162="",D162="",F162="",IF(F162="No material change",OR(H162="",I162=""),FALSE),J162="",K162="",L162="",M162="",N162="",O162="",IF(OR(O162="Multiple independent lines",O162="One independent line"),P162="",FALSE),Q162="",IF(Q162&lt;&gt;"None",R162="",FALSE),S162="",T162="",U162="",V162="",W162=""),"Incomplete","Complete")))</x:f>
      </x:c>
      <x:c r="Z162" s="38" t="str">
        <x:f>IF(A162="","",IF(AB162="P00","Invalid controlled input",IF(AB162="P01","Incomplete",IF(OR(AB162="P02",AB162="P03",AB162="P04",AB162="P05",AB162="P06",AB162="P07",AB162="P08",AB162="P09"),"Not eligible","Eligible"))))</x:f>
      </x:c>
      <x:c r="AA162" s="38" t="str">
        <x:f>IF(A162="","",IF(AB162="P00","No confidence assigned",IF(AB162="P01","No confidence result",IF(OR(AB162="P02",AB162="P03",AB162="P04",AB162="P05",AB162="P06",AB162="P07",AB162="P08",AB162="P09"),"Confidence not assignable",IF(AB162="P10","Low confidence",IF(AB162="P11","Moderate confidence","High confidence"))))))</x:f>
      </x:c>
      <x:c r="AB162" s="38" t="str">
        <x:f>IF(A162="","",IF(X162="Invalid","P00",IF(Y162="Incomplete","P01",IF(F162="Refuse claim","P02",IF(F162="Review required","P03",IF(K162="Unresolved","P04",IF(OR(L162="No",L162="Unknown",L162="Partial"),"P05",IF(OR(J162="Missing",N162&lt;&gt;"None",M162="Not checked"),"P06",IF(OR(J162="Contradictory",M162="Material contradiction unresolved"),"P07",IF(OR(J162="Stale",S162="Stale for current decision",S162="Context not established",Q162="Material and unresolved"),"P08",IF(OR(AND(F162="Use with limits",G162=""),AND(F162="No material change",H162="Changed exact claim"),AND(F162="No material change",I162="Changed decision use"),AND(OR(O162="Multiple independent lines",O162="One independent line"),P162="Not established"),AND(Q162="None",R162&lt;&gt;"")),"P09",IF(OR(Q162="Material but bounded",AND(S162="Historical but deliberately bounded",J162="Limited / weak"),O162="Not established",AND(J162="Limited / weak",O162="Multiple independent lines",P162="Established independent origins",T162="Likely to change assessment"),AND(O162="Single-origin only",NOT(AND(F162="Use",J162="Fit",OR(K162="Supported",K162="Inferred"),L162="Yes",OR(M162="None found",M162="Apparent contradiction resolved"),N162="None",O162="Single-origin only",OR(Q162="None",Q162="Limited and visible"),S162="Fit for current decision",T162="Unlikely to change assessment"))),T162="Likely to change assessment"),"P10",IF(OR(AND(F162="No material change",NOT(AND(OR(F162="Use",F162="No material change"),IF(F162="No material change",AND(H162="Unchanged exact claim",I162="Unchanged decision use"),TRUE),J162="Fit",OR(K162="Supported",K162="Inferred"),L162="Yes",OR(M162="None found",M162="Apparent contradiction resolved"),N162="None",O162="Multiple independent lines",P162="Established independent origins",OR(Q162="None",Q162="Limited and visible"),S162="Fit for current decision",T162="Unlikely to change assessment"))),F162="Use with limits",S162="Historical but deliberately bounded",P162="Shared or dependent origins",O162="One independent line",AND(F162="Use",J162="Fit",OR(K162="Supported",K162="Inferred"),L162="Yes",OR(M162="None found",M162="Apparent contradiction resolved"),N162="None",O162="Single-origin only",OR(Q162="None",Q162="Limited and visible"),S162="Fit for current decision",T162="Unlikely to change assessment"),AND(J162="Limited / weak",O162="Multiple independent lines",P162="Established independent origins",OR(T162="Unlikely to change assessment",T162="Could change scope or wording")),T162="Could change scope or wording"),"P11",IF(AND(OR(F162="Use",F162="No material change"),IF(F162="No material change",AND(H162="Unchanged exact claim",I162="Unchanged decision use"),TRUE),J162="Fit",OR(K162="Supported",K162="Inferred"),L162="Yes",OR(M162="None found",M162="Apparent contradiction resolved"),N162="None",O162="Multiple independent lines",P162="Established independent origins",OR(Q162="None",Q162="Limited and visible"),S162="Fit for current decision",T162="Unlikely to change assessment"),"P12","P09"))))))))))))))</x:f>
      </x:c>
      <x:c r="AC162" s="38" t="str">
        <x:f>IF(A162="","",IF(AB162="P00","CONF-TECH-INVALID-ENUM",IF(AB162="P01","CONF-INCOMPLETE",IF(AB162="P02","CONF-UPSTREAM-REFUSE",IF(AB162="P03","CONF-UPSTREAM-REVIEW",IF(AB162="P04",IF(F162="No material change","CONF-SC-NMC-UNRESOLVED","CONF-UPSTREAM-UNRESOLVED"),IF(AB162="P05",IF(L162="Partial","CONF-DIRECT-FIT-PARTIAL","CONF-DIRECT-FIT"),IF(AB162="P06","CONF-MISSING-OR-UNCHECKED",IF(AB162="P07",IF(F162="No material change","CONF-SC-NMC-CONTRADICTION","CONF-CONTRADICTION"),IF(AB162="P08",IF(Q162="Material and unresolved","CONF-NOT-ASSIGNABLE-ASSUMPTION",IF(AND(F162="No material change",OR(J162="Stale",S162="Stale for current decision")),"CONF-SC-NMC-STALE",IF(S162="Context not established","CONF-NOT-ASSIGNABLE-CONTEXT","CONF-NOT-ASSIGNABLE-STALE-CURRENT"))),IF(AB162="P09",IF(AND(F162="Use with limits",G162=""),"CONF-SC-LIMIT-MISSING",IF(AND(F162="No material change",H162="Changed exact claim"),"CONF-SC-NMC-CLAIM-CHANGED",IF(AND(F162="No material change",I162="Changed decision use"),"CONF-SC-NMC-USE-CHANGED",IF(AND(OR(O162="Multiple independent lines",O162="One independent line"),P162="Not established"),"CONF-SC-INDEPENDENCE-UNPROVEN",IF(AND(Q162="None",R162&lt;&gt;""),"CONF-SC-ASSUMPTION-CONFLICT","CONF-SC-UNCLASSIFIED"))))),IF(AB162="P10",IF(Q162="Material but bounded","CONF-LOW-ASSUMPTION",IF(AND(S162="Historical but deliberately bounded",J162="Limited / weak"),"CONF-LOW-HISTORICAL",IF(O162="Not established","CONF-LOW-NOT-ESTABLISHED",IF(AND(J162="Limited / weak",O162="Multiple independent lines",P162="Established independent origins",T162="Likely to change assessment"),"CONF-LOW-WEAK-LINES",IF(AND(O162="Single-origin only",NOT(AND(F162="Use",J162="Fit",OR(K162="Supported",K162="Inferred"),L162="Yes",OR(M162="None found",M162="Apparent contradiction resolved"),N162="None",O162="Single-origin only",OR(Q162="None",Q162="Limited and visible"),S162="Fit for current decision",T162="Unlikely to change assessment"))),"CONF-LOW-SINGLE-ORIGIN","CONF-LOW-SENSITIVE"))))),IF(AB162="P11",IF(F162="No material change","CONF-MODERATE-NMC",IF(F162="Use with limits","CONF-MODERATE-LIMITED",IF(S162="Historical but deliberately bounded","CONF-MODERATE-HISTORICAL",IF(P162="Shared or dependent origins","CONF-MODERATE-SHARED-ORIGINS",IF(OR(O162="One independent line",AND(F162="Use",J162="Fit",OR(K162="Supported",K162="Inferred"),L162="Yes",OR(M162="None found",M162="Apparent contradiction resolved"),N162="None",O162="Single-origin only",OR(Q162="None",Q162="Limited and visible"),S162="Fit for current decision",T162="Unlikely to change assessment")),"CONF-MODERATE-ONE-LINE",IF(AND(J162="Limited / weak",O162="Multiple independent lines",P162="Established independent origins",OR(T162="Unlikely to change assessment",T162="Could change scope or wording")),"CONF-MODERATE-WEAK-LINES","CONF-MODERATE-SENSITIVE")))))),IF(AB162="P12",IF(F162="No material change","CONF-HIGH-NMC",IF(K162="Inferred","CONF-HIGH-INFERENCE-RETAINED","CONF-HIGH-DIRECT-INDEPENDENT")),""))))))))))))))</x:f>
      </x:c>
      <x:c r="AD162" s="38" t="str">
        <x:f>IF(A162="","",IF(AC162="A184-TECH-INVALID-ENUM","One or more active Stage 1 controlled values are invalid.",IF(AC162="A184-INCOMPLETE","The active Stage 1 assessment is incomplete.",IF(AC162="A184-UPSTREAM-REFUSE","What Counts as Reliable Evidence in Competitor Analysis? returned Refuse claim.",IF(AC162="A184-UPSTREAM-REVIEW","What Counts as Reliable Evidence in Competitor Analysis? returned Review required.",IF(AC162="A184-SC-NMC-UNRESOLVED","The no-material-change claim remains unresolved.",IF(AC162="A184-UPSTREAM-UNRESOLVED","The claim remains unresolved.",IF(AC162="A184-DIRECT-FIT","The evidence does not directly fit the exact submitted claim.",IF(AC162="A184-DIRECT-FIT-PARTIAL","The submitted claim only partially fits the evidence.",IF(AC162="A184-MISSING-OR-UNCHECKED","Required evidence is missing, unavailable, unknown, or contradiction checking is incomplete.",IF(AC162="A184-CONTRADICTION","A material contradiction remains unresolved.",IF(AC162="A184-SC-NMC-CONTRADICTION","The no-material-change submission contains an unresolved material contradiction.",IF(AC162="A184-NOT-ASSIGNABLE-ASSUMPTION","A material assumption remains unresolved.",IF(AC162="A184-NOT-ASSIGNABLE-CONTEXT","The relevant context is not established.",IF(AC162="A184-NOT-ASSIGNABLE-STALE-CURRENT","The evidence or context is stale for the current decision.",IF(AC162="A184-SC-NMC-STALE","The no-material-change assessment is stale for the current decision.",IF(AC162="A184-SC-ASSUMPTION-CONFLICT","The assumption category and detail conflict.",IF(AC162="A184-SC-INDEPENDENCE-UNPROVEN","Independent origins are not established.",IF(AC162="A184-SC-LIMIT-MISSING","Use with limits requires a named limitation.",IF(AC162="A184-SC-NMC-CLAIM-CHANGED","The exact claim changed, so prior confidence cannot be carried forward.",IF(AC162="A184-SC-NMC-USE-CHANGED","The decision use changed.",IF(AC162="A184-SC-UNCLASSIFIED","The valid input combination has no authorized classification.",IF(AC162="A184-LOW-ASSUMPTION","A bounded material assumption makes the eligible assessment fragile.",IF(AC162="A184-LOW-HISTORICAL","Historical, weak support makes the assessment fragile.",IF(AC162="A184-LOW-NOT-ESTABLISHED","Support exists but independent support is not established.",IF(AC162="A184-LOW-SENSITIVE","Plausible new evidence is likely to change the assessment.",IF(AC162="A184-LOW-SINGLE-ORIGIN","The eligible assessment depends on one origin and fails the stable single-origin conjunction.",IF(AC162="A184-LOW-WEAK-LINES","Multiple independent lines remain weak and the result is likely to change.",IF(AC162="A184-MODERATE-HISTORICAL","The evidence supports a deliberately historical, bounded assessment.",IF(AC162="A184-MODERATE-LIMITED","The assessment is eligible only within the named limitation.",IF(AC162="A184-MODERATE-NMC","The unchanged assessment remains eligible but retains meaningful uncertainty.",IF(AC162="A184-MODERATE-ONE-LINE","The assessment rests on one effective line of support.",IF(AC162="A184-MODERATE-SENSITIVE","Meaningful new evidence could change the scope or wording.",IF(AC162="A184-MODERATE-SHARED-ORIGINS","The lines share or depend on common origins, reducing independent corroboration.",IF(AC162="A184-MODERATE-WEAK-LINES","Established independent origins support the assessment, but the evidence remains limited or weak.",IF(AC162="A184-HIGH-DIRECT-INDEPENDENT","Direct, coherent support with established independent origins and limited visible assumptions supports the bounded assessment.",IF(AC162="A184-HIGH-INFERENCE-RETAINED","Direct, coherent support with established independent origins supports the bounded inference; it remains explicitly an inference.",IF(AC162="A184-HIGH-NMC","The exact claim and decision use are unchanged and the strong-support conditions remain satisfied.",""))))))))))))))))))))))))))))))))))))))</x:f>
      </x:c>
      <x:c r="AE162" s="38" t="str">
        <x:f>IF(A162="","",IF(Z162="Invalid controlled input","No confidence statement is permitted.",IF(Z162="Incomplete","No confidence statement is permitted until Stage 1 is complete.",IF(Z162="Not eligible","Confidence not assignable: no confidence statement is permitted for "&amp;C162&amp;" because "&amp;AD162&amp;" "&amp;AG162,IF(AA162="High confidence",IF(K162="Inferred","The evidence supports the inference that ","The available evidence strongly supports the assessment that ")&amp;C162&amp;", with High confidence within "&amp;D162&amp;". The principal remaining uncertainty is "&amp;U162,IF(AA162="Moderate confidence",IF(K162="Inferred","The evidence supports the inference that ","The available evidence supports the assessment that ")&amp;C162&amp;", with Moderate confidence within "&amp;D162&amp;". "&amp;U162&amp;" could change its scope or wording.",IF(K162="Inferred","The limited evidence supports the provisional inference that ","Limited evidence weakly supports the bounded assessment that ")&amp;C162&amp;". Treat it as provisional because "&amp;U162))))))</x:f>
      </x:c>
      <x:c r="AF162" s="38" t="str">
        <x:f>IF(A162="","",IF(Z162="Invalid controlled input","Do not preserve or reuse a previous result.",IF(Z162="Incomplete","Do not infer a result from partial inputs.",IF(Z162="Not eligible","Do not use High, Moderate or Low confidence, zero confidence, very low confidence, or wording that presents the claim as established.",IF(AA162="High confidence","Do not say certain, proven, guaranteed, definitely, conclusive, established fact, or assign a numerical probability.",IF(AA162="Moderate confidence","Do not say definitive, conclusive, established fact, or attach a percentage band.","Do not say shows, confirms, demonstrates as established, or use Low confidence to rescue an unsupported claim."))))))</x:f>
      </x:c>
      <x:c r="AG162" s="38" t="str">
        <x:f>IF(A162="","",IF(AC162="A184-TECH-INVALID-ENUM","Correct the exact invalid value and resubmit.",IF(AC162="A184-INCOMPLETE","Complete every active Stage 1 field.",IF(AC162="A184-UPSTREAM-REFUSE","Resolve or replace the refused claim through What Counts as Reliable Evidence in Competitor Analysis?.",IF(AC162="A184-UPSTREAM-REVIEW","Complete the review in What Counts as Reliable Evidence in Competitor Analysis? before confidence assessment.",IF(AC162="A184-SC-NMC-UNRESOLVED","Resolve the claim status upstream before assigning confidence.",IF(AC162="A184-UPSTREAM-UNRESOLVED","Resolve the claim status upstream before assigning confidence.",IF(AC162="A184-DIRECT-FIT","Narrow or replace the claim and rerun What Counts as Reliable Evidence in Competitor Analysis?.",IF(AC162="A184-DIRECT-FIT-PARTIAL","Submit the separately narrowed proposition approved through What Counts as Reliable Evidence in Competitor Analysis? as the new Exact claim with Direct claim fit set to Yes.",IF(AC162="A184-MISSING-OR-UNCHECKED","Recover or document the required evidence and complete the review in What Counts as Reliable Evidence in Competitor Analysis? before assigning confidence.",IF(AC162="A184-CONTRADICTION","Resolve or preserve the contradiction through How to Handle Contradictory Competitor Evidence before assigning confidence.",IF(AC162="A184-SC-NMC-CONTRADICTION","Resolve or preserve the contradiction through How to Handle Contradictory Competitor Evidence before assigning confidence.",IF(AC162="A184-NOT-ASSIGNABLE-ASSUMPTION","Resolve the material assumption or narrow the claim.",IF(AC162="A184-NOT-ASSIGNABLE-CONTEXT","Establish the relevant context before assigning confidence.",IF(AC162="A184-NOT-ASSIGNABLE-STALE-CURRENT","Update or historically bind the evidence through When Competitor Evidence Becomes Too Old to Use.",IF(AC162="A184-SC-NMC-STALE","Run a fresh assessment with current evidence.",IF(AC162="A184-SC-ASSUMPTION-CONFLICT","Choose a bounded assumption category or remove the detail.",IF(AC162="A184-SC-INDEPENDENCE-UNPROVEN","Trace origins or correct the support category.",IF(AC162="A184-SC-LIMIT-MISSING","Add the exact limitation or correct the upstream outcome.",IF(AC162="A184-SC-NMC-CLAIM-CHANGED","Run a fresh assessment.",IF(AC162="A184-SC-NMC-USE-CHANGED","Run a fresh assessment for the new use.",IF(AC162="A184-SC-UNCLASSIFIED","Return to method governance; do not invent a result.",IF(AC162="A184-LOW-ASSUMPTION","Keep the assumption explicit and seek evidence that could remove it.",IF(AC162="A184-LOW-HISTORICAL","Use only historically bounded wording and seek current evidence.",IF(AC162="A184-LOW-NOT-ESTABLISHED","Trace provenance or collect genuinely independent evidence.",IF(AC162="A184-LOW-SENSITIVE","Collect the evidence most likely to change the result.",IF(AC162="A184-LOW-SINGLE-ORIGIN","Seek genuinely independent corroboration.",IF(AC162="A184-LOW-WEAK-LINES","Strengthen direct support before consequential use.",IF(AC162="A184-MODERATE-HISTORICAL","Do not generalize it to the current decision without fresh evidence.",IF(AC162="A184-MODERATE-LIMITED","Reopen if the named limitation no longer holds.",IF(AC162="A184-MODERATE-NMC","Reopen if the exact claim, use, evidence or context changes.",IF(AC162="A184-MODERATE-ONE-LINE","A second genuinely independent line could change scope or wording.",IF(AC162="A184-MODERATE-SENSITIVE","Name the likely change trigger and keep the statement bounded.",IF(AC162="A184-MODERATE-SHARED-ORIGINS","Seek genuinely independent origins.",IF(AC162="A184-MODERATE-WEAK-LINES","Strengthen the direct evidence and preserve the limitation.",IF(AC162="A184-HIGH-DIRECT-INDEPENDENT","Reopen on the named evidence, context, assumption or decision-use trigger.",IF(AC162="A184-HIGH-INFERENCE-RETAINED","Retain the inference marker and reopen on the named trigger.",IF(AC162="A184-HIGH-NMC","Reopen on the named evidence, context, assumption or decision-use trigger.",""))))))))))))))))))))))))))))))))))))))</x:f>
      </x:c>
      <x:c r="AH162" s="38" t="str">
        <x:f>IF(A162="","",IF(Z162&lt;&gt;"Eligible","",IF(AND(V162="Consequential / high-impact",W162="Hard to reverse"),"CONF-OVERLAY-CONSEQUENCE + CONF-OVERLAY-HARD-TO-REVERSE",IF(AND(AA162="Low confidence",W162="Hard to reverse"),"CONF-OVERLAY-HARD-TO-REVERSE",IF(V162="Consequential / high-impact","CONF-OVERLAY-CONSEQUENCE",IF(W162="Hard to reverse","CONF-OVERLAY-HARD-TO-REVERSE",IF(OR(V162="Material / decision-changing",W162="Costly to reverse"),"CONF-OVERLAY-CONSEQUENCE","")))))))</x:f>
      </x:c>
      <x:c r="AI162" s="38" t="str">
        <x:f>IF(A162="","",IF(Z162&lt;&gt;"Eligible","",IF(AND(V162="Consequential / high-impact",W162="Hard to reverse"),IF(AA162="Low confidence","Independent review and formal approval required; default to deferral, evidence collection or a reversible test.","Independent accountable review and formal approval required before a consequential, hard-to-reverse action."),IF(AND(AA162="Low confidence",W162="Hard to reverse"),"Independent review and formal approval required; default to deferral, evidence collection or a reversible test.",IF(V162="Consequential / high-impact","Independent accountable review and formal approval required.",IF(W162="Hard to reverse","Independent review required before a hard-to-reverse action.",IF(OR(V162="Material / decision-changing",W162="Costly to reverse"),"Accountable reviewer required before material use.","Owner review; reopen on the named trigger.")))))))</x:f>
      </x:c>
      <x:c r="AJ162" s="38" t="str">
        <x:f>IF(A162="","",IF(Z162&lt;&gt;"Eligible","",IF(AND(V162="Consequential / high-impact",W162="Hard to reverse"),IF(AA162="Low confidence","Do not make an irreversible commitment from this Low-confidence assessment.","Prefer a reversible step and proceed only within the recorded scope after independent review; confidence itself is unchanged."),IF(AND(AA162="Low confidence",W162="Hard to reverse"),"Do not make an irreversible commitment from this Low-confidence assessment.",IF(V162="Consequential / high-impact","Proceed only within the recorded scope after independent review; confidence itself is unchanged.",IF(W162="Hard to reverse","Prefer a reversible step until review is complete.",IF(OR(V162="Material / decision-changing",W162="Costly to reverse"),"Use only after accountable review and within the stated boundary.","Proceed within the stated scope and preserve the reopen condition.")))))))</x:f>
      </x:c>
      <x:c r="AK162" s="37"/>
      <x:c r="AL162" s="37"/>
      <x:c r="AM162" s="37"/>
      <x:c r="AN162" s="37"/>
      <x:c r="AO162" s="42"/>
      <x:c r="AP162" s="38" t="str">
        <x:f>IF(A162="","",IF(Z162&lt;&gt;"Eligible","Not active",IF(OR(AND(AN162&lt;&gt;"",NOT(OR(EXACT(AN162,"Yes"),EXACT(AN162,"No")))),AND(AO162&lt;&gt;"",NOT(ISNUMBER(AO162)))),"H00",IF(OR(AK162="",AM162="",AN162=""),"H01",IF(AND(OR(V162="Material / decision-changing",V162="Consequential / high-impact",W162="Costly to reverse",W162="Hard to reverse"),AL162=""),"H02",IF(AND(OR(V162="Consequential / high-impact",W162="Hard to reverse"),AK162&lt;&gt;"",AL162&lt;&gt;"",EXACT(AK162,AL162)),"H03",IF(AND(AN162="Yes",AO162=""),"H04",IF(AND(AN162="No",AO162&lt;&gt;""),"H05","H06"))))))))</x:f>
      </x:c>
      <x:c r="AQ162" s="38" t="str">
        <x:f>IF(A162="","",IF(AP162="Not active","Not active",IF(OR(AP162="H00",AP162="H01",AP162="H04"),"Incomplete",IF(OR(AP162="H02",AP162="H03",AP162="H05"),"Draft","Complete"))))</x:f>
      </x:c>
      <x:c r="AR162" s="38" t="str">
        <x:f>IF(A162="","",IF(AP162="H00","CONF-HANDOFF-INVALID",IF(AP162="H01","CONF-HANDOFF-INCOMPLETE",IF(AP162="H02","CONF-HANDOFF-REVIEWER",IF(AP162="H03","CONF-HANDOFF-INDEPENDENCE",IF(AP162="H04","CONF-HANDOFF-DATE",IF(AP162="H05","CONF-HANDOFF-DATE-NOT-MATERIAL","")))))))</x:f>
      </x:c>
      <x:c r="AS162" s="38" t="str">
        <x:f>IF(A162="","",IF(AP162="H06","Permitted","Prohibited"))</x:f>
      </x:c>
      <x:c r="AT162" s="38" t="str">
        <x:f>IF(A162="","",IF(OR(AB162="P162",AB162="P163",AB162="P165",AB162="P166"),"What Counts as Reliable Evidence in Competitor Analysis?",IF(AB162="P164","Observed, Inferred and Unresolved Evidence",IF(AB162="P167","How to Handle Contradictory Competitor Evidence",IF(AB162="P168","When Competitor Evidence Becomes Too Old to Use","")))))</x:f>
      </x:c>
      <x:c r="AU162" s="38" t="str">
        <x:f>IF(A162="","","SERPIFAI Confidence Statement Method v1.0.1")</x:f>
      </x:c>
      <x:c r="AV162" s="38" t="str">
        <x:f>IF(A162="","","Qualitative evidence-and-uncertainty protocol; not probability, calibrated accuracy, scoring, assurance or a guarantee.")</x:f>
      </x:c>
    </x:row>
    <x:row r="163">
      <x:c r="A163" s="37"/>
      <x:c r="B163" s="37"/>
      <x:c r="C163" s="37"/>
      <x:c r="D163" s="37"/>
      <x:c r="E163" s="42"/>
      <x:c r="F163" s="37"/>
      <x:c r="G163" s="37"/>
      <x:c r="H163" s="37"/>
      <x:c r="I163" s="37"/>
      <x:c r="J163" s="37"/>
      <x:c r="K163" s="37"/>
      <x:c r="L163" s="37"/>
      <x:c r="M163" s="37"/>
      <x:c r="N163" s="37"/>
      <x:c r="O163" s="37"/>
      <x:c r="P163" s="37"/>
      <x:c r="Q163" s="37"/>
      <x:c r="R163" s="37"/>
      <x:c r="S163" s="37"/>
      <x:c r="T163" s="37"/>
      <x:c r="U163" s="37"/>
      <x:c r="V163" s="37"/>
      <x:c r="W163" s="37"/>
      <x:c r="X163" s="38" t="str">
        <x:f>IF(A163="","",IF(NOT(AND(OR(EXACT(F163,"Use"),EXACT(F163,"Use with limits"),EXACT(F163,"Review required"),EXACT(F163,"Refuse claim"),EXACT(F163,"No material change")),OR(EXACT(J163,"Fit"),EXACT(J163,"Limited / weak"),EXACT(J163,"Stale"),EXACT(J163,"Contradictory"),EXACT(J163,"Missing")),OR(EXACT(K163,"Supported"),EXACT(K163,"Inferred"),EXACT(K163,"Unresolved")),OR(EXACT(L163,"Yes"),EXACT(L163,"Partial"),EXACT(L163,"No"),EXACT(L163,"Unknown")),OR(EXACT(M163,"None found"),EXACT(M163,"Apparent contradiction resolved"),EXACT(M163,"Material contradiction unresolved"),EXACT(M163,"Not checked")),OR(EXACT(N163,"None"),EXACT(N163,"Recoverable missing evidence"),EXACT(N163,"Material evidence unavailable"),EXACT(N163,"Unknown")),OR(EXACT(O163,"Multiple independent lines"),EXACT(O163,"One independent line"),EXACT(O163,"Single-origin only"),EXACT(O163,"Not established")),OR(EXACT(Q163,"None"),EXACT(Q163,"Limited and visible"),EXACT(Q163,"Material but bounded"),EXACT(Q163,"Material and unresolved")),OR(EXACT(S163,"Fit for current decision"),EXACT(S163,"Historical but deliberately bounded"),EXACT(S163,"Stale for current decision"),EXACT(S163,"Context not established")),OR(EXACT(T163,"Unlikely to change assessment"),EXACT(T163,"Could change scope or wording"),EXACT(T163,"Likely to change assessment")),OR(EXACT(V163,"Routine / descriptive"),EXACT(V163,"Material / decision-changing"),EXACT(V163,"Consequential / high-impact")),OR(EXACT(W163,"Easy to reverse"),EXACT(W163,"Costly to reverse"),EXACT(W163,"Hard to reverse")),IF(F163="No material change",OR(EXACT(H163,"Unchanged exact claim"),EXACT(H163,"Changed exact claim")),TRUE),IF(F163="No material change",OR(EXACT(I163,"Unchanged decision use"),EXACT(I163,"Changed decision use")),TRUE),IF(OR(O163="Multiple independent lines",O163="One independent line"),OR(EXACT(P163,"Established independent origins"),EXACT(P163,"Shared or dependent origins"),EXACT(P163,"Not established")),TRUE))),"Invalid","Valid"))</x:f>
      </x:c>
      <x:c r="Y163" s="38" t="str">
        <x:f>IF(A163="","",IF(X163="Invalid","Not evaluated after P00",IF(OR(C163="",D163="",F163="",IF(F163="No material change",OR(H163="",I163=""),FALSE),J163="",K163="",L163="",M163="",N163="",O163="",IF(OR(O163="Multiple independent lines",O163="One independent line"),P163="",FALSE),Q163="",IF(Q163&lt;&gt;"None",R163="",FALSE),S163="",T163="",U163="",V163="",W163=""),"Incomplete","Complete")))</x:f>
      </x:c>
      <x:c r="Z163" s="38" t="str">
        <x:f>IF(A163="","",IF(AB163="P00","Invalid controlled input",IF(AB163="P01","Incomplete",IF(OR(AB163="P02",AB163="P03",AB163="P04",AB163="P05",AB163="P06",AB163="P07",AB163="P08",AB163="P09"),"Not eligible","Eligible"))))</x:f>
      </x:c>
      <x:c r="AA163" s="38" t="str">
        <x:f>IF(A163="","",IF(AB163="P00","No confidence assigned",IF(AB163="P01","No confidence result",IF(OR(AB163="P02",AB163="P03",AB163="P04",AB163="P05",AB163="P06",AB163="P07",AB163="P08",AB163="P09"),"Confidence not assignable",IF(AB163="P10","Low confidence",IF(AB163="P11","Moderate confidence","High confidence"))))))</x:f>
      </x:c>
      <x:c r="AB163" s="38" t="str">
        <x:f>IF(A163="","",IF(X163="Invalid","P00",IF(Y163="Incomplete","P01",IF(F163="Refuse claim","P02",IF(F163="Review required","P03",IF(K163="Unresolved","P04",IF(OR(L163="No",L163="Unknown",L163="Partial"),"P05",IF(OR(J163="Missing",N163&lt;&gt;"None",M163="Not checked"),"P06",IF(OR(J163="Contradictory",M163="Material contradiction unresolved"),"P07",IF(OR(J163="Stale",S163="Stale for current decision",S163="Context not established",Q163="Material and unresolved"),"P08",IF(OR(AND(F163="Use with limits",G163=""),AND(F163="No material change",H163="Changed exact claim"),AND(F163="No material change",I163="Changed decision use"),AND(OR(O163="Multiple independent lines",O163="One independent line"),P163="Not established"),AND(Q163="None",R163&lt;&gt;"")),"P09",IF(OR(Q163="Material but bounded",AND(S163="Historical but deliberately bounded",J163="Limited / weak"),O163="Not established",AND(J163="Limited / weak",O163="Multiple independent lines",P163="Established independent origins",T163="Likely to change assessment"),AND(O163="Single-origin only",NOT(AND(F163="Use",J163="Fit",OR(K163="Supported",K163="Inferred"),L163="Yes",OR(M163="None found",M163="Apparent contradiction resolved"),N163="None",O163="Single-origin only",OR(Q163="None",Q163="Limited and visible"),S163="Fit for current decision",T163="Unlikely to change assessment"))),T163="Likely to change assessment"),"P10",IF(OR(AND(F163="No material change",NOT(AND(OR(F163="Use",F163="No material change"),IF(F163="No material change",AND(H163="Unchanged exact claim",I163="Unchanged decision use"),TRUE),J163="Fit",OR(K163="Supported",K163="Inferred"),L163="Yes",OR(M163="None found",M163="Apparent contradiction resolved"),N163="None",O163="Multiple independent lines",P163="Established independent origins",OR(Q163="None",Q163="Limited and visible"),S163="Fit for current decision",T163="Unlikely to change assessment"))),F163="Use with limits",S163="Historical but deliberately bounded",P163="Shared or dependent origins",O163="One independent line",AND(F163="Use",J163="Fit",OR(K163="Supported",K163="Inferred"),L163="Yes",OR(M163="None found",M163="Apparent contradiction resolved"),N163="None",O163="Single-origin only",OR(Q163="None",Q163="Limited and visible"),S163="Fit for current decision",T163="Unlikely to change assessment"),AND(J163="Limited / weak",O163="Multiple independent lines",P163="Established independent origins",OR(T163="Unlikely to change assessment",T163="Could change scope or wording")),T163="Could change scope or wording"),"P11",IF(AND(OR(F163="Use",F163="No material change"),IF(F163="No material change",AND(H163="Unchanged exact claim",I163="Unchanged decision use"),TRUE),J163="Fit",OR(K163="Supported",K163="Inferred"),L163="Yes",OR(M163="None found",M163="Apparent contradiction resolved"),N163="None",O163="Multiple independent lines",P163="Established independent origins",OR(Q163="None",Q163="Limited and visible"),S163="Fit for current decision",T163="Unlikely to change assessment"),"P12","P09"))))))))))))))</x:f>
      </x:c>
      <x:c r="AC163" s="38" t="str">
        <x:f>IF(A163="","",IF(AB163="P00","CONF-TECH-INVALID-ENUM",IF(AB163="P01","CONF-INCOMPLETE",IF(AB163="P02","CONF-UPSTREAM-REFUSE",IF(AB163="P03","CONF-UPSTREAM-REVIEW",IF(AB163="P04",IF(F163="No material change","CONF-SC-NMC-UNRESOLVED","CONF-UPSTREAM-UNRESOLVED"),IF(AB163="P05",IF(L163="Partial","CONF-DIRECT-FIT-PARTIAL","CONF-DIRECT-FIT"),IF(AB163="P06","CONF-MISSING-OR-UNCHECKED",IF(AB163="P07",IF(F163="No material change","CONF-SC-NMC-CONTRADICTION","CONF-CONTRADICTION"),IF(AB163="P08",IF(Q163="Material and unresolved","CONF-NOT-ASSIGNABLE-ASSUMPTION",IF(AND(F163="No material change",OR(J163="Stale",S163="Stale for current decision")),"CONF-SC-NMC-STALE",IF(S163="Context not established","CONF-NOT-ASSIGNABLE-CONTEXT","CONF-NOT-ASSIGNABLE-STALE-CURRENT"))),IF(AB163="P09",IF(AND(F163="Use with limits",G163=""),"CONF-SC-LIMIT-MISSING",IF(AND(F163="No material change",H163="Changed exact claim"),"CONF-SC-NMC-CLAIM-CHANGED",IF(AND(F163="No material change",I163="Changed decision use"),"CONF-SC-NMC-USE-CHANGED",IF(AND(OR(O163="Multiple independent lines",O163="One independent line"),P163="Not established"),"CONF-SC-INDEPENDENCE-UNPROVEN",IF(AND(Q163="None",R163&lt;&gt;""),"CONF-SC-ASSUMPTION-CONFLICT","CONF-SC-UNCLASSIFIED"))))),IF(AB163="P10",IF(Q163="Material but bounded","CONF-LOW-ASSUMPTION",IF(AND(S163="Historical but deliberately bounded",J163="Limited / weak"),"CONF-LOW-HISTORICAL",IF(O163="Not established","CONF-LOW-NOT-ESTABLISHED",IF(AND(J163="Limited / weak",O163="Multiple independent lines",P163="Established independent origins",T163="Likely to change assessment"),"CONF-LOW-WEAK-LINES",IF(AND(O163="Single-origin only",NOT(AND(F163="Use",J163="Fit",OR(K163="Supported",K163="Inferred"),L163="Yes",OR(M163="None found",M163="Apparent contradiction resolved"),N163="None",O163="Single-origin only",OR(Q163="None",Q163="Limited and visible"),S163="Fit for current decision",T163="Unlikely to change assessment"))),"CONF-LOW-SINGLE-ORIGIN","CONF-LOW-SENSITIVE"))))),IF(AB163="P11",IF(F163="No material change","CONF-MODERATE-NMC",IF(F163="Use with limits","CONF-MODERATE-LIMITED",IF(S163="Historical but deliberately bounded","CONF-MODERATE-HISTORICAL",IF(P163="Shared or dependent origins","CONF-MODERATE-SHARED-ORIGINS",IF(OR(O163="One independent line",AND(F163="Use",J163="Fit",OR(K163="Supported",K163="Inferred"),L163="Yes",OR(M163="None found",M163="Apparent contradiction resolved"),N163="None",O163="Single-origin only",OR(Q163="None",Q163="Limited and visible"),S163="Fit for current decision",T163="Unlikely to change assessment")),"CONF-MODERATE-ONE-LINE",IF(AND(J163="Limited / weak",O163="Multiple independent lines",P163="Established independent origins",OR(T163="Unlikely to change assessment",T163="Could change scope or wording")),"CONF-MODERATE-WEAK-LINES","CONF-MODERATE-SENSITIVE")))))),IF(AB163="P12",IF(F163="No material change","CONF-HIGH-NMC",IF(K163="Inferred","CONF-HIGH-INFERENCE-RETAINED","CONF-HIGH-DIRECT-INDEPENDENT")),""))))))))))))))</x:f>
      </x:c>
      <x:c r="AD163" s="38" t="str">
        <x:f>IF(A163="","",IF(AC163="A185-TECH-INVALID-ENUM","One or more active Stage 1 controlled values are invalid.",IF(AC163="A185-INCOMPLETE","The active Stage 1 assessment is incomplete.",IF(AC163="A185-UPSTREAM-REFUSE","What Counts as Reliable Evidence in Competitor Analysis? returned Refuse claim.",IF(AC163="A185-UPSTREAM-REVIEW","What Counts as Reliable Evidence in Competitor Analysis? returned Review required.",IF(AC163="A185-SC-NMC-UNRESOLVED","The no-material-change claim remains unresolved.",IF(AC163="A185-UPSTREAM-UNRESOLVED","The claim remains unresolved.",IF(AC163="A185-DIRECT-FIT","The evidence does not directly fit the exact submitted claim.",IF(AC163="A185-DIRECT-FIT-PARTIAL","The submitted claim only partially fits the evidence.",IF(AC163="A185-MISSING-OR-UNCHECKED","Required evidence is missing, unavailable, unknown, or contradiction checking is incomplete.",IF(AC163="A185-CONTRADICTION","A material contradiction remains unresolved.",IF(AC163="A185-SC-NMC-CONTRADICTION","The no-material-change submission contains an unresolved material contradiction.",IF(AC163="A185-NOT-ASSIGNABLE-ASSUMPTION","A material assumption remains unresolved.",IF(AC163="A185-NOT-ASSIGNABLE-CONTEXT","The relevant context is not established.",IF(AC163="A185-NOT-ASSIGNABLE-STALE-CURRENT","The evidence or context is stale for the current decision.",IF(AC163="A185-SC-NMC-STALE","The no-material-change assessment is stale for the current decision.",IF(AC163="A185-SC-ASSUMPTION-CONFLICT","The assumption category and detail conflict.",IF(AC163="A185-SC-INDEPENDENCE-UNPROVEN","Independent origins are not established.",IF(AC163="A185-SC-LIMIT-MISSING","Use with limits requires a named limitation.",IF(AC163="A185-SC-NMC-CLAIM-CHANGED","The exact claim changed, so prior confidence cannot be carried forward.",IF(AC163="A185-SC-NMC-USE-CHANGED","The decision use changed.",IF(AC163="A185-SC-UNCLASSIFIED","The valid input combination has no authorized classification.",IF(AC163="A185-LOW-ASSUMPTION","A bounded material assumption makes the eligible assessment fragile.",IF(AC163="A185-LOW-HISTORICAL","Historical, weak support makes the assessment fragile.",IF(AC163="A185-LOW-NOT-ESTABLISHED","Support exists but independent support is not established.",IF(AC163="A185-LOW-SENSITIVE","Plausible new evidence is likely to change the assessment.",IF(AC163="A185-LOW-SINGLE-ORIGIN","The eligible assessment depends on one origin and fails the stable single-origin conjunction.",IF(AC163="A185-LOW-WEAK-LINES","Multiple independent lines remain weak and the result is likely to change.",IF(AC163="A185-MODERATE-HISTORICAL","The evidence supports a deliberately historical, bounded assessment.",IF(AC163="A185-MODERATE-LIMITED","The assessment is eligible only within the named limitation.",IF(AC163="A185-MODERATE-NMC","The unchanged assessment remains eligible but retains meaningful uncertainty.",IF(AC163="A185-MODERATE-ONE-LINE","The assessment rests on one effective line of support.",IF(AC163="A185-MODERATE-SENSITIVE","Meaningful new evidence could change the scope or wording.",IF(AC163="A185-MODERATE-SHARED-ORIGINS","The lines share or depend on common origins, reducing independent corroboration.",IF(AC163="A185-MODERATE-WEAK-LINES","Established independent origins support the assessment, but the evidence remains limited or weak.",IF(AC163="A185-HIGH-DIRECT-INDEPENDENT","Direct, coherent support with established independent origins and limited visible assumptions supports the bounded assessment.",IF(AC163="A185-HIGH-INFERENCE-RETAINED","Direct, coherent support with established independent origins supports the bounded inference; it remains explicitly an inference.",IF(AC163="A185-HIGH-NMC","The exact claim and decision use are unchanged and the strong-support conditions remain satisfied.",""))))))))))))))))))))))))))))))))))))))</x:f>
      </x:c>
      <x:c r="AE163" s="38" t="str">
        <x:f>IF(A163="","",IF(Z163="Invalid controlled input","No confidence statement is permitted.",IF(Z163="Incomplete","No confidence statement is permitted until Stage 1 is complete.",IF(Z163="Not eligible","Confidence not assignable: no confidence statement is permitted for "&amp;C163&amp;" because "&amp;AD163&amp;" "&amp;AG163,IF(AA163="High confidence",IF(K163="Inferred","The evidence supports the inference that ","The available evidence strongly supports the assessment that ")&amp;C163&amp;", with High confidence within "&amp;D163&amp;". The principal remaining uncertainty is "&amp;U163,IF(AA163="Moderate confidence",IF(K163="Inferred","The evidence supports the inference that ","The available evidence supports the assessment that ")&amp;C163&amp;", with Moderate confidence within "&amp;D163&amp;". "&amp;U163&amp;" could change its scope or wording.",IF(K163="Inferred","The limited evidence supports the provisional inference that ","Limited evidence weakly supports the bounded assessment that ")&amp;C163&amp;". Treat it as provisional because "&amp;U163))))))</x:f>
      </x:c>
      <x:c r="AF163" s="38" t="str">
        <x:f>IF(A163="","",IF(Z163="Invalid controlled input","Do not preserve or reuse a previous result.",IF(Z163="Incomplete","Do not infer a result from partial inputs.",IF(Z163="Not eligible","Do not use High, Moderate or Low confidence, zero confidence, very low confidence, or wording that presents the claim as established.",IF(AA163="High confidence","Do not say certain, proven, guaranteed, definitely, conclusive, established fact, or assign a numerical probability.",IF(AA163="Moderate confidence","Do not say definitive, conclusive, established fact, or attach a percentage band.","Do not say shows, confirms, demonstrates as established, or use Low confidence to rescue an unsupported claim."))))))</x:f>
      </x:c>
      <x:c r="AG163" s="38" t="str">
        <x:f>IF(A163="","",IF(AC163="A185-TECH-INVALID-ENUM","Correct the exact invalid value and resubmit.",IF(AC163="A185-INCOMPLETE","Complete every active Stage 1 field.",IF(AC163="A185-UPSTREAM-REFUSE","Resolve or replace the refused claim through What Counts as Reliable Evidence in Competitor Analysis?.",IF(AC163="A185-UPSTREAM-REVIEW","Complete the review in What Counts as Reliable Evidence in Competitor Analysis? before confidence assessment.",IF(AC163="A185-SC-NMC-UNRESOLVED","Resolve the claim status upstream before assigning confidence.",IF(AC163="A185-UPSTREAM-UNRESOLVED","Resolve the claim status upstream before assigning confidence.",IF(AC163="A185-DIRECT-FIT","Narrow or replace the claim and rerun What Counts as Reliable Evidence in Competitor Analysis?.",IF(AC163="A185-DIRECT-FIT-PARTIAL","Submit the separately narrowed proposition approved through What Counts as Reliable Evidence in Competitor Analysis? as the new Exact claim with Direct claim fit set to Yes.",IF(AC163="A185-MISSING-OR-UNCHECKED","Recover or document the required evidence and complete the review in What Counts as Reliable Evidence in Competitor Analysis? before assigning confidence.",IF(AC163="A185-CONTRADICTION","Resolve or preserve the contradiction through How to Handle Contradictory Competitor Evidence before assigning confidence.",IF(AC163="A185-SC-NMC-CONTRADICTION","Resolve or preserve the contradiction through How to Handle Contradictory Competitor Evidence before assigning confidence.",IF(AC163="A185-NOT-ASSIGNABLE-ASSUMPTION","Resolve the material assumption or narrow the claim.",IF(AC163="A185-NOT-ASSIGNABLE-CONTEXT","Establish the relevant context before assigning confidence.",IF(AC163="A185-NOT-ASSIGNABLE-STALE-CURRENT","Update or historically bind the evidence through When Competitor Evidence Becomes Too Old to Use.",IF(AC163="A185-SC-NMC-STALE","Run a fresh assessment with current evidence.",IF(AC163="A185-SC-ASSUMPTION-CONFLICT","Choose a bounded assumption category or remove the detail.",IF(AC163="A185-SC-INDEPENDENCE-UNPROVEN","Trace origins or correct the support category.",IF(AC163="A185-SC-LIMIT-MISSING","Add the exact limitation or correct the upstream outcome.",IF(AC163="A185-SC-NMC-CLAIM-CHANGED","Run a fresh assessment.",IF(AC163="A185-SC-NMC-USE-CHANGED","Run a fresh assessment for the new use.",IF(AC163="A185-SC-UNCLASSIFIED","Return to method governance; do not invent a result.",IF(AC163="A185-LOW-ASSUMPTION","Keep the assumption explicit and seek evidence that could remove it.",IF(AC163="A185-LOW-HISTORICAL","Use only historically bounded wording and seek current evidence.",IF(AC163="A185-LOW-NOT-ESTABLISHED","Trace provenance or collect genuinely independent evidence.",IF(AC163="A185-LOW-SENSITIVE","Collect the evidence most likely to change the result.",IF(AC163="A185-LOW-SINGLE-ORIGIN","Seek genuinely independent corroboration.",IF(AC163="A185-LOW-WEAK-LINES","Strengthen direct support before consequential use.",IF(AC163="A185-MODERATE-HISTORICAL","Do not generalize it to the current decision without fresh evidence.",IF(AC163="A185-MODERATE-LIMITED","Reopen if the named limitation no longer holds.",IF(AC163="A185-MODERATE-NMC","Reopen if the exact claim, use, evidence or context changes.",IF(AC163="A185-MODERATE-ONE-LINE","A second genuinely independent line could change scope or wording.",IF(AC163="A185-MODERATE-SENSITIVE","Name the likely change trigger and keep the statement bounded.",IF(AC163="A185-MODERATE-SHARED-ORIGINS","Seek genuinely independent origins.",IF(AC163="A185-MODERATE-WEAK-LINES","Strengthen the direct evidence and preserve the limitation.",IF(AC163="A185-HIGH-DIRECT-INDEPENDENT","Reopen on the named evidence, context, assumption or decision-use trigger.",IF(AC163="A185-HIGH-INFERENCE-RETAINED","Retain the inference marker and reopen on the named trigger.",IF(AC163="A185-HIGH-NMC","Reopen on the named evidence, context, assumption or decision-use trigger.",""))))))))))))))))))))))))))))))))))))))</x:f>
      </x:c>
      <x:c r="AH163" s="38" t="str">
        <x:f>IF(A163="","",IF(Z163&lt;&gt;"Eligible","",IF(AND(V163="Consequential / high-impact",W163="Hard to reverse"),"CONF-OVERLAY-CONSEQUENCE + CONF-OVERLAY-HARD-TO-REVERSE",IF(AND(AA163="Low confidence",W163="Hard to reverse"),"CONF-OVERLAY-HARD-TO-REVERSE",IF(V163="Consequential / high-impact","CONF-OVERLAY-CONSEQUENCE",IF(W163="Hard to reverse","CONF-OVERLAY-HARD-TO-REVERSE",IF(OR(V163="Material / decision-changing",W163="Costly to reverse"),"CONF-OVERLAY-CONSEQUENCE","")))))))</x:f>
      </x:c>
      <x:c r="AI163" s="38" t="str">
        <x:f>IF(A163="","",IF(Z163&lt;&gt;"Eligible","",IF(AND(V163="Consequential / high-impact",W163="Hard to reverse"),IF(AA163="Low confidence","Independent review and formal approval required; default to deferral, evidence collection or a reversible test.","Independent accountable review and formal approval required before a consequential, hard-to-reverse action."),IF(AND(AA163="Low confidence",W163="Hard to reverse"),"Independent review and formal approval required; default to deferral, evidence collection or a reversible test.",IF(V163="Consequential / high-impact","Independent accountable review and formal approval required.",IF(W163="Hard to reverse","Independent review required before a hard-to-reverse action.",IF(OR(V163="Material / decision-changing",W163="Costly to reverse"),"Accountable reviewer required before material use.","Owner review; reopen on the named trigger.")))))))</x:f>
      </x:c>
      <x:c r="AJ163" s="38" t="str">
        <x:f>IF(A163="","",IF(Z163&lt;&gt;"Eligible","",IF(AND(V163="Consequential / high-impact",W163="Hard to reverse"),IF(AA163="Low confidence","Do not make an irreversible commitment from this Low-confidence assessment.","Prefer a reversible step and proceed only within the recorded scope after independent review; confidence itself is unchanged."),IF(AND(AA163="Low confidence",W163="Hard to reverse"),"Do not make an irreversible commitment from this Low-confidence assessment.",IF(V163="Consequential / high-impact","Proceed only within the recorded scope after independent review; confidence itself is unchanged.",IF(W163="Hard to reverse","Prefer a reversible step until review is complete.",IF(OR(V163="Material / decision-changing",W163="Costly to reverse"),"Use only after accountable review and within the stated boundary.","Proceed within the stated scope and preserve the reopen condition.")))))))</x:f>
      </x:c>
      <x:c r="AK163" s="37"/>
      <x:c r="AL163" s="37"/>
      <x:c r="AM163" s="37"/>
      <x:c r="AN163" s="37"/>
      <x:c r="AO163" s="42"/>
      <x:c r="AP163" s="38" t="str">
        <x:f>IF(A163="","",IF(Z163&lt;&gt;"Eligible","Not active",IF(OR(AND(AN163&lt;&gt;"",NOT(OR(EXACT(AN163,"Yes"),EXACT(AN163,"No")))),AND(AO163&lt;&gt;"",NOT(ISNUMBER(AO163)))),"H00",IF(OR(AK163="",AM163="",AN163=""),"H01",IF(AND(OR(V163="Material / decision-changing",V163="Consequential / high-impact",W163="Costly to reverse",W163="Hard to reverse"),AL163=""),"H02",IF(AND(OR(V163="Consequential / high-impact",W163="Hard to reverse"),AK163&lt;&gt;"",AL163&lt;&gt;"",EXACT(AK163,AL163)),"H03",IF(AND(AN163="Yes",AO163=""),"H04",IF(AND(AN163="No",AO163&lt;&gt;""),"H05","H06"))))))))</x:f>
      </x:c>
      <x:c r="AQ163" s="38" t="str">
        <x:f>IF(A163="","",IF(AP163="Not active","Not active",IF(OR(AP163="H00",AP163="H01",AP163="H04"),"Incomplete",IF(OR(AP163="H02",AP163="H03",AP163="H05"),"Draft","Complete"))))</x:f>
      </x:c>
      <x:c r="AR163" s="38" t="str">
        <x:f>IF(A163="","",IF(AP163="H00","CONF-HANDOFF-INVALID",IF(AP163="H01","CONF-HANDOFF-INCOMPLETE",IF(AP163="H02","CONF-HANDOFF-REVIEWER",IF(AP163="H03","CONF-HANDOFF-INDEPENDENCE",IF(AP163="H04","CONF-HANDOFF-DATE",IF(AP163="H05","CONF-HANDOFF-DATE-NOT-MATERIAL","")))))))</x:f>
      </x:c>
      <x:c r="AS163" s="38" t="str">
        <x:f>IF(A163="","",IF(AP163="H06","Permitted","Prohibited"))</x:f>
      </x:c>
      <x:c r="AT163" s="38" t="str">
        <x:f>IF(A163="","",IF(OR(AB163="P163",AB163="P164",AB163="P166",AB163="P167"),"What Counts as Reliable Evidence in Competitor Analysis?",IF(AB163="P165","Observed, Inferred and Unresolved Evidence",IF(AB163="P168","How to Handle Contradictory Competitor Evidence",IF(AB163="P169","When Competitor Evidence Becomes Too Old to Use","")))))</x:f>
      </x:c>
      <x:c r="AU163" s="38" t="str">
        <x:f>IF(A163="","","SERPIFAI Confidence Statement Method v1.0.1")</x:f>
      </x:c>
      <x:c r="AV163" s="38" t="str">
        <x:f>IF(A163="","","Qualitative evidence-and-uncertainty protocol; not probability, calibrated accuracy, scoring, assurance or a guarantee.")</x:f>
      </x:c>
    </x:row>
    <x:row r="164">
      <x:c r="A164" s="37"/>
      <x:c r="B164" s="37"/>
      <x:c r="C164" s="37"/>
      <x:c r="D164" s="37"/>
      <x:c r="E164" s="42"/>
      <x:c r="F164" s="37"/>
      <x:c r="G164" s="37"/>
      <x:c r="H164" s="37"/>
      <x:c r="I164" s="37"/>
      <x:c r="J164" s="37"/>
      <x:c r="K164" s="37"/>
      <x:c r="L164" s="37"/>
      <x:c r="M164" s="37"/>
      <x:c r="N164" s="37"/>
      <x:c r="O164" s="37"/>
      <x:c r="P164" s="37"/>
      <x:c r="Q164" s="37"/>
      <x:c r="R164" s="37"/>
      <x:c r="S164" s="37"/>
      <x:c r="T164" s="37"/>
      <x:c r="U164" s="37"/>
      <x:c r="V164" s="37"/>
      <x:c r="W164" s="37"/>
      <x:c r="X164" s="38" t="str">
        <x:f>IF(A164="","",IF(NOT(AND(OR(EXACT(F164,"Use"),EXACT(F164,"Use with limits"),EXACT(F164,"Review required"),EXACT(F164,"Refuse claim"),EXACT(F164,"No material change")),OR(EXACT(J164,"Fit"),EXACT(J164,"Limited / weak"),EXACT(J164,"Stale"),EXACT(J164,"Contradictory"),EXACT(J164,"Missing")),OR(EXACT(K164,"Supported"),EXACT(K164,"Inferred"),EXACT(K164,"Unresolved")),OR(EXACT(L164,"Yes"),EXACT(L164,"Partial"),EXACT(L164,"No"),EXACT(L164,"Unknown")),OR(EXACT(M164,"None found"),EXACT(M164,"Apparent contradiction resolved"),EXACT(M164,"Material contradiction unresolved"),EXACT(M164,"Not checked")),OR(EXACT(N164,"None"),EXACT(N164,"Recoverable missing evidence"),EXACT(N164,"Material evidence unavailable"),EXACT(N164,"Unknown")),OR(EXACT(O164,"Multiple independent lines"),EXACT(O164,"One independent line"),EXACT(O164,"Single-origin only"),EXACT(O164,"Not established")),OR(EXACT(Q164,"None"),EXACT(Q164,"Limited and visible"),EXACT(Q164,"Material but bounded"),EXACT(Q164,"Material and unresolved")),OR(EXACT(S164,"Fit for current decision"),EXACT(S164,"Historical but deliberately bounded"),EXACT(S164,"Stale for current decision"),EXACT(S164,"Context not established")),OR(EXACT(T164,"Unlikely to change assessment"),EXACT(T164,"Could change scope or wording"),EXACT(T164,"Likely to change assessment")),OR(EXACT(V164,"Routine / descriptive"),EXACT(V164,"Material / decision-changing"),EXACT(V164,"Consequential / high-impact")),OR(EXACT(W164,"Easy to reverse"),EXACT(W164,"Costly to reverse"),EXACT(W164,"Hard to reverse")),IF(F164="No material change",OR(EXACT(H164,"Unchanged exact claim"),EXACT(H164,"Changed exact claim")),TRUE),IF(F164="No material change",OR(EXACT(I164,"Unchanged decision use"),EXACT(I164,"Changed decision use")),TRUE),IF(OR(O164="Multiple independent lines",O164="One independent line"),OR(EXACT(P164,"Established independent origins"),EXACT(P164,"Shared or dependent origins"),EXACT(P164,"Not established")),TRUE))),"Invalid","Valid"))</x:f>
      </x:c>
      <x:c r="Y164" s="38" t="str">
        <x:f>IF(A164="","",IF(X164="Invalid","Not evaluated after P00",IF(OR(C164="",D164="",F164="",IF(F164="No material change",OR(H164="",I164=""),FALSE),J164="",K164="",L164="",M164="",N164="",O164="",IF(OR(O164="Multiple independent lines",O164="One independent line"),P164="",FALSE),Q164="",IF(Q164&lt;&gt;"None",R164="",FALSE),S164="",T164="",U164="",V164="",W164=""),"Incomplete","Complete")))</x:f>
      </x:c>
      <x:c r="Z164" s="38" t="str">
        <x:f>IF(A164="","",IF(AB164="P00","Invalid controlled input",IF(AB164="P01","Incomplete",IF(OR(AB164="P02",AB164="P03",AB164="P04",AB164="P05",AB164="P06",AB164="P07",AB164="P08",AB164="P09"),"Not eligible","Eligible"))))</x:f>
      </x:c>
      <x:c r="AA164" s="38" t="str">
        <x:f>IF(A164="","",IF(AB164="P00","No confidence assigned",IF(AB164="P01","No confidence result",IF(OR(AB164="P02",AB164="P03",AB164="P04",AB164="P05",AB164="P06",AB164="P07",AB164="P08",AB164="P09"),"Confidence not assignable",IF(AB164="P10","Low confidence",IF(AB164="P11","Moderate confidence","High confidence"))))))</x:f>
      </x:c>
      <x:c r="AB164" s="38" t="str">
        <x:f>IF(A164="","",IF(X164="Invalid","P00",IF(Y164="Incomplete","P01",IF(F164="Refuse claim","P02",IF(F164="Review required","P03",IF(K164="Unresolved","P04",IF(OR(L164="No",L164="Unknown",L164="Partial"),"P05",IF(OR(J164="Missing",N164&lt;&gt;"None",M164="Not checked"),"P06",IF(OR(J164="Contradictory",M164="Material contradiction unresolved"),"P07",IF(OR(J164="Stale",S164="Stale for current decision",S164="Context not established",Q164="Material and unresolved"),"P08",IF(OR(AND(F164="Use with limits",G164=""),AND(F164="No material change",H164="Changed exact claim"),AND(F164="No material change",I164="Changed decision use"),AND(OR(O164="Multiple independent lines",O164="One independent line"),P164="Not established"),AND(Q164="None",R164&lt;&gt;"")),"P09",IF(OR(Q164="Material but bounded",AND(S164="Historical but deliberately bounded",J164="Limited / weak"),O164="Not established",AND(J164="Limited / weak",O164="Multiple independent lines",P164="Established independent origins",T164="Likely to change assessment"),AND(O164="Single-origin only",NOT(AND(F164="Use",J164="Fit",OR(K164="Supported",K164="Inferred"),L164="Yes",OR(M164="None found",M164="Apparent contradiction resolved"),N164="None",O164="Single-origin only",OR(Q164="None",Q164="Limited and visible"),S164="Fit for current decision",T164="Unlikely to change assessment"))),T164="Likely to change assessment"),"P10",IF(OR(AND(F164="No material change",NOT(AND(OR(F164="Use",F164="No material change"),IF(F164="No material change",AND(H164="Unchanged exact claim",I164="Unchanged decision use"),TRUE),J164="Fit",OR(K164="Supported",K164="Inferred"),L164="Yes",OR(M164="None found",M164="Apparent contradiction resolved"),N164="None",O164="Multiple independent lines",P164="Established independent origins",OR(Q164="None",Q164="Limited and visible"),S164="Fit for current decision",T164="Unlikely to change assessment"))),F164="Use with limits",S164="Historical but deliberately bounded",P164="Shared or dependent origins",O164="One independent line",AND(F164="Use",J164="Fit",OR(K164="Supported",K164="Inferred"),L164="Yes",OR(M164="None found",M164="Apparent contradiction resolved"),N164="None",O164="Single-origin only",OR(Q164="None",Q164="Limited and visible"),S164="Fit for current decision",T164="Unlikely to change assessment"),AND(J164="Limited / weak",O164="Multiple independent lines",P164="Established independent origins",OR(T164="Unlikely to change assessment",T164="Could change scope or wording")),T164="Could change scope or wording"),"P11",IF(AND(OR(F164="Use",F164="No material change"),IF(F164="No material change",AND(H164="Unchanged exact claim",I164="Unchanged decision use"),TRUE),J164="Fit",OR(K164="Supported",K164="Inferred"),L164="Yes",OR(M164="None found",M164="Apparent contradiction resolved"),N164="None",O164="Multiple independent lines",P164="Established independent origins",OR(Q164="None",Q164="Limited and visible"),S164="Fit for current decision",T164="Unlikely to change assessment"),"P12","P09"))))))))))))))</x:f>
      </x:c>
      <x:c r="AC164" s="38" t="str">
        <x:f>IF(A164="","",IF(AB164="P00","CONF-TECH-INVALID-ENUM",IF(AB164="P01","CONF-INCOMPLETE",IF(AB164="P02","CONF-UPSTREAM-REFUSE",IF(AB164="P03","CONF-UPSTREAM-REVIEW",IF(AB164="P04",IF(F164="No material change","CONF-SC-NMC-UNRESOLVED","CONF-UPSTREAM-UNRESOLVED"),IF(AB164="P05",IF(L164="Partial","CONF-DIRECT-FIT-PARTIAL","CONF-DIRECT-FIT"),IF(AB164="P06","CONF-MISSING-OR-UNCHECKED",IF(AB164="P07",IF(F164="No material change","CONF-SC-NMC-CONTRADICTION","CONF-CONTRADICTION"),IF(AB164="P08",IF(Q164="Material and unresolved","CONF-NOT-ASSIGNABLE-ASSUMPTION",IF(AND(F164="No material change",OR(J164="Stale",S164="Stale for current decision")),"CONF-SC-NMC-STALE",IF(S164="Context not established","CONF-NOT-ASSIGNABLE-CONTEXT","CONF-NOT-ASSIGNABLE-STALE-CURRENT"))),IF(AB164="P09",IF(AND(F164="Use with limits",G164=""),"CONF-SC-LIMIT-MISSING",IF(AND(F164="No material change",H164="Changed exact claim"),"CONF-SC-NMC-CLAIM-CHANGED",IF(AND(F164="No material change",I164="Changed decision use"),"CONF-SC-NMC-USE-CHANGED",IF(AND(OR(O164="Multiple independent lines",O164="One independent line"),P164="Not established"),"CONF-SC-INDEPENDENCE-UNPROVEN",IF(AND(Q164="None",R164&lt;&gt;""),"CONF-SC-ASSUMPTION-CONFLICT","CONF-SC-UNCLASSIFIED"))))),IF(AB164="P10",IF(Q164="Material but bounded","CONF-LOW-ASSUMPTION",IF(AND(S164="Historical but deliberately bounded",J164="Limited / weak"),"CONF-LOW-HISTORICAL",IF(O164="Not established","CONF-LOW-NOT-ESTABLISHED",IF(AND(J164="Limited / weak",O164="Multiple independent lines",P164="Established independent origins",T164="Likely to change assessment"),"CONF-LOW-WEAK-LINES",IF(AND(O164="Single-origin only",NOT(AND(F164="Use",J164="Fit",OR(K164="Supported",K164="Inferred"),L164="Yes",OR(M164="None found",M164="Apparent contradiction resolved"),N164="None",O164="Single-origin only",OR(Q164="None",Q164="Limited and visible"),S164="Fit for current decision",T164="Unlikely to change assessment"))),"CONF-LOW-SINGLE-ORIGIN","CONF-LOW-SENSITIVE"))))),IF(AB164="P11",IF(F164="No material change","CONF-MODERATE-NMC",IF(F164="Use with limits","CONF-MODERATE-LIMITED",IF(S164="Historical but deliberately bounded","CONF-MODERATE-HISTORICAL",IF(P164="Shared or dependent origins","CONF-MODERATE-SHARED-ORIGINS",IF(OR(O164="One independent line",AND(F164="Use",J164="Fit",OR(K164="Supported",K164="Inferred"),L164="Yes",OR(M164="None found",M164="Apparent contradiction resolved"),N164="None",O164="Single-origin only",OR(Q164="None",Q164="Limited and visible"),S164="Fit for current decision",T164="Unlikely to change assessment")),"CONF-MODERATE-ONE-LINE",IF(AND(J164="Limited / weak",O164="Multiple independent lines",P164="Established independent origins",OR(T164="Unlikely to change assessment",T164="Could change scope or wording")),"CONF-MODERATE-WEAK-LINES","CONF-MODERATE-SENSITIVE")))))),IF(AB164="P12",IF(F164="No material change","CONF-HIGH-NMC",IF(K164="Inferred","CONF-HIGH-INFERENCE-RETAINED","CONF-HIGH-DIRECT-INDEPENDENT")),""))))))))))))))</x:f>
      </x:c>
      <x:c r="AD164" s="38" t="str">
        <x:f>IF(A164="","",IF(AC164="A186-TECH-INVALID-ENUM","One or more active Stage 1 controlled values are invalid.",IF(AC164="A186-INCOMPLETE","The active Stage 1 assessment is incomplete.",IF(AC164="A186-UPSTREAM-REFUSE","What Counts as Reliable Evidence in Competitor Analysis? returned Refuse claim.",IF(AC164="A186-UPSTREAM-REVIEW","What Counts as Reliable Evidence in Competitor Analysis? returned Review required.",IF(AC164="A186-SC-NMC-UNRESOLVED","The no-material-change claim remains unresolved.",IF(AC164="A186-UPSTREAM-UNRESOLVED","The claim remains unresolved.",IF(AC164="A186-DIRECT-FIT","The evidence does not directly fit the exact submitted claim.",IF(AC164="A186-DIRECT-FIT-PARTIAL","The submitted claim only partially fits the evidence.",IF(AC164="A186-MISSING-OR-UNCHECKED","Required evidence is missing, unavailable, unknown, or contradiction checking is incomplete.",IF(AC164="A186-CONTRADICTION","A material contradiction remains unresolved.",IF(AC164="A186-SC-NMC-CONTRADICTION","The no-material-change submission contains an unresolved material contradiction.",IF(AC164="A186-NOT-ASSIGNABLE-ASSUMPTION","A material assumption remains unresolved.",IF(AC164="A186-NOT-ASSIGNABLE-CONTEXT","The relevant context is not established.",IF(AC164="A186-NOT-ASSIGNABLE-STALE-CURRENT","The evidence or context is stale for the current decision.",IF(AC164="A186-SC-NMC-STALE","The no-material-change assessment is stale for the current decision.",IF(AC164="A186-SC-ASSUMPTION-CONFLICT","The assumption category and detail conflict.",IF(AC164="A186-SC-INDEPENDENCE-UNPROVEN","Independent origins are not established.",IF(AC164="A186-SC-LIMIT-MISSING","Use with limits requires a named limitation.",IF(AC164="A186-SC-NMC-CLAIM-CHANGED","The exact claim changed, so prior confidence cannot be carried forward.",IF(AC164="A186-SC-NMC-USE-CHANGED","The decision use changed.",IF(AC164="A186-SC-UNCLASSIFIED","The valid input combination has no authorized classification.",IF(AC164="A186-LOW-ASSUMPTION","A bounded material assumption makes the eligible assessment fragile.",IF(AC164="A186-LOW-HISTORICAL","Historical, weak support makes the assessment fragile.",IF(AC164="A186-LOW-NOT-ESTABLISHED","Support exists but independent support is not established.",IF(AC164="A186-LOW-SENSITIVE","Plausible new evidence is likely to change the assessment.",IF(AC164="A186-LOW-SINGLE-ORIGIN","The eligible assessment depends on one origin and fails the stable single-origin conjunction.",IF(AC164="A186-LOW-WEAK-LINES","Multiple independent lines remain weak and the result is likely to change.",IF(AC164="A186-MODERATE-HISTORICAL","The evidence supports a deliberately historical, bounded assessment.",IF(AC164="A186-MODERATE-LIMITED","The assessment is eligible only within the named limitation.",IF(AC164="A186-MODERATE-NMC","The unchanged assessment remains eligible but retains meaningful uncertainty.",IF(AC164="A186-MODERATE-ONE-LINE","The assessment rests on one effective line of support.",IF(AC164="A186-MODERATE-SENSITIVE","Meaningful new evidence could change the scope or wording.",IF(AC164="A186-MODERATE-SHARED-ORIGINS","The lines share or depend on common origins, reducing independent corroboration.",IF(AC164="A186-MODERATE-WEAK-LINES","Established independent origins support the assessment, but the evidence remains limited or weak.",IF(AC164="A186-HIGH-DIRECT-INDEPENDENT","Direct, coherent support with established independent origins and limited visible assumptions supports the bounded assessment.",IF(AC164="A186-HIGH-INFERENCE-RETAINED","Direct, coherent support with established independent origins supports the bounded inference; it remains explicitly an inference.",IF(AC164="A186-HIGH-NMC","The exact claim and decision use are unchanged and the strong-support conditions remain satisfied.",""))))))))))))))))))))))))))))))))))))))</x:f>
      </x:c>
      <x:c r="AE164" s="38" t="str">
        <x:f>IF(A164="","",IF(Z164="Invalid controlled input","No confidence statement is permitted.",IF(Z164="Incomplete","No confidence statement is permitted until Stage 1 is complete.",IF(Z164="Not eligible","Confidence not assignable: no confidence statement is permitted for "&amp;C164&amp;" because "&amp;AD164&amp;" "&amp;AG164,IF(AA164="High confidence",IF(K164="Inferred","The evidence supports the inference that ","The available evidence strongly supports the assessment that ")&amp;C164&amp;", with High confidence within "&amp;D164&amp;". The principal remaining uncertainty is "&amp;U164,IF(AA164="Moderate confidence",IF(K164="Inferred","The evidence supports the inference that ","The available evidence supports the assessment that ")&amp;C164&amp;", with Moderate confidence within "&amp;D164&amp;". "&amp;U164&amp;" could change its scope or wording.",IF(K164="Inferred","The limited evidence supports the provisional inference that ","Limited evidence weakly supports the bounded assessment that ")&amp;C164&amp;". Treat it as provisional because "&amp;U164))))))</x:f>
      </x:c>
      <x:c r="AF164" s="38" t="str">
        <x:f>IF(A164="","",IF(Z164="Invalid controlled input","Do not preserve or reuse a previous result.",IF(Z164="Incomplete","Do not infer a result from partial inputs.",IF(Z164="Not eligible","Do not use High, Moderate or Low confidence, zero confidence, very low confidence, or wording that presents the claim as established.",IF(AA164="High confidence","Do not say certain, proven, guaranteed, definitely, conclusive, established fact, or assign a numerical probability.",IF(AA164="Moderate confidence","Do not say definitive, conclusive, established fact, or attach a percentage band.","Do not say shows, confirms, demonstrates as established, or use Low confidence to rescue an unsupported claim."))))))</x:f>
      </x:c>
      <x:c r="AG164" s="38" t="str">
        <x:f>IF(A164="","",IF(AC164="A186-TECH-INVALID-ENUM","Correct the exact invalid value and resubmit.",IF(AC164="A186-INCOMPLETE","Complete every active Stage 1 field.",IF(AC164="A186-UPSTREAM-REFUSE","Resolve or replace the refused claim through What Counts as Reliable Evidence in Competitor Analysis?.",IF(AC164="A186-UPSTREAM-REVIEW","Complete the review in What Counts as Reliable Evidence in Competitor Analysis? before confidence assessment.",IF(AC164="A186-SC-NMC-UNRESOLVED","Resolve the claim status upstream before assigning confidence.",IF(AC164="A186-UPSTREAM-UNRESOLVED","Resolve the claim status upstream before assigning confidence.",IF(AC164="A186-DIRECT-FIT","Narrow or replace the claim and rerun What Counts as Reliable Evidence in Competitor Analysis?.",IF(AC164="A186-DIRECT-FIT-PARTIAL","Submit the separately narrowed proposition approved through What Counts as Reliable Evidence in Competitor Analysis? as the new Exact claim with Direct claim fit set to Yes.",IF(AC164="A186-MISSING-OR-UNCHECKED","Recover or document the required evidence and complete the review in What Counts as Reliable Evidence in Competitor Analysis? before assigning confidence.",IF(AC164="A186-CONTRADICTION","Resolve or preserve the contradiction through How to Handle Contradictory Competitor Evidence before assigning confidence.",IF(AC164="A186-SC-NMC-CONTRADICTION","Resolve or preserve the contradiction through How to Handle Contradictory Competitor Evidence before assigning confidence.",IF(AC164="A186-NOT-ASSIGNABLE-ASSUMPTION","Resolve the material assumption or narrow the claim.",IF(AC164="A186-NOT-ASSIGNABLE-CONTEXT","Establish the relevant context before assigning confidence.",IF(AC164="A186-NOT-ASSIGNABLE-STALE-CURRENT","Update or historically bind the evidence through When Competitor Evidence Becomes Too Old to Use.",IF(AC164="A186-SC-NMC-STALE","Run a fresh assessment with current evidence.",IF(AC164="A186-SC-ASSUMPTION-CONFLICT","Choose a bounded assumption category or remove the detail.",IF(AC164="A186-SC-INDEPENDENCE-UNPROVEN","Trace origins or correct the support category.",IF(AC164="A186-SC-LIMIT-MISSING","Add the exact limitation or correct the upstream outcome.",IF(AC164="A186-SC-NMC-CLAIM-CHANGED","Run a fresh assessment.",IF(AC164="A186-SC-NMC-USE-CHANGED","Run a fresh assessment for the new use.",IF(AC164="A186-SC-UNCLASSIFIED","Return to method governance; do not invent a result.",IF(AC164="A186-LOW-ASSUMPTION","Keep the assumption explicit and seek evidence that could remove it.",IF(AC164="A186-LOW-HISTORICAL","Use only historically bounded wording and seek current evidence.",IF(AC164="A186-LOW-NOT-ESTABLISHED","Trace provenance or collect genuinely independent evidence.",IF(AC164="A186-LOW-SENSITIVE","Collect the evidence most likely to change the result.",IF(AC164="A186-LOW-SINGLE-ORIGIN","Seek genuinely independent corroboration.",IF(AC164="A186-LOW-WEAK-LINES","Strengthen direct support before consequential use.",IF(AC164="A186-MODERATE-HISTORICAL","Do not generalize it to the current decision without fresh evidence.",IF(AC164="A186-MODERATE-LIMITED","Reopen if the named limitation no longer holds.",IF(AC164="A186-MODERATE-NMC","Reopen if the exact claim, use, evidence or context changes.",IF(AC164="A186-MODERATE-ONE-LINE","A second genuinely independent line could change scope or wording.",IF(AC164="A186-MODERATE-SENSITIVE","Name the likely change trigger and keep the statement bounded.",IF(AC164="A186-MODERATE-SHARED-ORIGINS","Seek genuinely independent origins.",IF(AC164="A186-MODERATE-WEAK-LINES","Strengthen the direct evidence and preserve the limitation.",IF(AC164="A186-HIGH-DIRECT-INDEPENDENT","Reopen on the named evidence, context, assumption or decision-use trigger.",IF(AC164="A186-HIGH-INFERENCE-RETAINED","Retain the inference marker and reopen on the named trigger.",IF(AC164="A186-HIGH-NMC","Reopen on the named evidence, context, assumption or decision-use trigger.",""))))))))))))))))))))))))))))))))))))))</x:f>
      </x:c>
      <x:c r="AH164" s="38" t="str">
        <x:f>IF(A164="","",IF(Z164&lt;&gt;"Eligible","",IF(AND(V164="Consequential / high-impact",W164="Hard to reverse"),"CONF-OVERLAY-CONSEQUENCE + CONF-OVERLAY-HARD-TO-REVERSE",IF(AND(AA164="Low confidence",W164="Hard to reverse"),"CONF-OVERLAY-HARD-TO-REVERSE",IF(V164="Consequential / high-impact","CONF-OVERLAY-CONSEQUENCE",IF(W164="Hard to reverse","CONF-OVERLAY-HARD-TO-REVERSE",IF(OR(V164="Material / decision-changing",W164="Costly to reverse"),"CONF-OVERLAY-CONSEQUENCE","")))))))</x:f>
      </x:c>
      <x:c r="AI164" s="38" t="str">
        <x:f>IF(A164="","",IF(Z164&lt;&gt;"Eligible","",IF(AND(V164="Consequential / high-impact",W164="Hard to reverse"),IF(AA164="Low confidence","Independent review and formal approval required; default to deferral, evidence collection or a reversible test.","Independent accountable review and formal approval required before a consequential, hard-to-reverse action."),IF(AND(AA164="Low confidence",W164="Hard to reverse"),"Independent review and formal approval required; default to deferral, evidence collection or a reversible test.",IF(V164="Consequential / high-impact","Independent accountable review and formal approval required.",IF(W164="Hard to reverse","Independent review required before a hard-to-reverse action.",IF(OR(V164="Material / decision-changing",W164="Costly to reverse"),"Accountable reviewer required before material use.","Owner review; reopen on the named trigger.")))))))</x:f>
      </x:c>
      <x:c r="AJ164" s="38" t="str">
        <x:f>IF(A164="","",IF(Z164&lt;&gt;"Eligible","",IF(AND(V164="Consequential / high-impact",W164="Hard to reverse"),IF(AA164="Low confidence","Do not make an irreversible commitment from this Low-confidence assessment.","Prefer a reversible step and proceed only within the recorded scope after independent review; confidence itself is unchanged."),IF(AND(AA164="Low confidence",W164="Hard to reverse"),"Do not make an irreversible commitment from this Low-confidence assessment.",IF(V164="Consequential / high-impact","Proceed only within the recorded scope after independent review; confidence itself is unchanged.",IF(W164="Hard to reverse","Prefer a reversible step until review is complete.",IF(OR(V164="Material / decision-changing",W164="Costly to reverse"),"Use only after accountable review and within the stated boundary.","Proceed within the stated scope and preserve the reopen condition.")))))))</x:f>
      </x:c>
      <x:c r="AK164" s="37"/>
      <x:c r="AL164" s="37"/>
      <x:c r="AM164" s="37"/>
      <x:c r="AN164" s="37"/>
      <x:c r="AO164" s="42"/>
      <x:c r="AP164" s="38" t="str">
        <x:f>IF(A164="","",IF(Z164&lt;&gt;"Eligible","Not active",IF(OR(AND(AN164&lt;&gt;"",NOT(OR(EXACT(AN164,"Yes"),EXACT(AN164,"No")))),AND(AO164&lt;&gt;"",NOT(ISNUMBER(AO164)))),"H00",IF(OR(AK164="",AM164="",AN164=""),"H01",IF(AND(OR(V164="Material / decision-changing",V164="Consequential / high-impact",W164="Costly to reverse",W164="Hard to reverse"),AL164=""),"H02",IF(AND(OR(V164="Consequential / high-impact",W164="Hard to reverse"),AK164&lt;&gt;"",AL164&lt;&gt;"",EXACT(AK164,AL164)),"H03",IF(AND(AN164="Yes",AO164=""),"H04",IF(AND(AN164="No",AO164&lt;&gt;""),"H05","H06"))))))))</x:f>
      </x:c>
      <x:c r="AQ164" s="38" t="str">
        <x:f>IF(A164="","",IF(AP164="Not active","Not active",IF(OR(AP164="H00",AP164="H01",AP164="H04"),"Incomplete",IF(OR(AP164="H02",AP164="H03",AP164="H05"),"Draft","Complete"))))</x:f>
      </x:c>
      <x:c r="AR164" s="38" t="str">
        <x:f>IF(A164="","",IF(AP164="H00","CONF-HANDOFF-INVALID",IF(AP164="H01","CONF-HANDOFF-INCOMPLETE",IF(AP164="H02","CONF-HANDOFF-REVIEWER",IF(AP164="H03","CONF-HANDOFF-INDEPENDENCE",IF(AP164="H04","CONF-HANDOFF-DATE",IF(AP164="H05","CONF-HANDOFF-DATE-NOT-MATERIAL","")))))))</x:f>
      </x:c>
      <x:c r="AS164" s="38" t="str">
        <x:f>IF(A164="","",IF(AP164="H06","Permitted","Prohibited"))</x:f>
      </x:c>
      <x:c r="AT164" s="38" t="str">
        <x:f>IF(A164="","",IF(OR(AB164="P164",AB164="P165",AB164="P167",AB164="P168"),"What Counts as Reliable Evidence in Competitor Analysis?",IF(AB164="P166","Observed, Inferred and Unresolved Evidence",IF(AB164="P169","How to Handle Contradictory Competitor Evidence",IF(AB164="P170","When Competitor Evidence Becomes Too Old to Use","")))))</x:f>
      </x:c>
      <x:c r="AU164" s="38" t="str">
        <x:f>IF(A164="","","SERPIFAI Confidence Statement Method v1.0.1")</x:f>
      </x:c>
      <x:c r="AV164" s="38" t="str">
        <x:f>IF(A164="","","Qualitative evidence-and-uncertainty protocol; not probability, calibrated accuracy, scoring, assurance or a guarantee.")</x:f>
      </x:c>
    </x:row>
    <x:row r="165">
      <x:c r="A165" s="37"/>
      <x:c r="B165" s="37"/>
      <x:c r="C165" s="37"/>
      <x:c r="D165" s="37"/>
      <x:c r="E165" s="42"/>
      <x:c r="F165" s="37"/>
      <x:c r="G165" s="37"/>
      <x:c r="H165" s="37"/>
      <x:c r="I165" s="37"/>
      <x:c r="J165" s="37"/>
      <x:c r="K165" s="37"/>
      <x:c r="L165" s="37"/>
      <x:c r="M165" s="37"/>
      <x:c r="N165" s="37"/>
      <x:c r="O165" s="37"/>
      <x:c r="P165" s="37"/>
      <x:c r="Q165" s="37"/>
      <x:c r="R165" s="37"/>
      <x:c r="S165" s="37"/>
      <x:c r="T165" s="37"/>
      <x:c r="U165" s="37"/>
      <x:c r="V165" s="37"/>
      <x:c r="W165" s="37"/>
      <x:c r="X165" s="38" t="str">
        <x:f>IF(A165="","",IF(NOT(AND(OR(EXACT(F165,"Use"),EXACT(F165,"Use with limits"),EXACT(F165,"Review required"),EXACT(F165,"Refuse claim"),EXACT(F165,"No material change")),OR(EXACT(J165,"Fit"),EXACT(J165,"Limited / weak"),EXACT(J165,"Stale"),EXACT(J165,"Contradictory"),EXACT(J165,"Missing")),OR(EXACT(K165,"Supported"),EXACT(K165,"Inferred"),EXACT(K165,"Unresolved")),OR(EXACT(L165,"Yes"),EXACT(L165,"Partial"),EXACT(L165,"No"),EXACT(L165,"Unknown")),OR(EXACT(M165,"None found"),EXACT(M165,"Apparent contradiction resolved"),EXACT(M165,"Material contradiction unresolved"),EXACT(M165,"Not checked")),OR(EXACT(N165,"None"),EXACT(N165,"Recoverable missing evidence"),EXACT(N165,"Material evidence unavailable"),EXACT(N165,"Unknown")),OR(EXACT(O165,"Multiple independent lines"),EXACT(O165,"One independent line"),EXACT(O165,"Single-origin only"),EXACT(O165,"Not established")),OR(EXACT(Q165,"None"),EXACT(Q165,"Limited and visible"),EXACT(Q165,"Material but bounded"),EXACT(Q165,"Material and unresolved")),OR(EXACT(S165,"Fit for current decision"),EXACT(S165,"Historical but deliberately bounded"),EXACT(S165,"Stale for current decision"),EXACT(S165,"Context not established")),OR(EXACT(T165,"Unlikely to change assessment"),EXACT(T165,"Could change scope or wording"),EXACT(T165,"Likely to change assessment")),OR(EXACT(V165,"Routine / descriptive"),EXACT(V165,"Material / decision-changing"),EXACT(V165,"Consequential / high-impact")),OR(EXACT(W165,"Easy to reverse"),EXACT(W165,"Costly to reverse"),EXACT(W165,"Hard to reverse")),IF(F165="No material change",OR(EXACT(H165,"Unchanged exact claim"),EXACT(H165,"Changed exact claim")),TRUE),IF(F165="No material change",OR(EXACT(I165,"Unchanged decision use"),EXACT(I165,"Changed decision use")),TRUE),IF(OR(O165="Multiple independent lines",O165="One independent line"),OR(EXACT(P165,"Established independent origins"),EXACT(P165,"Shared or dependent origins"),EXACT(P165,"Not established")),TRUE))),"Invalid","Valid"))</x:f>
      </x:c>
      <x:c r="Y165" s="38" t="str">
        <x:f>IF(A165="","",IF(X165="Invalid","Not evaluated after P00",IF(OR(C165="",D165="",F165="",IF(F165="No material change",OR(H165="",I165=""),FALSE),J165="",K165="",L165="",M165="",N165="",O165="",IF(OR(O165="Multiple independent lines",O165="One independent line"),P165="",FALSE),Q165="",IF(Q165&lt;&gt;"None",R165="",FALSE),S165="",T165="",U165="",V165="",W165=""),"Incomplete","Complete")))</x:f>
      </x:c>
      <x:c r="Z165" s="38" t="str">
        <x:f>IF(A165="","",IF(AB165="P00","Invalid controlled input",IF(AB165="P01","Incomplete",IF(OR(AB165="P02",AB165="P03",AB165="P04",AB165="P05",AB165="P06",AB165="P07",AB165="P08",AB165="P09"),"Not eligible","Eligible"))))</x:f>
      </x:c>
      <x:c r="AA165" s="38" t="str">
        <x:f>IF(A165="","",IF(AB165="P00","No confidence assigned",IF(AB165="P01","No confidence result",IF(OR(AB165="P02",AB165="P03",AB165="P04",AB165="P05",AB165="P06",AB165="P07",AB165="P08",AB165="P09"),"Confidence not assignable",IF(AB165="P10","Low confidence",IF(AB165="P11","Moderate confidence","High confidence"))))))</x:f>
      </x:c>
      <x:c r="AB165" s="38" t="str">
        <x:f>IF(A165="","",IF(X165="Invalid","P00",IF(Y165="Incomplete","P01",IF(F165="Refuse claim","P02",IF(F165="Review required","P03",IF(K165="Unresolved","P04",IF(OR(L165="No",L165="Unknown",L165="Partial"),"P05",IF(OR(J165="Missing",N165&lt;&gt;"None",M165="Not checked"),"P06",IF(OR(J165="Contradictory",M165="Material contradiction unresolved"),"P07",IF(OR(J165="Stale",S165="Stale for current decision",S165="Context not established",Q165="Material and unresolved"),"P08",IF(OR(AND(F165="Use with limits",G165=""),AND(F165="No material change",H165="Changed exact claim"),AND(F165="No material change",I165="Changed decision use"),AND(OR(O165="Multiple independent lines",O165="One independent line"),P165="Not established"),AND(Q165="None",R165&lt;&gt;"")),"P09",IF(OR(Q165="Material but bounded",AND(S165="Historical but deliberately bounded",J165="Limited / weak"),O165="Not established",AND(J165="Limited / weak",O165="Multiple independent lines",P165="Established independent origins",T165="Likely to change assessment"),AND(O165="Single-origin only",NOT(AND(F165="Use",J165="Fit",OR(K165="Supported",K165="Inferred"),L165="Yes",OR(M165="None found",M165="Apparent contradiction resolved"),N165="None",O165="Single-origin only",OR(Q165="None",Q165="Limited and visible"),S165="Fit for current decision",T165="Unlikely to change assessment"))),T165="Likely to change assessment"),"P10",IF(OR(AND(F165="No material change",NOT(AND(OR(F165="Use",F165="No material change"),IF(F165="No material change",AND(H165="Unchanged exact claim",I165="Unchanged decision use"),TRUE),J165="Fit",OR(K165="Supported",K165="Inferred"),L165="Yes",OR(M165="None found",M165="Apparent contradiction resolved"),N165="None",O165="Multiple independent lines",P165="Established independent origins",OR(Q165="None",Q165="Limited and visible"),S165="Fit for current decision",T165="Unlikely to change assessment"))),F165="Use with limits",S165="Historical but deliberately bounded",P165="Shared or dependent origins",O165="One independent line",AND(F165="Use",J165="Fit",OR(K165="Supported",K165="Inferred"),L165="Yes",OR(M165="None found",M165="Apparent contradiction resolved"),N165="None",O165="Single-origin only",OR(Q165="None",Q165="Limited and visible"),S165="Fit for current decision",T165="Unlikely to change assessment"),AND(J165="Limited / weak",O165="Multiple independent lines",P165="Established independent origins",OR(T165="Unlikely to change assessment",T165="Could change scope or wording")),T165="Could change scope or wording"),"P11",IF(AND(OR(F165="Use",F165="No material change"),IF(F165="No material change",AND(H165="Unchanged exact claim",I165="Unchanged decision use"),TRUE),J165="Fit",OR(K165="Supported",K165="Inferred"),L165="Yes",OR(M165="None found",M165="Apparent contradiction resolved"),N165="None",O165="Multiple independent lines",P165="Established independent origins",OR(Q165="None",Q165="Limited and visible"),S165="Fit for current decision",T165="Unlikely to change assessment"),"P12","P09"))))))))))))))</x:f>
      </x:c>
      <x:c r="AC165" s="38" t="str">
        <x:f>IF(A165="","",IF(AB165="P00","CONF-TECH-INVALID-ENUM",IF(AB165="P01","CONF-INCOMPLETE",IF(AB165="P02","CONF-UPSTREAM-REFUSE",IF(AB165="P03","CONF-UPSTREAM-REVIEW",IF(AB165="P04",IF(F165="No material change","CONF-SC-NMC-UNRESOLVED","CONF-UPSTREAM-UNRESOLVED"),IF(AB165="P05",IF(L165="Partial","CONF-DIRECT-FIT-PARTIAL","CONF-DIRECT-FIT"),IF(AB165="P06","CONF-MISSING-OR-UNCHECKED",IF(AB165="P07",IF(F165="No material change","CONF-SC-NMC-CONTRADICTION","CONF-CONTRADICTION"),IF(AB165="P08",IF(Q165="Material and unresolved","CONF-NOT-ASSIGNABLE-ASSUMPTION",IF(AND(F165="No material change",OR(J165="Stale",S165="Stale for current decision")),"CONF-SC-NMC-STALE",IF(S165="Context not established","CONF-NOT-ASSIGNABLE-CONTEXT","CONF-NOT-ASSIGNABLE-STALE-CURRENT"))),IF(AB165="P09",IF(AND(F165="Use with limits",G165=""),"CONF-SC-LIMIT-MISSING",IF(AND(F165="No material change",H165="Changed exact claim"),"CONF-SC-NMC-CLAIM-CHANGED",IF(AND(F165="No material change",I165="Changed decision use"),"CONF-SC-NMC-USE-CHANGED",IF(AND(OR(O165="Multiple independent lines",O165="One independent line"),P165="Not established"),"CONF-SC-INDEPENDENCE-UNPROVEN",IF(AND(Q165="None",R165&lt;&gt;""),"CONF-SC-ASSUMPTION-CONFLICT","CONF-SC-UNCLASSIFIED"))))),IF(AB165="P10",IF(Q165="Material but bounded","CONF-LOW-ASSUMPTION",IF(AND(S165="Historical but deliberately bounded",J165="Limited / weak"),"CONF-LOW-HISTORICAL",IF(O165="Not established","CONF-LOW-NOT-ESTABLISHED",IF(AND(J165="Limited / weak",O165="Multiple independent lines",P165="Established independent origins",T165="Likely to change assessment"),"CONF-LOW-WEAK-LINES",IF(AND(O165="Single-origin only",NOT(AND(F165="Use",J165="Fit",OR(K165="Supported",K165="Inferred"),L165="Yes",OR(M165="None found",M165="Apparent contradiction resolved"),N165="None",O165="Single-origin only",OR(Q165="None",Q165="Limited and visible"),S165="Fit for current decision",T165="Unlikely to change assessment"))),"CONF-LOW-SINGLE-ORIGIN","CONF-LOW-SENSITIVE"))))),IF(AB165="P11",IF(F165="No material change","CONF-MODERATE-NMC",IF(F165="Use with limits","CONF-MODERATE-LIMITED",IF(S165="Historical but deliberately bounded","CONF-MODERATE-HISTORICAL",IF(P165="Shared or dependent origins","CONF-MODERATE-SHARED-ORIGINS",IF(OR(O165="One independent line",AND(F165="Use",J165="Fit",OR(K165="Supported",K165="Inferred"),L165="Yes",OR(M165="None found",M165="Apparent contradiction resolved"),N165="None",O165="Single-origin only",OR(Q165="None",Q165="Limited and visible"),S165="Fit for current decision",T165="Unlikely to change assessment")),"CONF-MODERATE-ONE-LINE",IF(AND(J165="Limited / weak",O165="Multiple independent lines",P165="Established independent origins",OR(T165="Unlikely to change assessment",T165="Could change scope or wording")),"CONF-MODERATE-WEAK-LINES","CONF-MODERATE-SENSITIVE")))))),IF(AB165="P12",IF(F165="No material change","CONF-HIGH-NMC",IF(K165="Inferred","CONF-HIGH-INFERENCE-RETAINED","CONF-HIGH-DIRECT-INDEPENDENT")),""))))))))))))))</x:f>
      </x:c>
      <x:c r="AD165" s="38" t="str">
        <x:f>IF(A165="","",IF(AC165="A187-TECH-INVALID-ENUM","One or more active Stage 1 controlled values are invalid.",IF(AC165="A187-INCOMPLETE","The active Stage 1 assessment is incomplete.",IF(AC165="A187-UPSTREAM-REFUSE","What Counts as Reliable Evidence in Competitor Analysis? returned Refuse claim.",IF(AC165="A187-UPSTREAM-REVIEW","What Counts as Reliable Evidence in Competitor Analysis? returned Review required.",IF(AC165="A187-SC-NMC-UNRESOLVED","The no-material-change claim remains unresolved.",IF(AC165="A187-UPSTREAM-UNRESOLVED","The claim remains unresolved.",IF(AC165="A187-DIRECT-FIT","The evidence does not directly fit the exact submitted claim.",IF(AC165="A187-DIRECT-FIT-PARTIAL","The submitted claim only partially fits the evidence.",IF(AC165="A187-MISSING-OR-UNCHECKED","Required evidence is missing, unavailable, unknown, or contradiction checking is incomplete.",IF(AC165="A187-CONTRADICTION","A material contradiction remains unresolved.",IF(AC165="A187-SC-NMC-CONTRADICTION","The no-material-change submission contains an unresolved material contradiction.",IF(AC165="A187-NOT-ASSIGNABLE-ASSUMPTION","A material assumption remains unresolved.",IF(AC165="A187-NOT-ASSIGNABLE-CONTEXT","The relevant context is not established.",IF(AC165="A187-NOT-ASSIGNABLE-STALE-CURRENT","The evidence or context is stale for the current decision.",IF(AC165="A187-SC-NMC-STALE","The no-material-change assessment is stale for the current decision.",IF(AC165="A187-SC-ASSUMPTION-CONFLICT","The assumption category and detail conflict.",IF(AC165="A187-SC-INDEPENDENCE-UNPROVEN","Independent origins are not established.",IF(AC165="A187-SC-LIMIT-MISSING","Use with limits requires a named limitation.",IF(AC165="A187-SC-NMC-CLAIM-CHANGED","The exact claim changed, so prior confidence cannot be carried forward.",IF(AC165="A187-SC-NMC-USE-CHANGED","The decision use changed.",IF(AC165="A187-SC-UNCLASSIFIED","The valid input combination has no authorized classification.",IF(AC165="A187-LOW-ASSUMPTION","A bounded material assumption makes the eligible assessment fragile.",IF(AC165="A187-LOW-HISTORICAL","Historical, weak support makes the assessment fragile.",IF(AC165="A187-LOW-NOT-ESTABLISHED","Support exists but independent support is not established.",IF(AC165="A187-LOW-SENSITIVE","Plausible new evidence is likely to change the assessment.",IF(AC165="A187-LOW-SINGLE-ORIGIN","The eligible assessment depends on one origin and fails the stable single-origin conjunction.",IF(AC165="A187-LOW-WEAK-LINES","Multiple independent lines remain weak and the result is likely to change.",IF(AC165="A187-MODERATE-HISTORICAL","The evidence supports a deliberately historical, bounded assessment.",IF(AC165="A187-MODERATE-LIMITED","The assessment is eligible only within the named limitation.",IF(AC165="A187-MODERATE-NMC","The unchanged assessment remains eligible but retains meaningful uncertainty.",IF(AC165="A187-MODERATE-ONE-LINE","The assessment rests on one effective line of support.",IF(AC165="A187-MODERATE-SENSITIVE","Meaningful new evidence could change the scope or wording.",IF(AC165="A187-MODERATE-SHARED-ORIGINS","The lines share or depend on common origins, reducing independent corroboration.",IF(AC165="A187-MODERATE-WEAK-LINES","Established independent origins support the assessment, but the evidence remains limited or weak.",IF(AC165="A187-HIGH-DIRECT-INDEPENDENT","Direct, coherent support with established independent origins and limited visible assumptions supports the bounded assessment.",IF(AC165="A187-HIGH-INFERENCE-RETAINED","Direct, coherent support with established independent origins supports the bounded inference; it remains explicitly an inference.",IF(AC165="A187-HIGH-NMC","The exact claim and decision use are unchanged and the strong-support conditions remain satisfied.",""))))))))))))))))))))))))))))))))))))))</x:f>
      </x:c>
      <x:c r="AE165" s="38" t="str">
        <x:f>IF(A165="","",IF(Z165="Invalid controlled input","No confidence statement is permitted.",IF(Z165="Incomplete","No confidence statement is permitted until Stage 1 is complete.",IF(Z165="Not eligible","Confidence not assignable: no confidence statement is permitted for "&amp;C165&amp;" because "&amp;AD165&amp;" "&amp;AG165,IF(AA165="High confidence",IF(K165="Inferred","The evidence supports the inference that ","The available evidence strongly supports the assessment that ")&amp;C165&amp;", with High confidence within "&amp;D165&amp;". The principal remaining uncertainty is "&amp;U165,IF(AA165="Moderate confidence",IF(K165="Inferred","The evidence supports the inference that ","The available evidence supports the assessment that ")&amp;C165&amp;", with Moderate confidence within "&amp;D165&amp;". "&amp;U165&amp;" could change its scope or wording.",IF(K165="Inferred","The limited evidence supports the provisional inference that ","Limited evidence weakly supports the bounded assessment that ")&amp;C165&amp;". Treat it as provisional because "&amp;U165))))))</x:f>
      </x:c>
      <x:c r="AF165" s="38" t="str">
        <x:f>IF(A165="","",IF(Z165="Invalid controlled input","Do not preserve or reuse a previous result.",IF(Z165="Incomplete","Do not infer a result from partial inputs.",IF(Z165="Not eligible","Do not use High, Moderate or Low confidence, zero confidence, very low confidence, or wording that presents the claim as established.",IF(AA165="High confidence","Do not say certain, proven, guaranteed, definitely, conclusive, established fact, or assign a numerical probability.",IF(AA165="Moderate confidence","Do not say definitive, conclusive, established fact, or attach a percentage band.","Do not say shows, confirms, demonstrates as established, or use Low confidence to rescue an unsupported claim."))))))</x:f>
      </x:c>
      <x:c r="AG165" s="38" t="str">
        <x:f>IF(A165="","",IF(AC165="A187-TECH-INVALID-ENUM","Correct the exact invalid value and resubmit.",IF(AC165="A187-INCOMPLETE","Complete every active Stage 1 field.",IF(AC165="A187-UPSTREAM-REFUSE","Resolve or replace the refused claim through What Counts as Reliable Evidence in Competitor Analysis?.",IF(AC165="A187-UPSTREAM-REVIEW","Complete the review in What Counts as Reliable Evidence in Competitor Analysis? before confidence assessment.",IF(AC165="A187-SC-NMC-UNRESOLVED","Resolve the claim status upstream before assigning confidence.",IF(AC165="A187-UPSTREAM-UNRESOLVED","Resolve the claim status upstream before assigning confidence.",IF(AC165="A187-DIRECT-FIT","Narrow or replace the claim and rerun What Counts as Reliable Evidence in Competitor Analysis?.",IF(AC165="A187-DIRECT-FIT-PARTIAL","Submit the separately narrowed proposition approved through What Counts as Reliable Evidence in Competitor Analysis? as the new Exact claim with Direct claim fit set to Yes.",IF(AC165="A187-MISSING-OR-UNCHECKED","Recover or document the required evidence and complete the review in What Counts as Reliable Evidence in Competitor Analysis? before assigning confidence.",IF(AC165="A187-CONTRADICTION","Resolve or preserve the contradiction through How to Handle Contradictory Competitor Evidence before assigning confidence.",IF(AC165="A187-SC-NMC-CONTRADICTION","Resolve or preserve the contradiction through How to Handle Contradictory Competitor Evidence before assigning confidence.",IF(AC165="A187-NOT-ASSIGNABLE-ASSUMPTION","Resolve the material assumption or narrow the claim.",IF(AC165="A187-NOT-ASSIGNABLE-CONTEXT","Establish the relevant context before assigning confidence.",IF(AC165="A187-NOT-ASSIGNABLE-STALE-CURRENT","Update or historically bind the evidence through When Competitor Evidence Becomes Too Old to Use.",IF(AC165="A187-SC-NMC-STALE","Run a fresh assessment with current evidence.",IF(AC165="A187-SC-ASSUMPTION-CONFLICT","Choose a bounded assumption category or remove the detail.",IF(AC165="A187-SC-INDEPENDENCE-UNPROVEN","Trace origins or correct the support category.",IF(AC165="A187-SC-LIMIT-MISSING","Add the exact limitation or correct the upstream outcome.",IF(AC165="A187-SC-NMC-CLAIM-CHANGED","Run a fresh assessment.",IF(AC165="A187-SC-NMC-USE-CHANGED","Run a fresh assessment for the new use.",IF(AC165="A187-SC-UNCLASSIFIED","Return to method governance; do not invent a result.",IF(AC165="A187-LOW-ASSUMPTION","Keep the assumption explicit and seek evidence that could remove it.",IF(AC165="A187-LOW-HISTORICAL","Use only historically bounded wording and seek current evidence.",IF(AC165="A187-LOW-NOT-ESTABLISHED","Trace provenance or collect genuinely independent evidence.",IF(AC165="A187-LOW-SENSITIVE","Collect the evidence most likely to change the result.",IF(AC165="A187-LOW-SINGLE-ORIGIN","Seek genuinely independent corroboration.",IF(AC165="A187-LOW-WEAK-LINES","Strengthen direct support before consequential use.",IF(AC165="A187-MODERATE-HISTORICAL","Do not generalize it to the current decision without fresh evidence.",IF(AC165="A187-MODERATE-LIMITED","Reopen if the named limitation no longer holds.",IF(AC165="A187-MODERATE-NMC","Reopen if the exact claim, use, evidence or context changes.",IF(AC165="A187-MODERATE-ONE-LINE","A second genuinely independent line could change scope or wording.",IF(AC165="A187-MODERATE-SENSITIVE","Name the likely change trigger and keep the statement bounded.",IF(AC165="A187-MODERATE-SHARED-ORIGINS","Seek genuinely independent origins.",IF(AC165="A187-MODERATE-WEAK-LINES","Strengthen the direct evidence and preserve the limitation.",IF(AC165="A187-HIGH-DIRECT-INDEPENDENT","Reopen on the named evidence, context, assumption or decision-use trigger.",IF(AC165="A187-HIGH-INFERENCE-RETAINED","Retain the inference marker and reopen on the named trigger.",IF(AC165="A187-HIGH-NMC","Reopen on the named evidence, context, assumption or decision-use trigger.",""))))))))))))))))))))))))))))))))))))))</x:f>
      </x:c>
      <x:c r="AH165" s="38" t="str">
        <x:f>IF(A165="","",IF(Z165&lt;&gt;"Eligible","",IF(AND(V165="Consequential / high-impact",W165="Hard to reverse"),"CONF-OVERLAY-CONSEQUENCE + CONF-OVERLAY-HARD-TO-REVERSE",IF(AND(AA165="Low confidence",W165="Hard to reverse"),"CONF-OVERLAY-HARD-TO-REVERSE",IF(V165="Consequential / high-impact","CONF-OVERLAY-CONSEQUENCE",IF(W165="Hard to reverse","CONF-OVERLAY-HARD-TO-REVERSE",IF(OR(V165="Material / decision-changing",W165="Costly to reverse"),"CONF-OVERLAY-CONSEQUENCE","")))))))</x:f>
      </x:c>
      <x:c r="AI165" s="38" t="str">
        <x:f>IF(A165="","",IF(Z165&lt;&gt;"Eligible","",IF(AND(V165="Consequential / high-impact",W165="Hard to reverse"),IF(AA165="Low confidence","Independent review and formal approval required; default to deferral, evidence collection or a reversible test.","Independent accountable review and formal approval required before a consequential, hard-to-reverse action."),IF(AND(AA165="Low confidence",W165="Hard to reverse"),"Independent review and formal approval required; default to deferral, evidence collection or a reversible test.",IF(V165="Consequential / high-impact","Independent accountable review and formal approval required.",IF(W165="Hard to reverse","Independent review required before a hard-to-reverse action.",IF(OR(V165="Material / decision-changing",W165="Costly to reverse"),"Accountable reviewer required before material use.","Owner review; reopen on the named trigger.")))))))</x:f>
      </x:c>
      <x:c r="AJ165" s="38" t="str">
        <x:f>IF(A165="","",IF(Z165&lt;&gt;"Eligible","",IF(AND(V165="Consequential / high-impact",W165="Hard to reverse"),IF(AA165="Low confidence","Do not make an irreversible commitment from this Low-confidence assessment.","Prefer a reversible step and proceed only within the recorded scope after independent review; confidence itself is unchanged."),IF(AND(AA165="Low confidence",W165="Hard to reverse"),"Do not make an irreversible commitment from this Low-confidence assessment.",IF(V165="Consequential / high-impact","Proceed only within the recorded scope after independent review; confidence itself is unchanged.",IF(W165="Hard to reverse","Prefer a reversible step until review is complete.",IF(OR(V165="Material / decision-changing",W165="Costly to reverse"),"Use only after accountable review and within the stated boundary.","Proceed within the stated scope and preserve the reopen condition.")))))))</x:f>
      </x:c>
      <x:c r="AK165" s="37"/>
      <x:c r="AL165" s="37"/>
      <x:c r="AM165" s="37"/>
      <x:c r="AN165" s="37"/>
      <x:c r="AO165" s="42"/>
      <x:c r="AP165" s="38" t="str">
        <x:f>IF(A165="","",IF(Z165&lt;&gt;"Eligible","Not active",IF(OR(AND(AN165&lt;&gt;"",NOT(OR(EXACT(AN165,"Yes"),EXACT(AN165,"No")))),AND(AO165&lt;&gt;"",NOT(ISNUMBER(AO165)))),"H00",IF(OR(AK165="",AM165="",AN165=""),"H01",IF(AND(OR(V165="Material / decision-changing",V165="Consequential / high-impact",W165="Costly to reverse",W165="Hard to reverse"),AL165=""),"H02",IF(AND(OR(V165="Consequential / high-impact",W165="Hard to reverse"),AK165&lt;&gt;"",AL165&lt;&gt;"",EXACT(AK165,AL165)),"H03",IF(AND(AN165="Yes",AO165=""),"H04",IF(AND(AN165="No",AO165&lt;&gt;""),"H05","H06"))))))))</x:f>
      </x:c>
      <x:c r="AQ165" s="38" t="str">
        <x:f>IF(A165="","",IF(AP165="Not active","Not active",IF(OR(AP165="H00",AP165="H01",AP165="H04"),"Incomplete",IF(OR(AP165="H02",AP165="H03",AP165="H05"),"Draft","Complete"))))</x:f>
      </x:c>
      <x:c r="AR165" s="38" t="str">
        <x:f>IF(A165="","",IF(AP165="H00","CONF-HANDOFF-INVALID",IF(AP165="H01","CONF-HANDOFF-INCOMPLETE",IF(AP165="H02","CONF-HANDOFF-REVIEWER",IF(AP165="H03","CONF-HANDOFF-INDEPENDENCE",IF(AP165="H04","CONF-HANDOFF-DATE",IF(AP165="H05","CONF-HANDOFF-DATE-NOT-MATERIAL","")))))))</x:f>
      </x:c>
      <x:c r="AS165" s="38" t="str">
        <x:f>IF(A165="","",IF(AP165="H06","Permitted","Prohibited"))</x:f>
      </x:c>
      <x:c r="AT165" s="38" t="str">
        <x:f>IF(A165="","",IF(OR(AB165="P165",AB165="P166",AB165="P168",AB165="P169"),"What Counts as Reliable Evidence in Competitor Analysis?",IF(AB165="P167","Observed, Inferred and Unresolved Evidence",IF(AB165="P170","How to Handle Contradictory Competitor Evidence",IF(AB165="P171","When Competitor Evidence Becomes Too Old to Use","")))))</x:f>
      </x:c>
      <x:c r="AU165" s="38" t="str">
        <x:f>IF(A165="","","SERPIFAI Confidence Statement Method v1.0.1")</x:f>
      </x:c>
      <x:c r="AV165" s="38" t="str">
        <x:f>IF(A165="","","Qualitative evidence-and-uncertainty protocol; not probability, calibrated accuracy, scoring, assurance or a guarantee.")</x:f>
      </x:c>
    </x:row>
    <x:row r="166">
      <x:c r="A166" s="37"/>
      <x:c r="B166" s="37"/>
      <x:c r="C166" s="37"/>
      <x:c r="D166" s="37"/>
      <x:c r="E166" s="42"/>
      <x:c r="F166" s="37"/>
      <x:c r="G166" s="37"/>
      <x:c r="H166" s="37"/>
      <x:c r="I166" s="37"/>
      <x:c r="J166" s="37"/>
      <x:c r="K166" s="37"/>
      <x:c r="L166" s="37"/>
      <x:c r="M166" s="37"/>
      <x:c r="N166" s="37"/>
      <x:c r="O166" s="37"/>
      <x:c r="P166" s="37"/>
      <x:c r="Q166" s="37"/>
      <x:c r="R166" s="37"/>
      <x:c r="S166" s="37"/>
      <x:c r="T166" s="37"/>
      <x:c r="U166" s="37"/>
      <x:c r="V166" s="37"/>
      <x:c r="W166" s="37"/>
      <x:c r="X166" s="38" t="str">
        <x:f>IF(A166="","",IF(NOT(AND(OR(EXACT(F166,"Use"),EXACT(F166,"Use with limits"),EXACT(F166,"Review required"),EXACT(F166,"Refuse claim"),EXACT(F166,"No material change")),OR(EXACT(J166,"Fit"),EXACT(J166,"Limited / weak"),EXACT(J166,"Stale"),EXACT(J166,"Contradictory"),EXACT(J166,"Missing")),OR(EXACT(K166,"Supported"),EXACT(K166,"Inferred"),EXACT(K166,"Unresolved")),OR(EXACT(L166,"Yes"),EXACT(L166,"Partial"),EXACT(L166,"No"),EXACT(L166,"Unknown")),OR(EXACT(M166,"None found"),EXACT(M166,"Apparent contradiction resolved"),EXACT(M166,"Material contradiction unresolved"),EXACT(M166,"Not checked")),OR(EXACT(N166,"None"),EXACT(N166,"Recoverable missing evidence"),EXACT(N166,"Material evidence unavailable"),EXACT(N166,"Unknown")),OR(EXACT(O166,"Multiple independent lines"),EXACT(O166,"One independent line"),EXACT(O166,"Single-origin only"),EXACT(O166,"Not established")),OR(EXACT(Q166,"None"),EXACT(Q166,"Limited and visible"),EXACT(Q166,"Material but bounded"),EXACT(Q166,"Material and unresolved")),OR(EXACT(S166,"Fit for current decision"),EXACT(S166,"Historical but deliberately bounded"),EXACT(S166,"Stale for current decision"),EXACT(S166,"Context not established")),OR(EXACT(T166,"Unlikely to change assessment"),EXACT(T166,"Could change scope or wording"),EXACT(T166,"Likely to change assessment")),OR(EXACT(V166,"Routine / descriptive"),EXACT(V166,"Material / decision-changing"),EXACT(V166,"Consequential / high-impact")),OR(EXACT(W166,"Easy to reverse"),EXACT(W166,"Costly to reverse"),EXACT(W166,"Hard to reverse")),IF(F166="No material change",OR(EXACT(H166,"Unchanged exact claim"),EXACT(H166,"Changed exact claim")),TRUE),IF(F166="No material change",OR(EXACT(I166,"Unchanged decision use"),EXACT(I166,"Changed decision use")),TRUE),IF(OR(O166="Multiple independent lines",O166="One independent line"),OR(EXACT(P166,"Established independent origins"),EXACT(P166,"Shared or dependent origins"),EXACT(P166,"Not established")),TRUE))),"Invalid","Valid"))</x:f>
      </x:c>
      <x:c r="Y166" s="38" t="str">
        <x:f>IF(A166="","",IF(X166="Invalid","Not evaluated after P00",IF(OR(C166="",D166="",F166="",IF(F166="No material change",OR(H166="",I166=""),FALSE),J166="",K166="",L166="",M166="",N166="",O166="",IF(OR(O166="Multiple independent lines",O166="One independent line"),P166="",FALSE),Q166="",IF(Q166&lt;&gt;"None",R166="",FALSE),S166="",T166="",U166="",V166="",W166=""),"Incomplete","Complete")))</x:f>
      </x:c>
      <x:c r="Z166" s="38" t="str">
        <x:f>IF(A166="","",IF(AB166="P00","Invalid controlled input",IF(AB166="P01","Incomplete",IF(OR(AB166="P02",AB166="P03",AB166="P04",AB166="P05",AB166="P06",AB166="P07",AB166="P08",AB166="P09"),"Not eligible","Eligible"))))</x:f>
      </x:c>
      <x:c r="AA166" s="38" t="str">
        <x:f>IF(A166="","",IF(AB166="P00","No confidence assigned",IF(AB166="P01","No confidence result",IF(OR(AB166="P02",AB166="P03",AB166="P04",AB166="P05",AB166="P06",AB166="P07",AB166="P08",AB166="P09"),"Confidence not assignable",IF(AB166="P10","Low confidence",IF(AB166="P11","Moderate confidence","High confidence"))))))</x:f>
      </x:c>
      <x:c r="AB166" s="38" t="str">
        <x:f>IF(A166="","",IF(X166="Invalid","P00",IF(Y166="Incomplete","P01",IF(F166="Refuse claim","P02",IF(F166="Review required","P03",IF(K166="Unresolved","P04",IF(OR(L166="No",L166="Unknown",L166="Partial"),"P05",IF(OR(J166="Missing",N166&lt;&gt;"None",M166="Not checked"),"P06",IF(OR(J166="Contradictory",M166="Material contradiction unresolved"),"P07",IF(OR(J166="Stale",S166="Stale for current decision",S166="Context not established",Q166="Material and unresolved"),"P08",IF(OR(AND(F166="Use with limits",G166=""),AND(F166="No material change",H166="Changed exact claim"),AND(F166="No material change",I166="Changed decision use"),AND(OR(O166="Multiple independent lines",O166="One independent line"),P166="Not established"),AND(Q166="None",R166&lt;&gt;"")),"P09",IF(OR(Q166="Material but bounded",AND(S166="Historical but deliberately bounded",J166="Limited / weak"),O166="Not established",AND(J166="Limited / weak",O166="Multiple independent lines",P166="Established independent origins",T166="Likely to change assessment"),AND(O166="Single-origin only",NOT(AND(F166="Use",J166="Fit",OR(K166="Supported",K166="Inferred"),L166="Yes",OR(M166="None found",M166="Apparent contradiction resolved"),N166="None",O166="Single-origin only",OR(Q166="None",Q166="Limited and visible"),S166="Fit for current decision",T166="Unlikely to change assessment"))),T166="Likely to change assessment"),"P10",IF(OR(AND(F166="No material change",NOT(AND(OR(F166="Use",F166="No material change"),IF(F166="No material change",AND(H166="Unchanged exact claim",I166="Unchanged decision use"),TRUE),J166="Fit",OR(K166="Supported",K166="Inferred"),L166="Yes",OR(M166="None found",M166="Apparent contradiction resolved"),N166="None",O166="Multiple independent lines",P166="Established independent origins",OR(Q166="None",Q166="Limited and visible"),S166="Fit for current decision",T166="Unlikely to change assessment"))),F166="Use with limits",S166="Historical but deliberately bounded",P166="Shared or dependent origins",O166="One independent line",AND(F166="Use",J166="Fit",OR(K166="Supported",K166="Inferred"),L166="Yes",OR(M166="None found",M166="Apparent contradiction resolved"),N166="None",O166="Single-origin only",OR(Q166="None",Q166="Limited and visible"),S166="Fit for current decision",T166="Unlikely to change assessment"),AND(J166="Limited / weak",O166="Multiple independent lines",P166="Established independent origins",OR(T166="Unlikely to change assessment",T166="Could change scope or wording")),T166="Could change scope or wording"),"P11",IF(AND(OR(F166="Use",F166="No material change"),IF(F166="No material change",AND(H166="Unchanged exact claim",I166="Unchanged decision use"),TRUE),J166="Fit",OR(K166="Supported",K166="Inferred"),L166="Yes",OR(M166="None found",M166="Apparent contradiction resolved"),N166="None",O166="Multiple independent lines",P166="Established independent origins",OR(Q166="None",Q166="Limited and visible"),S166="Fit for current decision",T166="Unlikely to change assessment"),"P12","P09"))))))))))))))</x:f>
      </x:c>
      <x:c r="AC166" s="38" t="str">
        <x:f>IF(A166="","",IF(AB166="P00","CONF-TECH-INVALID-ENUM",IF(AB166="P01","CONF-INCOMPLETE",IF(AB166="P02","CONF-UPSTREAM-REFUSE",IF(AB166="P03","CONF-UPSTREAM-REVIEW",IF(AB166="P04",IF(F166="No material change","CONF-SC-NMC-UNRESOLVED","CONF-UPSTREAM-UNRESOLVED"),IF(AB166="P05",IF(L166="Partial","CONF-DIRECT-FIT-PARTIAL","CONF-DIRECT-FIT"),IF(AB166="P06","CONF-MISSING-OR-UNCHECKED",IF(AB166="P07",IF(F166="No material change","CONF-SC-NMC-CONTRADICTION","CONF-CONTRADICTION"),IF(AB166="P08",IF(Q166="Material and unresolved","CONF-NOT-ASSIGNABLE-ASSUMPTION",IF(AND(F166="No material change",OR(J166="Stale",S166="Stale for current decision")),"CONF-SC-NMC-STALE",IF(S166="Context not established","CONF-NOT-ASSIGNABLE-CONTEXT","CONF-NOT-ASSIGNABLE-STALE-CURRENT"))),IF(AB166="P09",IF(AND(F166="Use with limits",G166=""),"CONF-SC-LIMIT-MISSING",IF(AND(F166="No material change",H166="Changed exact claim"),"CONF-SC-NMC-CLAIM-CHANGED",IF(AND(F166="No material change",I166="Changed decision use"),"CONF-SC-NMC-USE-CHANGED",IF(AND(OR(O166="Multiple independent lines",O166="One independent line"),P166="Not established"),"CONF-SC-INDEPENDENCE-UNPROVEN",IF(AND(Q166="None",R166&lt;&gt;""),"CONF-SC-ASSUMPTION-CONFLICT","CONF-SC-UNCLASSIFIED"))))),IF(AB166="P10",IF(Q166="Material but bounded","CONF-LOW-ASSUMPTION",IF(AND(S166="Historical but deliberately bounded",J166="Limited / weak"),"CONF-LOW-HISTORICAL",IF(O166="Not established","CONF-LOW-NOT-ESTABLISHED",IF(AND(J166="Limited / weak",O166="Multiple independent lines",P166="Established independent origins",T166="Likely to change assessment"),"CONF-LOW-WEAK-LINES",IF(AND(O166="Single-origin only",NOT(AND(F166="Use",J166="Fit",OR(K166="Supported",K166="Inferred"),L166="Yes",OR(M166="None found",M166="Apparent contradiction resolved"),N166="None",O166="Single-origin only",OR(Q166="None",Q166="Limited and visible"),S166="Fit for current decision",T166="Unlikely to change assessment"))),"CONF-LOW-SINGLE-ORIGIN","CONF-LOW-SENSITIVE"))))),IF(AB166="P11",IF(F166="No material change","CONF-MODERATE-NMC",IF(F166="Use with limits","CONF-MODERATE-LIMITED",IF(S166="Historical but deliberately bounded","CONF-MODERATE-HISTORICAL",IF(P166="Shared or dependent origins","CONF-MODERATE-SHARED-ORIGINS",IF(OR(O166="One independent line",AND(F166="Use",J166="Fit",OR(K166="Supported",K166="Inferred"),L166="Yes",OR(M166="None found",M166="Apparent contradiction resolved"),N166="None",O166="Single-origin only",OR(Q166="None",Q166="Limited and visible"),S166="Fit for current decision",T166="Unlikely to change assessment")),"CONF-MODERATE-ONE-LINE",IF(AND(J166="Limited / weak",O166="Multiple independent lines",P166="Established independent origins",OR(T166="Unlikely to change assessment",T166="Could change scope or wording")),"CONF-MODERATE-WEAK-LINES","CONF-MODERATE-SENSITIVE")))))),IF(AB166="P12",IF(F166="No material change","CONF-HIGH-NMC",IF(K166="Inferred","CONF-HIGH-INFERENCE-RETAINED","CONF-HIGH-DIRECT-INDEPENDENT")),""))))))))))))))</x:f>
      </x:c>
      <x:c r="AD166" s="38" t="str">
        <x:f>IF(A166="","",IF(AC166="A188-TECH-INVALID-ENUM","One or more active Stage 1 controlled values are invalid.",IF(AC166="A188-INCOMPLETE","The active Stage 1 assessment is incomplete.",IF(AC166="A188-UPSTREAM-REFUSE","What Counts as Reliable Evidence in Competitor Analysis? returned Refuse claim.",IF(AC166="A188-UPSTREAM-REVIEW","What Counts as Reliable Evidence in Competitor Analysis? returned Review required.",IF(AC166="A188-SC-NMC-UNRESOLVED","The no-material-change claim remains unresolved.",IF(AC166="A188-UPSTREAM-UNRESOLVED","The claim remains unresolved.",IF(AC166="A188-DIRECT-FIT","The evidence does not directly fit the exact submitted claim.",IF(AC166="A188-DIRECT-FIT-PARTIAL","The submitted claim only partially fits the evidence.",IF(AC166="A188-MISSING-OR-UNCHECKED","Required evidence is missing, unavailable, unknown, or contradiction checking is incomplete.",IF(AC166="A188-CONTRADICTION","A material contradiction remains unresolved.",IF(AC166="A188-SC-NMC-CONTRADICTION","The no-material-change submission contains an unresolved material contradiction.",IF(AC166="A188-NOT-ASSIGNABLE-ASSUMPTION","A material assumption remains unresolved.",IF(AC166="A188-NOT-ASSIGNABLE-CONTEXT","The relevant context is not established.",IF(AC166="A188-NOT-ASSIGNABLE-STALE-CURRENT","The evidence or context is stale for the current decision.",IF(AC166="A188-SC-NMC-STALE","The no-material-change assessment is stale for the current decision.",IF(AC166="A188-SC-ASSUMPTION-CONFLICT","The assumption category and detail conflict.",IF(AC166="A188-SC-INDEPENDENCE-UNPROVEN","Independent origins are not established.",IF(AC166="A188-SC-LIMIT-MISSING","Use with limits requires a named limitation.",IF(AC166="A188-SC-NMC-CLAIM-CHANGED","The exact claim changed, so prior confidence cannot be carried forward.",IF(AC166="A188-SC-NMC-USE-CHANGED","The decision use changed.",IF(AC166="A188-SC-UNCLASSIFIED","The valid input combination has no authorized classification.",IF(AC166="A188-LOW-ASSUMPTION","A bounded material assumption makes the eligible assessment fragile.",IF(AC166="A188-LOW-HISTORICAL","Historical, weak support makes the assessment fragile.",IF(AC166="A188-LOW-NOT-ESTABLISHED","Support exists but independent support is not established.",IF(AC166="A188-LOW-SENSITIVE","Plausible new evidence is likely to change the assessment.",IF(AC166="A188-LOW-SINGLE-ORIGIN","The eligible assessment depends on one origin and fails the stable single-origin conjunction.",IF(AC166="A188-LOW-WEAK-LINES","Multiple independent lines remain weak and the result is likely to change.",IF(AC166="A188-MODERATE-HISTORICAL","The evidence supports a deliberately historical, bounded assessment.",IF(AC166="A188-MODERATE-LIMITED","The assessment is eligible only within the named limitation.",IF(AC166="A188-MODERATE-NMC","The unchanged assessment remains eligible but retains meaningful uncertainty.",IF(AC166="A188-MODERATE-ONE-LINE","The assessment rests on one effective line of support.",IF(AC166="A188-MODERATE-SENSITIVE","Meaningful new evidence could change the scope or wording.",IF(AC166="A188-MODERATE-SHARED-ORIGINS","The lines share or depend on common origins, reducing independent corroboration.",IF(AC166="A188-MODERATE-WEAK-LINES","Established independent origins support the assessment, but the evidence remains limited or weak.",IF(AC166="A188-HIGH-DIRECT-INDEPENDENT","Direct, coherent support with established independent origins and limited visible assumptions supports the bounded assessment.",IF(AC166="A188-HIGH-INFERENCE-RETAINED","Direct, coherent support with established independent origins supports the bounded inference; it remains explicitly an inference.",IF(AC166="A188-HIGH-NMC","The exact claim and decision use are unchanged and the strong-support conditions remain satisfied.",""))))))))))))))))))))))))))))))))))))))</x:f>
      </x:c>
      <x:c r="AE166" s="38" t="str">
        <x:f>IF(A166="","",IF(Z166="Invalid controlled input","No confidence statement is permitted.",IF(Z166="Incomplete","No confidence statement is permitted until Stage 1 is complete.",IF(Z166="Not eligible","Confidence not assignable: no confidence statement is permitted for "&amp;C166&amp;" because "&amp;AD166&amp;" "&amp;AG166,IF(AA166="High confidence",IF(K166="Inferred","The evidence supports the inference that ","The available evidence strongly supports the assessment that ")&amp;C166&amp;", with High confidence within "&amp;D166&amp;". The principal remaining uncertainty is "&amp;U166,IF(AA166="Moderate confidence",IF(K166="Inferred","The evidence supports the inference that ","The available evidence supports the assessment that ")&amp;C166&amp;", with Moderate confidence within "&amp;D166&amp;". "&amp;U166&amp;" could change its scope or wording.",IF(K166="Inferred","The limited evidence supports the provisional inference that ","Limited evidence weakly supports the bounded assessment that ")&amp;C166&amp;". Treat it as provisional because "&amp;U166))))))</x:f>
      </x:c>
      <x:c r="AF166" s="38" t="str">
        <x:f>IF(A166="","",IF(Z166="Invalid controlled input","Do not preserve or reuse a previous result.",IF(Z166="Incomplete","Do not infer a result from partial inputs.",IF(Z166="Not eligible","Do not use High, Moderate or Low confidence, zero confidence, very low confidence, or wording that presents the claim as established.",IF(AA166="High confidence","Do not say certain, proven, guaranteed, definitely, conclusive, established fact, or assign a numerical probability.",IF(AA166="Moderate confidence","Do not say definitive, conclusive, established fact, or attach a percentage band.","Do not say shows, confirms, demonstrates as established, or use Low confidence to rescue an unsupported claim."))))))</x:f>
      </x:c>
      <x:c r="AG166" s="38" t="str">
        <x:f>IF(A166="","",IF(AC166="A188-TECH-INVALID-ENUM","Correct the exact invalid value and resubmit.",IF(AC166="A188-INCOMPLETE","Complete every active Stage 1 field.",IF(AC166="A188-UPSTREAM-REFUSE","Resolve or replace the refused claim through What Counts as Reliable Evidence in Competitor Analysis?.",IF(AC166="A188-UPSTREAM-REVIEW","Complete the review in What Counts as Reliable Evidence in Competitor Analysis? before confidence assessment.",IF(AC166="A188-SC-NMC-UNRESOLVED","Resolve the claim status upstream before assigning confidence.",IF(AC166="A188-UPSTREAM-UNRESOLVED","Resolve the claim status upstream before assigning confidence.",IF(AC166="A188-DIRECT-FIT","Narrow or replace the claim and rerun What Counts as Reliable Evidence in Competitor Analysis?.",IF(AC166="A188-DIRECT-FIT-PARTIAL","Submit the separately narrowed proposition approved through What Counts as Reliable Evidence in Competitor Analysis? as the new Exact claim with Direct claim fit set to Yes.",IF(AC166="A188-MISSING-OR-UNCHECKED","Recover or document the required evidence and complete the review in What Counts as Reliable Evidence in Competitor Analysis? before assigning confidence.",IF(AC166="A188-CONTRADICTION","Resolve or preserve the contradiction through How to Handle Contradictory Competitor Evidence before assigning confidence.",IF(AC166="A188-SC-NMC-CONTRADICTION","Resolve or preserve the contradiction through How to Handle Contradictory Competitor Evidence before assigning confidence.",IF(AC166="A188-NOT-ASSIGNABLE-ASSUMPTION","Resolve the material assumption or narrow the claim.",IF(AC166="A188-NOT-ASSIGNABLE-CONTEXT","Establish the relevant context before assigning confidence.",IF(AC166="A188-NOT-ASSIGNABLE-STALE-CURRENT","Update or historically bind the evidence through When Competitor Evidence Becomes Too Old to Use.",IF(AC166="A188-SC-NMC-STALE","Run a fresh assessment with current evidence.",IF(AC166="A188-SC-ASSUMPTION-CONFLICT","Choose a bounded assumption category or remove the detail.",IF(AC166="A188-SC-INDEPENDENCE-UNPROVEN","Trace origins or correct the support category.",IF(AC166="A188-SC-LIMIT-MISSING","Add the exact limitation or correct the upstream outcome.",IF(AC166="A188-SC-NMC-CLAIM-CHANGED","Run a fresh assessment.",IF(AC166="A188-SC-NMC-USE-CHANGED","Run a fresh assessment for the new use.",IF(AC166="A188-SC-UNCLASSIFIED","Return to method governance; do not invent a result.",IF(AC166="A188-LOW-ASSUMPTION","Keep the assumption explicit and seek evidence that could remove it.",IF(AC166="A188-LOW-HISTORICAL","Use only historically bounded wording and seek current evidence.",IF(AC166="A188-LOW-NOT-ESTABLISHED","Trace provenance or collect genuinely independent evidence.",IF(AC166="A188-LOW-SENSITIVE","Collect the evidence most likely to change the result.",IF(AC166="A188-LOW-SINGLE-ORIGIN","Seek genuinely independent corroboration.",IF(AC166="A188-LOW-WEAK-LINES","Strengthen direct support before consequential use.",IF(AC166="A188-MODERATE-HISTORICAL","Do not generalize it to the current decision without fresh evidence.",IF(AC166="A188-MODERATE-LIMITED","Reopen if the named limitation no longer holds.",IF(AC166="A188-MODERATE-NMC","Reopen if the exact claim, use, evidence or context changes.",IF(AC166="A188-MODERATE-ONE-LINE","A second genuinely independent line could change scope or wording.",IF(AC166="A188-MODERATE-SENSITIVE","Name the likely change trigger and keep the statement bounded.",IF(AC166="A188-MODERATE-SHARED-ORIGINS","Seek genuinely independent origins.",IF(AC166="A188-MODERATE-WEAK-LINES","Strengthen the direct evidence and preserve the limitation.",IF(AC166="A188-HIGH-DIRECT-INDEPENDENT","Reopen on the named evidence, context, assumption or decision-use trigger.",IF(AC166="A188-HIGH-INFERENCE-RETAINED","Retain the inference marker and reopen on the named trigger.",IF(AC166="A188-HIGH-NMC","Reopen on the named evidence, context, assumption or decision-use trigger.",""))))))))))))))))))))))))))))))))))))))</x:f>
      </x:c>
      <x:c r="AH166" s="38" t="str">
        <x:f>IF(A166="","",IF(Z166&lt;&gt;"Eligible","",IF(AND(V166="Consequential / high-impact",W166="Hard to reverse"),"CONF-OVERLAY-CONSEQUENCE + CONF-OVERLAY-HARD-TO-REVERSE",IF(AND(AA166="Low confidence",W166="Hard to reverse"),"CONF-OVERLAY-HARD-TO-REVERSE",IF(V166="Consequential / high-impact","CONF-OVERLAY-CONSEQUENCE",IF(W166="Hard to reverse","CONF-OVERLAY-HARD-TO-REVERSE",IF(OR(V166="Material / decision-changing",W166="Costly to reverse"),"CONF-OVERLAY-CONSEQUENCE","")))))))</x:f>
      </x:c>
      <x:c r="AI166" s="38" t="str">
        <x:f>IF(A166="","",IF(Z166&lt;&gt;"Eligible","",IF(AND(V166="Consequential / high-impact",W166="Hard to reverse"),IF(AA166="Low confidence","Independent review and formal approval required; default to deferral, evidence collection or a reversible test.","Independent accountable review and formal approval required before a consequential, hard-to-reverse action."),IF(AND(AA166="Low confidence",W166="Hard to reverse"),"Independent review and formal approval required; default to deferral, evidence collection or a reversible test.",IF(V166="Consequential / high-impact","Independent accountable review and formal approval required.",IF(W166="Hard to reverse","Independent review required before a hard-to-reverse action.",IF(OR(V166="Material / decision-changing",W166="Costly to reverse"),"Accountable reviewer required before material use.","Owner review; reopen on the named trigger.")))))))</x:f>
      </x:c>
      <x:c r="AJ166" s="38" t="str">
        <x:f>IF(A166="","",IF(Z166&lt;&gt;"Eligible","",IF(AND(V166="Consequential / high-impact",W166="Hard to reverse"),IF(AA166="Low confidence","Do not make an irreversible commitment from this Low-confidence assessment.","Prefer a reversible step and proceed only within the recorded scope after independent review; confidence itself is unchanged."),IF(AND(AA166="Low confidence",W166="Hard to reverse"),"Do not make an irreversible commitment from this Low-confidence assessment.",IF(V166="Consequential / high-impact","Proceed only within the recorded scope after independent review; confidence itself is unchanged.",IF(W166="Hard to reverse","Prefer a reversible step until review is complete.",IF(OR(V166="Material / decision-changing",W166="Costly to reverse"),"Use only after accountable review and within the stated boundary.","Proceed within the stated scope and preserve the reopen condition.")))))))</x:f>
      </x:c>
      <x:c r="AK166" s="37"/>
      <x:c r="AL166" s="37"/>
      <x:c r="AM166" s="37"/>
      <x:c r="AN166" s="37"/>
      <x:c r="AO166" s="42"/>
      <x:c r="AP166" s="38" t="str">
        <x:f>IF(A166="","",IF(Z166&lt;&gt;"Eligible","Not active",IF(OR(AND(AN166&lt;&gt;"",NOT(OR(EXACT(AN166,"Yes"),EXACT(AN166,"No")))),AND(AO166&lt;&gt;"",NOT(ISNUMBER(AO166)))),"H00",IF(OR(AK166="",AM166="",AN166=""),"H01",IF(AND(OR(V166="Material / decision-changing",V166="Consequential / high-impact",W166="Costly to reverse",W166="Hard to reverse"),AL166=""),"H02",IF(AND(OR(V166="Consequential / high-impact",W166="Hard to reverse"),AK166&lt;&gt;"",AL166&lt;&gt;"",EXACT(AK166,AL166)),"H03",IF(AND(AN166="Yes",AO166=""),"H04",IF(AND(AN166="No",AO166&lt;&gt;""),"H05","H06"))))))))</x:f>
      </x:c>
      <x:c r="AQ166" s="38" t="str">
        <x:f>IF(A166="","",IF(AP166="Not active","Not active",IF(OR(AP166="H00",AP166="H01",AP166="H04"),"Incomplete",IF(OR(AP166="H02",AP166="H03",AP166="H05"),"Draft","Complete"))))</x:f>
      </x:c>
      <x:c r="AR166" s="38" t="str">
        <x:f>IF(A166="","",IF(AP166="H00","CONF-HANDOFF-INVALID",IF(AP166="H01","CONF-HANDOFF-INCOMPLETE",IF(AP166="H02","CONF-HANDOFF-REVIEWER",IF(AP166="H03","CONF-HANDOFF-INDEPENDENCE",IF(AP166="H04","CONF-HANDOFF-DATE",IF(AP166="H05","CONF-HANDOFF-DATE-NOT-MATERIAL","")))))))</x:f>
      </x:c>
      <x:c r="AS166" s="38" t="str">
        <x:f>IF(A166="","",IF(AP166="H06","Permitted","Prohibited"))</x:f>
      </x:c>
      <x:c r="AT166" s="38" t="str">
        <x:f>IF(A166="","",IF(OR(AB166="P166",AB166="P167",AB166="P169",AB166="P170"),"What Counts as Reliable Evidence in Competitor Analysis?",IF(AB166="P168","Observed, Inferred and Unresolved Evidence",IF(AB166="P171","How to Handle Contradictory Competitor Evidence",IF(AB166="P172","When Competitor Evidence Becomes Too Old to Use","")))))</x:f>
      </x:c>
      <x:c r="AU166" s="38" t="str">
        <x:f>IF(A166="","","SERPIFAI Confidence Statement Method v1.0.1")</x:f>
      </x:c>
      <x:c r="AV166" s="38" t="str">
        <x:f>IF(A166="","","Qualitative evidence-and-uncertainty protocol; not probability, calibrated accuracy, scoring, assurance or a guarantee.")</x:f>
      </x:c>
    </x:row>
    <x:row r="167">
      <x:c r="A167" s="37"/>
      <x:c r="B167" s="37"/>
      <x:c r="C167" s="37"/>
      <x:c r="D167" s="37"/>
      <x:c r="E167" s="42"/>
      <x:c r="F167" s="37"/>
      <x:c r="G167" s="37"/>
      <x:c r="H167" s="37"/>
      <x:c r="I167" s="37"/>
      <x:c r="J167" s="37"/>
      <x:c r="K167" s="37"/>
      <x:c r="L167" s="37"/>
      <x:c r="M167" s="37"/>
      <x:c r="N167" s="37"/>
      <x:c r="O167" s="37"/>
      <x:c r="P167" s="37"/>
      <x:c r="Q167" s="37"/>
      <x:c r="R167" s="37"/>
      <x:c r="S167" s="37"/>
      <x:c r="T167" s="37"/>
      <x:c r="U167" s="37"/>
      <x:c r="V167" s="37"/>
      <x:c r="W167" s="37"/>
      <x:c r="X167" s="38" t="str">
        <x:f>IF(A167="","",IF(NOT(AND(OR(EXACT(F167,"Use"),EXACT(F167,"Use with limits"),EXACT(F167,"Review required"),EXACT(F167,"Refuse claim"),EXACT(F167,"No material change")),OR(EXACT(J167,"Fit"),EXACT(J167,"Limited / weak"),EXACT(J167,"Stale"),EXACT(J167,"Contradictory"),EXACT(J167,"Missing")),OR(EXACT(K167,"Supported"),EXACT(K167,"Inferred"),EXACT(K167,"Unresolved")),OR(EXACT(L167,"Yes"),EXACT(L167,"Partial"),EXACT(L167,"No"),EXACT(L167,"Unknown")),OR(EXACT(M167,"None found"),EXACT(M167,"Apparent contradiction resolved"),EXACT(M167,"Material contradiction unresolved"),EXACT(M167,"Not checked")),OR(EXACT(N167,"None"),EXACT(N167,"Recoverable missing evidence"),EXACT(N167,"Material evidence unavailable"),EXACT(N167,"Unknown")),OR(EXACT(O167,"Multiple independent lines"),EXACT(O167,"One independent line"),EXACT(O167,"Single-origin only"),EXACT(O167,"Not established")),OR(EXACT(Q167,"None"),EXACT(Q167,"Limited and visible"),EXACT(Q167,"Material but bounded"),EXACT(Q167,"Material and unresolved")),OR(EXACT(S167,"Fit for current decision"),EXACT(S167,"Historical but deliberately bounded"),EXACT(S167,"Stale for current decision"),EXACT(S167,"Context not established")),OR(EXACT(T167,"Unlikely to change assessment"),EXACT(T167,"Could change scope or wording"),EXACT(T167,"Likely to change assessment")),OR(EXACT(V167,"Routine / descriptive"),EXACT(V167,"Material / decision-changing"),EXACT(V167,"Consequential / high-impact")),OR(EXACT(W167,"Easy to reverse"),EXACT(W167,"Costly to reverse"),EXACT(W167,"Hard to reverse")),IF(F167="No material change",OR(EXACT(H167,"Unchanged exact claim"),EXACT(H167,"Changed exact claim")),TRUE),IF(F167="No material change",OR(EXACT(I167,"Unchanged decision use"),EXACT(I167,"Changed decision use")),TRUE),IF(OR(O167="Multiple independent lines",O167="One independent line"),OR(EXACT(P167,"Established independent origins"),EXACT(P167,"Shared or dependent origins"),EXACT(P167,"Not established")),TRUE))),"Invalid","Valid"))</x:f>
      </x:c>
      <x:c r="Y167" s="38" t="str">
        <x:f>IF(A167="","",IF(X167="Invalid","Not evaluated after P00",IF(OR(C167="",D167="",F167="",IF(F167="No material change",OR(H167="",I167=""),FALSE),J167="",K167="",L167="",M167="",N167="",O167="",IF(OR(O167="Multiple independent lines",O167="One independent line"),P167="",FALSE),Q167="",IF(Q167&lt;&gt;"None",R167="",FALSE),S167="",T167="",U167="",V167="",W167=""),"Incomplete","Complete")))</x:f>
      </x:c>
      <x:c r="Z167" s="38" t="str">
        <x:f>IF(A167="","",IF(AB167="P00","Invalid controlled input",IF(AB167="P01","Incomplete",IF(OR(AB167="P02",AB167="P03",AB167="P04",AB167="P05",AB167="P06",AB167="P07",AB167="P08",AB167="P09"),"Not eligible","Eligible"))))</x:f>
      </x:c>
      <x:c r="AA167" s="38" t="str">
        <x:f>IF(A167="","",IF(AB167="P00","No confidence assigned",IF(AB167="P01","No confidence result",IF(OR(AB167="P02",AB167="P03",AB167="P04",AB167="P05",AB167="P06",AB167="P07",AB167="P08",AB167="P09"),"Confidence not assignable",IF(AB167="P10","Low confidence",IF(AB167="P11","Moderate confidence","High confidence"))))))</x:f>
      </x:c>
      <x:c r="AB167" s="38" t="str">
        <x:f>IF(A167="","",IF(X167="Invalid","P00",IF(Y167="Incomplete","P01",IF(F167="Refuse claim","P02",IF(F167="Review required","P03",IF(K167="Unresolved","P04",IF(OR(L167="No",L167="Unknown",L167="Partial"),"P05",IF(OR(J167="Missing",N167&lt;&gt;"None",M167="Not checked"),"P06",IF(OR(J167="Contradictory",M167="Material contradiction unresolved"),"P07",IF(OR(J167="Stale",S167="Stale for current decision",S167="Context not established",Q167="Material and unresolved"),"P08",IF(OR(AND(F167="Use with limits",G167=""),AND(F167="No material change",H167="Changed exact claim"),AND(F167="No material change",I167="Changed decision use"),AND(OR(O167="Multiple independent lines",O167="One independent line"),P167="Not established"),AND(Q167="None",R167&lt;&gt;"")),"P09",IF(OR(Q167="Material but bounded",AND(S167="Historical but deliberately bounded",J167="Limited / weak"),O167="Not established",AND(J167="Limited / weak",O167="Multiple independent lines",P167="Established independent origins",T167="Likely to change assessment"),AND(O167="Single-origin only",NOT(AND(F167="Use",J167="Fit",OR(K167="Supported",K167="Inferred"),L167="Yes",OR(M167="None found",M167="Apparent contradiction resolved"),N167="None",O167="Single-origin only",OR(Q167="None",Q167="Limited and visible"),S167="Fit for current decision",T167="Unlikely to change assessment"))),T167="Likely to change assessment"),"P10",IF(OR(AND(F167="No material change",NOT(AND(OR(F167="Use",F167="No material change"),IF(F167="No material change",AND(H167="Unchanged exact claim",I167="Unchanged decision use"),TRUE),J167="Fit",OR(K167="Supported",K167="Inferred"),L167="Yes",OR(M167="None found",M167="Apparent contradiction resolved"),N167="None",O167="Multiple independent lines",P167="Established independent origins",OR(Q167="None",Q167="Limited and visible"),S167="Fit for current decision",T167="Unlikely to change assessment"))),F167="Use with limits",S167="Historical but deliberately bounded",P167="Shared or dependent origins",O167="One independent line",AND(F167="Use",J167="Fit",OR(K167="Supported",K167="Inferred"),L167="Yes",OR(M167="None found",M167="Apparent contradiction resolved"),N167="None",O167="Single-origin only",OR(Q167="None",Q167="Limited and visible"),S167="Fit for current decision",T167="Unlikely to change assessment"),AND(J167="Limited / weak",O167="Multiple independent lines",P167="Established independent origins",OR(T167="Unlikely to change assessment",T167="Could change scope or wording")),T167="Could change scope or wording"),"P11",IF(AND(OR(F167="Use",F167="No material change"),IF(F167="No material change",AND(H167="Unchanged exact claim",I167="Unchanged decision use"),TRUE),J167="Fit",OR(K167="Supported",K167="Inferred"),L167="Yes",OR(M167="None found",M167="Apparent contradiction resolved"),N167="None",O167="Multiple independent lines",P167="Established independent origins",OR(Q167="None",Q167="Limited and visible"),S167="Fit for current decision",T167="Unlikely to change assessment"),"P12","P09"))))))))))))))</x:f>
      </x:c>
      <x:c r="AC167" s="38" t="str">
        <x:f>IF(A167="","",IF(AB167="P00","CONF-TECH-INVALID-ENUM",IF(AB167="P01","CONF-INCOMPLETE",IF(AB167="P02","CONF-UPSTREAM-REFUSE",IF(AB167="P03","CONF-UPSTREAM-REVIEW",IF(AB167="P04",IF(F167="No material change","CONF-SC-NMC-UNRESOLVED","CONF-UPSTREAM-UNRESOLVED"),IF(AB167="P05",IF(L167="Partial","CONF-DIRECT-FIT-PARTIAL","CONF-DIRECT-FIT"),IF(AB167="P06","CONF-MISSING-OR-UNCHECKED",IF(AB167="P07",IF(F167="No material change","CONF-SC-NMC-CONTRADICTION","CONF-CONTRADICTION"),IF(AB167="P08",IF(Q167="Material and unresolved","CONF-NOT-ASSIGNABLE-ASSUMPTION",IF(AND(F167="No material change",OR(J167="Stale",S167="Stale for current decision")),"CONF-SC-NMC-STALE",IF(S167="Context not established","CONF-NOT-ASSIGNABLE-CONTEXT","CONF-NOT-ASSIGNABLE-STALE-CURRENT"))),IF(AB167="P09",IF(AND(F167="Use with limits",G167=""),"CONF-SC-LIMIT-MISSING",IF(AND(F167="No material change",H167="Changed exact claim"),"CONF-SC-NMC-CLAIM-CHANGED",IF(AND(F167="No material change",I167="Changed decision use"),"CONF-SC-NMC-USE-CHANGED",IF(AND(OR(O167="Multiple independent lines",O167="One independent line"),P167="Not established"),"CONF-SC-INDEPENDENCE-UNPROVEN",IF(AND(Q167="None",R167&lt;&gt;""),"CONF-SC-ASSUMPTION-CONFLICT","CONF-SC-UNCLASSIFIED"))))),IF(AB167="P10",IF(Q167="Material but bounded","CONF-LOW-ASSUMPTION",IF(AND(S167="Historical but deliberately bounded",J167="Limited / weak"),"CONF-LOW-HISTORICAL",IF(O167="Not established","CONF-LOW-NOT-ESTABLISHED",IF(AND(J167="Limited / weak",O167="Multiple independent lines",P167="Established independent origins",T167="Likely to change assessment"),"CONF-LOW-WEAK-LINES",IF(AND(O167="Single-origin only",NOT(AND(F167="Use",J167="Fit",OR(K167="Supported",K167="Inferred"),L167="Yes",OR(M167="None found",M167="Apparent contradiction resolved"),N167="None",O167="Single-origin only",OR(Q167="None",Q167="Limited and visible"),S167="Fit for current decision",T167="Unlikely to change assessment"))),"CONF-LOW-SINGLE-ORIGIN","CONF-LOW-SENSITIVE"))))),IF(AB167="P11",IF(F167="No material change","CONF-MODERATE-NMC",IF(F167="Use with limits","CONF-MODERATE-LIMITED",IF(S167="Historical but deliberately bounded","CONF-MODERATE-HISTORICAL",IF(P167="Shared or dependent origins","CONF-MODERATE-SHARED-ORIGINS",IF(OR(O167="One independent line",AND(F167="Use",J167="Fit",OR(K167="Supported",K167="Inferred"),L167="Yes",OR(M167="None found",M167="Apparent contradiction resolved"),N167="None",O167="Single-origin only",OR(Q167="None",Q167="Limited and visible"),S167="Fit for current decision",T167="Unlikely to change assessment")),"CONF-MODERATE-ONE-LINE",IF(AND(J167="Limited / weak",O167="Multiple independent lines",P167="Established independent origins",OR(T167="Unlikely to change assessment",T167="Could change scope or wording")),"CONF-MODERATE-WEAK-LINES","CONF-MODERATE-SENSITIVE")))))),IF(AB167="P12",IF(F167="No material change","CONF-HIGH-NMC",IF(K167="Inferred","CONF-HIGH-INFERENCE-RETAINED","CONF-HIGH-DIRECT-INDEPENDENT")),""))))))))))))))</x:f>
      </x:c>
      <x:c r="AD167" s="38" t="str">
        <x:f>IF(A167="","",IF(AC167="A189-TECH-INVALID-ENUM","One or more active Stage 1 controlled values are invalid.",IF(AC167="A189-INCOMPLETE","The active Stage 1 assessment is incomplete.",IF(AC167="A189-UPSTREAM-REFUSE","What Counts as Reliable Evidence in Competitor Analysis? returned Refuse claim.",IF(AC167="A189-UPSTREAM-REVIEW","What Counts as Reliable Evidence in Competitor Analysis? returned Review required.",IF(AC167="A189-SC-NMC-UNRESOLVED","The no-material-change claim remains unresolved.",IF(AC167="A189-UPSTREAM-UNRESOLVED","The claim remains unresolved.",IF(AC167="A189-DIRECT-FIT","The evidence does not directly fit the exact submitted claim.",IF(AC167="A189-DIRECT-FIT-PARTIAL","The submitted claim only partially fits the evidence.",IF(AC167="A189-MISSING-OR-UNCHECKED","Required evidence is missing, unavailable, unknown, or contradiction checking is incomplete.",IF(AC167="A189-CONTRADICTION","A material contradiction remains unresolved.",IF(AC167="A189-SC-NMC-CONTRADICTION","The no-material-change submission contains an unresolved material contradiction.",IF(AC167="A189-NOT-ASSIGNABLE-ASSUMPTION","A material assumption remains unresolved.",IF(AC167="A189-NOT-ASSIGNABLE-CONTEXT","The relevant context is not established.",IF(AC167="A189-NOT-ASSIGNABLE-STALE-CURRENT","The evidence or context is stale for the current decision.",IF(AC167="A189-SC-NMC-STALE","The no-material-change assessment is stale for the current decision.",IF(AC167="A189-SC-ASSUMPTION-CONFLICT","The assumption category and detail conflict.",IF(AC167="A189-SC-INDEPENDENCE-UNPROVEN","Independent origins are not established.",IF(AC167="A189-SC-LIMIT-MISSING","Use with limits requires a named limitation.",IF(AC167="A189-SC-NMC-CLAIM-CHANGED","The exact claim changed, so prior confidence cannot be carried forward.",IF(AC167="A189-SC-NMC-USE-CHANGED","The decision use changed.",IF(AC167="A189-SC-UNCLASSIFIED","The valid input combination has no authorized classification.",IF(AC167="A189-LOW-ASSUMPTION","A bounded material assumption makes the eligible assessment fragile.",IF(AC167="A189-LOW-HISTORICAL","Historical, weak support makes the assessment fragile.",IF(AC167="A189-LOW-NOT-ESTABLISHED","Support exists but independent support is not established.",IF(AC167="A189-LOW-SENSITIVE","Plausible new evidence is likely to change the assessment.",IF(AC167="A189-LOW-SINGLE-ORIGIN","The eligible assessment depends on one origin and fails the stable single-origin conjunction.",IF(AC167="A189-LOW-WEAK-LINES","Multiple independent lines remain weak and the result is likely to change.",IF(AC167="A189-MODERATE-HISTORICAL","The evidence supports a deliberately historical, bounded assessment.",IF(AC167="A189-MODERATE-LIMITED","The assessment is eligible only within the named limitation.",IF(AC167="A189-MODERATE-NMC","The unchanged assessment remains eligible but retains meaningful uncertainty.",IF(AC167="A189-MODERATE-ONE-LINE","The assessment rests on one effective line of support.",IF(AC167="A189-MODERATE-SENSITIVE","Meaningful new evidence could change the scope or wording.",IF(AC167="A189-MODERATE-SHARED-ORIGINS","The lines share or depend on common origins, reducing independent corroboration.",IF(AC167="A189-MODERATE-WEAK-LINES","Established independent origins support the assessment, but the evidence remains limited or weak.",IF(AC167="A189-HIGH-DIRECT-INDEPENDENT","Direct, coherent support with established independent origins and limited visible assumptions supports the bounded assessment.",IF(AC167="A189-HIGH-INFERENCE-RETAINED","Direct, coherent support with established independent origins supports the bounded inference; it remains explicitly an inference.",IF(AC167="A189-HIGH-NMC","The exact claim and decision use are unchanged and the strong-support conditions remain satisfied.",""))))))))))))))))))))))))))))))))))))))</x:f>
      </x:c>
      <x:c r="AE167" s="38" t="str">
        <x:f>IF(A167="","",IF(Z167="Invalid controlled input","No confidence statement is permitted.",IF(Z167="Incomplete","No confidence statement is permitted until Stage 1 is complete.",IF(Z167="Not eligible","Confidence not assignable: no confidence statement is permitted for "&amp;C167&amp;" because "&amp;AD167&amp;" "&amp;AG167,IF(AA167="High confidence",IF(K167="Inferred","The evidence supports the inference that ","The available evidence strongly supports the assessment that ")&amp;C167&amp;", with High confidence within "&amp;D167&amp;". The principal remaining uncertainty is "&amp;U167,IF(AA167="Moderate confidence",IF(K167="Inferred","The evidence supports the inference that ","The available evidence supports the assessment that ")&amp;C167&amp;", with Moderate confidence within "&amp;D167&amp;". "&amp;U167&amp;" could change its scope or wording.",IF(K167="Inferred","The limited evidence supports the provisional inference that ","Limited evidence weakly supports the bounded assessment that ")&amp;C167&amp;". Treat it as provisional because "&amp;U167))))))</x:f>
      </x:c>
      <x:c r="AF167" s="38" t="str">
        <x:f>IF(A167="","",IF(Z167="Invalid controlled input","Do not preserve or reuse a previous result.",IF(Z167="Incomplete","Do not infer a result from partial inputs.",IF(Z167="Not eligible","Do not use High, Moderate or Low confidence, zero confidence, very low confidence, or wording that presents the claim as established.",IF(AA167="High confidence","Do not say certain, proven, guaranteed, definitely, conclusive, established fact, or assign a numerical probability.",IF(AA167="Moderate confidence","Do not say definitive, conclusive, established fact, or attach a percentage band.","Do not say shows, confirms, demonstrates as established, or use Low confidence to rescue an unsupported claim."))))))</x:f>
      </x:c>
      <x:c r="AG167" s="38" t="str">
        <x:f>IF(A167="","",IF(AC167="A189-TECH-INVALID-ENUM","Correct the exact invalid value and resubmit.",IF(AC167="A189-INCOMPLETE","Complete every active Stage 1 field.",IF(AC167="A189-UPSTREAM-REFUSE","Resolve or replace the refused claim through What Counts as Reliable Evidence in Competitor Analysis?.",IF(AC167="A189-UPSTREAM-REVIEW","Complete the review in What Counts as Reliable Evidence in Competitor Analysis? before confidence assessment.",IF(AC167="A189-SC-NMC-UNRESOLVED","Resolve the claim status upstream before assigning confidence.",IF(AC167="A189-UPSTREAM-UNRESOLVED","Resolve the claim status upstream before assigning confidence.",IF(AC167="A189-DIRECT-FIT","Narrow or replace the claim and rerun What Counts as Reliable Evidence in Competitor Analysis?.",IF(AC167="A189-DIRECT-FIT-PARTIAL","Submit the separately narrowed proposition approved through What Counts as Reliable Evidence in Competitor Analysis? as the new Exact claim with Direct claim fit set to Yes.",IF(AC167="A189-MISSING-OR-UNCHECKED","Recover or document the required evidence and complete the review in What Counts as Reliable Evidence in Competitor Analysis? before assigning confidence.",IF(AC167="A189-CONTRADICTION","Resolve or preserve the contradiction through How to Handle Contradictory Competitor Evidence before assigning confidence.",IF(AC167="A189-SC-NMC-CONTRADICTION","Resolve or preserve the contradiction through How to Handle Contradictory Competitor Evidence before assigning confidence.",IF(AC167="A189-NOT-ASSIGNABLE-ASSUMPTION","Resolve the material assumption or narrow the claim.",IF(AC167="A189-NOT-ASSIGNABLE-CONTEXT","Establish the relevant context before assigning confidence.",IF(AC167="A189-NOT-ASSIGNABLE-STALE-CURRENT","Update or historically bind the evidence through When Competitor Evidence Becomes Too Old to Use.",IF(AC167="A189-SC-NMC-STALE","Run a fresh assessment with current evidence.",IF(AC167="A189-SC-ASSUMPTION-CONFLICT","Choose a bounded assumption category or remove the detail.",IF(AC167="A189-SC-INDEPENDENCE-UNPROVEN","Trace origins or correct the support category.",IF(AC167="A189-SC-LIMIT-MISSING","Add the exact limitation or correct the upstream outcome.",IF(AC167="A189-SC-NMC-CLAIM-CHANGED","Run a fresh assessment.",IF(AC167="A189-SC-NMC-USE-CHANGED","Run a fresh assessment for the new use.",IF(AC167="A189-SC-UNCLASSIFIED","Return to method governance; do not invent a result.",IF(AC167="A189-LOW-ASSUMPTION","Keep the assumption explicit and seek evidence that could remove it.",IF(AC167="A189-LOW-HISTORICAL","Use only historically bounded wording and seek current evidence.",IF(AC167="A189-LOW-NOT-ESTABLISHED","Trace provenance or collect genuinely independent evidence.",IF(AC167="A189-LOW-SENSITIVE","Collect the evidence most likely to change the result.",IF(AC167="A189-LOW-SINGLE-ORIGIN","Seek genuinely independent corroboration.",IF(AC167="A189-LOW-WEAK-LINES","Strengthen direct support before consequential use.",IF(AC167="A189-MODERATE-HISTORICAL","Do not generalize it to the current decision without fresh evidence.",IF(AC167="A189-MODERATE-LIMITED","Reopen if the named limitation no longer holds.",IF(AC167="A189-MODERATE-NMC","Reopen if the exact claim, use, evidence or context changes.",IF(AC167="A189-MODERATE-ONE-LINE","A second genuinely independent line could change scope or wording.",IF(AC167="A189-MODERATE-SENSITIVE","Name the likely change trigger and keep the statement bounded.",IF(AC167="A189-MODERATE-SHARED-ORIGINS","Seek genuinely independent origins.",IF(AC167="A189-MODERATE-WEAK-LINES","Strengthen the direct evidence and preserve the limitation.",IF(AC167="A189-HIGH-DIRECT-INDEPENDENT","Reopen on the named evidence, context, assumption or decision-use trigger.",IF(AC167="A189-HIGH-INFERENCE-RETAINED","Retain the inference marker and reopen on the named trigger.",IF(AC167="A189-HIGH-NMC","Reopen on the named evidence, context, assumption or decision-use trigger.",""))))))))))))))))))))))))))))))))))))))</x:f>
      </x:c>
      <x:c r="AH167" s="38" t="str">
        <x:f>IF(A167="","",IF(Z167&lt;&gt;"Eligible","",IF(AND(V167="Consequential / high-impact",W167="Hard to reverse"),"CONF-OVERLAY-CONSEQUENCE + CONF-OVERLAY-HARD-TO-REVERSE",IF(AND(AA167="Low confidence",W167="Hard to reverse"),"CONF-OVERLAY-HARD-TO-REVERSE",IF(V167="Consequential / high-impact","CONF-OVERLAY-CONSEQUENCE",IF(W167="Hard to reverse","CONF-OVERLAY-HARD-TO-REVERSE",IF(OR(V167="Material / decision-changing",W167="Costly to reverse"),"CONF-OVERLAY-CONSEQUENCE","")))))))</x:f>
      </x:c>
      <x:c r="AI167" s="38" t="str">
        <x:f>IF(A167="","",IF(Z167&lt;&gt;"Eligible","",IF(AND(V167="Consequential / high-impact",W167="Hard to reverse"),IF(AA167="Low confidence","Independent review and formal approval required; default to deferral, evidence collection or a reversible test.","Independent accountable review and formal approval required before a consequential, hard-to-reverse action."),IF(AND(AA167="Low confidence",W167="Hard to reverse"),"Independent review and formal approval required; default to deferral, evidence collection or a reversible test.",IF(V167="Consequential / high-impact","Independent accountable review and formal approval required.",IF(W167="Hard to reverse","Independent review required before a hard-to-reverse action.",IF(OR(V167="Material / decision-changing",W167="Costly to reverse"),"Accountable reviewer required before material use.","Owner review; reopen on the named trigger.")))))))</x:f>
      </x:c>
      <x:c r="AJ167" s="38" t="str">
        <x:f>IF(A167="","",IF(Z167&lt;&gt;"Eligible","",IF(AND(V167="Consequential / high-impact",W167="Hard to reverse"),IF(AA167="Low confidence","Do not make an irreversible commitment from this Low-confidence assessment.","Prefer a reversible step and proceed only within the recorded scope after independent review; confidence itself is unchanged."),IF(AND(AA167="Low confidence",W167="Hard to reverse"),"Do not make an irreversible commitment from this Low-confidence assessment.",IF(V167="Consequential / high-impact","Proceed only within the recorded scope after independent review; confidence itself is unchanged.",IF(W167="Hard to reverse","Prefer a reversible step until review is complete.",IF(OR(V167="Material / decision-changing",W167="Costly to reverse"),"Use only after accountable review and within the stated boundary.","Proceed within the stated scope and preserve the reopen condition.")))))))</x:f>
      </x:c>
      <x:c r="AK167" s="37"/>
      <x:c r="AL167" s="37"/>
      <x:c r="AM167" s="37"/>
      <x:c r="AN167" s="37"/>
      <x:c r="AO167" s="42"/>
      <x:c r="AP167" s="38" t="str">
        <x:f>IF(A167="","",IF(Z167&lt;&gt;"Eligible","Not active",IF(OR(AND(AN167&lt;&gt;"",NOT(OR(EXACT(AN167,"Yes"),EXACT(AN167,"No")))),AND(AO167&lt;&gt;"",NOT(ISNUMBER(AO167)))),"H00",IF(OR(AK167="",AM167="",AN167=""),"H01",IF(AND(OR(V167="Material / decision-changing",V167="Consequential / high-impact",W167="Costly to reverse",W167="Hard to reverse"),AL167=""),"H02",IF(AND(OR(V167="Consequential / high-impact",W167="Hard to reverse"),AK167&lt;&gt;"",AL167&lt;&gt;"",EXACT(AK167,AL167)),"H03",IF(AND(AN167="Yes",AO167=""),"H04",IF(AND(AN167="No",AO167&lt;&gt;""),"H05","H06"))))))))</x:f>
      </x:c>
      <x:c r="AQ167" s="38" t="str">
        <x:f>IF(A167="","",IF(AP167="Not active","Not active",IF(OR(AP167="H00",AP167="H01",AP167="H04"),"Incomplete",IF(OR(AP167="H02",AP167="H03",AP167="H05"),"Draft","Complete"))))</x:f>
      </x:c>
      <x:c r="AR167" s="38" t="str">
        <x:f>IF(A167="","",IF(AP167="H00","CONF-HANDOFF-INVALID",IF(AP167="H01","CONF-HANDOFF-INCOMPLETE",IF(AP167="H02","CONF-HANDOFF-REVIEWER",IF(AP167="H03","CONF-HANDOFF-INDEPENDENCE",IF(AP167="H04","CONF-HANDOFF-DATE",IF(AP167="H05","CONF-HANDOFF-DATE-NOT-MATERIAL","")))))))</x:f>
      </x:c>
      <x:c r="AS167" s="38" t="str">
        <x:f>IF(A167="","",IF(AP167="H06","Permitted","Prohibited"))</x:f>
      </x:c>
      <x:c r="AT167" s="38" t="str">
        <x:f>IF(A167="","",IF(OR(AB167="P167",AB167="P168",AB167="P170",AB167="P171"),"What Counts as Reliable Evidence in Competitor Analysis?",IF(AB167="P169","Observed, Inferred and Unresolved Evidence",IF(AB167="P172","How to Handle Contradictory Competitor Evidence",IF(AB167="P173","When Competitor Evidence Becomes Too Old to Use","")))))</x:f>
      </x:c>
      <x:c r="AU167" s="38" t="str">
        <x:f>IF(A167="","","SERPIFAI Confidence Statement Method v1.0.1")</x:f>
      </x:c>
      <x:c r="AV167" s="38" t="str">
        <x:f>IF(A167="","","Qualitative evidence-and-uncertainty protocol; not probability, calibrated accuracy, scoring, assurance or a guarantee.")</x:f>
      </x:c>
    </x:row>
    <x:row r="168">
      <x:c r="A168" s="37"/>
      <x:c r="B168" s="37"/>
      <x:c r="C168" s="37"/>
      <x:c r="D168" s="37"/>
      <x:c r="E168" s="42"/>
      <x:c r="F168" s="37"/>
      <x:c r="G168" s="37"/>
      <x:c r="H168" s="37"/>
      <x:c r="I168" s="37"/>
      <x:c r="J168" s="37"/>
      <x:c r="K168" s="37"/>
      <x:c r="L168" s="37"/>
      <x:c r="M168" s="37"/>
      <x:c r="N168" s="37"/>
      <x:c r="O168" s="37"/>
      <x:c r="P168" s="37"/>
      <x:c r="Q168" s="37"/>
      <x:c r="R168" s="37"/>
      <x:c r="S168" s="37"/>
      <x:c r="T168" s="37"/>
      <x:c r="U168" s="37"/>
      <x:c r="V168" s="37"/>
      <x:c r="W168" s="37"/>
      <x:c r="X168" s="38" t="str">
        <x:f>IF(A168="","",IF(NOT(AND(OR(EXACT(F168,"Use"),EXACT(F168,"Use with limits"),EXACT(F168,"Review required"),EXACT(F168,"Refuse claim"),EXACT(F168,"No material change")),OR(EXACT(J168,"Fit"),EXACT(J168,"Limited / weak"),EXACT(J168,"Stale"),EXACT(J168,"Contradictory"),EXACT(J168,"Missing")),OR(EXACT(K168,"Supported"),EXACT(K168,"Inferred"),EXACT(K168,"Unresolved")),OR(EXACT(L168,"Yes"),EXACT(L168,"Partial"),EXACT(L168,"No"),EXACT(L168,"Unknown")),OR(EXACT(M168,"None found"),EXACT(M168,"Apparent contradiction resolved"),EXACT(M168,"Material contradiction unresolved"),EXACT(M168,"Not checked")),OR(EXACT(N168,"None"),EXACT(N168,"Recoverable missing evidence"),EXACT(N168,"Material evidence unavailable"),EXACT(N168,"Unknown")),OR(EXACT(O168,"Multiple independent lines"),EXACT(O168,"One independent line"),EXACT(O168,"Single-origin only"),EXACT(O168,"Not established")),OR(EXACT(Q168,"None"),EXACT(Q168,"Limited and visible"),EXACT(Q168,"Material but bounded"),EXACT(Q168,"Material and unresolved")),OR(EXACT(S168,"Fit for current decision"),EXACT(S168,"Historical but deliberately bounded"),EXACT(S168,"Stale for current decision"),EXACT(S168,"Context not established")),OR(EXACT(T168,"Unlikely to change assessment"),EXACT(T168,"Could change scope or wording"),EXACT(T168,"Likely to change assessment")),OR(EXACT(V168,"Routine / descriptive"),EXACT(V168,"Material / decision-changing"),EXACT(V168,"Consequential / high-impact")),OR(EXACT(W168,"Easy to reverse"),EXACT(W168,"Costly to reverse"),EXACT(W168,"Hard to reverse")),IF(F168="No material change",OR(EXACT(H168,"Unchanged exact claim"),EXACT(H168,"Changed exact claim")),TRUE),IF(F168="No material change",OR(EXACT(I168,"Unchanged decision use"),EXACT(I168,"Changed decision use")),TRUE),IF(OR(O168="Multiple independent lines",O168="One independent line"),OR(EXACT(P168,"Established independent origins"),EXACT(P168,"Shared or dependent origins"),EXACT(P168,"Not established")),TRUE))),"Invalid","Valid"))</x:f>
      </x:c>
      <x:c r="Y168" s="38" t="str">
        <x:f>IF(A168="","",IF(X168="Invalid","Not evaluated after P00",IF(OR(C168="",D168="",F168="",IF(F168="No material change",OR(H168="",I168=""),FALSE),J168="",K168="",L168="",M168="",N168="",O168="",IF(OR(O168="Multiple independent lines",O168="One independent line"),P168="",FALSE),Q168="",IF(Q168&lt;&gt;"None",R168="",FALSE),S168="",T168="",U168="",V168="",W168=""),"Incomplete","Complete")))</x:f>
      </x:c>
      <x:c r="Z168" s="38" t="str">
        <x:f>IF(A168="","",IF(AB168="P00","Invalid controlled input",IF(AB168="P01","Incomplete",IF(OR(AB168="P02",AB168="P03",AB168="P04",AB168="P05",AB168="P06",AB168="P07",AB168="P08",AB168="P09"),"Not eligible","Eligible"))))</x:f>
      </x:c>
      <x:c r="AA168" s="38" t="str">
        <x:f>IF(A168="","",IF(AB168="P00","No confidence assigned",IF(AB168="P01","No confidence result",IF(OR(AB168="P02",AB168="P03",AB168="P04",AB168="P05",AB168="P06",AB168="P07",AB168="P08",AB168="P09"),"Confidence not assignable",IF(AB168="P10","Low confidence",IF(AB168="P11","Moderate confidence","High confidence"))))))</x:f>
      </x:c>
      <x:c r="AB168" s="38" t="str">
        <x:f>IF(A168="","",IF(X168="Invalid","P00",IF(Y168="Incomplete","P01",IF(F168="Refuse claim","P02",IF(F168="Review required","P03",IF(K168="Unresolved","P04",IF(OR(L168="No",L168="Unknown",L168="Partial"),"P05",IF(OR(J168="Missing",N168&lt;&gt;"None",M168="Not checked"),"P06",IF(OR(J168="Contradictory",M168="Material contradiction unresolved"),"P07",IF(OR(J168="Stale",S168="Stale for current decision",S168="Context not established",Q168="Material and unresolved"),"P08",IF(OR(AND(F168="Use with limits",G168=""),AND(F168="No material change",H168="Changed exact claim"),AND(F168="No material change",I168="Changed decision use"),AND(OR(O168="Multiple independent lines",O168="One independent line"),P168="Not established"),AND(Q168="None",R168&lt;&gt;"")),"P09",IF(OR(Q168="Material but bounded",AND(S168="Historical but deliberately bounded",J168="Limited / weak"),O168="Not established",AND(J168="Limited / weak",O168="Multiple independent lines",P168="Established independent origins",T168="Likely to change assessment"),AND(O168="Single-origin only",NOT(AND(F168="Use",J168="Fit",OR(K168="Supported",K168="Inferred"),L168="Yes",OR(M168="None found",M168="Apparent contradiction resolved"),N168="None",O168="Single-origin only",OR(Q168="None",Q168="Limited and visible"),S168="Fit for current decision",T168="Unlikely to change assessment"))),T168="Likely to change assessment"),"P10",IF(OR(AND(F168="No material change",NOT(AND(OR(F168="Use",F168="No material change"),IF(F168="No material change",AND(H168="Unchanged exact claim",I168="Unchanged decision use"),TRUE),J168="Fit",OR(K168="Supported",K168="Inferred"),L168="Yes",OR(M168="None found",M168="Apparent contradiction resolved"),N168="None",O168="Multiple independent lines",P168="Established independent origins",OR(Q168="None",Q168="Limited and visible"),S168="Fit for current decision",T168="Unlikely to change assessment"))),F168="Use with limits",S168="Historical but deliberately bounded",P168="Shared or dependent origins",O168="One independent line",AND(F168="Use",J168="Fit",OR(K168="Supported",K168="Inferred"),L168="Yes",OR(M168="None found",M168="Apparent contradiction resolved"),N168="None",O168="Single-origin only",OR(Q168="None",Q168="Limited and visible"),S168="Fit for current decision",T168="Unlikely to change assessment"),AND(J168="Limited / weak",O168="Multiple independent lines",P168="Established independent origins",OR(T168="Unlikely to change assessment",T168="Could change scope or wording")),T168="Could change scope or wording"),"P11",IF(AND(OR(F168="Use",F168="No material change"),IF(F168="No material change",AND(H168="Unchanged exact claim",I168="Unchanged decision use"),TRUE),J168="Fit",OR(K168="Supported",K168="Inferred"),L168="Yes",OR(M168="None found",M168="Apparent contradiction resolved"),N168="None",O168="Multiple independent lines",P168="Established independent origins",OR(Q168="None",Q168="Limited and visible"),S168="Fit for current decision",T168="Unlikely to change assessment"),"P12","P09"))))))))))))))</x:f>
      </x:c>
      <x:c r="AC168" s="38" t="str">
        <x:f>IF(A168="","",IF(AB168="P00","CONF-TECH-INVALID-ENUM",IF(AB168="P01","CONF-INCOMPLETE",IF(AB168="P02","CONF-UPSTREAM-REFUSE",IF(AB168="P03","CONF-UPSTREAM-REVIEW",IF(AB168="P04",IF(F168="No material change","CONF-SC-NMC-UNRESOLVED","CONF-UPSTREAM-UNRESOLVED"),IF(AB168="P05",IF(L168="Partial","CONF-DIRECT-FIT-PARTIAL","CONF-DIRECT-FIT"),IF(AB168="P06","CONF-MISSING-OR-UNCHECKED",IF(AB168="P07",IF(F168="No material change","CONF-SC-NMC-CONTRADICTION","CONF-CONTRADICTION"),IF(AB168="P08",IF(Q168="Material and unresolved","CONF-NOT-ASSIGNABLE-ASSUMPTION",IF(AND(F168="No material change",OR(J168="Stale",S168="Stale for current decision")),"CONF-SC-NMC-STALE",IF(S168="Context not established","CONF-NOT-ASSIGNABLE-CONTEXT","CONF-NOT-ASSIGNABLE-STALE-CURRENT"))),IF(AB168="P09",IF(AND(F168="Use with limits",G168=""),"CONF-SC-LIMIT-MISSING",IF(AND(F168="No material change",H168="Changed exact claim"),"CONF-SC-NMC-CLAIM-CHANGED",IF(AND(F168="No material change",I168="Changed decision use"),"CONF-SC-NMC-USE-CHANGED",IF(AND(OR(O168="Multiple independent lines",O168="One independent line"),P168="Not established"),"CONF-SC-INDEPENDENCE-UNPROVEN",IF(AND(Q168="None",R168&lt;&gt;""),"CONF-SC-ASSUMPTION-CONFLICT","CONF-SC-UNCLASSIFIED"))))),IF(AB168="P10",IF(Q168="Material but bounded","CONF-LOW-ASSUMPTION",IF(AND(S168="Historical but deliberately bounded",J168="Limited / weak"),"CONF-LOW-HISTORICAL",IF(O168="Not established","CONF-LOW-NOT-ESTABLISHED",IF(AND(J168="Limited / weak",O168="Multiple independent lines",P168="Established independent origins",T168="Likely to change assessment"),"CONF-LOW-WEAK-LINES",IF(AND(O168="Single-origin only",NOT(AND(F168="Use",J168="Fit",OR(K168="Supported",K168="Inferred"),L168="Yes",OR(M168="None found",M168="Apparent contradiction resolved"),N168="None",O168="Single-origin only",OR(Q168="None",Q168="Limited and visible"),S168="Fit for current decision",T168="Unlikely to change assessment"))),"CONF-LOW-SINGLE-ORIGIN","CONF-LOW-SENSITIVE"))))),IF(AB168="P11",IF(F168="No material change","CONF-MODERATE-NMC",IF(F168="Use with limits","CONF-MODERATE-LIMITED",IF(S168="Historical but deliberately bounded","CONF-MODERATE-HISTORICAL",IF(P168="Shared or dependent origins","CONF-MODERATE-SHARED-ORIGINS",IF(OR(O168="One independent line",AND(F168="Use",J168="Fit",OR(K168="Supported",K168="Inferred"),L168="Yes",OR(M168="None found",M168="Apparent contradiction resolved"),N168="None",O168="Single-origin only",OR(Q168="None",Q168="Limited and visible"),S168="Fit for current decision",T168="Unlikely to change assessment")),"CONF-MODERATE-ONE-LINE",IF(AND(J168="Limited / weak",O168="Multiple independent lines",P168="Established independent origins",OR(T168="Unlikely to change assessment",T168="Could change scope or wording")),"CONF-MODERATE-WEAK-LINES","CONF-MODERATE-SENSITIVE")))))),IF(AB168="P12",IF(F168="No material change","CONF-HIGH-NMC",IF(K168="Inferred","CONF-HIGH-INFERENCE-RETAINED","CONF-HIGH-DIRECT-INDEPENDENT")),""))))))))))))))</x:f>
      </x:c>
      <x:c r="AD168" s="38" t="str">
        <x:f>IF(A168="","",IF(AC168="A190-TECH-INVALID-ENUM","One or more active Stage 1 controlled values are invalid.",IF(AC168="A190-INCOMPLETE","The active Stage 1 assessment is incomplete.",IF(AC168="A190-UPSTREAM-REFUSE","What Counts as Reliable Evidence in Competitor Analysis? returned Refuse claim.",IF(AC168="A190-UPSTREAM-REVIEW","What Counts as Reliable Evidence in Competitor Analysis? returned Review required.",IF(AC168="A190-SC-NMC-UNRESOLVED","The no-material-change claim remains unresolved.",IF(AC168="A190-UPSTREAM-UNRESOLVED","The claim remains unresolved.",IF(AC168="A190-DIRECT-FIT","The evidence does not directly fit the exact submitted claim.",IF(AC168="A190-DIRECT-FIT-PARTIAL","The submitted claim only partially fits the evidence.",IF(AC168="A190-MISSING-OR-UNCHECKED","Required evidence is missing, unavailable, unknown, or contradiction checking is incomplete.",IF(AC168="A190-CONTRADICTION","A material contradiction remains unresolved.",IF(AC168="A190-SC-NMC-CONTRADICTION","The no-material-change submission contains an unresolved material contradiction.",IF(AC168="A190-NOT-ASSIGNABLE-ASSUMPTION","A material assumption remains unresolved.",IF(AC168="A190-NOT-ASSIGNABLE-CONTEXT","The relevant context is not established.",IF(AC168="A190-NOT-ASSIGNABLE-STALE-CURRENT","The evidence or context is stale for the current decision.",IF(AC168="A190-SC-NMC-STALE","The no-material-change assessment is stale for the current decision.",IF(AC168="A190-SC-ASSUMPTION-CONFLICT","The assumption category and detail conflict.",IF(AC168="A190-SC-INDEPENDENCE-UNPROVEN","Independent origins are not established.",IF(AC168="A190-SC-LIMIT-MISSING","Use with limits requires a named limitation.",IF(AC168="A190-SC-NMC-CLAIM-CHANGED","The exact claim changed, so prior confidence cannot be carried forward.",IF(AC168="A190-SC-NMC-USE-CHANGED","The decision use changed.",IF(AC168="A190-SC-UNCLASSIFIED","The valid input combination has no authorized classification.",IF(AC168="A190-LOW-ASSUMPTION","A bounded material assumption makes the eligible assessment fragile.",IF(AC168="A190-LOW-HISTORICAL","Historical, weak support makes the assessment fragile.",IF(AC168="A190-LOW-NOT-ESTABLISHED","Support exists but independent support is not established.",IF(AC168="A190-LOW-SENSITIVE","Plausible new evidence is likely to change the assessment.",IF(AC168="A190-LOW-SINGLE-ORIGIN","The eligible assessment depends on one origin and fails the stable single-origin conjunction.",IF(AC168="A190-LOW-WEAK-LINES","Multiple independent lines remain weak and the result is likely to change.",IF(AC168="A190-MODERATE-HISTORICAL","The evidence supports a deliberately historical, bounded assessment.",IF(AC168="A190-MODERATE-LIMITED","The assessment is eligible only within the named limitation.",IF(AC168="A190-MODERATE-NMC","The unchanged assessment remains eligible but retains meaningful uncertainty.",IF(AC168="A190-MODERATE-ONE-LINE","The assessment rests on one effective line of support.",IF(AC168="A190-MODERATE-SENSITIVE","Meaningful new evidence could change the scope or wording.",IF(AC168="A190-MODERATE-SHARED-ORIGINS","The lines share or depend on common origins, reducing independent corroboration.",IF(AC168="A190-MODERATE-WEAK-LINES","Established independent origins support the assessment, but the evidence remains limited or weak.",IF(AC168="A190-HIGH-DIRECT-INDEPENDENT","Direct, coherent support with established independent origins and limited visible assumptions supports the bounded assessment.",IF(AC168="A190-HIGH-INFERENCE-RETAINED","Direct, coherent support with established independent origins supports the bounded inference; it remains explicitly an inference.",IF(AC168="A190-HIGH-NMC","The exact claim and decision use are unchanged and the strong-support conditions remain satisfied.",""))))))))))))))))))))))))))))))))))))))</x:f>
      </x:c>
      <x:c r="AE168" s="38" t="str">
        <x:f>IF(A168="","",IF(Z168="Invalid controlled input","No confidence statement is permitted.",IF(Z168="Incomplete","No confidence statement is permitted until Stage 1 is complete.",IF(Z168="Not eligible","Confidence not assignable: no confidence statement is permitted for "&amp;C168&amp;" because "&amp;AD168&amp;" "&amp;AG168,IF(AA168="High confidence",IF(K168="Inferred","The evidence supports the inference that ","The available evidence strongly supports the assessment that ")&amp;C168&amp;", with High confidence within "&amp;D168&amp;". The principal remaining uncertainty is "&amp;U168,IF(AA168="Moderate confidence",IF(K168="Inferred","The evidence supports the inference that ","The available evidence supports the assessment that ")&amp;C168&amp;", with Moderate confidence within "&amp;D168&amp;". "&amp;U168&amp;" could change its scope or wording.",IF(K168="Inferred","The limited evidence supports the provisional inference that ","Limited evidence weakly supports the bounded assessment that ")&amp;C168&amp;". Treat it as provisional because "&amp;U168))))))</x:f>
      </x:c>
      <x:c r="AF168" s="38" t="str">
        <x:f>IF(A168="","",IF(Z168="Invalid controlled input","Do not preserve or reuse a previous result.",IF(Z168="Incomplete","Do not infer a result from partial inputs.",IF(Z168="Not eligible","Do not use High, Moderate or Low confidence, zero confidence, very low confidence, or wording that presents the claim as established.",IF(AA168="High confidence","Do not say certain, proven, guaranteed, definitely, conclusive, established fact, or assign a numerical probability.",IF(AA168="Moderate confidence","Do not say definitive, conclusive, established fact, or attach a percentage band.","Do not say shows, confirms, demonstrates as established, or use Low confidence to rescue an unsupported claim."))))))</x:f>
      </x:c>
      <x:c r="AG168" s="38" t="str">
        <x:f>IF(A168="","",IF(AC168="A190-TECH-INVALID-ENUM","Correct the exact invalid value and resubmit.",IF(AC168="A190-INCOMPLETE","Complete every active Stage 1 field.",IF(AC168="A190-UPSTREAM-REFUSE","Resolve or replace the refused claim through What Counts as Reliable Evidence in Competitor Analysis?.",IF(AC168="A190-UPSTREAM-REVIEW","Complete the review in What Counts as Reliable Evidence in Competitor Analysis? before confidence assessment.",IF(AC168="A190-SC-NMC-UNRESOLVED","Resolve the claim status upstream before assigning confidence.",IF(AC168="A190-UPSTREAM-UNRESOLVED","Resolve the claim status upstream before assigning confidence.",IF(AC168="A190-DIRECT-FIT","Narrow or replace the claim and rerun What Counts as Reliable Evidence in Competitor Analysis?.",IF(AC168="A190-DIRECT-FIT-PARTIAL","Submit the separately narrowed proposition approved through What Counts as Reliable Evidence in Competitor Analysis? as the new Exact claim with Direct claim fit set to Yes.",IF(AC168="A190-MISSING-OR-UNCHECKED","Recover or document the required evidence and complete the review in What Counts as Reliable Evidence in Competitor Analysis? before assigning confidence.",IF(AC168="A190-CONTRADICTION","Resolve or preserve the contradiction through How to Handle Contradictory Competitor Evidence before assigning confidence.",IF(AC168="A190-SC-NMC-CONTRADICTION","Resolve or preserve the contradiction through How to Handle Contradictory Competitor Evidence before assigning confidence.",IF(AC168="A190-NOT-ASSIGNABLE-ASSUMPTION","Resolve the material assumption or narrow the claim.",IF(AC168="A190-NOT-ASSIGNABLE-CONTEXT","Establish the relevant context before assigning confidence.",IF(AC168="A190-NOT-ASSIGNABLE-STALE-CURRENT","Update or historically bind the evidence through When Competitor Evidence Becomes Too Old to Use.",IF(AC168="A190-SC-NMC-STALE","Run a fresh assessment with current evidence.",IF(AC168="A190-SC-ASSUMPTION-CONFLICT","Choose a bounded assumption category or remove the detail.",IF(AC168="A190-SC-INDEPENDENCE-UNPROVEN","Trace origins or correct the support category.",IF(AC168="A190-SC-LIMIT-MISSING","Add the exact limitation or correct the upstream outcome.",IF(AC168="A190-SC-NMC-CLAIM-CHANGED","Run a fresh assessment.",IF(AC168="A190-SC-NMC-USE-CHANGED","Run a fresh assessment for the new use.",IF(AC168="A190-SC-UNCLASSIFIED","Return to method governance; do not invent a result.",IF(AC168="A190-LOW-ASSUMPTION","Keep the assumption explicit and seek evidence that could remove it.",IF(AC168="A190-LOW-HISTORICAL","Use only historically bounded wording and seek current evidence.",IF(AC168="A190-LOW-NOT-ESTABLISHED","Trace provenance or collect genuinely independent evidence.",IF(AC168="A190-LOW-SENSITIVE","Collect the evidence most likely to change the result.",IF(AC168="A190-LOW-SINGLE-ORIGIN","Seek genuinely independent corroboration.",IF(AC168="A190-LOW-WEAK-LINES","Strengthen direct support before consequential use.",IF(AC168="A190-MODERATE-HISTORICAL","Do not generalize it to the current decision without fresh evidence.",IF(AC168="A190-MODERATE-LIMITED","Reopen if the named limitation no longer holds.",IF(AC168="A190-MODERATE-NMC","Reopen if the exact claim, use, evidence or context changes.",IF(AC168="A190-MODERATE-ONE-LINE","A second genuinely independent line could change scope or wording.",IF(AC168="A190-MODERATE-SENSITIVE","Name the likely change trigger and keep the statement bounded.",IF(AC168="A190-MODERATE-SHARED-ORIGINS","Seek genuinely independent origins.",IF(AC168="A190-MODERATE-WEAK-LINES","Strengthen the direct evidence and preserve the limitation.",IF(AC168="A190-HIGH-DIRECT-INDEPENDENT","Reopen on the named evidence, context, assumption or decision-use trigger.",IF(AC168="A190-HIGH-INFERENCE-RETAINED","Retain the inference marker and reopen on the named trigger.",IF(AC168="A190-HIGH-NMC","Reopen on the named evidence, context, assumption or decision-use trigger.",""))))))))))))))))))))))))))))))))))))))</x:f>
      </x:c>
      <x:c r="AH168" s="38" t="str">
        <x:f>IF(A168="","",IF(Z168&lt;&gt;"Eligible","",IF(AND(V168="Consequential / high-impact",W168="Hard to reverse"),"CONF-OVERLAY-CONSEQUENCE + CONF-OVERLAY-HARD-TO-REVERSE",IF(AND(AA168="Low confidence",W168="Hard to reverse"),"CONF-OVERLAY-HARD-TO-REVERSE",IF(V168="Consequential / high-impact","CONF-OVERLAY-CONSEQUENCE",IF(W168="Hard to reverse","CONF-OVERLAY-HARD-TO-REVERSE",IF(OR(V168="Material / decision-changing",W168="Costly to reverse"),"CONF-OVERLAY-CONSEQUENCE","")))))))</x:f>
      </x:c>
      <x:c r="AI168" s="38" t="str">
        <x:f>IF(A168="","",IF(Z168&lt;&gt;"Eligible","",IF(AND(V168="Consequential / high-impact",W168="Hard to reverse"),IF(AA168="Low confidence","Independent review and formal approval required; default to deferral, evidence collection or a reversible test.","Independent accountable review and formal approval required before a consequential, hard-to-reverse action."),IF(AND(AA168="Low confidence",W168="Hard to reverse"),"Independent review and formal approval required; default to deferral, evidence collection or a reversible test.",IF(V168="Consequential / high-impact","Independent accountable review and formal approval required.",IF(W168="Hard to reverse","Independent review required before a hard-to-reverse action.",IF(OR(V168="Material / decision-changing",W168="Costly to reverse"),"Accountable reviewer required before material use.","Owner review; reopen on the named trigger.")))))))</x:f>
      </x:c>
      <x:c r="AJ168" s="38" t="str">
        <x:f>IF(A168="","",IF(Z168&lt;&gt;"Eligible","",IF(AND(V168="Consequential / high-impact",W168="Hard to reverse"),IF(AA168="Low confidence","Do not make an irreversible commitment from this Low-confidence assessment.","Prefer a reversible step and proceed only within the recorded scope after independent review; confidence itself is unchanged."),IF(AND(AA168="Low confidence",W168="Hard to reverse"),"Do not make an irreversible commitment from this Low-confidence assessment.",IF(V168="Consequential / high-impact","Proceed only within the recorded scope after independent review; confidence itself is unchanged.",IF(W168="Hard to reverse","Prefer a reversible step until review is complete.",IF(OR(V168="Material / decision-changing",W168="Costly to reverse"),"Use only after accountable review and within the stated boundary.","Proceed within the stated scope and preserve the reopen condition.")))))))</x:f>
      </x:c>
      <x:c r="AK168" s="37"/>
      <x:c r="AL168" s="37"/>
      <x:c r="AM168" s="37"/>
      <x:c r="AN168" s="37"/>
      <x:c r="AO168" s="42"/>
      <x:c r="AP168" s="38" t="str">
        <x:f>IF(A168="","",IF(Z168&lt;&gt;"Eligible","Not active",IF(OR(AND(AN168&lt;&gt;"",NOT(OR(EXACT(AN168,"Yes"),EXACT(AN168,"No")))),AND(AO168&lt;&gt;"",NOT(ISNUMBER(AO168)))),"H00",IF(OR(AK168="",AM168="",AN168=""),"H01",IF(AND(OR(V168="Material / decision-changing",V168="Consequential / high-impact",W168="Costly to reverse",W168="Hard to reverse"),AL168=""),"H02",IF(AND(OR(V168="Consequential / high-impact",W168="Hard to reverse"),AK168&lt;&gt;"",AL168&lt;&gt;"",EXACT(AK168,AL168)),"H03",IF(AND(AN168="Yes",AO168=""),"H04",IF(AND(AN168="No",AO168&lt;&gt;""),"H05","H06"))))))))</x:f>
      </x:c>
      <x:c r="AQ168" s="38" t="str">
        <x:f>IF(A168="","",IF(AP168="Not active","Not active",IF(OR(AP168="H00",AP168="H01",AP168="H04"),"Incomplete",IF(OR(AP168="H02",AP168="H03",AP168="H05"),"Draft","Complete"))))</x:f>
      </x:c>
      <x:c r="AR168" s="38" t="str">
        <x:f>IF(A168="","",IF(AP168="H00","CONF-HANDOFF-INVALID",IF(AP168="H01","CONF-HANDOFF-INCOMPLETE",IF(AP168="H02","CONF-HANDOFF-REVIEWER",IF(AP168="H03","CONF-HANDOFF-INDEPENDENCE",IF(AP168="H04","CONF-HANDOFF-DATE",IF(AP168="H05","CONF-HANDOFF-DATE-NOT-MATERIAL","")))))))</x:f>
      </x:c>
      <x:c r="AS168" s="38" t="str">
        <x:f>IF(A168="","",IF(AP168="H06","Permitted","Prohibited"))</x:f>
      </x:c>
      <x:c r="AT168" s="38" t="str">
        <x:f>IF(A168="","",IF(OR(AB168="P168",AB168="P169",AB168="P171",AB168="P172"),"What Counts as Reliable Evidence in Competitor Analysis?",IF(AB168="P170","Observed, Inferred and Unresolved Evidence",IF(AB168="P173","How to Handle Contradictory Competitor Evidence",IF(AB168="P174","When Competitor Evidence Becomes Too Old to Use","")))))</x:f>
      </x:c>
      <x:c r="AU168" s="38" t="str">
        <x:f>IF(A168="","","SERPIFAI Confidence Statement Method v1.0.1")</x:f>
      </x:c>
      <x:c r="AV168" s="38" t="str">
        <x:f>IF(A168="","","Qualitative evidence-and-uncertainty protocol; not probability, calibrated accuracy, scoring, assurance or a guarantee.")</x:f>
      </x:c>
    </x:row>
    <x:row r="169">
      <x:c r="A169" s="37"/>
      <x:c r="B169" s="37"/>
      <x:c r="C169" s="37"/>
      <x:c r="D169" s="37"/>
      <x:c r="E169" s="42"/>
      <x:c r="F169" s="37"/>
      <x:c r="G169" s="37"/>
      <x:c r="H169" s="37"/>
      <x:c r="I169" s="37"/>
      <x:c r="J169" s="37"/>
      <x:c r="K169" s="37"/>
      <x:c r="L169" s="37"/>
      <x:c r="M169" s="37"/>
      <x:c r="N169" s="37"/>
      <x:c r="O169" s="37"/>
      <x:c r="P169" s="37"/>
      <x:c r="Q169" s="37"/>
      <x:c r="R169" s="37"/>
      <x:c r="S169" s="37"/>
      <x:c r="T169" s="37"/>
      <x:c r="U169" s="37"/>
      <x:c r="V169" s="37"/>
      <x:c r="W169" s="37"/>
      <x:c r="X169" s="38" t="str">
        <x:f>IF(A169="","",IF(NOT(AND(OR(EXACT(F169,"Use"),EXACT(F169,"Use with limits"),EXACT(F169,"Review required"),EXACT(F169,"Refuse claim"),EXACT(F169,"No material change")),OR(EXACT(J169,"Fit"),EXACT(J169,"Limited / weak"),EXACT(J169,"Stale"),EXACT(J169,"Contradictory"),EXACT(J169,"Missing")),OR(EXACT(K169,"Supported"),EXACT(K169,"Inferred"),EXACT(K169,"Unresolved")),OR(EXACT(L169,"Yes"),EXACT(L169,"Partial"),EXACT(L169,"No"),EXACT(L169,"Unknown")),OR(EXACT(M169,"None found"),EXACT(M169,"Apparent contradiction resolved"),EXACT(M169,"Material contradiction unresolved"),EXACT(M169,"Not checked")),OR(EXACT(N169,"None"),EXACT(N169,"Recoverable missing evidence"),EXACT(N169,"Material evidence unavailable"),EXACT(N169,"Unknown")),OR(EXACT(O169,"Multiple independent lines"),EXACT(O169,"One independent line"),EXACT(O169,"Single-origin only"),EXACT(O169,"Not established")),OR(EXACT(Q169,"None"),EXACT(Q169,"Limited and visible"),EXACT(Q169,"Material but bounded"),EXACT(Q169,"Material and unresolved")),OR(EXACT(S169,"Fit for current decision"),EXACT(S169,"Historical but deliberately bounded"),EXACT(S169,"Stale for current decision"),EXACT(S169,"Context not established")),OR(EXACT(T169,"Unlikely to change assessment"),EXACT(T169,"Could change scope or wording"),EXACT(T169,"Likely to change assessment")),OR(EXACT(V169,"Routine / descriptive"),EXACT(V169,"Material / decision-changing"),EXACT(V169,"Consequential / high-impact")),OR(EXACT(W169,"Easy to reverse"),EXACT(W169,"Costly to reverse"),EXACT(W169,"Hard to reverse")),IF(F169="No material change",OR(EXACT(H169,"Unchanged exact claim"),EXACT(H169,"Changed exact claim")),TRUE),IF(F169="No material change",OR(EXACT(I169,"Unchanged decision use"),EXACT(I169,"Changed decision use")),TRUE),IF(OR(O169="Multiple independent lines",O169="One independent line"),OR(EXACT(P169,"Established independent origins"),EXACT(P169,"Shared or dependent origins"),EXACT(P169,"Not established")),TRUE))),"Invalid","Valid"))</x:f>
      </x:c>
      <x:c r="Y169" s="38" t="str">
        <x:f>IF(A169="","",IF(X169="Invalid","Not evaluated after P00",IF(OR(C169="",D169="",F169="",IF(F169="No material change",OR(H169="",I169=""),FALSE),J169="",K169="",L169="",M169="",N169="",O169="",IF(OR(O169="Multiple independent lines",O169="One independent line"),P169="",FALSE),Q169="",IF(Q169&lt;&gt;"None",R169="",FALSE),S169="",T169="",U169="",V169="",W169=""),"Incomplete","Complete")))</x:f>
      </x:c>
      <x:c r="Z169" s="38" t="str">
        <x:f>IF(A169="","",IF(AB169="P00","Invalid controlled input",IF(AB169="P01","Incomplete",IF(OR(AB169="P02",AB169="P03",AB169="P04",AB169="P05",AB169="P06",AB169="P07",AB169="P08",AB169="P09"),"Not eligible","Eligible"))))</x:f>
      </x:c>
      <x:c r="AA169" s="38" t="str">
        <x:f>IF(A169="","",IF(AB169="P00","No confidence assigned",IF(AB169="P01","No confidence result",IF(OR(AB169="P02",AB169="P03",AB169="P04",AB169="P05",AB169="P06",AB169="P07",AB169="P08",AB169="P09"),"Confidence not assignable",IF(AB169="P10","Low confidence",IF(AB169="P11","Moderate confidence","High confidence"))))))</x:f>
      </x:c>
      <x:c r="AB169" s="38" t="str">
        <x:f>IF(A169="","",IF(X169="Invalid","P00",IF(Y169="Incomplete","P01",IF(F169="Refuse claim","P02",IF(F169="Review required","P03",IF(K169="Unresolved","P04",IF(OR(L169="No",L169="Unknown",L169="Partial"),"P05",IF(OR(J169="Missing",N169&lt;&gt;"None",M169="Not checked"),"P06",IF(OR(J169="Contradictory",M169="Material contradiction unresolved"),"P07",IF(OR(J169="Stale",S169="Stale for current decision",S169="Context not established",Q169="Material and unresolved"),"P08",IF(OR(AND(F169="Use with limits",G169=""),AND(F169="No material change",H169="Changed exact claim"),AND(F169="No material change",I169="Changed decision use"),AND(OR(O169="Multiple independent lines",O169="One independent line"),P169="Not established"),AND(Q169="None",R169&lt;&gt;"")),"P09",IF(OR(Q169="Material but bounded",AND(S169="Historical but deliberately bounded",J169="Limited / weak"),O169="Not established",AND(J169="Limited / weak",O169="Multiple independent lines",P169="Established independent origins",T169="Likely to change assessment"),AND(O169="Single-origin only",NOT(AND(F169="Use",J169="Fit",OR(K169="Supported",K169="Inferred"),L169="Yes",OR(M169="None found",M169="Apparent contradiction resolved"),N169="None",O169="Single-origin only",OR(Q169="None",Q169="Limited and visible"),S169="Fit for current decision",T169="Unlikely to change assessment"))),T169="Likely to change assessment"),"P10",IF(OR(AND(F169="No material change",NOT(AND(OR(F169="Use",F169="No material change"),IF(F169="No material change",AND(H169="Unchanged exact claim",I169="Unchanged decision use"),TRUE),J169="Fit",OR(K169="Supported",K169="Inferred"),L169="Yes",OR(M169="None found",M169="Apparent contradiction resolved"),N169="None",O169="Multiple independent lines",P169="Established independent origins",OR(Q169="None",Q169="Limited and visible"),S169="Fit for current decision",T169="Unlikely to change assessment"))),F169="Use with limits",S169="Historical but deliberately bounded",P169="Shared or dependent origins",O169="One independent line",AND(F169="Use",J169="Fit",OR(K169="Supported",K169="Inferred"),L169="Yes",OR(M169="None found",M169="Apparent contradiction resolved"),N169="None",O169="Single-origin only",OR(Q169="None",Q169="Limited and visible"),S169="Fit for current decision",T169="Unlikely to change assessment"),AND(J169="Limited / weak",O169="Multiple independent lines",P169="Established independent origins",OR(T169="Unlikely to change assessment",T169="Could change scope or wording")),T169="Could change scope or wording"),"P11",IF(AND(OR(F169="Use",F169="No material change"),IF(F169="No material change",AND(H169="Unchanged exact claim",I169="Unchanged decision use"),TRUE),J169="Fit",OR(K169="Supported",K169="Inferred"),L169="Yes",OR(M169="None found",M169="Apparent contradiction resolved"),N169="None",O169="Multiple independent lines",P169="Established independent origins",OR(Q169="None",Q169="Limited and visible"),S169="Fit for current decision",T169="Unlikely to change assessment"),"P12","P09"))))))))))))))</x:f>
      </x:c>
      <x:c r="AC169" s="38" t="str">
        <x:f>IF(A169="","",IF(AB169="P00","CONF-TECH-INVALID-ENUM",IF(AB169="P01","CONF-INCOMPLETE",IF(AB169="P02","CONF-UPSTREAM-REFUSE",IF(AB169="P03","CONF-UPSTREAM-REVIEW",IF(AB169="P04",IF(F169="No material change","CONF-SC-NMC-UNRESOLVED","CONF-UPSTREAM-UNRESOLVED"),IF(AB169="P05",IF(L169="Partial","CONF-DIRECT-FIT-PARTIAL","CONF-DIRECT-FIT"),IF(AB169="P06","CONF-MISSING-OR-UNCHECKED",IF(AB169="P07",IF(F169="No material change","CONF-SC-NMC-CONTRADICTION","CONF-CONTRADICTION"),IF(AB169="P08",IF(Q169="Material and unresolved","CONF-NOT-ASSIGNABLE-ASSUMPTION",IF(AND(F169="No material change",OR(J169="Stale",S169="Stale for current decision")),"CONF-SC-NMC-STALE",IF(S169="Context not established","CONF-NOT-ASSIGNABLE-CONTEXT","CONF-NOT-ASSIGNABLE-STALE-CURRENT"))),IF(AB169="P09",IF(AND(F169="Use with limits",G169=""),"CONF-SC-LIMIT-MISSING",IF(AND(F169="No material change",H169="Changed exact claim"),"CONF-SC-NMC-CLAIM-CHANGED",IF(AND(F169="No material change",I169="Changed decision use"),"CONF-SC-NMC-USE-CHANGED",IF(AND(OR(O169="Multiple independent lines",O169="One independent line"),P169="Not established"),"CONF-SC-INDEPENDENCE-UNPROVEN",IF(AND(Q169="None",R169&lt;&gt;""),"CONF-SC-ASSUMPTION-CONFLICT","CONF-SC-UNCLASSIFIED"))))),IF(AB169="P10",IF(Q169="Material but bounded","CONF-LOW-ASSUMPTION",IF(AND(S169="Historical but deliberately bounded",J169="Limited / weak"),"CONF-LOW-HISTORICAL",IF(O169="Not established","CONF-LOW-NOT-ESTABLISHED",IF(AND(J169="Limited / weak",O169="Multiple independent lines",P169="Established independent origins",T169="Likely to change assessment"),"CONF-LOW-WEAK-LINES",IF(AND(O169="Single-origin only",NOT(AND(F169="Use",J169="Fit",OR(K169="Supported",K169="Inferred"),L169="Yes",OR(M169="None found",M169="Apparent contradiction resolved"),N169="None",O169="Single-origin only",OR(Q169="None",Q169="Limited and visible"),S169="Fit for current decision",T169="Unlikely to change assessment"))),"CONF-LOW-SINGLE-ORIGIN","CONF-LOW-SENSITIVE"))))),IF(AB169="P11",IF(F169="No material change","CONF-MODERATE-NMC",IF(F169="Use with limits","CONF-MODERATE-LIMITED",IF(S169="Historical but deliberately bounded","CONF-MODERATE-HISTORICAL",IF(P169="Shared or dependent origins","CONF-MODERATE-SHARED-ORIGINS",IF(OR(O169="One independent line",AND(F169="Use",J169="Fit",OR(K169="Supported",K169="Inferred"),L169="Yes",OR(M169="None found",M169="Apparent contradiction resolved"),N169="None",O169="Single-origin only",OR(Q169="None",Q169="Limited and visible"),S169="Fit for current decision",T169="Unlikely to change assessment")),"CONF-MODERATE-ONE-LINE",IF(AND(J169="Limited / weak",O169="Multiple independent lines",P169="Established independent origins",OR(T169="Unlikely to change assessment",T169="Could change scope or wording")),"CONF-MODERATE-WEAK-LINES","CONF-MODERATE-SENSITIVE")))))),IF(AB169="P12",IF(F169="No material change","CONF-HIGH-NMC",IF(K169="Inferred","CONF-HIGH-INFERENCE-RETAINED","CONF-HIGH-DIRECT-INDEPENDENT")),""))))))))))))))</x:f>
      </x:c>
      <x:c r="AD169" s="38" t="str">
        <x:f>IF(A169="","",IF(AC169="A191-TECH-INVALID-ENUM","One or more active Stage 1 controlled values are invalid.",IF(AC169="A191-INCOMPLETE","The active Stage 1 assessment is incomplete.",IF(AC169="A191-UPSTREAM-REFUSE","What Counts as Reliable Evidence in Competitor Analysis? returned Refuse claim.",IF(AC169="A191-UPSTREAM-REVIEW","What Counts as Reliable Evidence in Competitor Analysis? returned Review required.",IF(AC169="A191-SC-NMC-UNRESOLVED","The no-material-change claim remains unresolved.",IF(AC169="A191-UPSTREAM-UNRESOLVED","The claim remains unresolved.",IF(AC169="A191-DIRECT-FIT","The evidence does not directly fit the exact submitted claim.",IF(AC169="A191-DIRECT-FIT-PARTIAL","The submitted claim only partially fits the evidence.",IF(AC169="A191-MISSING-OR-UNCHECKED","Required evidence is missing, unavailable, unknown, or contradiction checking is incomplete.",IF(AC169="A191-CONTRADICTION","A material contradiction remains unresolved.",IF(AC169="A191-SC-NMC-CONTRADICTION","The no-material-change submission contains an unresolved material contradiction.",IF(AC169="A191-NOT-ASSIGNABLE-ASSUMPTION","A material assumption remains unresolved.",IF(AC169="A191-NOT-ASSIGNABLE-CONTEXT","The relevant context is not established.",IF(AC169="A191-NOT-ASSIGNABLE-STALE-CURRENT","The evidence or context is stale for the current decision.",IF(AC169="A191-SC-NMC-STALE","The no-material-change assessment is stale for the current decision.",IF(AC169="A191-SC-ASSUMPTION-CONFLICT","The assumption category and detail conflict.",IF(AC169="A191-SC-INDEPENDENCE-UNPROVEN","Independent origins are not established.",IF(AC169="A191-SC-LIMIT-MISSING","Use with limits requires a named limitation.",IF(AC169="A191-SC-NMC-CLAIM-CHANGED","The exact claim changed, so prior confidence cannot be carried forward.",IF(AC169="A191-SC-NMC-USE-CHANGED","The decision use changed.",IF(AC169="A191-SC-UNCLASSIFIED","The valid input combination has no authorized classification.",IF(AC169="A191-LOW-ASSUMPTION","A bounded material assumption makes the eligible assessment fragile.",IF(AC169="A191-LOW-HISTORICAL","Historical, weak support makes the assessment fragile.",IF(AC169="A191-LOW-NOT-ESTABLISHED","Support exists but independent support is not established.",IF(AC169="A191-LOW-SENSITIVE","Plausible new evidence is likely to change the assessment.",IF(AC169="A191-LOW-SINGLE-ORIGIN","The eligible assessment depends on one origin and fails the stable single-origin conjunction.",IF(AC169="A191-LOW-WEAK-LINES","Multiple independent lines remain weak and the result is likely to change.",IF(AC169="A191-MODERATE-HISTORICAL","The evidence supports a deliberately historical, bounded assessment.",IF(AC169="A191-MODERATE-LIMITED","The assessment is eligible only within the named limitation.",IF(AC169="A191-MODERATE-NMC","The unchanged assessment remains eligible but retains meaningful uncertainty.",IF(AC169="A191-MODERATE-ONE-LINE","The assessment rests on one effective line of support.",IF(AC169="A191-MODERATE-SENSITIVE","Meaningful new evidence could change the scope or wording.",IF(AC169="A191-MODERATE-SHARED-ORIGINS","The lines share or depend on common origins, reducing independent corroboration.",IF(AC169="A191-MODERATE-WEAK-LINES","Established independent origins support the assessment, but the evidence remains limited or weak.",IF(AC169="A191-HIGH-DIRECT-INDEPENDENT","Direct, coherent support with established independent origins and limited visible assumptions supports the bounded assessment.",IF(AC169="A191-HIGH-INFERENCE-RETAINED","Direct, coherent support with established independent origins supports the bounded inference; it remains explicitly an inference.",IF(AC169="A191-HIGH-NMC","The exact claim and decision use are unchanged and the strong-support conditions remain satisfied.",""))))))))))))))))))))))))))))))))))))))</x:f>
      </x:c>
      <x:c r="AE169" s="38" t="str">
        <x:f>IF(A169="","",IF(Z169="Invalid controlled input","No confidence statement is permitted.",IF(Z169="Incomplete","No confidence statement is permitted until Stage 1 is complete.",IF(Z169="Not eligible","Confidence not assignable: no confidence statement is permitted for "&amp;C169&amp;" because "&amp;AD169&amp;" "&amp;AG169,IF(AA169="High confidence",IF(K169="Inferred","The evidence supports the inference that ","The available evidence strongly supports the assessment that ")&amp;C169&amp;", with High confidence within "&amp;D169&amp;". The principal remaining uncertainty is "&amp;U169,IF(AA169="Moderate confidence",IF(K169="Inferred","The evidence supports the inference that ","The available evidence supports the assessment that ")&amp;C169&amp;", with Moderate confidence within "&amp;D169&amp;". "&amp;U169&amp;" could change its scope or wording.",IF(K169="Inferred","The limited evidence supports the provisional inference that ","Limited evidence weakly supports the bounded assessment that ")&amp;C169&amp;". Treat it as provisional because "&amp;U169))))))</x:f>
      </x:c>
      <x:c r="AF169" s="38" t="str">
        <x:f>IF(A169="","",IF(Z169="Invalid controlled input","Do not preserve or reuse a previous result.",IF(Z169="Incomplete","Do not infer a result from partial inputs.",IF(Z169="Not eligible","Do not use High, Moderate or Low confidence, zero confidence, very low confidence, or wording that presents the claim as established.",IF(AA169="High confidence","Do not say certain, proven, guaranteed, definitely, conclusive, established fact, or assign a numerical probability.",IF(AA169="Moderate confidence","Do not say definitive, conclusive, established fact, or attach a percentage band.","Do not say shows, confirms, demonstrates as established, or use Low confidence to rescue an unsupported claim."))))))</x:f>
      </x:c>
      <x:c r="AG169" s="38" t="str">
        <x:f>IF(A169="","",IF(AC169="A191-TECH-INVALID-ENUM","Correct the exact invalid value and resubmit.",IF(AC169="A191-INCOMPLETE","Complete every active Stage 1 field.",IF(AC169="A191-UPSTREAM-REFUSE","Resolve or replace the refused claim through What Counts as Reliable Evidence in Competitor Analysis?.",IF(AC169="A191-UPSTREAM-REVIEW","Complete the review in What Counts as Reliable Evidence in Competitor Analysis? before confidence assessment.",IF(AC169="A191-SC-NMC-UNRESOLVED","Resolve the claim status upstream before assigning confidence.",IF(AC169="A191-UPSTREAM-UNRESOLVED","Resolve the claim status upstream before assigning confidence.",IF(AC169="A191-DIRECT-FIT","Narrow or replace the claim and rerun What Counts as Reliable Evidence in Competitor Analysis?.",IF(AC169="A191-DIRECT-FIT-PARTIAL","Submit the separately narrowed proposition approved through What Counts as Reliable Evidence in Competitor Analysis? as the new Exact claim with Direct claim fit set to Yes.",IF(AC169="A191-MISSING-OR-UNCHECKED","Recover or document the required evidence and complete the review in What Counts as Reliable Evidence in Competitor Analysis? before assigning confidence.",IF(AC169="A191-CONTRADICTION","Resolve or preserve the contradiction through How to Handle Contradictory Competitor Evidence before assigning confidence.",IF(AC169="A191-SC-NMC-CONTRADICTION","Resolve or preserve the contradiction through How to Handle Contradictory Competitor Evidence before assigning confidence.",IF(AC169="A191-NOT-ASSIGNABLE-ASSUMPTION","Resolve the material assumption or narrow the claim.",IF(AC169="A191-NOT-ASSIGNABLE-CONTEXT","Establish the relevant context before assigning confidence.",IF(AC169="A191-NOT-ASSIGNABLE-STALE-CURRENT","Update or historically bind the evidence through When Competitor Evidence Becomes Too Old to Use.",IF(AC169="A191-SC-NMC-STALE","Run a fresh assessment with current evidence.",IF(AC169="A191-SC-ASSUMPTION-CONFLICT","Choose a bounded assumption category or remove the detail.",IF(AC169="A191-SC-INDEPENDENCE-UNPROVEN","Trace origins or correct the support category.",IF(AC169="A191-SC-LIMIT-MISSING","Add the exact limitation or correct the upstream outcome.",IF(AC169="A191-SC-NMC-CLAIM-CHANGED","Run a fresh assessment.",IF(AC169="A191-SC-NMC-USE-CHANGED","Run a fresh assessment for the new use.",IF(AC169="A191-SC-UNCLASSIFIED","Return to method governance; do not invent a result.",IF(AC169="A191-LOW-ASSUMPTION","Keep the assumption explicit and seek evidence that could remove it.",IF(AC169="A191-LOW-HISTORICAL","Use only historically bounded wording and seek current evidence.",IF(AC169="A191-LOW-NOT-ESTABLISHED","Trace provenance or collect genuinely independent evidence.",IF(AC169="A191-LOW-SENSITIVE","Collect the evidence most likely to change the result.",IF(AC169="A191-LOW-SINGLE-ORIGIN","Seek genuinely independent corroboration.",IF(AC169="A191-LOW-WEAK-LINES","Strengthen direct support before consequential use.",IF(AC169="A191-MODERATE-HISTORICAL","Do not generalize it to the current decision without fresh evidence.",IF(AC169="A191-MODERATE-LIMITED","Reopen if the named limitation no longer holds.",IF(AC169="A191-MODERATE-NMC","Reopen if the exact claim, use, evidence or context changes.",IF(AC169="A191-MODERATE-ONE-LINE","A second genuinely independent line could change scope or wording.",IF(AC169="A191-MODERATE-SENSITIVE","Name the likely change trigger and keep the statement bounded.",IF(AC169="A191-MODERATE-SHARED-ORIGINS","Seek genuinely independent origins.",IF(AC169="A191-MODERATE-WEAK-LINES","Strengthen the direct evidence and preserve the limitation.",IF(AC169="A191-HIGH-DIRECT-INDEPENDENT","Reopen on the named evidence, context, assumption or decision-use trigger.",IF(AC169="A191-HIGH-INFERENCE-RETAINED","Retain the inference marker and reopen on the named trigger.",IF(AC169="A191-HIGH-NMC","Reopen on the named evidence, context, assumption or decision-use trigger.",""))))))))))))))))))))))))))))))))))))))</x:f>
      </x:c>
      <x:c r="AH169" s="38" t="str">
        <x:f>IF(A169="","",IF(Z169&lt;&gt;"Eligible","",IF(AND(V169="Consequential / high-impact",W169="Hard to reverse"),"CONF-OVERLAY-CONSEQUENCE + CONF-OVERLAY-HARD-TO-REVERSE",IF(AND(AA169="Low confidence",W169="Hard to reverse"),"CONF-OVERLAY-HARD-TO-REVERSE",IF(V169="Consequential / high-impact","CONF-OVERLAY-CONSEQUENCE",IF(W169="Hard to reverse","CONF-OVERLAY-HARD-TO-REVERSE",IF(OR(V169="Material / decision-changing",W169="Costly to reverse"),"CONF-OVERLAY-CONSEQUENCE","")))))))</x:f>
      </x:c>
      <x:c r="AI169" s="38" t="str">
        <x:f>IF(A169="","",IF(Z169&lt;&gt;"Eligible","",IF(AND(V169="Consequential / high-impact",W169="Hard to reverse"),IF(AA169="Low confidence","Independent review and formal approval required; default to deferral, evidence collection or a reversible test.","Independent accountable review and formal approval required before a consequential, hard-to-reverse action."),IF(AND(AA169="Low confidence",W169="Hard to reverse"),"Independent review and formal approval required; default to deferral, evidence collection or a reversible test.",IF(V169="Consequential / high-impact","Independent accountable review and formal approval required.",IF(W169="Hard to reverse","Independent review required before a hard-to-reverse action.",IF(OR(V169="Material / decision-changing",W169="Costly to reverse"),"Accountable reviewer required before material use.","Owner review; reopen on the named trigger.")))))))</x:f>
      </x:c>
      <x:c r="AJ169" s="38" t="str">
        <x:f>IF(A169="","",IF(Z169&lt;&gt;"Eligible","",IF(AND(V169="Consequential / high-impact",W169="Hard to reverse"),IF(AA169="Low confidence","Do not make an irreversible commitment from this Low-confidence assessment.","Prefer a reversible step and proceed only within the recorded scope after independent review; confidence itself is unchanged."),IF(AND(AA169="Low confidence",W169="Hard to reverse"),"Do not make an irreversible commitment from this Low-confidence assessment.",IF(V169="Consequential / high-impact","Proceed only within the recorded scope after independent review; confidence itself is unchanged.",IF(W169="Hard to reverse","Prefer a reversible step until review is complete.",IF(OR(V169="Material / decision-changing",W169="Costly to reverse"),"Use only after accountable review and within the stated boundary.","Proceed within the stated scope and preserve the reopen condition.")))))))</x:f>
      </x:c>
      <x:c r="AK169" s="37"/>
      <x:c r="AL169" s="37"/>
      <x:c r="AM169" s="37"/>
      <x:c r="AN169" s="37"/>
      <x:c r="AO169" s="42"/>
      <x:c r="AP169" s="38" t="str">
        <x:f>IF(A169="","",IF(Z169&lt;&gt;"Eligible","Not active",IF(OR(AND(AN169&lt;&gt;"",NOT(OR(EXACT(AN169,"Yes"),EXACT(AN169,"No")))),AND(AO169&lt;&gt;"",NOT(ISNUMBER(AO169)))),"H00",IF(OR(AK169="",AM169="",AN169=""),"H01",IF(AND(OR(V169="Material / decision-changing",V169="Consequential / high-impact",W169="Costly to reverse",W169="Hard to reverse"),AL169=""),"H02",IF(AND(OR(V169="Consequential / high-impact",W169="Hard to reverse"),AK169&lt;&gt;"",AL169&lt;&gt;"",EXACT(AK169,AL169)),"H03",IF(AND(AN169="Yes",AO169=""),"H04",IF(AND(AN169="No",AO169&lt;&gt;""),"H05","H06"))))))))</x:f>
      </x:c>
      <x:c r="AQ169" s="38" t="str">
        <x:f>IF(A169="","",IF(AP169="Not active","Not active",IF(OR(AP169="H00",AP169="H01",AP169="H04"),"Incomplete",IF(OR(AP169="H02",AP169="H03",AP169="H05"),"Draft","Complete"))))</x:f>
      </x:c>
      <x:c r="AR169" s="38" t="str">
        <x:f>IF(A169="","",IF(AP169="H00","CONF-HANDOFF-INVALID",IF(AP169="H01","CONF-HANDOFF-INCOMPLETE",IF(AP169="H02","CONF-HANDOFF-REVIEWER",IF(AP169="H03","CONF-HANDOFF-INDEPENDENCE",IF(AP169="H04","CONF-HANDOFF-DATE",IF(AP169="H05","CONF-HANDOFF-DATE-NOT-MATERIAL","")))))))</x:f>
      </x:c>
      <x:c r="AS169" s="38" t="str">
        <x:f>IF(A169="","",IF(AP169="H06","Permitted","Prohibited"))</x:f>
      </x:c>
      <x:c r="AT169" s="38" t="str">
        <x:f>IF(A169="","",IF(OR(AB169="P169",AB169="P170",AB169="P172",AB169="P173"),"What Counts as Reliable Evidence in Competitor Analysis?",IF(AB169="P171","Observed, Inferred and Unresolved Evidence",IF(AB169="P174","How to Handle Contradictory Competitor Evidence",IF(AB169="P175","When Competitor Evidence Becomes Too Old to Use","")))))</x:f>
      </x:c>
      <x:c r="AU169" s="38" t="str">
        <x:f>IF(A169="","","SERPIFAI Confidence Statement Method v1.0.1")</x:f>
      </x:c>
      <x:c r="AV169" s="38" t="str">
        <x:f>IF(A169="","","Qualitative evidence-and-uncertainty protocol; not probability, calibrated accuracy, scoring, assurance or a guarantee.")</x:f>
      </x:c>
    </x:row>
    <x:row r="170">
      <x:c r="A170" s="37"/>
      <x:c r="B170" s="37"/>
      <x:c r="C170" s="37"/>
      <x:c r="D170" s="37"/>
      <x:c r="E170" s="42"/>
      <x:c r="F170" s="37"/>
      <x:c r="G170" s="37"/>
      <x:c r="H170" s="37"/>
      <x:c r="I170" s="37"/>
      <x:c r="J170" s="37"/>
      <x:c r="K170" s="37"/>
      <x:c r="L170" s="37"/>
      <x:c r="M170" s="37"/>
      <x:c r="N170" s="37"/>
      <x:c r="O170" s="37"/>
      <x:c r="P170" s="37"/>
      <x:c r="Q170" s="37"/>
      <x:c r="R170" s="37"/>
      <x:c r="S170" s="37"/>
      <x:c r="T170" s="37"/>
      <x:c r="U170" s="37"/>
      <x:c r="V170" s="37"/>
      <x:c r="W170" s="37"/>
      <x:c r="X170" s="38" t="str">
        <x:f>IF(A170="","",IF(NOT(AND(OR(EXACT(F170,"Use"),EXACT(F170,"Use with limits"),EXACT(F170,"Review required"),EXACT(F170,"Refuse claim"),EXACT(F170,"No material change")),OR(EXACT(J170,"Fit"),EXACT(J170,"Limited / weak"),EXACT(J170,"Stale"),EXACT(J170,"Contradictory"),EXACT(J170,"Missing")),OR(EXACT(K170,"Supported"),EXACT(K170,"Inferred"),EXACT(K170,"Unresolved")),OR(EXACT(L170,"Yes"),EXACT(L170,"Partial"),EXACT(L170,"No"),EXACT(L170,"Unknown")),OR(EXACT(M170,"None found"),EXACT(M170,"Apparent contradiction resolved"),EXACT(M170,"Material contradiction unresolved"),EXACT(M170,"Not checked")),OR(EXACT(N170,"None"),EXACT(N170,"Recoverable missing evidence"),EXACT(N170,"Material evidence unavailable"),EXACT(N170,"Unknown")),OR(EXACT(O170,"Multiple independent lines"),EXACT(O170,"One independent line"),EXACT(O170,"Single-origin only"),EXACT(O170,"Not established")),OR(EXACT(Q170,"None"),EXACT(Q170,"Limited and visible"),EXACT(Q170,"Material but bounded"),EXACT(Q170,"Material and unresolved")),OR(EXACT(S170,"Fit for current decision"),EXACT(S170,"Historical but deliberately bounded"),EXACT(S170,"Stale for current decision"),EXACT(S170,"Context not established")),OR(EXACT(T170,"Unlikely to change assessment"),EXACT(T170,"Could change scope or wording"),EXACT(T170,"Likely to change assessment")),OR(EXACT(V170,"Routine / descriptive"),EXACT(V170,"Material / decision-changing"),EXACT(V170,"Consequential / high-impact")),OR(EXACT(W170,"Easy to reverse"),EXACT(W170,"Costly to reverse"),EXACT(W170,"Hard to reverse")),IF(F170="No material change",OR(EXACT(H170,"Unchanged exact claim"),EXACT(H170,"Changed exact claim")),TRUE),IF(F170="No material change",OR(EXACT(I170,"Unchanged decision use"),EXACT(I170,"Changed decision use")),TRUE),IF(OR(O170="Multiple independent lines",O170="One independent line"),OR(EXACT(P170,"Established independent origins"),EXACT(P170,"Shared or dependent origins"),EXACT(P170,"Not established")),TRUE))),"Invalid","Valid"))</x:f>
      </x:c>
      <x:c r="Y170" s="38" t="str">
        <x:f>IF(A170="","",IF(X170="Invalid","Not evaluated after P00",IF(OR(C170="",D170="",F170="",IF(F170="No material change",OR(H170="",I170=""),FALSE),J170="",K170="",L170="",M170="",N170="",O170="",IF(OR(O170="Multiple independent lines",O170="One independent line"),P170="",FALSE),Q170="",IF(Q170&lt;&gt;"None",R170="",FALSE),S170="",T170="",U170="",V170="",W170=""),"Incomplete","Complete")))</x:f>
      </x:c>
      <x:c r="Z170" s="38" t="str">
        <x:f>IF(A170="","",IF(AB170="P00","Invalid controlled input",IF(AB170="P01","Incomplete",IF(OR(AB170="P02",AB170="P03",AB170="P04",AB170="P05",AB170="P06",AB170="P07",AB170="P08",AB170="P09"),"Not eligible","Eligible"))))</x:f>
      </x:c>
      <x:c r="AA170" s="38" t="str">
        <x:f>IF(A170="","",IF(AB170="P00","No confidence assigned",IF(AB170="P01","No confidence result",IF(OR(AB170="P02",AB170="P03",AB170="P04",AB170="P05",AB170="P06",AB170="P07",AB170="P08",AB170="P09"),"Confidence not assignable",IF(AB170="P10","Low confidence",IF(AB170="P11","Moderate confidence","High confidence"))))))</x:f>
      </x:c>
      <x:c r="AB170" s="38" t="str">
        <x:f>IF(A170="","",IF(X170="Invalid","P00",IF(Y170="Incomplete","P01",IF(F170="Refuse claim","P02",IF(F170="Review required","P03",IF(K170="Unresolved","P04",IF(OR(L170="No",L170="Unknown",L170="Partial"),"P05",IF(OR(J170="Missing",N170&lt;&gt;"None",M170="Not checked"),"P06",IF(OR(J170="Contradictory",M170="Material contradiction unresolved"),"P07",IF(OR(J170="Stale",S170="Stale for current decision",S170="Context not established",Q170="Material and unresolved"),"P08",IF(OR(AND(F170="Use with limits",G170=""),AND(F170="No material change",H170="Changed exact claim"),AND(F170="No material change",I170="Changed decision use"),AND(OR(O170="Multiple independent lines",O170="One independent line"),P170="Not established"),AND(Q170="None",R170&lt;&gt;"")),"P09",IF(OR(Q170="Material but bounded",AND(S170="Historical but deliberately bounded",J170="Limited / weak"),O170="Not established",AND(J170="Limited / weak",O170="Multiple independent lines",P170="Established independent origins",T170="Likely to change assessment"),AND(O170="Single-origin only",NOT(AND(F170="Use",J170="Fit",OR(K170="Supported",K170="Inferred"),L170="Yes",OR(M170="None found",M170="Apparent contradiction resolved"),N170="None",O170="Single-origin only",OR(Q170="None",Q170="Limited and visible"),S170="Fit for current decision",T170="Unlikely to change assessment"))),T170="Likely to change assessment"),"P10",IF(OR(AND(F170="No material change",NOT(AND(OR(F170="Use",F170="No material change"),IF(F170="No material change",AND(H170="Unchanged exact claim",I170="Unchanged decision use"),TRUE),J170="Fit",OR(K170="Supported",K170="Inferred"),L170="Yes",OR(M170="None found",M170="Apparent contradiction resolved"),N170="None",O170="Multiple independent lines",P170="Established independent origins",OR(Q170="None",Q170="Limited and visible"),S170="Fit for current decision",T170="Unlikely to change assessment"))),F170="Use with limits",S170="Historical but deliberately bounded",P170="Shared or dependent origins",O170="One independent line",AND(F170="Use",J170="Fit",OR(K170="Supported",K170="Inferred"),L170="Yes",OR(M170="None found",M170="Apparent contradiction resolved"),N170="None",O170="Single-origin only",OR(Q170="None",Q170="Limited and visible"),S170="Fit for current decision",T170="Unlikely to change assessment"),AND(J170="Limited / weak",O170="Multiple independent lines",P170="Established independent origins",OR(T170="Unlikely to change assessment",T170="Could change scope or wording")),T170="Could change scope or wording"),"P11",IF(AND(OR(F170="Use",F170="No material change"),IF(F170="No material change",AND(H170="Unchanged exact claim",I170="Unchanged decision use"),TRUE),J170="Fit",OR(K170="Supported",K170="Inferred"),L170="Yes",OR(M170="None found",M170="Apparent contradiction resolved"),N170="None",O170="Multiple independent lines",P170="Established independent origins",OR(Q170="None",Q170="Limited and visible"),S170="Fit for current decision",T170="Unlikely to change assessment"),"P12","P09"))))))))))))))</x:f>
      </x:c>
      <x:c r="AC170" s="38" t="str">
        <x:f>IF(A170="","",IF(AB170="P00","CONF-TECH-INVALID-ENUM",IF(AB170="P01","CONF-INCOMPLETE",IF(AB170="P02","CONF-UPSTREAM-REFUSE",IF(AB170="P03","CONF-UPSTREAM-REVIEW",IF(AB170="P04",IF(F170="No material change","CONF-SC-NMC-UNRESOLVED","CONF-UPSTREAM-UNRESOLVED"),IF(AB170="P05",IF(L170="Partial","CONF-DIRECT-FIT-PARTIAL","CONF-DIRECT-FIT"),IF(AB170="P06","CONF-MISSING-OR-UNCHECKED",IF(AB170="P07",IF(F170="No material change","CONF-SC-NMC-CONTRADICTION","CONF-CONTRADICTION"),IF(AB170="P08",IF(Q170="Material and unresolved","CONF-NOT-ASSIGNABLE-ASSUMPTION",IF(AND(F170="No material change",OR(J170="Stale",S170="Stale for current decision")),"CONF-SC-NMC-STALE",IF(S170="Context not established","CONF-NOT-ASSIGNABLE-CONTEXT","CONF-NOT-ASSIGNABLE-STALE-CURRENT"))),IF(AB170="P09",IF(AND(F170="Use with limits",G170=""),"CONF-SC-LIMIT-MISSING",IF(AND(F170="No material change",H170="Changed exact claim"),"CONF-SC-NMC-CLAIM-CHANGED",IF(AND(F170="No material change",I170="Changed decision use"),"CONF-SC-NMC-USE-CHANGED",IF(AND(OR(O170="Multiple independent lines",O170="One independent line"),P170="Not established"),"CONF-SC-INDEPENDENCE-UNPROVEN",IF(AND(Q170="None",R170&lt;&gt;""),"CONF-SC-ASSUMPTION-CONFLICT","CONF-SC-UNCLASSIFIED"))))),IF(AB170="P10",IF(Q170="Material but bounded","CONF-LOW-ASSUMPTION",IF(AND(S170="Historical but deliberately bounded",J170="Limited / weak"),"CONF-LOW-HISTORICAL",IF(O170="Not established","CONF-LOW-NOT-ESTABLISHED",IF(AND(J170="Limited / weak",O170="Multiple independent lines",P170="Established independent origins",T170="Likely to change assessment"),"CONF-LOW-WEAK-LINES",IF(AND(O170="Single-origin only",NOT(AND(F170="Use",J170="Fit",OR(K170="Supported",K170="Inferred"),L170="Yes",OR(M170="None found",M170="Apparent contradiction resolved"),N170="None",O170="Single-origin only",OR(Q170="None",Q170="Limited and visible"),S170="Fit for current decision",T170="Unlikely to change assessment"))),"CONF-LOW-SINGLE-ORIGIN","CONF-LOW-SENSITIVE"))))),IF(AB170="P11",IF(F170="No material change","CONF-MODERATE-NMC",IF(F170="Use with limits","CONF-MODERATE-LIMITED",IF(S170="Historical but deliberately bounded","CONF-MODERATE-HISTORICAL",IF(P170="Shared or dependent origins","CONF-MODERATE-SHARED-ORIGINS",IF(OR(O170="One independent line",AND(F170="Use",J170="Fit",OR(K170="Supported",K170="Inferred"),L170="Yes",OR(M170="None found",M170="Apparent contradiction resolved"),N170="None",O170="Single-origin only",OR(Q170="None",Q170="Limited and visible"),S170="Fit for current decision",T170="Unlikely to change assessment")),"CONF-MODERATE-ONE-LINE",IF(AND(J170="Limited / weak",O170="Multiple independent lines",P170="Established independent origins",OR(T170="Unlikely to change assessment",T170="Could change scope or wording")),"CONF-MODERATE-WEAK-LINES","CONF-MODERATE-SENSITIVE")))))),IF(AB170="P12",IF(F170="No material change","CONF-HIGH-NMC",IF(K170="Inferred","CONF-HIGH-INFERENCE-RETAINED","CONF-HIGH-DIRECT-INDEPENDENT")),""))))))))))))))</x:f>
      </x:c>
      <x:c r="AD170" s="38" t="str">
        <x:f>IF(A170="","",IF(AC170="A192-TECH-INVALID-ENUM","One or more active Stage 1 controlled values are invalid.",IF(AC170="A192-INCOMPLETE","The active Stage 1 assessment is incomplete.",IF(AC170="A192-UPSTREAM-REFUSE","What Counts as Reliable Evidence in Competitor Analysis? returned Refuse claim.",IF(AC170="A192-UPSTREAM-REVIEW","What Counts as Reliable Evidence in Competitor Analysis? returned Review required.",IF(AC170="A192-SC-NMC-UNRESOLVED","The no-material-change claim remains unresolved.",IF(AC170="A192-UPSTREAM-UNRESOLVED","The claim remains unresolved.",IF(AC170="A192-DIRECT-FIT","The evidence does not directly fit the exact submitted claim.",IF(AC170="A192-DIRECT-FIT-PARTIAL","The submitted claim only partially fits the evidence.",IF(AC170="A192-MISSING-OR-UNCHECKED","Required evidence is missing, unavailable, unknown, or contradiction checking is incomplete.",IF(AC170="A192-CONTRADICTION","A material contradiction remains unresolved.",IF(AC170="A192-SC-NMC-CONTRADICTION","The no-material-change submission contains an unresolved material contradiction.",IF(AC170="A192-NOT-ASSIGNABLE-ASSUMPTION","A material assumption remains unresolved.",IF(AC170="A192-NOT-ASSIGNABLE-CONTEXT","The relevant context is not established.",IF(AC170="A192-NOT-ASSIGNABLE-STALE-CURRENT","The evidence or context is stale for the current decision.",IF(AC170="A192-SC-NMC-STALE","The no-material-change assessment is stale for the current decision.",IF(AC170="A192-SC-ASSUMPTION-CONFLICT","The assumption category and detail conflict.",IF(AC170="A192-SC-INDEPENDENCE-UNPROVEN","Independent origins are not established.",IF(AC170="A192-SC-LIMIT-MISSING","Use with limits requires a named limitation.",IF(AC170="A192-SC-NMC-CLAIM-CHANGED","The exact claim changed, so prior confidence cannot be carried forward.",IF(AC170="A192-SC-NMC-USE-CHANGED","The decision use changed.",IF(AC170="A192-SC-UNCLASSIFIED","The valid input combination has no authorized classification.",IF(AC170="A192-LOW-ASSUMPTION","A bounded material assumption makes the eligible assessment fragile.",IF(AC170="A192-LOW-HISTORICAL","Historical, weak support makes the assessment fragile.",IF(AC170="A192-LOW-NOT-ESTABLISHED","Support exists but independent support is not established.",IF(AC170="A192-LOW-SENSITIVE","Plausible new evidence is likely to change the assessment.",IF(AC170="A192-LOW-SINGLE-ORIGIN","The eligible assessment depends on one origin and fails the stable single-origin conjunction.",IF(AC170="A192-LOW-WEAK-LINES","Multiple independent lines remain weak and the result is likely to change.",IF(AC170="A192-MODERATE-HISTORICAL","The evidence supports a deliberately historical, bounded assessment.",IF(AC170="A192-MODERATE-LIMITED","The assessment is eligible only within the named limitation.",IF(AC170="A192-MODERATE-NMC","The unchanged assessment remains eligible but retains meaningful uncertainty.",IF(AC170="A192-MODERATE-ONE-LINE","The assessment rests on one effective line of support.",IF(AC170="A192-MODERATE-SENSITIVE","Meaningful new evidence could change the scope or wording.",IF(AC170="A192-MODERATE-SHARED-ORIGINS","The lines share or depend on common origins, reducing independent corroboration.",IF(AC170="A192-MODERATE-WEAK-LINES","Established independent origins support the assessment, but the evidence remains limited or weak.",IF(AC170="A192-HIGH-DIRECT-INDEPENDENT","Direct, coherent support with established independent origins and limited visible assumptions supports the bounded assessment.",IF(AC170="A192-HIGH-INFERENCE-RETAINED","Direct, coherent support with established independent origins supports the bounded inference; it remains explicitly an inference.",IF(AC170="A192-HIGH-NMC","The exact claim and decision use are unchanged and the strong-support conditions remain satisfied.",""))))))))))))))))))))))))))))))))))))))</x:f>
      </x:c>
      <x:c r="AE170" s="38" t="str">
        <x:f>IF(A170="","",IF(Z170="Invalid controlled input","No confidence statement is permitted.",IF(Z170="Incomplete","No confidence statement is permitted until Stage 1 is complete.",IF(Z170="Not eligible","Confidence not assignable: no confidence statement is permitted for "&amp;C170&amp;" because "&amp;AD170&amp;" "&amp;AG170,IF(AA170="High confidence",IF(K170="Inferred","The evidence supports the inference that ","The available evidence strongly supports the assessment that ")&amp;C170&amp;", with High confidence within "&amp;D170&amp;". The principal remaining uncertainty is "&amp;U170,IF(AA170="Moderate confidence",IF(K170="Inferred","The evidence supports the inference that ","The available evidence supports the assessment that ")&amp;C170&amp;", with Moderate confidence within "&amp;D170&amp;". "&amp;U170&amp;" could change its scope or wording.",IF(K170="Inferred","The limited evidence supports the provisional inference that ","Limited evidence weakly supports the bounded assessment that ")&amp;C170&amp;". Treat it as provisional because "&amp;U170))))))</x:f>
      </x:c>
      <x:c r="AF170" s="38" t="str">
        <x:f>IF(A170="","",IF(Z170="Invalid controlled input","Do not preserve or reuse a previous result.",IF(Z170="Incomplete","Do not infer a result from partial inputs.",IF(Z170="Not eligible","Do not use High, Moderate or Low confidence, zero confidence, very low confidence, or wording that presents the claim as established.",IF(AA170="High confidence","Do not say certain, proven, guaranteed, definitely, conclusive, established fact, or assign a numerical probability.",IF(AA170="Moderate confidence","Do not say definitive, conclusive, established fact, or attach a percentage band.","Do not say shows, confirms, demonstrates as established, or use Low confidence to rescue an unsupported claim."))))))</x:f>
      </x:c>
      <x:c r="AG170" s="38" t="str">
        <x:f>IF(A170="","",IF(AC170="A192-TECH-INVALID-ENUM","Correct the exact invalid value and resubmit.",IF(AC170="A192-INCOMPLETE","Complete every active Stage 1 field.",IF(AC170="A192-UPSTREAM-REFUSE","Resolve or replace the refused claim through What Counts as Reliable Evidence in Competitor Analysis?.",IF(AC170="A192-UPSTREAM-REVIEW","Complete the review in What Counts as Reliable Evidence in Competitor Analysis? before confidence assessment.",IF(AC170="A192-SC-NMC-UNRESOLVED","Resolve the claim status upstream before assigning confidence.",IF(AC170="A192-UPSTREAM-UNRESOLVED","Resolve the claim status upstream before assigning confidence.",IF(AC170="A192-DIRECT-FIT","Narrow or replace the claim and rerun What Counts as Reliable Evidence in Competitor Analysis?.",IF(AC170="A192-DIRECT-FIT-PARTIAL","Submit the separately narrowed proposition approved through What Counts as Reliable Evidence in Competitor Analysis? as the new Exact claim with Direct claim fit set to Yes.",IF(AC170="A192-MISSING-OR-UNCHECKED","Recover or document the required evidence and complete the review in What Counts as Reliable Evidence in Competitor Analysis? before assigning confidence.",IF(AC170="A192-CONTRADICTION","Resolve or preserve the contradiction through How to Handle Contradictory Competitor Evidence before assigning confidence.",IF(AC170="A192-SC-NMC-CONTRADICTION","Resolve or preserve the contradiction through How to Handle Contradictory Competitor Evidence before assigning confidence.",IF(AC170="A192-NOT-ASSIGNABLE-ASSUMPTION","Resolve the material assumption or narrow the claim.",IF(AC170="A192-NOT-ASSIGNABLE-CONTEXT","Establish the relevant context before assigning confidence.",IF(AC170="A192-NOT-ASSIGNABLE-STALE-CURRENT","Update or historically bind the evidence through When Competitor Evidence Becomes Too Old to Use.",IF(AC170="A192-SC-NMC-STALE","Run a fresh assessment with current evidence.",IF(AC170="A192-SC-ASSUMPTION-CONFLICT","Choose a bounded assumption category or remove the detail.",IF(AC170="A192-SC-INDEPENDENCE-UNPROVEN","Trace origins or correct the support category.",IF(AC170="A192-SC-LIMIT-MISSING","Add the exact limitation or correct the upstream outcome.",IF(AC170="A192-SC-NMC-CLAIM-CHANGED","Run a fresh assessment.",IF(AC170="A192-SC-NMC-USE-CHANGED","Run a fresh assessment for the new use.",IF(AC170="A192-SC-UNCLASSIFIED","Return to method governance; do not invent a result.",IF(AC170="A192-LOW-ASSUMPTION","Keep the assumption explicit and seek evidence that could remove it.",IF(AC170="A192-LOW-HISTORICAL","Use only historically bounded wording and seek current evidence.",IF(AC170="A192-LOW-NOT-ESTABLISHED","Trace provenance or collect genuinely independent evidence.",IF(AC170="A192-LOW-SENSITIVE","Collect the evidence most likely to change the result.",IF(AC170="A192-LOW-SINGLE-ORIGIN","Seek genuinely independent corroboration.",IF(AC170="A192-LOW-WEAK-LINES","Strengthen direct support before consequential use.",IF(AC170="A192-MODERATE-HISTORICAL","Do not generalize it to the current decision without fresh evidence.",IF(AC170="A192-MODERATE-LIMITED","Reopen if the named limitation no longer holds.",IF(AC170="A192-MODERATE-NMC","Reopen if the exact claim, use, evidence or context changes.",IF(AC170="A192-MODERATE-ONE-LINE","A second genuinely independent line could change scope or wording.",IF(AC170="A192-MODERATE-SENSITIVE","Name the likely change trigger and keep the statement bounded.",IF(AC170="A192-MODERATE-SHARED-ORIGINS","Seek genuinely independent origins.",IF(AC170="A192-MODERATE-WEAK-LINES","Strengthen the direct evidence and preserve the limitation.",IF(AC170="A192-HIGH-DIRECT-INDEPENDENT","Reopen on the named evidence, context, assumption or decision-use trigger.",IF(AC170="A192-HIGH-INFERENCE-RETAINED","Retain the inference marker and reopen on the named trigger.",IF(AC170="A192-HIGH-NMC","Reopen on the named evidence, context, assumption or decision-use trigger.",""))))))))))))))))))))))))))))))))))))))</x:f>
      </x:c>
      <x:c r="AH170" s="38" t="str">
        <x:f>IF(A170="","",IF(Z170&lt;&gt;"Eligible","",IF(AND(V170="Consequential / high-impact",W170="Hard to reverse"),"CONF-OVERLAY-CONSEQUENCE + CONF-OVERLAY-HARD-TO-REVERSE",IF(AND(AA170="Low confidence",W170="Hard to reverse"),"CONF-OVERLAY-HARD-TO-REVERSE",IF(V170="Consequential / high-impact","CONF-OVERLAY-CONSEQUENCE",IF(W170="Hard to reverse","CONF-OVERLAY-HARD-TO-REVERSE",IF(OR(V170="Material / decision-changing",W170="Costly to reverse"),"CONF-OVERLAY-CONSEQUENCE","")))))))</x:f>
      </x:c>
      <x:c r="AI170" s="38" t="str">
        <x:f>IF(A170="","",IF(Z170&lt;&gt;"Eligible","",IF(AND(V170="Consequential / high-impact",W170="Hard to reverse"),IF(AA170="Low confidence","Independent review and formal approval required; default to deferral, evidence collection or a reversible test.","Independent accountable review and formal approval required before a consequential, hard-to-reverse action."),IF(AND(AA170="Low confidence",W170="Hard to reverse"),"Independent review and formal approval required; default to deferral, evidence collection or a reversible test.",IF(V170="Consequential / high-impact","Independent accountable review and formal approval required.",IF(W170="Hard to reverse","Independent review required before a hard-to-reverse action.",IF(OR(V170="Material / decision-changing",W170="Costly to reverse"),"Accountable reviewer required before material use.","Owner review; reopen on the named trigger.")))))))</x:f>
      </x:c>
      <x:c r="AJ170" s="38" t="str">
        <x:f>IF(A170="","",IF(Z170&lt;&gt;"Eligible","",IF(AND(V170="Consequential / high-impact",W170="Hard to reverse"),IF(AA170="Low confidence","Do not make an irreversible commitment from this Low-confidence assessment.","Prefer a reversible step and proceed only within the recorded scope after independent review; confidence itself is unchanged."),IF(AND(AA170="Low confidence",W170="Hard to reverse"),"Do not make an irreversible commitment from this Low-confidence assessment.",IF(V170="Consequential / high-impact","Proceed only within the recorded scope after independent review; confidence itself is unchanged.",IF(W170="Hard to reverse","Prefer a reversible step until review is complete.",IF(OR(V170="Material / decision-changing",W170="Costly to reverse"),"Use only after accountable review and within the stated boundary.","Proceed within the stated scope and preserve the reopen condition.")))))))</x:f>
      </x:c>
      <x:c r="AK170" s="37"/>
      <x:c r="AL170" s="37"/>
      <x:c r="AM170" s="37"/>
      <x:c r="AN170" s="37"/>
      <x:c r="AO170" s="42"/>
      <x:c r="AP170" s="38" t="str">
        <x:f>IF(A170="","",IF(Z170&lt;&gt;"Eligible","Not active",IF(OR(AND(AN170&lt;&gt;"",NOT(OR(EXACT(AN170,"Yes"),EXACT(AN170,"No")))),AND(AO170&lt;&gt;"",NOT(ISNUMBER(AO170)))),"H00",IF(OR(AK170="",AM170="",AN170=""),"H01",IF(AND(OR(V170="Material / decision-changing",V170="Consequential / high-impact",W170="Costly to reverse",W170="Hard to reverse"),AL170=""),"H02",IF(AND(OR(V170="Consequential / high-impact",W170="Hard to reverse"),AK170&lt;&gt;"",AL170&lt;&gt;"",EXACT(AK170,AL170)),"H03",IF(AND(AN170="Yes",AO170=""),"H04",IF(AND(AN170="No",AO170&lt;&gt;""),"H05","H06"))))))))</x:f>
      </x:c>
      <x:c r="AQ170" s="38" t="str">
        <x:f>IF(A170="","",IF(AP170="Not active","Not active",IF(OR(AP170="H00",AP170="H01",AP170="H04"),"Incomplete",IF(OR(AP170="H02",AP170="H03",AP170="H05"),"Draft","Complete"))))</x:f>
      </x:c>
      <x:c r="AR170" s="38" t="str">
        <x:f>IF(A170="","",IF(AP170="H00","CONF-HANDOFF-INVALID",IF(AP170="H01","CONF-HANDOFF-INCOMPLETE",IF(AP170="H02","CONF-HANDOFF-REVIEWER",IF(AP170="H03","CONF-HANDOFF-INDEPENDENCE",IF(AP170="H04","CONF-HANDOFF-DATE",IF(AP170="H05","CONF-HANDOFF-DATE-NOT-MATERIAL","")))))))</x:f>
      </x:c>
      <x:c r="AS170" s="38" t="str">
        <x:f>IF(A170="","",IF(AP170="H06","Permitted","Prohibited"))</x:f>
      </x:c>
      <x:c r="AT170" s="38" t="str">
        <x:f>IF(A170="","",IF(OR(AB170="P170",AB170="P171",AB170="P173",AB170="P174"),"What Counts as Reliable Evidence in Competitor Analysis?",IF(AB170="P172","Observed, Inferred and Unresolved Evidence",IF(AB170="P175","How to Handle Contradictory Competitor Evidence",IF(AB170="P176","When Competitor Evidence Becomes Too Old to Use","")))))</x:f>
      </x:c>
      <x:c r="AU170" s="38" t="str">
        <x:f>IF(A170="","","SERPIFAI Confidence Statement Method v1.0.1")</x:f>
      </x:c>
      <x:c r="AV170" s="38" t="str">
        <x:f>IF(A170="","","Qualitative evidence-and-uncertainty protocol; not probability, calibrated accuracy, scoring, assurance or a guarantee.")</x:f>
      </x:c>
    </x:row>
    <x:row r="171">
      <x:c r="A171" s="37"/>
      <x:c r="B171" s="37"/>
      <x:c r="C171" s="37"/>
      <x:c r="D171" s="37"/>
      <x:c r="E171" s="42"/>
      <x:c r="F171" s="37"/>
      <x:c r="G171" s="37"/>
      <x:c r="H171" s="37"/>
      <x:c r="I171" s="37"/>
      <x:c r="J171" s="37"/>
      <x:c r="K171" s="37"/>
      <x:c r="L171" s="37"/>
      <x:c r="M171" s="37"/>
      <x:c r="N171" s="37"/>
      <x:c r="O171" s="37"/>
      <x:c r="P171" s="37"/>
      <x:c r="Q171" s="37"/>
      <x:c r="R171" s="37"/>
      <x:c r="S171" s="37"/>
      <x:c r="T171" s="37"/>
      <x:c r="U171" s="37"/>
      <x:c r="V171" s="37"/>
      <x:c r="W171" s="37"/>
      <x:c r="X171" s="38" t="str">
        <x:f>IF(A171="","",IF(NOT(AND(OR(EXACT(F171,"Use"),EXACT(F171,"Use with limits"),EXACT(F171,"Review required"),EXACT(F171,"Refuse claim"),EXACT(F171,"No material change")),OR(EXACT(J171,"Fit"),EXACT(J171,"Limited / weak"),EXACT(J171,"Stale"),EXACT(J171,"Contradictory"),EXACT(J171,"Missing")),OR(EXACT(K171,"Supported"),EXACT(K171,"Inferred"),EXACT(K171,"Unresolved")),OR(EXACT(L171,"Yes"),EXACT(L171,"Partial"),EXACT(L171,"No"),EXACT(L171,"Unknown")),OR(EXACT(M171,"None found"),EXACT(M171,"Apparent contradiction resolved"),EXACT(M171,"Material contradiction unresolved"),EXACT(M171,"Not checked")),OR(EXACT(N171,"None"),EXACT(N171,"Recoverable missing evidence"),EXACT(N171,"Material evidence unavailable"),EXACT(N171,"Unknown")),OR(EXACT(O171,"Multiple independent lines"),EXACT(O171,"One independent line"),EXACT(O171,"Single-origin only"),EXACT(O171,"Not established")),OR(EXACT(Q171,"None"),EXACT(Q171,"Limited and visible"),EXACT(Q171,"Material but bounded"),EXACT(Q171,"Material and unresolved")),OR(EXACT(S171,"Fit for current decision"),EXACT(S171,"Historical but deliberately bounded"),EXACT(S171,"Stale for current decision"),EXACT(S171,"Context not established")),OR(EXACT(T171,"Unlikely to change assessment"),EXACT(T171,"Could change scope or wording"),EXACT(T171,"Likely to change assessment")),OR(EXACT(V171,"Routine / descriptive"),EXACT(V171,"Material / decision-changing"),EXACT(V171,"Consequential / high-impact")),OR(EXACT(W171,"Easy to reverse"),EXACT(W171,"Costly to reverse"),EXACT(W171,"Hard to reverse")),IF(F171="No material change",OR(EXACT(H171,"Unchanged exact claim"),EXACT(H171,"Changed exact claim")),TRUE),IF(F171="No material change",OR(EXACT(I171,"Unchanged decision use"),EXACT(I171,"Changed decision use")),TRUE),IF(OR(O171="Multiple independent lines",O171="One independent line"),OR(EXACT(P171,"Established independent origins"),EXACT(P171,"Shared or dependent origins"),EXACT(P171,"Not established")),TRUE))),"Invalid","Valid"))</x:f>
      </x:c>
      <x:c r="Y171" s="38" t="str">
        <x:f>IF(A171="","",IF(X171="Invalid","Not evaluated after P00",IF(OR(C171="",D171="",F171="",IF(F171="No material change",OR(H171="",I171=""),FALSE),J171="",K171="",L171="",M171="",N171="",O171="",IF(OR(O171="Multiple independent lines",O171="One independent line"),P171="",FALSE),Q171="",IF(Q171&lt;&gt;"None",R171="",FALSE),S171="",T171="",U171="",V171="",W171=""),"Incomplete","Complete")))</x:f>
      </x:c>
      <x:c r="Z171" s="38" t="str">
        <x:f>IF(A171="","",IF(AB171="P00","Invalid controlled input",IF(AB171="P01","Incomplete",IF(OR(AB171="P02",AB171="P03",AB171="P04",AB171="P05",AB171="P06",AB171="P07",AB171="P08",AB171="P09"),"Not eligible","Eligible"))))</x:f>
      </x:c>
      <x:c r="AA171" s="38" t="str">
        <x:f>IF(A171="","",IF(AB171="P00","No confidence assigned",IF(AB171="P01","No confidence result",IF(OR(AB171="P02",AB171="P03",AB171="P04",AB171="P05",AB171="P06",AB171="P07",AB171="P08",AB171="P09"),"Confidence not assignable",IF(AB171="P10","Low confidence",IF(AB171="P11","Moderate confidence","High confidence"))))))</x:f>
      </x:c>
      <x:c r="AB171" s="38" t="str">
        <x:f>IF(A171="","",IF(X171="Invalid","P00",IF(Y171="Incomplete","P01",IF(F171="Refuse claim","P02",IF(F171="Review required","P03",IF(K171="Unresolved","P04",IF(OR(L171="No",L171="Unknown",L171="Partial"),"P05",IF(OR(J171="Missing",N171&lt;&gt;"None",M171="Not checked"),"P06",IF(OR(J171="Contradictory",M171="Material contradiction unresolved"),"P07",IF(OR(J171="Stale",S171="Stale for current decision",S171="Context not established",Q171="Material and unresolved"),"P08",IF(OR(AND(F171="Use with limits",G171=""),AND(F171="No material change",H171="Changed exact claim"),AND(F171="No material change",I171="Changed decision use"),AND(OR(O171="Multiple independent lines",O171="One independent line"),P171="Not established"),AND(Q171="None",R171&lt;&gt;"")),"P09",IF(OR(Q171="Material but bounded",AND(S171="Historical but deliberately bounded",J171="Limited / weak"),O171="Not established",AND(J171="Limited / weak",O171="Multiple independent lines",P171="Established independent origins",T171="Likely to change assessment"),AND(O171="Single-origin only",NOT(AND(F171="Use",J171="Fit",OR(K171="Supported",K171="Inferred"),L171="Yes",OR(M171="None found",M171="Apparent contradiction resolved"),N171="None",O171="Single-origin only",OR(Q171="None",Q171="Limited and visible"),S171="Fit for current decision",T171="Unlikely to change assessment"))),T171="Likely to change assessment"),"P10",IF(OR(AND(F171="No material change",NOT(AND(OR(F171="Use",F171="No material change"),IF(F171="No material change",AND(H171="Unchanged exact claim",I171="Unchanged decision use"),TRUE),J171="Fit",OR(K171="Supported",K171="Inferred"),L171="Yes",OR(M171="None found",M171="Apparent contradiction resolved"),N171="None",O171="Multiple independent lines",P171="Established independent origins",OR(Q171="None",Q171="Limited and visible"),S171="Fit for current decision",T171="Unlikely to change assessment"))),F171="Use with limits",S171="Historical but deliberately bounded",P171="Shared or dependent origins",O171="One independent line",AND(F171="Use",J171="Fit",OR(K171="Supported",K171="Inferred"),L171="Yes",OR(M171="None found",M171="Apparent contradiction resolved"),N171="None",O171="Single-origin only",OR(Q171="None",Q171="Limited and visible"),S171="Fit for current decision",T171="Unlikely to change assessment"),AND(J171="Limited / weak",O171="Multiple independent lines",P171="Established independent origins",OR(T171="Unlikely to change assessment",T171="Could change scope or wording")),T171="Could change scope or wording"),"P11",IF(AND(OR(F171="Use",F171="No material change"),IF(F171="No material change",AND(H171="Unchanged exact claim",I171="Unchanged decision use"),TRUE),J171="Fit",OR(K171="Supported",K171="Inferred"),L171="Yes",OR(M171="None found",M171="Apparent contradiction resolved"),N171="None",O171="Multiple independent lines",P171="Established independent origins",OR(Q171="None",Q171="Limited and visible"),S171="Fit for current decision",T171="Unlikely to change assessment"),"P12","P09"))))))))))))))</x:f>
      </x:c>
      <x:c r="AC171" s="38" t="str">
        <x:f>IF(A171="","",IF(AB171="P00","CONF-TECH-INVALID-ENUM",IF(AB171="P01","CONF-INCOMPLETE",IF(AB171="P02","CONF-UPSTREAM-REFUSE",IF(AB171="P03","CONF-UPSTREAM-REVIEW",IF(AB171="P04",IF(F171="No material change","CONF-SC-NMC-UNRESOLVED","CONF-UPSTREAM-UNRESOLVED"),IF(AB171="P05",IF(L171="Partial","CONF-DIRECT-FIT-PARTIAL","CONF-DIRECT-FIT"),IF(AB171="P06","CONF-MISSING-OR-UNCHECKED",IF(AB171="P07",IF(F171="No material change","CONF-SC-NMC-CONTRADICTION","CONF-CONTRADICTION"),IF(AB171="P08",IF(Q171="Material and unresolved","CONF-NOT-ASSIGNABLE-ASSUMPTION",IF(AND(F171="No material change",OR(J171="Stale",S171="Stale for current decision")),"CONF-SC-NMC-STALE",IF(S171="Context not established","CONF-NOT-ASSIGNABLE-CONTEXT","CONF-NOT-ASSIGNABLE-STALE-CURRENT"))),IF(AB171="P09",IF(AND(F171="Use with limits",G171=""),"CONF-SC-LIMIT-MISSING",IF(AND(F171="No material change",H171="Changed exact claim"),"CONF-SC-NMC-CLAIM-CHANGED",IF(AND(F171="No material change",I171="Changed decision use"),"CONF-SC-NMC-USE-CHANGED",IF(AND(OR(O171="Multiple independent lines",O171="One independent line"),P171="Not established"),"CONF-SC-INDEPENDENCE-UNPROVEN",IF(AND(Q171="None",R171&lt;&gt;""),"CONF-SC-ASSUMPTION-CONFLICT","CONF-SC-UNCLASSIFIED"))))),IF(AB171="P10",IF(Q171="Material but bounded","CONF-LOW-ASSUMPTION",IF(AND(S171="Historical but deliberately bounded",J171="Limited / weak"),"CONF-LOW-HISTORICAL",IF(O171="Not established","CONF-LOW-NOT-ESTABLISHED",IF(AND(J171="Limited / weak",O171="Multiple independent lines",P171="Established independent origins",T171="Likely to change assessment"),"CONF-LOW-WEAK-LINES",IF(AND(O171="Single-origin only",NOT(AND(F171="Use",J171="Fit",OR(K171="Supported",K171="Inferred"),L171="Yes",OR(M171="None found",M171="Apparent contradiction resolved"),N171="None",O171="Single-origin only",OR(Q171="None",Q171="Limited and visible"),S171="Fit for current decision",T171="Unlikely to change assessment"))),"CONF-LOW-SINGLE-ORIGIN","CONF-LOW-SENSITIVE"))))),IF(AB171="P11",IF(F171="No material change","CONF-MODERATE-NMC",IF(F171="Use with limits","CONF-MODERATE-LIMITED",IF(S171="Historical but deliberately bounded","CONF-MODERATE-HISTORICAL",IF(P171="Shared or dependent origins","CONF-MODERATE-SHARED-ORIGINS",IF(OR(O171="One independent line",AND(F171="Use",J171="Fit",OR(K171="Supported",K171="Inferred"),L171="Yes",OR(M171="None found",M171="Apparent contradiction resolved"),N171="None",O171="Single-origin only",OR(Q171="None",Q171="Limited and visible"),S171="Fit for current decision",T171="Unlikely to change assessment")),"CONF-MODERATE-ONE-LINE",IF(AND(J171="Limited / weak",O171="Multiple independent lines",P171="Established independent origins",OR(T171="Unlikely to change assessment",T171="Could change scope or wording")),"CONF-MODERATE-WEAK-LINES","CONF-MODERATE-SENSITIVE")))))),IF(AB171="P12",IF(F171="No material change","CONF-HIGH-NMC",IF(K171="Inferred","CONF-HIGH-INFERENCE-RETAINED","CONF-HIGH-DIRECT-INDEPENDENT")),""))))))))))))))</x:f>
      </x:c>
      <x:c r="AD171" s="38" t="str">
        <x:f>IF(A171="","",IF(AC171="A193-TECH-INVALID-ENUM","One or more active Stage 1 controlled values are invalid.",IF(AC171="A193-INCOMPLETE","The active Stage 1 assessment is incomplete.",IF(AC171="A193-UPSTREAM-REFUSE","What Counts as Reliable Evidence in Competitor Analysis? returned Refuse claim.",IF(AC171="A193-UPSTREAM-REVIEW","What Counts as Reliable Evidence in Competitor Analysis? returned Review required.",IF(AC171="A193-SC-NMC-UNRESOLVED","The no-material-change claim remains unresolved.",IF(AC171="A193-UPSTREAM-UNRESOLVED","The claim remains unresolved.",IF(AC171="A193-DIRECT-FIT","The evidence does not directly fit the exact submitted claim.",IF(AC171="A193-DIRECT-FIT-PARTIAL","The submitted claim only partially fits the evidence.",IF(AC171="A193-MISSING-OR-UNCHECKED","Required evidence is missing, unavailable, unknown, or contradiction checking is incomplete.",IF(AC171="A193-CONTRADICTION","A material contradiction remains unresolved.",IF(AC171="A193-SC-NMC-CONTRADICTION","The no-material-change submission contains an unresolved material contradiction.",IF(AC171="A193-NOT-ASSIGNABLE-ASSUMPTION","A material assumption remains unresolved.",IF(AC171="A193-NOT-ASSIGNABLE-CONTEXT","The relevant context is not established.",IF(AC171="A193-NOT-ASSIGNABLE-STALE-CURRENT","The evidence or context is stale for the current decision.",IF(AC171="A193-SC-NMC-STALE","The no-material-change assessment is stale for the current decision.",IF(AC171="A193-SC-ASSUMPTION-CONFLICT","The assumption category and detail conflict.",IF(AC171="A193-SC-INDEPENDENCE-UNPROVEN","Independent origins are not established.",IF(AC171="A193-SC-LIMIT-MISSING","Use with limits requires a named limitation.",IF(AC171="A193-SC-NMC-CLAIM-CHANGED","The exact claim changed, so prior confidence cannot be carried forward.",IF(AC171="A193-SC-NMC-USE-CHANGED","The decision use changed.",IF(AC171="A193-SC-UNCLASSIFIED","The valid input combination has no authorized classification.",IF(AC171="A193-LOW-ASSUMPTION","A bounded material assumption makes the eligible assessment fragile.",IF(AC171="A193-LOW-HISTORICAL","Historical, weak support makes the assessment fragile.",IF(AC171="A193-LOW-NOT-ESTABLISHED","Support exists but independent support is not established.",IF(AC171="A193-LOW-SENSITIVE","Plausible new evidence is likely to change the assessment.",IF(AC171="A193-LOW-SINGLE-ORIGIN","The eligible assessment depends on one origin and fails the stable single-origin conjunction.",IF(AC171="A193-LOW-WEAK-LINES","Multiple independent lines remain weak and the result is likely to change.",IF(AC171="A193-MODERATE-HISTORICAL","The evidence supports a deliberately historical, bounded assessment.",IF(AC171="A193-MODERATE-LIMITED","The assessment is eligible only within the named limitation.",IF(AC171="A193-MODERATE-NMC","The unchanged assessment remains eligible but retains meaningful uncertainty.",IF(AC171="A193-MODERATE-ONE-LINE","The assessment rests on one effective line of support.",IF(AC171="A193-MODERATE-SENSITIVE","Meaningful new evidence could change the scope or wording.",IF(AC171="A193-MODERATE-SHARED-ORIGINS","The lines share or depend on common origins, reducing independent corroboration.",IF(AC171="A193-MODERATE-WEAK-LINES","Established independent origins support the assessment, but the evidence remains limited or weak.",IF(AC171="A193-HIGH-DIRECT-INDEPENDENT","Direct, coherent support with established independent origins and limited visible assumptions supports the bounded assessment.",IF(AC171="A193-HIGH-INFERENCE-RETAINED","Direct, coherent support with established independent origins supports the bounded inference; it remains explicitly an inference.",IF(AC171="A193-HIGH-NMC","The exact claim and decision use are unchanged and the strong-support conditions remain satisfied.",""))))))))))))))))))))))))))))))))))))))</x:f>
      </x:c>
      <x:c r="AE171" s="38" t="str">
        <x:f>IF(A171="","",IF(Z171="Invalid controlled input","No confidence statement is permitted.",IF(Z171="Incomplete","No confidence statement is permitted until Stage 1 is complete.",IF(Z171="Not eligible","Confidence not assignable: no confidence statement is permitted for "&amp;C171&amp;" because "&amp;AD171&amp;" "&amp;AG171,IF(AA171="High confidence",IF(K171="Inferred","The evidence supports the inference that ","The available evidence strongly supports the assessment that ")&amp;C171&amp;", with High confidence within "&amp;D171&amp;". The principal remaining uncertainty is "&amp;U171,IF(AA171="Moderate confidence",IF(K171="Inferred","The evidence supports the inference that ","The available evidence supports the assessment that ")&amp;C171&amp;", with Moderate confidence within "&amp;D171&amp;". "&amp;U171&amp;" could change its scope or wording.",IF(K171="Inferred","The limited evidence supports the provisional inference that ","Limited evidence weakly supports the bounded assessment that ")&amp;C171&amp;". Treat it as provisional because "&amp;U171))))))</x:f>
      </x:c>
      <x:c r="AF171" s="38" t="str">
        <x:f>IF(A171="","",IF(Z171="Invalid controlled input","Do not preserve or reuse a previous result.",IF(Z171="Incomplete","Do not infer a result from partial inputs.",IF(Z171="Not eligible","Do not use High, Moderate or Low confidence, zero confidence, very low confidence, or wording that presents the claim as established.",IF(AA171="High confidence","Do not say certain, proven, guaranteed, definitely, conclusive, established fact, or assign a numerical probability.",IF(AA171="Moderate confidence","Do not say definitive, conclusive, established fact, or attach a percentage band.","Do not say shows, confirms, demonstrates as established, or use Low confidence to rescue an unsupported claim."))))))</x:f>
      </x:c>
      <x:c r="AG171" s="38" t="str">
        <x:f>IF(A171="","",IF(AC171="A193-TECH-INVALID-ENUM","Correct the exact invalid value and resubmit.",IF(AC171="A193-INCOMPLETE","Complete every active Stage 1 field.",IF(AC171="A193-UPSTREAM-REFUSE","Resolve or replace the refused claim through What Counts as Reliable Evidence in Competitor Analysis?.",IF(AC171="A193-UPSTREAM-REVIEW","Complete the review in What Counts as Reliable Evidence in Competitor Analysis? before confidence assessment.",IF(AC171="A193-SC-NMC-UNRESOLVED","Resolve the claim status upstream before assigning confidence.",IF(AC171="A193-UPSTREAM-UNRESOLVED","Resolve the claim status upstream before assigning confidence.",IF(AC171="A193-DIRECT-FIT","Narrow or replace the claim and rerun What Counts as Reliable Evidence in Competitor Analysis?.",IF(AC171="A193-DIRECT-FIT-PARTIAL","Submit the separately narrowed proposition approved through What Counts as Reliable Evidence in Competitor Analysis? as the new Exact claim with Direct claim fit set to Yes.",IF(AC171="A193-MISSING-OR-UNCHECKED","Recover or document the required evidence and complete the review in What Counts as Reliable Evidence in Competitor Analysis? before assigning confidence.",IF(AC171="A193-CONTRADICTION","Resolve or preserve the contradiction through How to Handle Contradictory Competitor Evidence before assigning confidence.",IF(AC171="A193-SC-NMC-CONTRADICTION","Resolve or preserve the contradiction through How to Handle Contradictory Competitor Evidence before assigning confidence.",IF(AC171="A193-NOT-ASSIGNABLE-ASSUMPTION","Resolve the material assumption or narrow the claim.",IF(AC171="A193-NOT-ASSIGNABLE-CONTEXT","Establish the relevant context before assigning confidence.",IF(AC171="A193-NOT-ASSIGNABLE-STALE-CURRENT","Update or historically bind the evidence through When Competitor Evidence Becomes Too Old to Use.",IF(AC171="A193-SC-NMC-STALE","Run a fresh assessment with current evidence.",IF(AC171="A193-SC-ASSUMPTION-CONFLICT","Choose a bounded assumption category or remove the detail.",IF(AC171="A193-SC-INDEPENDENCE-UNPROVEN","Trace origins or correct the support category.",IF(AC171="A193-SC-LIMIT-MISSING","Add the exact limitation or correct the upstream outcome.",IF(AC171="A193-SC-NMC-CLAIM-CHANGED","Run a fresh assessment.",IF(AC171="A193-SC-NMC-USE-CHANGED","Run a fresh assessment for the new use.",IF(AC171="A193-SC-UNCLASSIFIED","Return to method governance; do not invent a result.",IF(AC171="A193-LOW-ASSUMPTION","Keep the assumption explicit and seek evidence that could remove it.",IF(AC171="A193-LOW-HISTORICAL","Use only historically bounded wording and seek current evidence.",IF(AC171="A193-LOW-NOT-ESTABLISHED","Trace provenance or collect genuinely independent evidence.",IF(AC171="A193-LOW-SENSITIVE","Collect the evidence most likely to change the result.",IF(AC171="A193-LOW-SINGLE-ORIGIN","Seek genuinely independent corroboration.",IF(AC171="A193-LOW-WEAK-LINES","Strengthen direct support before consequential use.",IF(AC171="A193-MODERATE-HISTORICAL","Do not generalize it to the current decision without fresh evidence.",IF(AC171="A193-MODERATE-LIMITED","Reopen if the named limitation no longer holds.",IF(AC171="A193-MODERATE-NMC","Reopen if the exact claim, use, evidence or context changes.",IF(AC171="A193-MODERATE-ONE-LINE","A second genuinely independent line could change scope or wording.",IF(AC171="A193-MODERATE-SENSITIVE","Name the likely change trigger and keep the statement bounded.",IF(AC171="A193-MODERATE-SHARED-ORIGINS","Seek genuinely independent origins.",IF(AC171="A193-MODERATE-WEAK-LINES","Strengthen the direct evidence and preserve the limitation.",IF(AC171="A193-HIGH-DIRECT-INDEPENDENT","Reopen on the named evidence, context, assumption or decision-use trigger.",IF(AC171="A193-HIGH-INFERENCE-RETAINED","Retain the inference marker and reopen on the named trigger.",IF(AC171="A193-HIGH-NMC","Reopen on the named evidence, context, assumption or decision-use trigger.",""))))))))))))))))))))))))))))))))))))))</x:f>
      </x:c>
      <x:c r="AH171" s="38" t="str">
        <x:f>IF(A171="","",IF(Z171&lt;&gt;"Eligible","",IF(AND(V171="Consequential / high-impact",W171="Hard to reverse"),"CONF-OVERLAY-CONSEQUENCE + CONF-OVERLAY-HARD-TO-REVERSE",IF(AND(AA171="Low confidence",W171="Hard to reverse"),"CONF-OVERLAY-HARD-TO-REVERSE",IF(V171="Consequential / high-impact","CONF-OVERLAY-CONSEQUENCE",IF(W171="Hard to reverse","CONF-OVERLAY-HARD-TO-REVERSE",IF(OR(V171="Material / decision-changing",W171="Costly to reverse"),"CONF-OVERLAY-CONSEQUENCE","")))))))</x:f>
      </x:c>
      <x:c r="AI171" s="38" t="str">
        <x:f>IF(A171="","",IF(Z171&lt;&gt;"Eligible","",IF(AND(V171="Consequential / high-impact",W171="Hard to reverse"),IF(AA171="Low confidence","Independent review and formal approval required; default to deferral, evidence collection or a reversible test.","Independent accountable review and formal approval required before a consequential, hard-to-reverse action."),IF(AND(AA171="Low confidence",W171="Hard to reverse"),"Independent review and formal approval required; default to deferral, evidence collection or a reversible test.",IF(V171="Consequential / high-impact","Independent accountable review and formal approval required.",IF(W171="Hard to reverse","Independent review required before a hard-to-reverse action.",IF(OR(V171="Material / decision-changing",W171="Costly to reverse"),"Accountable reviewer required before material use.","Owner review; reopen on the named trigger.")))))))</x:f>
      </x:c>
      <x:c r="AJ171" s="38" t="str">
        <x:f>IF(A171="","",IF(Z171&lt;&gt;"Eligible","",IF(AND(V171="Consequential / high-impact",W171="Hard to reverse"),IF(AA171="Low confidence","Do not make an irreversible commitment from this Low-confidence assessment.","Prefer a reversible step and proceed only within the recorded scope after independent review; confidence itself is unchanged."),IF(AND(AA171="Low confidence",W171="Hard to reverse"),"Do not make an irreversible commitment from this Low-confidence assessment.",IF(V171="Consequential / high-impact","Proceed only within the recorded scope after independent review; confidence itself is unchanged.",IF(W171="Hard to reverse","Prefer a reversible step until review is complete.",IF(OR(V171="Material / decision-changing",W171="Costly to reverse"),"Use only after accountable review and within the stated boundary.","Proceed within the stated scope and preserve the reopen condition.")))))))</x:f>
      </x:c>
      <x:c r="AK171" s="37"/>
      <x:c r="AL171" s="37"/>
      <x:c r="AM171" s="37"/>
      <x:c r="AN171" s="37"/>
      <x:c r="AO171" s="42"/>
      <x:c r="AP171" s="38" t="str">
        <x:f>IF(A171="","",IF(Z171&lt;&gt;"Eligible","Not active",IF(OR(AND(AN171&lt;&gt;"",NOT(OR(EXACT(AN171,"Yes"),EXACT(AN171,"No")))),AND(AO171&lt;&gt;"",NOT(ISNUMBER(AO171)))),"H00",IF(OR(AK171="",AM171="",AN171=""),"H01",IF(AND(OR(V171="Material / decision-changing",V171="Consequential / high-impact",W171="Costly to reverse",W171="Hard to reverse"),AL171=""),"H02",IF(AND(OR(V171="Consequential / high-impact",W171="Hard to reverse"),AK171&lt;&gt;"",AL171&lt;&gt;"",EXACT(AK171,AL171)),"H03",IF(AND(AN171="Yes",AO171=""),"H04",IF(AND(AN171="No",AO171&lt;&gt;""),"H05","H06"))))))))</x:f>
      </x:c>
      <x:c r="AQ171" s="38" t="str">
        <x:f>IF(A171="","",IF(AP171="Not active","Not active",IF(OR(AP171="H00",AP171="H01",AP171="H04"),"Incomplete",IF(OR(AP171="H02",AP171="H03",AP171="H05"),"Draft","Complete"))))</x:f>
      </x:c>
      <x:c r="AR171" s="38" t="str">
        <x:f>IF(A171="","",IF(AP171="H00","CONF-HANDOFF-INVALID",IF(AP171="H01","CONF-HANDOFF-INCOMPLETE",IF(AP171="H02","CONF-HANDOFF-REVIEWER",IF(AP171="H03","CONF-HANDOFF-INDEPENDENCE",IF(AP171="H04","CONF-HANDOFF-DATE",IF(AP171="H05","CONF-HANDOFF-DATE-NOT-MATERIAL","")))))))</x:f>
      </x:c>
      <x:c r="AS171" s="38" t="str">
        <x:f>IF(A171="","",IF(AP171="H06","Permitted","Prohibited"))</x:f>
      </x:c>
      <x:c r="AT171" s="38" t="str">
        <x:f>IF(A171="","",IF(OR(AB171="P171",AB171="P172",AB171="P174",AB171="P175"),"What Counts as Reliable Evidence in Competitor Analysis?",IF(AB171="P173","Observed, Inferred and Unresolved Evidence",IF(AB171="P176","How to Handle Contradictory Competitor Evidence",IF(AB171="P177","When Competitor Evidence Becomes Too Old to Use","")))))</x:f>
      </x:c>
      <x:c r="AU171" s="38" t="str">
        <x:f>IF(A171="","","SERPIFAI Confidence Statement Method v1.0.1")</x:f>
      </x:c>
      <x:c r="AV171" s="38" t="str">
        <x:f>IF(A171="","","Qualitative evidence-and-uncertainty protocol; not probability, calibrated accuracy, scoring, assurance or a guarantee.")</x:f>
      </x:c>
    </x:row>
    <x:row r="172">
      <x:c r="A172" s="37"/>
      <x:c r="B172" s="37"/>
      <x:c r="C172" s="37"/>
      <x:c r="D172" s="37"/>
      <x:c r="E172" s="42"/>
      <x:c r="F172" s="37"/>
      <x:c r="G172" s="37"/>
      <x:c r="H172" s="37"/>
      <x:c r="I172" s="37"/>
      <x:c r="J172" s="37"/>
      <x:c r="K172" s="37"/>
      <x:c r="L172" s="37"/>
      <x:c r="M172" s="37"/>
      <x:c r="N172" s="37"/>
      <x:c r="O172" s="37"/>
      <x:c r="P172" s="37"/>
      <x:c r="Q172" s="37"/>
      <x:c r="R172" s="37"/>
      <x:c r="S172" s="37"/>
      <x:c r="T172" s="37"/>
      <x:c r="U172" s="37"/>
      <x:c r="V172" s="37"/>
      <x:c r="W172" s="37"/>
      <x:c r="X172" s="38" t="str">
        <x:f>IF(A172="","",IF(NOT(AND(OR(EXACT(F172,"Use"),EXACT(F172,"Use with limits"),EXACT(F172,"Review required"),EXACT(F172,"Refuse claim"),EXACT(F172,"No material change")),OR(EXACT(J172,"Fit"),EXACT(J172,"Limited / weak"),EXACT(J172,"Stale"),EXACT(J172,"Contradictory"),EXACT(J172,"Missing")),OR(EXACT(K172,"Supported"),EXACT(K172,"Inferred"),EXACT(K172,"Unresolved")),OR(EXACT(L172,"Yes"),EXACT(L172,"Partial"),EXACT(L172,"No"),EXACT(L172,"Unknown")),OR(EXACT(M172,"None found"),EXACT(M172,"Apparent contradiction resolved"),EXACT(M172,"Material contradiction unresolved"),EXACT(M172,"Not checked")),OR(EXACT(N172,"None"),EXACT(N172,"Recoverable missing evidence"),EXACT(N172,"Material evidence unavailable"),EXACT(N172,"Unknown")),OR(EXACT(O172,"Multiple independent lines"),EXACT(O172,"One independent line"),EXACT(O172,"Single-origin only"),EXACT(O172,"Not established")),OR(EXACT(Q172,"None"),EXACT(Q172,"Limited and visible"),EXACT(Q172,"Material but bounded"),EXACT(Q172,"Material and unresolved")),OR(EXACT(S172,"Fit for current decision"),EXACT(S172,"Historical but deliberately bounded"),EXACT(S172,"Stale for current decision"),EXACT(S172,"Context not established")),OR(EXACT(T172,"Unlikely to change assessment"),EXACT(T172,"Could change scope or wording"),EXACT(T172,"Likely to change assessment")),OR(EXACT(V172,"Routine / descriptive"),EXACT(V172,"Material / decision-changing"),EXACT(V172,"Consequential / high-impact")),OR(EXACT(W172,"Easy to reverse"),EXACT(W172,"Costly to reverse"),EXACT(W172,"Hard to reverse")),IF(F172="No material change",OR(EXACT(H172,"Unchanged exact claim"),EXACT(H172,"Changed exact claim")),TRUE),IF(F172="No material change",OR(EXACT(I172,"Unchanged decision use"),EXACT(I172,"Changed decision use")),TRUE),IF(OR(O172="Multiple independent lines",O172="One independent line"),OR(EXACT(P172,"Established independent origins"),EXACT(P172,"Shared or dependent origins"),EXACT(P172,"Not established")),TRUE))),"Invalid","Valid"))</x:f>
      </x:c>
      <x:c r="Y172" s="38" t="str">
        <x:f>IF(A172="","",IF(X172="Invalid","Not evaluated after P00",IF(OR(C172="",D172="",F172="",IF(F172="No material change",OR(H172="",I172=""),FALSE),J172="",K172="",L172="",M172="",N172="",O172="",IF(OR(O172="Multiple independent lines",O172="One independent line"),P172="",FALSE),Q172="",IF(Q172&lt;&gt;"None",R172="",FALSE),S172="",T172="",U172="",V172="",W172=""),"Incomplete","Complete")))</x:f>
      </x:c>
      <x:c r="Z172" s="38" t="str">
        <x:f>IF(A172="","",IF(AB172="P00","Invalid controlled input",IF(AB172="P01","Incomplete",IF(OR(AB172="P02",AB172="P03",AB172="P04",AB172="P05",AB172="P06",AB172="P07",AB172="P08",AB172="P09"),"Not eligible","Eligible"))))</x:f>
      </x:c>
      <x:c r="AA172" s="38" t="str">
        <x:f>IF(A172="","",IF(AB172="P00","No confidence assigned",IF(AB172="P01","No confidence result",IF(OR(AB172="P02",AB172="P03",AB172="P04",AB172="P05",AB172="P06",AB172="P07",AB172="P08",AB172="P09"),"Confidence not assignable",IF(AB172="P10","Low confidence",IF(AB172="P11","Moderate confidence","High confidence"))))))</x:f>
      </x:c>
      <x:c r="AB172" s="38" t="str">
        <x:f>IF(A172="","",IF(X172="Invalid","P00",IF(Y172="Incomplete","P01",IF(F172="Refuse claim","P02",IF(F172="Review required","P03",IF(K172="Unresolved","P04",IF(OR(L172="No",L172="Unknown",L172="Partial"),"P05",IF(OR(J172="Missing",N172&lt;&gt;"None",M172="Not checked"),"P06",IF(OR(J172="Contradictory",M172="Material contradiction unresolved"),"P07",IF(OR(J172="Stale",S172="Stale for current decision",S172="Context not established",Q172="Material and unresolved"),"P08",IF(OR(AND(F172="Use with limits",G172=""),AND(F172="No material change",H172="Changed exact claim"),AND(F172="No material change",I172="Changed decision use"),AND(OR(O172="Multiple independent lines",O172="One independent line"),P172="Not established"),AND(Q172="None",R172&lt;&gt;"")),"P09",IF(OR(Q172="Material but bounded",AND(S172="Historical but deliberately bounded",J172="Limited / weak"),O172="Not established",AND(J172="Limited / weak",O172="Multiple independent lines",P172="Established independent origins",T172="Likely to change assessment"),AND(O172="Single-origin only",NOT(AND(F172="Use",J172="Fit",OR(K172="Supported",K172="Inferred"),L172="Yes",OR(M172="None found",M172="Apparent contradiction resolved"),N172="None",O172="Single-origin only",OR(Q172="None",Q172="Limited and visible"),S172="Fit for current decision",T172="Unlikely to change assessment"))),T172="Likely to change assessment"),"P10",IF(OR(AND(F172="No material change",NOT(AND(OR(F172="Use",F172="No material change"),IF(F172="No material change",AND(H172="Unchanged exact claim",I172="Unchanged decision use"),TRUE),J172="Fit",OR(K172="Supported",K172="Inferred"),L172="Yes",OR(M172="None found",M172="Apparent contradiction resolved"),N172="None",O172="Multiple independent lines",P172="Established independent origins",OR(Q172="None",Q172="Limited and visible"),S172="Fit for current decision",T172="Unlikely to change assessment"))),F172="Use with limits",S172="Historical but deliberately bounded",P172="Shared or dependent origins",O172="One independent line",AND(F172="Use",J172="Fit",OR(K172="Supported",K172="Inferred"),L172="Yes",OR(M172="None found",M172="Apparent contradiction resolved"),N172="None",O172="Single-origin only",OR(Q172="None",Q172="Limited and visible"),S172="Fit for current decision",T172="Unlikely to change assessment"),AND(J172="Limited / weak",O172="Multiple independent lines",P172="Established independent origins",OR(T172="Unlikely to change assessment",T172="Could change scope or wording")),T172="Could change scope or wording"),"P11",IF(AND(OR(F172="Use",F172="No material change"),IF(F172="No material change",AND(H172="Unchanged exact claim",I172="Unchanged decision use"),TRUE),J172="Fit",OR(K172="Supported",K172="Inferred"),L172="Yes",OR(M172="None found",M172="Apparent contradiction resolved"),N172="None",O172="Multiple independent lines",P172="Established independent origins",OR(Q172="None",Q172="Limited and visible"),S172="Fit for current decision",T172="Unlikely to change assessment"),"P12","P09"))))))))))))))</x:f>
      </x:c>
      <x:c r="AC172" s="38" t="str">
        <x:f>IF(A172="","",IF(AB172="P00","CONF-TECH-INVALID-ENUM",IF(AB172="P01","CONF-INCOMPLETE",IF(AB172="P02","CONF-UPSTREAM-REFUSE",IF(AB172="P03","CONF-UPSTREAM-REVIEW",IF(AB172="P04",IF(F172="No material change","CONF-SC-NMC-UNRESOLVED","CONF-UPSTREAM-UNRESOLVED"),IF(AB172="P05",IF(L172="Partial","CONF-DIRECT-FIT-PARTIAL","CONF-DIRECT-FIT"),IF(AB172="P06","CONF-MISSING-OR-UNCHECKED",IF(AB172="P07",IF(F172="No material change","CONF-SC-NMC-CONTRADICTION","CONF-CONTRADICTION"),IF(AB172="P08",IF(Q172="Material and unresolved","CONF-NOT-ASSIGNABLE-ASSUMPTION",IF(AND(F172="No material change",OR(J172="Stale",S172="Stale for current decision")),"CONF-SC-NMC-STALE",IF(S172="Context not established","CONF-NOT-ASSIGNABLE-CONTEXT","CONF-NOT-ASSIGNABLE-STALE-CURRENT"))),IF(AB172="P09",IF(AND(F172="Use with limits",G172=""),"CONF-SC-LIMIT-MISSING",IF(AND(F172="No material change",H172="Changed exact claim"),"CONF-SC-NMC-CLAIM-CHANGED",IF(AND(F172="No material change",I172="Changed decision use"),"CONF-SC-NMC-USE-CHANGED",IF(AND(OR(O172="Multiple independent lines",O172="One independent line"),P172="Not established"),"CONF-SC-INDEPENDENCE-UNPROVEN",IF(AND(Q172="None",R172&lt;&gt;""),"CONF-SC-ASSUMPTION-CONFLICT","CONF-SC-UNCLASSIFIED"))))),IF(AB172="P10",IF(Q172="Material but bounded","CONF-LOW-ASSUMPTION",IF(AND(S172="Historical but deliberately bounded",J172="Limited / weak"),"CONF-LOW-HISTORICAL",IF(O172="Not established","CONF-LOW-NOT-ESTABLISHED",IF(AND(J172="Limited / weak",O172="Multiple independent lines",P172="Established independent origins",T172="Likely to change assessment"),"CONF-LOW-WEAK-LINES",IF(AND(O172="Single-origin only",NOT(AND(F172="Use",J172="Fit",OR(K172="Supported",K172="Inferred"),L172="Yes",OR(M172="None found",M172="Apparent contradiction resolved"),N172="None",O172="Single-origin only",OR(Q172="None",Q172="Limited and visible"),S172="Fit for current decision",T172="Unlikely to change assessment"))),"CONF-LOW-SINGLE-ORIGIN","CONF-LOW-SENSITIVE"))))),IF(AB172="P11",IF(F172="No material change","CONF-MODERATE-NMC",IF(F172="Use with limits","CONF-MODERATE-LIMITED",IF(S172="Historical but deliberately bounded","CONF-MODERATE-HISTORICAL",IF(P172="Shared or dependent origins","CONF-MODERATE-SHARED-ORIGINS",IF(OR(O172="One independent line",AND(F172="Use",J172="Fit",OR(K172="Supported",K172="Inferred"),L172="Yes",OR(M172="None found",M172="Apparent contradiction resolved"),N172="None",O172="Single-origin only",OR(Q172="None",Q172="Limited and visible"),S172="Fit for current decision",T172="Unlikely to change assessment")),"CONF-MODERATE-ONE-LINE",IF(AND(J172="Limited / weak",O172="Multiple independent lines",P172="Established independent origins",OR(T172="Unlikely to change assessment",T172="Could change scope or wording")),"CONF-MODERATE-WEAK-LINES","CONF-MODERATE-SENSITIVE")))))),IF(AB172="P12",IF(F172="No material change","CONF-HIGH-NMC",IF(K172="Inferred","CONF-HIGH-INFERENCE-RETAINED","CONF-HIGH-DIRECT-INDEPENDENT")),""))))))))))))))</x:f>
      </x:c>
      <x:c r="AD172" s="38" t="str">
        <x:f>IF(A172="","",IF(AC172="A194-TECH-INVALID-ENUM","One or more active Stage 1 controlled values are invalid.",IF(AC172="A194-INCOMPLETE","The active Stage 1 assessment is incomplete.",IF(AC172="A194-UPSTREAM-REFUSE","What Counts as Reliable Evidence in Competitor Analysis? returned Refuse claim.",IF(AC172="A194-UPSTREAM-REVIEW","What Counts as Reliable Evidence in Competitor Analysis? returned Review required.",IF(AC172="A194-SC-NMC-UNRESOLVED","The no-material-change claim remains unresolved.",IF(AC172="A194-UPSTREAM-UNRESOLVED","The claim remains unresolved.",IF(AC172="A194-DIRECT-FIT","The evidence does not directly fit the exact submitted claim.",IF(AC172="A194-DIRECT-FIT-PARTIAL","The submitted claim only partially fits the evidence.",IF(AC172="A194-MISSING-OR-UNCHECKED","Required evidence is missing, unavailable, unknown, or contradiction checking is incomplete.",IF(AC172="A194-CONTRADICTION","A material contradiction remains unresolved.",IF(AC172="A194-SC-NMC-CONTRADICTION","The no-material-change submission contains an unresolved material contradiction.",IF(AC172="A194-NOT-ASSIGNABLE-ASSUMPTION","A material assumption remains unresolved.",IF(AC172="A194-NOT-ASSIGNABLE-CONTEXT","The relevant context is not established.",IF(AC172="A194-NOT-ASSIGNABLE-STALE-CURRENT","The evidence or context is stale for the current decision.",IF(AC172="A194-SC-NMC-STALE","The no-material-change assessment is stale for the current decision.",IF(AC172="A194-SC-ASSUMPTION-CONFLICT","The assumption category and detail conflict.",IF(AC172="A194-SC-INDEPENDENCE-UNPROVEN","Independent origins are not established.",IF(AC172="A194-SC-LIMIT-MISSING","Use with limits requires a named limitation.",IF(AC172="A194-SC-NMC-CLAIM-CHANGED","The exact claim changed, so prior confidence cannot be carried forward.",IF(AC172="A194-SC-NMC-USE-CHANGED","The decision use changed.",IF(AC172="A194-SC-UNCLASSIFIED","The valid input combination has no authorized classification.",IF(AC172="A194-LOW-ASSUMPTION","A bounded material assumption makes the eligible assessment fragile.",IF(AC172="A194-LOW-HISTORICAL","Historical, weak support makes the assessment fragile.",IF(AC172="A194-LOW-NOT-ESTABLISHED","Support exists but independent support is not established.",IF(AC172="A194-LOW-SENSITIVE","Plausible new evidence is likely to change the assessment.",IF(AC172="A194-LOW-SINGLE-ORIGIN","The eligible assessment depends on one origin and fails the stable single-origin conjunction.",IF(AC172="A194-LOW-WEAK-LINES","Multiple independent lines remain weak and the result is likely to change.",IF(AC172="A194-MODERATE-HISTORICAL","The evidence supports a deliberately historical, bounded assessment.",IF(AC172="A194-MODERATE-LIMITED","The assessment is eligible only within the named limitation.",IF(AC172="A194-MODERATE-NMC","The unchanged assessment remains eligible but retains meaningful uncertainty.",IF(AC172="A194-MODERATE-ONE-LINE","The assessment rests on one effective line of support.",IF(AC172="A194-MODERATE-SENSITIVE","Meaningful new evidence could change the scope or wording.",IF(AC172="A194-MODERATE-SHARED-ORIGINS","The lines share or depend on common origins, reducing independent corroboration.",IF(AC172="A194-MODERATE-WEAK-LINES","Established independent origins support the assessment, but the evidence remains limited or weak.",IF(AC172="A194-HIGH-DIRECT-INDEPENDENT","Direct, coherent support with established independent origins and limited visible assumptions supports the bounded assessment.",IF(AC172="A194-HIGH-INFERENCE-RETAINED","Direct, coherent support with established independent origins supports the bounded inference; it remains explicitly an inference.",IF(AC172="A194-HIGH-NMC","The exact claim and decision use are unchanged and the strong-support conditions remain satisfied.",""))))))))))))))))))))))))))))))))))))))</x:f>
      </x:c>
      <x:c r="AE172" s="38" t="str">
        <x:f>IF(A172="","",IF(Z172="Invalid controlled input","No confidence statement is permitted.",IF(Z172="Incomplete","No confidence statement is permitted until Stage 1 is complete.",IF(Z172="Not eligible","Confidence not assignable: no confidence statement is permitted for "&amp;C172&amp;" because "&amp;AD172&amp;" "&amp;AG172,IF(AA172="High confidence",IF(K172="Inferred","The evidence supports the inference that ","The available evidence strongly supports the assessment that ")&amp;C172&amp;", with High confidence within "&amp;D172&amp;". The principal remaining uncertainty is "&amp;U172,IF(AA172="Moderate confidence",IF(K172="Inferred","The evidence supports the inference that ","The available evidence supports the assessment that ")&amp;C172&amp;", with Moderate confidence within "&amp;D172&amp;". "&amp;U172&amp;" could change its scope or wording.",IF(K172="Inferred","The limited evidence supports the provisional inference that ","Limited evidence weakly supports the bounded assessment that ")&amp;C172&amp;". Treat it as provisional because "&amp;U172))))))</x:f>
      </x:c>
      <x:c r="AF172" s="38" t="str">
        <x:f>IF(A172="","",IF(Z172="Invalid controlled input","Do not preserve or reuse a previous result.",IF(Z172="Incomplete","Do not infer a result from partial inputs.",IF(Z172="Not eligible","Do not use High, Moderate or Low confidence, zero confidence, very low confidence, or wording that presents the claim as established.",IF(AA172="High confidence","Do not say certain, proven, guaranteed, definitely, conclusive, established fact, or assign a numerical probability.",IF(AA172="Moderate confidence","Do not say definitive, conclusive, established fact, or attach a percentage band.","Do not say shows, confirms, demonstrates as established, or use Low confidence to rescue an unsupported claim."))))))</x:f>
      </x:c>
      <x:c r="AG172" s="38" t="str">
        <x:f>IF(A172="","",IF(AC172="A194-TECH-INVALID-ENUM","Correct the exact invalid value and resubmit.",IF(AC172="A194-INCOMPLETE","Complete every active Stage 1 field.",IF(AC172="A194-UPSTREAM-REFUSE","Resolve or replace the refused claim through What Counts as Reliable Evidence in Competitor Analysis?.",IF(AC172="A194-UPSTREAM-REVIEW","Complete the review in What Counts as Reliable Evidence in Competitor Analysis? before confidence assessment.",IF(AC172="A194-SC-NMC-UNRESOLVED","Resolve the claim status upstream before assigning confidence.",IF(AC172="A194-UPSTREAM-UNRESOLVED","Resolve the claim status upstream before assigning confidence.",IF(AC172="A194-DIRECT-FIT","Narrow or replace the claim and rerun What Counts as Reliable Evidence in Competitor Analysis?.",IF(AC172="A194-DIRECT-FIT-PARTIAL","Submit the separately narrowed proposition approved through What Counts as Reliable Evidence in Competitor Analysis? as the new Exact claim with Direct claim fit set to Yes.",IF(AC172="A194-MISSING-OR-UNCHECKED","Recover or document the required evidence and complete the review in What Counts as Reliable Evidence in Competitor Analysis? before assigning confidence.",IF(AC172="A194-CONTRADICTION","Resolve or preserve the contradiction through How to Handle Contradictory Competitor Evidence before assigning confidence.",IF(AC172="A194-SC-NMC-CONTRADICTION","Resolve or preserve the contradiction through How to Handle Contradictory Competitor Evidence before assigning confidence.",IF(AC172="A194-NOT-ASSIGNABLE-ASSUMPTION","Resolve the material assumption or narrow the claim.",IF(AC172="A194-NOT-ASSIGNABLE-CONTEXT","Establish the relevant context before assigning confidence.",IF(AC172="A194-NOT-ASSIGNABLE-STALE-CURRENT","Update or historically bind the evidence through When Competitor Evidence Becomes Too Old to Use.",IF(AC172="A194-SC-NMC-STALE","Run a fresh assessment with current evidence.",IF(AC172="A194-SC-ASSUMPTION-CONFLICT","Choose a bounded assumption category or remove the detail.",IF(AC172="A194-SC-INDEPENDENCE-UNPROVEN","Trace origins or correct the support category.",IF(AC172="A194-SC-LIMIT-MISSING","Add the exact limitation or correct the upstream outcome.",IF(AC172="A194-SC-NMC-CLAIM-CHANGED","Run a fresh assessment.",IF(AC172="A194-SC-NMC-USE-CHANGED","Run a fresh assessment for the new use.",IF(AC172="A194-SC-UNCLASSIFIED","Return to method governance; do not invent a result.",IF(AC172="A194-LOW-ASSUMPTION","Keep the assumption explicit and seek evidence that could remove it.",IF(AC172="A194-LOW-HISTORICAL","Use only historically bounded wording and seek current evidence.",IF(AC172="A194-LOW-NOT-ESTABLISHED","Trace provenance or collect genuinely independent evidence.",IF(AC172="A194-LOW-SENSITIVE","Collect the evidence most likely to change the result.",IF(AC172="A194-LOW-SINGLE-ORIGIN","Seek genuinely independent corroboration.",IF(AC172="A194-LOW-WEAK-LINES","Strengthen direct support before consequential use.",IF(AC172="A194-MODERATE-HISTORICAL","Do not generalize it to the current decision without fresh evidence.",IF(AC172="A194-MODERATE-LIMITED","Reopen if the named limitation no longer holds.",IF(AC172="A194-MODERATE-NMC","Reopen if the exact claim, use, evidence or context changes.",IF(AC172="A194-MODERATE-ONE-LINE","A second genuinely independent line could change scope or wording.",IF(AC172="A194-MODERATE-SENSITIVE","Name the likely change trigger and keep the statement bounded.",IF(AC172="A194-MODERATE-SHARED-ORIGINS","Seek genuinely independent origins.",IF(AC172="A194-MODERATE-WEAK-LINES","Strengthen the direct evidence and preserve the limitation.",IF(AC172="A194-HIGH-DIRECT-INDEPENDENT","Reopen on the named evidence, context, assumption or decision-use trigger.",IF(AC172="A194-HIGH-INFERENCE-RETAINED","Retain the inference marker and reopen on the named trigger.",IF(AC172="A194-HIGH-NMC","Reopen on the named evidence, context, assumption or decision-use trigger.",""))))))))))))))))))))))))))))))))))))))</x:f>
      </x:c>
      <x:c r="AH172" s="38" t="str">
        <x:f>IF(A172="","",IF(Z172&lt;&gt;"Eligible","",IF(AND(V172="Consequential / high-impact",W172="Hard to reverse"),"CONF-OVERLAY-CONSEQUENCE + CONF-OVERLAY-HARD-TO-REVERSE",IF(AND(AA172="Low confidence",W172="Hard to reverse"),"CONF-OVERLAY-HARD-TO-REVERSE",IF(V172="Consequential / high-impact","CONF-OVERLAY-CONSEQUENCE",IF(W172="Hard to reverse","CONF-OVERLAY-HARD-TO-REVERSE",IF(OR(V172="Material / decision-changing",W172="Costly to reverse"),"CONF-OVERLAY-CONSEQUENCE","")))))))</x:f>
      </x:c>
      <x:c r="AI172" s="38" t="str">
        <x:f>IF(A172="","",IF(Z172&lt;&gt;"Eligible","",IF(AND(V172="Consequential / high-impact",W172="Hard to reverse"),IF(AA172="Low confidence","Independent review and formal approval required; default to deferral, evidence collection or a reversible test.","Independent accountable review and formal approval required before a consequential, hard-to-reverse action."),IF(AND(AA172="Low confidence",W172="Hard to reverse"),"Independent review and formal approval required; default to deferral, evidence collection or a reversible test.",IF(V172="Consequential / high-impact","Independent accountable review and formal approval required.",IF(W172="Hard to reverse","Independent review required before a hard-to-reverse action.",IF(OR(V172="Material / decision-changing",W172="Costly to reverse"),"Accountable reviewer required before material use.","Owner review; reopen on the named trigger.")))))))</x:f>
      </x:c>
      <x:c r="AJ172" s="38" t="str">
        <x:f>IF(A172="","",IF(Z172&lt;&gt;"Eligible","",IF(AND(V172="Consequential / high-impact",W172="Hard to reverse"),IF(AA172="Low confidence","Do not make an irreversible commitment from this Low-confidence assessment.","Prefer a reversible step and proceed only within the recorded scope after independent review; confidence itself is unchanged."),IF(AND(AA172="Low confidence",W172="Hard to reverse"),"Do not make an irreversible commitment from this Low-confidence assessment.",IF(V172="Consequential / high-impact","Proceed only within the recorded scope after independent review; confidence itself is unchanged.",IF(W172="Hard to reverse","Prefer a reversible step until review is complete.",IF(OR(V172="Material / decision-changing",W172="Costly to reverse"),"Use only after accountable review and within the stated boundary.","Proceed within the stated scope and preserve the reopen condition.")))))))</x:f>
      </x:c>
      <x:c r="AK172" s="37"/>
      <x:c r="AL172" s="37"/>
      <x:c r="AM172" s="37"/>
      <x:c r="AN172" s="37"/>
      <x:c r="AO172" s="42"/>
      <x:c r="AP172" s="38" t="str">
        <x:f>IF(A172="","",IF(Z172&lt;&gt;"Eligible","Not active",IF(OR(AND(AN172&lt;&gt;"",NOT(OR(EXACT(AN172,"Yes"),EXACT(AN172,"No")))),AND(AO172&lt;&gt;"",NOT(ISNUMBER(AO172)))),"H00",IF(OR(AK172="",AM172="",AN172=""),"H01",IF(AND(OR(V172="Material / decision-changing",V172="Consequential / high-impact",W172="Costly to reverse",W172="Hard to reverse"),AL172=""),"H02",IF(AND(OR(V172="Consequential / high-impact",W172="Hard to reverse"),AK172&lt;&gt;"",AL172&lt;&gt;"",EXACT(AK172,AL172)),"H03",IF(AND(AN172="Yes",AO172=""),"H04",IF(AND(AN172="No",AO172&lt;&gt;""),"H05","H06"))))))))</x:f>
      </x:c>
      <x:c r="AQ172" s="38" t="str">
        <x:f>IF(A172="","",IF(AP172="Not active","Not active",IF(OR(AP172="H00",AP172="H01",AP172="H04"),"Incomplete",IF(OR(AP172="H02",AP172="H03",AP172="H05"),"Draft","Complete"))))</x:f>
      </x:c>
      <x:c r="AR172" s="38" t="str">
        <x:f>IF(A172="","",IF(AP172="H00","CONF-HANDOFF-INVALID",IF(AP172="H01","CONF-HANDOFF-INCOMPLETE",IF(AP172="H02","CONF-HANDOFF-REVIEWER",IF(AP172="H03","CONF-HANDOFF-INDEPENDENCE",IF(AP172="H04","CONF-HANDOFF-DATE",IF(AP172="H05","CONF-HANDOFF-DATE-NOT-MATERIAL","")))))))</x:f>
      </x:c>
      <x:c r="AS172" s="38" t="str">
        <x:f>IF(A172="","",IF(AP172="H06","Permitted","Prohibited"))</x:f>
      </x:c>
      <x:c r="AT172" s="38" t="str">
        <x:f>IF(A172="","",IF(OR(AB172="P172",AB172="P173",AB172="P175",AB172="P176"),"What Counts as Reliable Evidence in Competitor Analysis?",IF(AB172="P174","Observed, Inferred and Unresolved Evidence",IF(AB172="P177","How to Handle Contradictory Competitor Evidence",IF(AB172="P178","When Competitor Evidence Becomes Too Old to Use","")))))</x:f>
      </x:c>
      <x:c r="AU172" s="38" t="str">
        <x:f>IF(A172="","","SERPIFAI Confidence Statement Method v1.0.1")</x:f>
      </x:c>
      <x:c r="AV172" s="38" t="str">
        <x:f>IF(A172="","","Qualitative evidence-and-uncertainty protocol; not probability, calibrated accuracy, scoring, assurance or a guarantee.")</x:f>
      </x:c>
    </x:row>
    <x:row r="173">
      <x:c r="A173" s="37"/>
      <x:c r="B173" s="37"/>
      <x:c r="C173" s="37"/>
      <x:c r="D173" s="37"/>
      <x:c r="E173" s="42"/>
      <x:c r="F173" s="37"/>
      <x:c r="G173" s="37"/>
      <x:c r="H173" s="37"/>
      <x:c r="I173" s="37"/>
      <x:c r="J173" s="37"/>
      <x:c r="K173" s="37"/>
      <x:c r="L173" s="37"/>
      <x:c r="M173" s="37"/>
      <x:c r="N173" s="37"/>
      <x:c r="O173" s="37"/>
      <x:c r="P173" s="37"/>
      <x:c r="Q173" s="37"/>
      <x:c r="R173" s="37"/>
      <x:c r="S173" s="37"/>
      <x:c r="T173" s="37"/>
      <x:c r="U173" s="37"/>
      <x:c r="V173" s="37"/>
      <x:c r="W173" s="37"/>
      <x:c r="X173" s="38" t="str">
        <x:f>IF(A173="","",IF(NOT(AND(OR(EXACT(F173,"Use"),EXACT(F173,"Use with limits"),EXACT(F173,"Review required"),EXACT(F173,"Refuse claim"),EXACT(F173,"No material change")),OR(EXACT(J173,"Fit"),EXACT(J173,"Limited / weak"),EXACT(J173,"Stale"),EXACT(J173,"Contradictory"),EXACT(J173,"Missing")),OR(EXACT(K173,"Supported"),EXACT(K173,"Inferred"),EXACT(K173,"Unresolved")),OR(EXACT(L173,"Yes"),EXACT(L173,"Partial"),EXACT(L173,"No"),EXACT(L173,"Unknown")),OR(EXACT(M173,"None found"),EXACT(M173,"Apparent contradiction resolved"),EXACT(M173,"Material contradiction unresolved"),EXACT(M173,"Not checked")),OR(EXACT(N173,"None"),EXACT(N173,"Recoverable missing evidence"),EXACT(N173,"Material evidence unavailable"),EXACT(N173,"Unknown")),OR(EXACT(O173,"Multiple independent lines"),EXACT(O173,"One independent line"),EXACT(O173,"Single-origin only"),EXACT(O173,"Not established")),OR(EXACT(Q173,"None"),EXACT(Q173,"Limited and visible"),EXACT(Q173,"Material but bounded"),EXACT(Q173,"Material and unresolved")),OR(EXACT(S173,"Fit for current decision"),EXACT(S173,"Historical but deliberately bounded"),EXACT(S173,"Stale for current decision"),EXACT(S173,"Context not established")),OR(EXACT(T173,"Unlikely to change assessment"),EXACT(T173,"Could change scope or wording"),EXACT(T173,"Likely to change assessment")),OR(EXACT(V173,"Routine / descriptive"),EXACT(V173,"Material / decision-changing"),EXACT(V173,"Consequential / high-impact")),OR(EXACT(W173,"Easy to reverse"),EXACT(W173,"Costly to reverse"),EXACT(W173,"Hard to reverse")),IF(F173="No material change",OR(EXACT(H173,"Unchanged exact claim"),EXACT(H173,"Changed exact claim")),TRUE),IF(F173="No material change",OR(EXACT(I173,"Unchanged decision use"),EXACT(I173,"Changed decision use")),TRUE),IF(OR(O173="Multiple independent lines",O173="One independent line"),OR(EXACT(P173,"Established independent origins"),EXACT(P173,"Shared or dependent origins"),EXACT(P173,"Not established")),TRUE))),"Invalid","Valid"))</x:f>
      </x:c>
      <x:c r="Y173" s="38" t="str">
        <x:f>IF(A173="","",IF(X173="Invalid","Not evaluated after P00",IF(OR(C173="",D173="",F173="",IF(F173="No material change",OR(H173="",I173=""),FALSE),J173="",K173="",L173="",M173="",N173="",O173="",IF(OR(O173="Multiple independent lines",O173="One independent line"),P173="",FALSE),Q173="",IF(Q173&lt;&gt;"None",R173="",FALSE),S173="",T173="",U173="",V173="",W173=""),"Incomplete","Complete")))</x:f>
      </x:c>
      <x:c r="Z173" s="38" t="str">
        <x:f>IF(A173="","",IF(AB173="P00","Invalid controlled input",IF(AB173="P01","Incomplete",IF(OR(AB173="P02",AB173="P03",AB173="P04",AB173="P05",AB173="P06",AB173="P07",AB173="P08",AB173="P09"),"Not eligible","Eligible"))))</x:f>
      </x:c>
      <x:c r="AA173" s="38" t="str">
        <x:f>IF(A173="","",IF(AB173="P00","No confidence assigned",IF(AB173="P01","No confidence result",IF(OR(AB173="P02",AB173="P03",AB173="P04",AB173="P05",AB173="P06",AB173="P07",AB173="P08",AB173="P09"),"Confidence not assignable",IF(AB173="P10","Low confidence",IF(AB173="P11","Moderate confidence","High confidence"))))))</x:f>
      </x:c>
      <x:c r="AB173" s="38" t="str">
        <x:f>IF(A173="","",IF(X173="Invalid","P00",IF(Y173="Incomplete","P01",IF(F173="Refuse claim","P02",IF(F173="Review required","P03",IF(K173="Unresolved","P04",IF(OR(L173="No",L173="Unknown",L173="Partial"),"P05",IF(OR(J173="Missing",N173&lt;&gt;"None",M173="Not checked"),"P06",IF(OR(J173="Contradictory",M173="Material contradiction unresolved"),"P07",IF(OR(J173="Stale",S173="Stale for current decision",S173="Context not established",Q173="Material and unresolved"),"P08",IF(OR(AND(F173="Use with limits",G173=""),AND(F173="No material change",H173="Changed exact claim"),AND(F173="No material change",I173="Changed decision use"),AND(OR(O173="Multiple independent lines",O173="One independent line"),P173="Not established"),AND(Q173="None",R173&lt;&gt;"")),"P09",IF(OR(Q173="Material but bounded",AND(S173="Historical but deliberately bounded",J173="Limited / weak"),O173="Not established",AND(J173="Limited / weak",O173="Multiple independent lines",P173="Established independent origins",T173="Likely to change assessment"),AND(O173="Single-origin only",NOT(AND(F173="Use",J173="Fit",OR(K173="Supported",K173="Inferred"),L173="Yes",OR(M173="None found",M173="Apparent contradiction resolved"),N173="None",O173="Single-origin only",OR(Q173="None",Q173="Limited and visible"),S173="Fit for current decision",T173="Unlikely to change assessment"))),T173="Likely to change assessment"),"P10",IF(OR(AND(F173="No material change",NOT(AND(OR(F173="Use",F173="No material change"),IF(F173="No material change",AND(H173="Unchanged exact claim",I173="Unchanged decision use"),TRUE),J173="Fit",OR(K173="Supported",K173="Inferred"),L173="Yes",OR(M173="None found",M173="Apparent contradiction resolved"),N173="None",O173="Multiple independent lines",P173="Established independent origins",OR(Q173="None",Q173="Limited and visible"),S173="Fit for current decision",T173="Unlikely to change assessment"))),F173="Use with limits",S173="Historical but deliberately bounded",P173="Shared or dependent origins",O173="One independent line",AND(F173="Use",J173="Fit",OR(K173="Supported",K173="Inferred"),L173="Yes",OR(M173="None found",M173="Apparent contradiction resolved"),N173="None",O173="Single-origin only",OR(Q173="None",Q173="Limited and visible"),S173="Fit for current decision",T173="Unlikely to change assessment"),AND(J173="Limited / weak",O173="Multiple independent lines",P173="Established independent origins",OR(T173="Unlikely to change assessment",T173="Could change scope or wording")),T173="Could change scope or wording"),"P11",IF(AND(OR(F173="Use",F173="No material change"),IF(F173="No material change",AND(H173="Unchanged exact claim",I173="Unchanged decision use"),TRUE),J173="Fit",OR(K173="Supported",K173="Inferred"),L173="Yes",OR(M173="None found",M173="Apparent contradiction resolved"),N173="None",O173="Multiple independent lines",P173="Established independent origins",OR(Q173="None",Q173="Limited and visible"),S173="Fit for current decision",T173="Unlikely to change assessment"),"P12","P09"))))))))))))))</x:f>
      </x:c>
      <x:c r="AC173" s="38" t="str">
        <x:f>IF(A173="","",IF(AB173="P00","CONF-TECH-INVALID-ENUM",IF(AB173="P01","CONF-INCOMPLETE",IF(AB173="P02","CONF-UPSTREAM-REFUSE",IF(AB173="P03","CONF-UPSTREAM-REVIEW",IF(AB173="P04",IF(F173="No material change","CONF-SC-NMC-UNRESOLVED","CONF-UPSTREAM-UNRESOLVED"),IF(AB173="P05",IF(L173="Partial","CONF-DIRECT-FIT-PARTIAL","CONF-DIRECT-FIT"),IF(AB173="P06","CONF-MISSING-OR-UNCHECKED",IF(AB173="P07",IF(F173="No material change","CONF-SC-NMC-CONTRADICTION","CONF-CONTRADICTION"),IF(AB173="P08",IF(Q173="Material and unresolved","CONF-NOT-ASSIGNABLE-ASSUMPTION",IF(AND(F173="No material change",OR(J173="Stale",S173="Stale for current decision")),"CONF-SC-NMC-STALE",IF(S173="Context not established","CONF-NOT-ASSIGNABLE-CONTEXT","CONF-NOT-ASSIGNABLE-STALE-CURRENT"))),IF(AB173="P09",IF(AND(F173="Use with limits",G173=""),"CONF-SC-LIMIT-MISSING",IF(AND(F173="No material change",H173="Changed exact claim"),"CONF-SC-NMC-CLAIM-CHANGED",IF(AND(F173="No material change",I173="Changed decision use"),"CONF-SC-NMC-USE-CHANGED",IF(AND(OR(O173="Multiple independent lines",O173="One independent line"),P173="Not established"),"CONF-SC-INDEPENDENCE-UNPROVEN",IF(AND(Q173="None",R173&lt;&gt;""),"CONF-SC-ASSUMPTION-CONFLICT","CONF-SC-UNCLASSIFIED"))))),IF(AB173="P10",IF(Q173="Material but bounded","CONF-LOW-ASSUMPTION",IF(AND(S173="Historical but deliberately bounded",J173="Limited / weak"),"CONF-LOW-HISTORICAL",IF(O173="Not established","CONF-LOW-NOT-ESTABLISHED",IF(AND(J173="Limited / weak",O173="Multiple independent lines",P173="Established independent origins",T173="Likely to change assessment"),"CONF-LOW-WEAK-LINES",IF(AND(O173="Single-origin only",NOT(AND(F173="Use",J173="Fit",OR(K173="Supported",K173="Inferred"),L173="Yes",OR(M173="None found",M173="Apparent contradiction resolved"),N173="None",O173="Single-origin only",OR(Q173="None",Q173="Limited and visible"),S173="Fit for current decision",T173="Unlikely to change assessment"))),"CONF-LOW-SINGLE-ORIGIN","CONF-LOW-SENSITIVE"))))),IF(AB173="P11",IF(F173="No material change","CONF-MODERATE-NMC",IF(F173="Use with limits","CONF-MODERATE-LIMITED",IF(S173="Historical but deliberately bounded","CONF-MODERATE-HISTORICAL",IF(P173="Shared or dependent origins","CONF-MODERATE-SHARED-ORIGINS",IF(OR(O173="One independent line",AND(F173="Use",J173="Fit",OR(K173="Supported",K173="Inferred"),L173="Yes",OR(M173="None found",M173="Apparent contradiction resolved"),N173="None",O173="Single-origin only",OR(Q173="None",Q173="Limited and visible"),S173="Fit for current decision",T173="Unlikely to change assessment")),"CONF-MODERATE-ONE-LINE",IF(AND(J173="Limited / weak",O173="Multiple independent lines",P173="Established independent origins",OR(T173="Unlikely to change assessment",T173="Could change scope or wording")),"CONF-MODERATE-WEAK-LINES","CONF-MODERATE-SENSITIVE")))))),IF(AB173="P12",IF(F173="No material change","CONF-HIGH-NMC",IF(K173="Inferred","CONF-HIGH-INFERENCE-RETAINED","CONF-HIGH-DIRECT-INDEPENDENT")),""))))))))))))))</x:f>
      </x:c>
      <x:c r="AD173" s="38" t="str">
        <x:f>IF(A173="","",IF(AC173="A195-TECH-INVALID-ENUM","One or more active Stage 1 controlled values are invalid.",IF(AC173="A195-INCOMPLETE","The active Stage 1 assessment is incomplete.",IF(AC173="A195-UPSTREAM-REFUSE","What Counts as Reliable Evidence in Competitor Analysis? returned Refuse claim.",IF(AC173="A195-UPSTREAM-REVIEW","What Counts as Reliable Evidence in Competitor Analysis? returned Review required.",IF(AC173="A195-SC-NMC-UNRESOLVED","The no-material-change claim remains unresolved.",IF(AC173="A195-UPSTREAM-UNRESOLVED","The claim remains unresolved.",IF(AC173="A195-DIRECT-FIT","The evidence does not directly fit the exact submitted claim.",IF(AC173="A195-DIRECT-FIT-PARTIAL","The submitted claim only partially fits the evidence.",IF(AC173="A195-MISSING-OR-UNCHECKED","Required evidence is missing, unavailable, unknown, or contradiction checking is incomplete.",IF(AC173="A195-CONTRADICTION","A material contradiction remains unresolved.",IF(AC173="A195-SC-NMC-CONTRADICTION","The no-material-change submission contains an unresolved material contradiction.",IF(AC173="A195-NOT-ASSIGNABLE-ASSUMPTION","A material assumption remains unresolved.",IF(AC173="A195-NOT-ASSIGNABLE-CONTEXT","The relevant context is not established.",IF(AC173="A195-NOT-ASSIGNABLE-STALE-CURRENT","The evidence or context is stale for the current decision.",IF(AC173="A195-SC-NMC-STALE","The no-material-change assessment is stale for the current decision.",IF(AC173="A195-SC-ASSUMPTION-CONFLICT","The assumption category and detail conflict.",IF(AC173="A195-SC-INDEPENDENCE-UNPROVEN","Independent origins are not established.",IF(AC173="A195-SC-LIMIT-MISSING","Use with limits requires a named limitation.",IF(AC173="A195-SC-NMC-CLAIM-CHANGED","The exact claim changed, so prior confidence cannot be carried forward.",IF(AC173="A195-SC-NMC-USE-CHANGED","The decision use changed.",IF(AC173="A195-SC-UNCLASSIFIED","The valid input combination has no authorized classification.",IF(AC173="A195-LOW-ASSUMPTION","A bounded material assumption makes the eligible assessment fragile.",IF(AC173="A195-LOW-HISTORICAL","Historical, weak support makes the assessment fragile.",IF(AC173="A195-LOW-NOT-ESTABLISHED","Support exists but independent support is not established.",IF(AC173="A195-LOW-SENSITIVE","Plausible new evidence is likely to change the assessment.",IF(AC173="A195-LOW-SINGLE-ORIGIN","The eligible assessment depends on one origin and fails the stable single-origin conjunction.",IF(AC173="A195-LOW-WEAK-LINES","Multiple independent lines remain weak and the result is likely to change.",IF(AC173="A195-MODERATE-HISTORICAL","The evidence supports a deliberately historical, bounded assessment.",IF(AC173="A195-MODERATE-LIMITED","The assessment is eligible only within the named limitation.",IF(AC173="A195-MODERATE-NMC","The unchanged assessment remains eligible but retains meaningful uncertainty.",IF(AC173="A195-MODERATE-ONE-LINE","The assessment rests on one effective line of support.",IF(AC173="A195-MODERATE-SENSITIVE","Meaningful new evidence could change the scope or wording.",IF(AC173="A195-MODERATE-SHARED-ORIGINS","The lines share or depend on common origins, reducing independent corroboration.",IF(AC173="A195-MODERATE-WEAK-LINES","Established independent origins support the assessment, but the evidence remains limited or weak.",IF(AC173="A195-HIGH-DIRECT-INDEPENDENT","Direct, coherent support with established independent origins and limited visible assumptions supports the bounded assessment.",IF(AC173="A195-HIGH-INFERENCE-RETAINED","Direct, coherent support with established independent origins supports the bounded inference; it remains explicitly an inference.",IF(AC173="A195-HIGH-NMC","The exact claim and decision use are unchanged and the strong-support conditions remain satisfied.",""))))))))))))))))))))))))))))))))))))))</x:f>
      </x:c>
      <x:c r="AE173" s="38" t="str">
        <x:f>IF(A173="","",IF(Z173="Invalid controlled input","No confidence statement is permitted.",IF(Z173="Incomplete","No confidence statement is permitted until Stage 1 is complete.",IF(Z173="Not eligible","Confidence not assignable: no confidence statement is permitted for "&amp;C173&amp;" because "&amp;AD173&amp;" "&amp;AG173,IF(AA173="High confidence",IF(K173="Inferred","The evidence supports the inference that ","The available evidence strongly supports the assessment that ")&amp;C173&amp;", with High confidence within "&amp;D173&amp;". The principal remaining uncertainty is "&amp;U173,IF(AA173="Moderate confidence",IF(K173="Inferred","The evidence supports the inference that ","The available evidence supports the assessment that ")&amp;C173&amp;", with Moderate confidence within "&amp;D173&amp;". "&amp;U173&amp;" could change its scope or wording.",IF(K173="Inferred","The limited evidence supports the provisional inference that ","Limited evidence weakly supports the bounded assessment that ")&amp;C173&amp;". Treat it as provisional because "&amp;U173))))))</x:f>
      </x:c>
      <x:c r="AF173" s="38" t="str">
        <x:f>IF(A173="","",IF(Z173="Invalid controlled input","Do not preserve or reuse a previous result.",IF(Z173="Incomplete","Do not infer a result from partial inputs.",IF(Z173="Not eligible","Do not use High, Moderate or Low confidence, zero confidence, very low confidence, or wording that presents the claim as established.",IF(AA173="High confidence","Do not say certain, proven, guaranteed, definitely, conclusive, established fact, or assign a numerical probability.",IF(AA173="Moderate confidence","Do not say definitive, conclusive, established fact, or attach a percentage band.","Do not say shows, confirms, demonstrates as established, or use Low confidence to rescue an unsupported claim."))))))</x:f>
      </x:c>
      <x:c r="AG173" s="38" t="str">
        <x:f>IF(A173="","",IF(AC173="A195-TECH-INVALID-ENUM","Correct the exact invalid value and resubmit.",IF(AC173="A195-INCOMPLETE","Complete every active Stage 1 field.",IF(AC173="A195-UPSTREAM-REFUSE","Resolve or replace the refused claim through What Counts as Reliable Evidence in Competitor Analysis?.",IF(AC173="A195-UPSTREAM-REVIEW","Complete the review in What Counts as Reliable Evidence in Competitor Analysis? before confidence assessment.",IF(AC173="A195-SC-NMC-UNRESOLVED","Resolve the claim status upstream before assigning confidence.",IF(AC173="A195-UPSTREAM-UNRESOLVED","Resolve the claim status upstream before assigning confidence.",IF(AC173="A195-DIRECT-FIT","Narrow or replace the claim and rerun What Counts as Reliable Evidence in Competitor Analysis?.",IF(AC173="A195-DIRECT-FIT-PARTIAL","Submit the separately narrowed proposition approved through What Counts as Reliable Evidence in Competitor Analysis? as the new Exact claim with Direct claim fit set to Yes.",IF(AC173="A195-MISSING-OR-UNCHECKED","Recover or document the required evidence and complete the review in What Counts as Reliable Evidence in Competitor Analysis? before assigning confidence.",IF(AC173="A195-CONTRADICTION","Resolve or preserve the contradiction through How to Handle Contradictory Competitor Evidence before assigning confidence.",IF(AC173="A195-SC-NMC-CONTRADICTION","Resolve or preserve the contradiction through How to Handle Contradictory Competitor Evidence before assigning confidence.",IF(AC173="A195-NOT-ASSIGNABLE-ASSUMPTION","Resolve the material assumption or narrow the claim.",IF(AC173="A195-NOT-ASSIGNABLE-CONTEXT","Establish the relevant context before assigning confidence.",IF(AC173="A195-NOT-ASSIGNABLE-STALE-CURRENT","Update or historically bind the evidence through When Competitor Evidence Becomes Too Old to Use.",IF(AC173="A195-SC-NMC-STALE","Run a fresh assessment with current evidence.",IF(AC173="A195-SC-ASSUMPTION-CONFLICT","Choose a bounded assumption category or remove the detail.",IF(AC173="A195-SC-INDEPENDENCE-UNPROVEN","Trace origins or correct the support category.",IF(AC173="A195-SC-LIMIT-MISSING","Add the exact limitation or correct the upstream outcome.",IF(AC173="A195-SC-NMC-CLAIM-CHANGED","Run a fresh assessment.",IF(AC173="A195-SC-NMC-USE-CHANGED","Run a fresh assessment for the new use.",IF(AC173="A195-SC-UNCLASSIFIED","Return to method governance; do not invent a result.",IF(AC173="A195-LOW-ASSUMPTION","Keep the assumption explicit and seek evidence that could remove it.",IF(AC173="A195-LOW-HISTORICAL","Use only historically bounded wording and seek current evidence.",IF(AC173="A195-LOW-NOT-ESTABLISHED","Trace provenance or collect genuinely independent evidence.",IF(AC173="A195-LOW-SENSITIVE","Collect the evidence most likely to change the result.",IF(AC173="A195-LOW-SINGLE-ORIGIN","Seek genuinely independent corroboration.",IF(AC173="A195-LOW-WEAK-LINES","Strengthen direct support before consequential use.",IF(AC173="A195-MODERATE-HISTORICAL","Do not generalize it to the current decision without fresh evidence.",IF(AC173="A195-MODERATE-LIMITED","Reopen if the named limitation no longer holds.",IF(AC173="A195-MODERATE-NMC","Reopen if the exact claim, use, evidence or context changes.",IF(AC173="A195-MODERATE-ONE-LINE","A second genuinely independent line could change scope or wording.",IF(AC173="A195-MODERATE-SENSITIVE","Name the likely change trigger and keep the statement bounded.",IF(AC173="A195-MODERATE-SHARED-ORIGINS","Seek genuinely independent origins.",IF(AC173="A195-MODERATE-WEAK-LINES","Strengthen the direct evidence and preserve the limitation.",IF(AC173="A195-HIGH-DIRECT-INDEPENDENT","Reopen on the named evidence, context, assumption or decision-use trigger.",IF(AC173="A195-HIGH-INFERENCE-RETAINED","Retain the inference marker and reopen on the named trigger.",IF(AC173="A195-HIGH-NMC","Reopen on the named evidence, context, assumption or decision-use trigger.",""))))))))))))))))))))))))))))))))))))))</x:f>
      </x:c>
      <x:c r="AH173" s="38" t="str">
        <x:f>IF(A173="","",IF(Z173&lt;&gt;"Eligible","",IF(AND(V173="Consequential / high-impact",W173="Hard to reverse"),"CONF-OVERLAY-CONSEQUENCE + CONF-OVERLAY-HARD-TO-REVERSE",IF(AND(AA173="Low confidence",W173="Hard to reverse"),"CONF-OVERLAY-HARD-TO-REVERSE",IF(V173="Consequential / high-impact","CONF-OVERLAY-CONSEQUENCE",IF(W173="Hard to reverse","CONF-OVERLAY-HARD-TO-REVERSE",IF(OR(V173="Material / decision-changing",W173="Costly to reverse"),"CONF-OVERLAY-CONSEQUENCE","")))))))</x:f>
      </x:c>
      <x:c r="AI173" s="38" t="str">
        <x:f>IF(A173="","",IF(Z173&lt;&gt;"Eligible","",IF(AND(V173="Consequential / high-impact",W173="Hard to reverse"),IF(AA173="Low confidence","Independent review and formal approval required; default to deferral, evidence collection or a reversible test.","Independent accountable review and formal approval required before a consequential, hard-to-reverse action."),IF(AND(AA173="Low confidence",W173="Hard to reverse"),"Independent review and formal approval required; default to deferral, evidence collection or a reversible test.",IF(V173="Consequential / high-impact","Independent accountable review and formal approval required.",IF(W173="Hard to reverse","Independent review required before a hard-to-reverse action.",IF(OR(V173="Material / decision-changing",W173="Costly to reverse"),"Accountable reviewer required before material use.","Owner review; reopen on the named trigger.")))))))</x:f>
      </x:c>
      <x:c r="AJ173" s="38" t="str">
        <x:f>IF(A173="","",IF(Z173&lt;&gt;"Eligible","",IF(AND(V173="Consequential / high-impact",W173="Hard to reverse"),IF(AA173="Low confidence","Do not make an irreversible commitment from this Low-confidence assessment.","Prefer a reversible step and proceed only within the recorded scope after independent review; confidence itself is unchanged."),IF(AND(AA173="Low confidence",W173="Hard to reverse"),"Do not make an irreversible commitment from this Low-confidence assessment.",IF(V173="Consequential / high-impact","Proceed only within the recorded scope after independent review; confidence itself is unchanged.",IF(W173="Hard to reverse","Prefer a reversible step until review is complete.",IF(OR(V173="Material / decision-changing",W173="Costly to reverse"),"Use only after accountable review and within the stated boundary.","Proceed within the stated scope and preserve the reopen condition.")))))))</x:f>
      </x:c>
      <x:c r="AK173" s="37"/>
      <x:c r="AL173" s="37"/>
      <x:c r="AM173" s="37"/>
      <x:c r="AN173" s="37"/>
      <x:c r="AO173" s="42"/>
      <x:c r="AP173" s="38" t="str">
        <x:f>IF(A173="","",IF(Z173&lt;&gt;"Eligible","Not active",IF(OR(AND(AN173&lt;&gt;"",NOT(OR(EXACT(AN173,"Yes"),EXACT(AN173,"No")))),AND(AO173&lt;&gt;"",NOT(ISNUMBER(AO173)))),"H00",IF(OR(AK173="",AM173="",AN173=""),"H01",IF(AND(OR(V173="Material / decision-changing",V173="Consequential / high-impact",W173="Costly to reverse",W173="Hard to reverse"),AL173=""),"H02",IF(AND(OR(V173="Consequential / high-impact",W173="Hard to reverse"),AK173&lt;&gt;"",AL173&lt;&gt;"",EXACT(AK173,AL173)),"H03",IF(AND(AN173="Yes",AO173=""),"H04",IF(AND(AN173="No",AO173&lt;&gt;""),"H05","H06"))))))))</x:f>
      </x:c>
      <x:c r="AQ173" s="38" t="str">
        <x:f>IF(A173="","",IF(AP173="Not active","Not active",IF(OR(AP173="H00",AP173="H01",AP173="H04"),"Incomplete",IF(OR(AP173="H02",AP173="H03",AP173="H05"),"Draft","Complete"))))</x:f>
      </x:c>
      <x:c r="AR173" s="38" t="str">
        <x:f>IF(A173="","",IF(AP173="H00","CONF-HANDOFF-INVALID",IF(AP173="H01","CONF-HANDOFF-INCOMPLETE",IF(AP173="H02","CONF-HANDOFF-REVIEWER",IF(AP173="H03","CONF-HANDOFF-INDEPENDENCE",IF(AP173="H04","CONF-HANDOFF-DATE",IF(AP173="H05","CONF-HANDOFF-DATE-NOT-MATERIAL","")))))))</x:f>
      </x:c>
      <x:c r="AS173" s="38" t="str">
        <x:f>IF(A173="","",IF(AP173="H06","Permitted","Prohibited"))</x:f>
      </x:c>
      <x:c r="AT173" s="38" t="str">
        <x:f>IF(A173="","",IF(OR(AB173="P173",AB173="P174",AB173="P176",AB173="P177"),"What Counts as Reliable Evidence in Competitor Analysis?",IF(AB173="P175","Observed, Inferred and Unresolved Evidence",IF(AB173="P178","How to Handle Contradictory Competitor Evidence",IF(AB173="P179","When Competitor Evidence Becomes Too Old to Use","")))))</x:f>
      </x:c>
      <x:c r="AU173" s="38" t="str">
        <x:f>IF(A173="","","SERPIFAI Confidence Statement Method v1.0.1")</x:f>
      </x:c>
      <x:c r="AV173" s="38" t="str">
        <x:f>IF(A173="","","Qualitative evidence-and-uncertainty protocol; not probability, calibrated accuracy, scoring, assurance or a guarantee.")</x:f>
      </x:c>
    </x:row>
    <x:row r="174">
      <x:c r="A174" s="37"/>
      <x:c r="B174" s="37"/>
      <x:c r="C174" s="37"/>
      <x:c r="D174" s="37"/>
      <x:c r="E174" s="42"/>
      <x:c r="F174" s="37"/>
      <x:c r="G174" s="37"/>
      <x:c r="H174" s="37"/>
      <x:c r="I174" s="37"/>
      <x:c r="J174" s="37"/>
      <x:c r="K174" s="37"/>
      <x:c r="L174" s="37"/>
      <x:c r="M174" s="37"/>
      <x:c r="N174" s="37"/>
      <x:c r="O174" s="37"/>
      <x:c r="P174" s="37"/>
      <x:c r="Q174" s="37"/>
      <x:c r="R174" s="37"/>
      <x:c r="S174" s="37"/>
      <x:c r="T174" s="37"/>
      <x:c r="U174" s="37"/>
      <x:c r="V174" s="37"/>
      <x:c r="W174" s="37"/>
      <x:c r="X174" s="38" t="str">
        <x:f>IF(A174="","",IF(NOT(AND(OR(EXACT(F174,"Use"),EXACT(F174,"Use with limits"),EXACT(F174,"Review required"),EXACT(F174,"Refuse claim"),EXACT(F174,"No material change")),OR(EXACT(J174,"Fit"),EXACT(J174,"Limited / weak"),EXACT(J174,"Stale"),EXACT(J174,"Contradictory"),EXACT(J174,"Missing")),OR(EXACT(K174,"Supported"),EXACT(K174,"Inferred"),EXACT(K174,"Unresolved")),OR(EXACT(L174,"Yes"),EXACT(L174,"Partial"),EXACT(L174,"No"),EXACT(L174,"Unknown")),OR(EXACT(M174,"None found"),EXACT(M174,"Apparent contradiction resolved"),EXACT(M174,"Material contradiction unresolved"),EXACT(M174,"Not checked")),OR(EXACT(N174,"None"),EXACT(N174,"Recoverable missing evidence"),EXACT(N174,"Material evidence unavailable"),EXACT(N174,"Unknown")),OR(EXACT(O174,"Multiple independent lines"),EXACT(O174,"One independent line"),EXACT(O174,"Single-origin only"),EXACT(O174,"Not established")),OR(EXACT(Q174,"None"),EXACT(Q174,"Limited and visible"),EXACT(Q174,"Material but bounded"),EXACT(Q174,"Material and unresolved")),OR(EXACT(S174,"Fit for current decision"),EXACT(S174,"Historical but deliberately bounded"),EXACT(S174,"Stale for current decision"),EXACT(S174,"Context not established")),OR(EXACT(T174,"Unlikely to change assessment"),EXACT(T174,"Could change scope or wording"),EXACT(T174,"Likely to change assessment")),OR(EXACT(V174,"Routine / descriptive"),EXACT(V174,"Material / decision-changing"),EXACT(V174,"Consequential / high-impact")),OR(EXACT(W174,"Easy to reverse"),EXACT(W174,"Costly to reverse"),EXACT(W174,"Hard to reverse")),IF(F174="No material change",OR(EXACT(H174,"Unchanged exact claim"),EXACT(H174,"Changed exact claim")),TRUE),IF(F174="No material change",OR(EXACT(I174,"Unchanged decision use"),EXACT(I174,"Changed decision use")),TRUE),IF(OR(O174="Multiple independent lines",O174="One independent line"),OR(EXACT(P174,"Established independent origins"),EXACT(P174,"Shared or dependent origins"),EXACT(P174,"Not established")),TRUE))),"Invalid","Valid"))</x:f>
      </x:c>
      <x:c r="Y174" s="38" t="str">
        <x:f>IF(A174="","",IF(X174="Invalid","Not evaluated after P00",IF(OR(C174="",D174="",F174="",IF(F174="No material change",OR(H174="",I174=""),FALSE),J174="",K174="",L174="",M174="",N174="",O174="",IF(OR(O174="Multiple independent lines",O174="One independent line"),P174="",FALSE),Q174="",IF(Q174&lt;&gt;"None",R174="",FALSE),S174="",T174="",U174="",V174="",W174=""),"Incomplete","Complete")))</x:f>
      </x:c>
      <x:c r="Z174" s="38" t="str">
        <x:f>IF(A174="","",IF(AB174="P00","Invalid controlled input",IF(AB174="P01","Incomplete",IF(OR(AB174="P02",AB174="P03",AB174="P04",AB174="P05",AB174="P06",AB174="P07",AB174="P08",AB174="P09"),"Not eligible","Eligible"))))</x:f>
      </x:c>
      <x:c r="AA174" s="38" t="str">
        <x:f>IF(A174="","",IF(AB174="P00","No confidence assigned",IF(AB174="P01","No confidence result",IF(OR(AB174="P02",AB174="P03",AB174="P04",AB174="P05",AB174="P06",AB174="P07",AB174="P08",AB174="P09"),"Confidence not assignable",IF(AB174="P10","Low confidence",IF(AB174="P11","Moderate confidence","High confidence"))))))</x:f>
      </x:c>
      <x:c r="AB174" s="38" t="str">
        <x:f>IF(A174="","",IF(X174="Invalid","P00",IF(Y174="Incomplete","P01",IF(F174="Refuse claim","P02",IF(F174="Review required","P03",IF(K174="Unresolved","P04",IF(OR(L174="No",L174="Unknown",L174="Partial"),"P05",IF(OR(J174="Missing",N174&lt;&gt;"None",M174="Not checked"),"P06",IF(OR(J174="Contradictory",M174="Material contradiction unresolved"),"P07",IF(OR(J174="Stale",S174="Stale for current decision",S174="Context not established",Q174="Material and unresolved"),"P08",IF(OR(AND(F174="Use with limits",G174=""),AND(F174="No material change",H174="Changed exact claim"),AND(F174="No material change",I174="Changed decision use"),AND(OR(O174="Multiple independent lines",O174="One independent line"),P174="Not established"),AND(Q174="None",R174&lt;&gt;"")),"P09",IF(OR(Q174="Material but bounded",AND(S174="Historical but deliberately bounded",J174="Limited / weak"),O174="Not established",AND(J174="Limited / weak",O174="Multiple independent lines",P174="Established independent origins",T174="Likely to change assessment"),AND(O174="Single-origin only",NOT(AND(F174="Use",J174="Fit",OR(K174="Supported",K174="Inferred"),L174="Yes",OR(M174="None found",M174="Apparent contradiction resolved"),N174="None",O174="Single-origin only",OR(Q174="None",Q174="Limited and visible"),S174="Fit for current decision",T174="Unlikely to change assessment"))),T174="Likely to change assessment"),"P10",IF(OR(AND(F174="No material change",NOT(AND(OR(F174="Use",F174="No material change"),IF(F174="No material change",AND(H174="Unchanged exact claim",I174="Unchanged decision use"),TRUE),J174="Fit",OR(K174="Supported",K174="Inferred"),L174="Yes",OR(M174="None found",M174="Apparent contradiction resolved"),N174="None",O174="Multiple independent lines",P174="Established independent origins",OR(Q174="None",Q174="Limited and visible"),S174="Fit for current decision",T174="Unlikely to change assessment"))),F174="Use with limits",S174="Historical but deliberately bounded",P174="Shared or dependent origins",O174="One independent line",AND(F174="Use",J174="Fit",OR(K174="Supported",K174="Inferred"),L174="Yes",OR(M174="None found",M174="Apparent contradiction resolved"),N174="None",O174="Single-origin only",OR(Q174="None",Q174="Limited and visible"),S174="Fit for current decision",T174="Unlikely to change assessment"),AND(J174="Limited / weak",O174="Multiple independent lines",P174="Established independent origins",OR(T174="Unlikely to change assessment",T174="Could change scope or wording")),T174="Could change scope or wording"),"P11",IF(AND(OR(F174="Use",F174="No material change"),IF(F174="No material change",AND(H174="Unchanged exact claim",I174="Unchanged decision use"),TRUE),J174="Fit",OR(K174="Supported",K174="Inferred"),L174="Yes",OR(M174="None found",M174="Apparent contradiction resolved"),N174="None",O174="Multiple independent lines",P174="Established independent origins",OR(Q174="None",Q174="Limited and visible"),S174="Fit for current decision",T174="Unlikely to change assessment"),"P12","P09"))))))))))))))</x:f>
      </x:c>
      <x:c r="AC174" s="38" t="str">
        <x:f>IF(A174="","",IF(AB174="P00","CONF-TECH-INVALID-ENUM",IF(AB174="P01","CONF-INCOMPLETE",IF(AB174="P02","CONF-UPSTREAM-REFUSE",IF(AB174="P03","CONF-UPSTREAM-REVIEW",IF(AB174="P04",IF(F174="No material change","CONF-SC-NMC-UNRESOLVED","CONF-UPSTREAM-UNRESOLVED"),IF(AB174="P05",IF(L174="Partial","CONF-DIRECT-FIT-PARTIAL","CONF-DIRECT-FIT"),IF(AB174="P06","CONF-MISSING-OR-UNCHECKED",IF(AB174="P07",IF(F174="No material change","CONF-SC-NMC-CONTRADICTION","CONF-CONTRADICTION"),IF(AB174="P08",IF(Q174="Material and unresolved","CONF-NOT-ASSIGNABLE-ASSUMPTION",IF(AND(F174="No material change",OR(J174="Stale",S174="Stale for current decision")),"CONF-SC-NMC-STALE",IF(S174="Context not established","CONF-NOT-ASSIGNABLE-CONTEXT","CONF-NOT-ASSIGNABLE-STALE-CURRENT"))),IF(AB174="P09",IF(AND(F174="Use with limits",G174=""),"CONF-SC-LIMIT-MISSING",IF(AND(F174="No material change",H174="Changed exact claim"),"CONF-SC-NMC-CLAIM-CHANGED",IF(AND(F174="No material change",I174="Changed decision use"),"CONF-SC-NMC-USE-CHANGED",IF(AND(OR(O174="Multiple independent lines",O174="One independent line"),P174="Not established"),"CONF-SC-INDEPENDENCE-UNPROVEN",IF(AND(Q174="None",R174&lt;&gt;""),"CONF-SC-ASSUMPTION-CONFLICT","CONF-SC-UNCLASSIFIED"))))),IF(AB174="P10",IF(Q174="Material but bounded","CONF-LOW-ASSUMPTION",IF(AND(S174="Historical but deliberately bounded",J174="Limited / weak"),"CONF-LOW-HISTORICAL",IF(O174="Not established","CONF-LOW-NOT-ESTABLISHED",IF(AND(J174="Limited / weak",O174="Multiple independent lines",P174="Established independent origins",T174="Likely to change assessment"),"CONF-LOW-WEAK-LINES",IF(AND(O174="Single-origin only",NOT(AND(F174="Use",J174="Fit",OR(K174="Supported",K174="Inferred"),L174="Yes",OR(M174="None found",M174="Apparent contradiction resolved"),N174="None",O174="Single-origin only",OR(Q174="None",Q174="Limited and visible"),S174="Fit for current decision",T174="Unlikely to change assessment"))),"CONF-LOW-SINGLE-ORIGIN","CONF-LOW-SENSITIVE"))))),IF(AB174="P11",IF(F174="No material change","CONF-MODERATE-NMC",IF(F174="Use with limits","CONF-MODERATE-LIMITED",IF(S174="Historical but deliberately bounded","CONF-MODERATE-HISTORICAL",IF(P174="Shared or dependent origins","CONF-MODERATE-SHARED-ORIGINS",IF(OR(O174="One independent line",AND(F174="Use",J174="Fit",OR(K174="Supported",K174="Inferred"),L174="Yes",OR(M174="None found",M174="Apparent contradiction resolved"),N174="None",O174="Single-origin only",OR(Q174="None",Q174="Limited and visible"),S174="Fit for current decision",T174="Unlikely to change assessment")),"CONF-MODERATE-ONE-LINE",IF(AND(J174="Limited / weak",O174="Multiple independent lines",P174="Established independent origins",OR(T174="Unlikely to change assessment",T174="Could change scope or wording")),"CONF-MODERATE-WEAK-LINES","CONF-MODERATE-SENSITIVE")))))),IF(AB174="P12",IF(F174="No material change","CONF-HIGH-NMC",IF(K174="Inferred","CONF-HIGH-INFERENCE-RETAINED","CONF-HIGH-DIRECT-INDEPENDENT")),""))))))))))))))</x:f>
      </x:c>
      <x:c r="AD174" s="38" t="str">
        <x:f>IF(A174="","",IF(AC174="A196-TECH-INVALID-ENUM","One or more active Stage 1 controlled values are invalid.",IF(AC174="A196-INCOMPLETE","The active Stage 1 assessment is incomplete.",IF(AC174="A196-UPSTREAM-REFUSE","What Counts as Reliable Evidence in Competitor Analysis? returned Refuse claim.",IF(AC174="A196-UPSTREAM-REVIEW","What Counts as Reliable Evidence in Competitor Analysis? returned Review required.",IF(AC174="A196-SC-NMC-UNRESOLVED","The no-material-change claim remains unresolved.",IF(AC174="A196-UPSTREAM-UNRESOLVED","The claim remains unresolved.",IF(AC174="A196-DIRECT-FIT","The evidence does not directly fit the exact submitted claim.",IF(AC174="A196-DIRECT-FIT-PARTIAL","The submitted claim only partially fits the evidence.",IF(AC174="A196-MISSING-OR-UNCHECKED","Required evidence is missing, unavailable, unknown, or contradiction checking is incomplete.",IF(AC174="A196-CONTRADICTION","A material contradiction remains unresolved.",IF(AC174="A196-SC-NMC-CONTRADICTION","The no-material-change submission contains an unresolved material contradiction.",IF(AC174="A196-NOT-ASSIGNABLE-ASSUMPTION","A material assumption remains unresolved.",IF(AC174="A196-NOT-ASSIGNABLE-CONTEXT","The relevant context is not established.",IF(AC174="A196-NOT-ASSIGNABLE-STALE-CURRENT","The evidence or context is stale for the current decision.",IF(AC174="A196-SC-NMC-STALE","The no-material-change assessment is stale for the current decision.",IF(AC174="A196-SC-ASSUMPTION-CONFLICT","The assumption category and detail conflict.",IF(AC174="A196-SC-INDEPENDENCE-UNPROVEN","Independent origins are not established.",IF(AC174="A196-SC-LIMIT-MISSING","Use with limits requires a named limitation.",IF(AC174="A196-SC-NMC-CLAIM-CHANGED","The exact claim changed, so prior confidence cannot be carried forward.",IF(AC174="A196-SC-NMC-USE-CHANGED","The decision use changed.",IF(AC174="A196-SC-UNCLASSIFIED","The valid input combination has no authorized classification.",IF(AC174="A196-LOW-ASSUMPTION","A bounded material assumption makes the eligible assessment fragile.",IF(AC174="A196-LOW-HISTORICAL","Historical, weak support makes the assessment fragile.",IF(AC174="A196-LOW-NOT-ESTABLISHED","Support exists but independent support is not established.",IF(AC174="A196-LOW-SENSITIVE","Plausible new evidence is likely to change the assessment.",IF(AC174="A196-LOW-SINGLE-ORIGIN","The eligible assessment depends on one origin and fails the stable single-origin conjunction.",IF(AC174="A196-LOW-WEAK-LINES","Multiple independent lines remain weak and the result is likely to change.",IF(AC174="A196-MODERATE-HISTORICAL","The evidence supports a deliberately historical, bounded assessment.",IF(AC174="A196-MODERATE-LIMITED","The assessment is eligible only within the named limitation.",IF(AC174="A196-MODERATE-NMC","The unchanged assessment remains eligible but retains meaningful uncertainty.",IF(AC174="A196-MODERATE-ONE-LINE","The assessment rests on one effective line of support.",IF(AC174="A196-MODERATE-SENSITIVE","Meaningful new evidence could change the scope or wording.",IF(AC174="A196-MODERATE-SHARED-ORIGINS","The lines share or depend on common origins, reducing independent corroboration.",IF(AC174="A196-MODERATE-WEAK-LINES","Established independent origins support the assessment, but the evidence remains limited or weak.",IF(AC174="A196-HIGH-DIRECT-INDEPENDENT","Direct, coherent support with established independent origins and limited visible assumptions supports the bounded assessment.",IF(AC174="A196-HIGH-INFERENCE-RETAINED","Direct, coherent support with established independent origins supports the bounded inference; it remains explicitly an inference.",IF(AC174="A196-HIGH-NMC","The exact claim and decision use are unchanged and the strong-support conditions remain satisfied.",""))))))))))))))))))))))))))))))))))))))</x:f>
      </x:c>
      <x:c r="AE174" s="38" t="str">
        <x:f>IF(A174="","",IF(Z174="Invalid controlled input","No confidence statement is permitted.",IF(Z174="Incomplete","No confidence statement is permitted until Stage 1 is complete.",IF(Z174="Not eligible","Confidence not assignable: no confidence statement is permitted for "&amp;C174&amp;" because "&amp;AD174&amp;" "&amp;AG174,IF(AA174="High confidence",IF(K174="Inferred","The evidence supports the inference that ","The available evidence strongly supports the assessment that ")&amp;C174&amp;", with High confidence within "&amp;D174&amp;". The principal remaining uncertainty is "&amp;U174,IF(AA174="Moderate confidence",IF(K174="Inferred","The evidence supports the inference that ","The available evidence supports the assessment that ")&amp;C174&amp;", with Moderate confidence within "&amp;D174&amp;". "&amp;U174&amp;" could change its scope or wording.",IF(K174="Inferred","The limited evidence supports the provisional inference that ","Limited evidence weakly supports the bounded assessment that ")&amp;C174&amp;". Treat it as provisional because "&amp;U174))))))</x:f>
      </x:c>
      <x:c r="AF174" s="38" t="str">
        <x:f>IF(A174="","",IF(Z174="Invalid controlled input","Do not preserve or reuse a previous result.",IF(Z174="Incomplete","Do not infer a result from partial inputs.",IF(Z174="Not eligible","Do not use High, Moderate or Low confidence, zero confidence, very low confidence, or wording that presents the claim as established.",IF(AA174="High confidence","Do not say certain, proven, guaranteed, definitely, conclusive, established fact, or assign a numerical probability.",IF(AA174="Moderate confidence","Do not say definitive, conclusive, established fact, or attach a percentage band.","Do not say shows, confirms, demonstrates as established, or use Low confidence to rescue an unsupported claim."))))))</x:f>
      </x:c>
      <x:c r="AG174" s="38" t="str">
        <x:f>IF(A174="","",IF(AC174="A196-TECH-INVALID-ENUM","Correct the exact invalid value and resubmit.",IF(AC174="A196-INCOMPLETE","Complete every active Stage 1 field.",IF(AC174="A196-UPSTREAM-REFUSE","Resolve or replace the refused claim through What Counts as Reliable Evidence in Competitor Analysis?.",IF(AC174="A196-UPSTREAM-REVIEW","Complete the review in What Counts as Reliable Evidence in Competitor Analysis? before confidence assessment.",IF(AC174="A196-SC-NMC-UNRESOLVED","Resolve the claim status upstream before assigning confidence.",IF(AC174="A196-UPSTREAM-UNRESOLVED","Resolve the claim status upstream before assigning confidence.",IF(AC174="A196-DIRECT-FIT","Narrow or replace the claim and rerun What Counts as Reliable Evidence in Competitor Analysis?.",IF(AC174="A196-DIRECT-FIT-PARTIAL","Submit the separately narrowed proposition approved through What Counts as Reliable Evidence in Competitor Analysis? as the new Exact claim with Direct claim fit set to Yes.",IF(AC174="A196-MISSING-OR-UNCHECKED","Recover or document the required evidence and complete the review in What Counts as Reliable Evidence in Competitor Analysis? before assigning confidence.",IF(AC174="A196-CONTRADICTION","Resolve or preserve the contradiction through How to Handle Contradictory Competitor Evidence before assigning confidence.",IF(AC174="A196-SC-NMC-CONTRADICTION","Resolve or preserve the contradiction through How to Handle Contradictory Competitor Evidence before assigning confidence.",IF(AC174="A196-NOT-ASSIGNABLE-ASSUMPTION","Resolve the material assumption or narrow the claim.",IF(AC174="A196-NOT-ASSIGNABLE-CONTEXT","Establish the relevant context before assigning confidence.",IF(AC174="A196-NOT-ASSIGNABLE-STALE-CURRENT","Update or historically bind the evidence through When Competitor Evidence Becomes Too Old to Use.",IF(AC174="A196-SC-NMC-STALE","Run a fresh assessment with current evidence.",IF(AC174="A196-SC-ASSUMPTION-CONFLICT","Choose a bounded assumption category or remove the detail.",IF(AC174="A196-SC-INDEPENDENCE-UNPROVEN","Trace origins or correct the support category.",IF(AC174="A196-SC-LIMIT-MISSING","Add the exact limitation or correct the upstream outcome.",IF(AC174="A196-SC-NMC-CLAIM-CHANGED","Run a fresh assessment.",IF(AC174="A196-SC-NMC-USE-CHANGED","Run a fresh assessment for the new use.",IF(AC174="A196-SC-UNCLASSIFIED","Return to method governance; do not invent a result.",IF(AC174="A196-LOW-ASSUMPTION","Keep the assumption explicit and seek evidence that could remove it.",IF(AC174="A196-LOW-HISTORICAL","Use only historically bounded wording and seek current evidence.",IF(AC174="A196-LOW-NOT-ESTABLISHED","Trace provenance or collect genuinely independent evidence.",IF(AC174="A196-LOW-SENSITIVE","Collect the evidence most likely to change the result.",IF(AC174="A196-LOW-SINGLE-ORIGIN","Seek genuinely independent corroboration.",IF(AC174="A196-LOW-WEAK-LINES","Strengthen direct support before consequential use.",IF(AC174="A196-MODERATE-HISTORICAL","Do not generalize it to the current decision without fresh evidence.",IF(AC174="A196-MODERATE-LIMITED","Reopen if the named limitation no longer holds.",IF(AC174="A196-MODERATE-NMC","Reopen if the exact claim, use, evidence or context changes.",IF(AC174="A196-MODERATE-ONE-LINE","A second genuinely independent line could change scope or wording.",IF(AC174="A196-MODERATE-SENSITIVE","Name the likely change trigger and keep the statement bounded.",IF(AC174="A196-MODERATE-SHARED-ORIGINS","Seek genuinely independent origins.",IF(AC174="A196-MODERATE-WEAK-LINES","Strengthen the direct evidence and preserve the limitation.",IF(AC174="A196-HIGH-DIRECT-INDEPENDENT","Reopen on the named evidence, context, assumption or decision-use trigger.",IF(AC174="A196-HIGH-INFERENCE-RETAINED","Retain the inference marker and reopen on the named trigger.",IF(AC174="A196-HIGH-NMC","Reopen on the named evidence, context, assumption or decision-use trigger.",""))))))))))))))))))))))))))))))))))))))</x:f>
      </x:c>
      <x:c r="AH174" s="38" t="str">
        <x:f>IF(A174="","",IF(Z174&lt;&gt;"Eligible","",IF(AND(V174="Consequential / high-impact",W174="Hard to reverse"),"CONF-OVERLAY-CONSEQUENCE + CONF-OVERLAY-HARD-TO-REVERSE",IF(AND(AA174="Low confidence",W174="Hard to reverse"),"CONF-OVERLAY-HARD-TO-REVERSE",IF(V174="Consequential / high-impact","CONF-OVERLAY-CONSEQUENCE",IF(W174="Hard to reverse","CONF-OVERLAY-HARD-TO-REVERSE",IF(OR(V174="Material / decision-changing",W174="Costly to reverse"),"CONF-OVERLAY-CONSEQUENCE","")))))))</x:f>
      </x:c>
      <x:c r="AI174" s="38" t="str">
        <x:f>IF(A174="","",IF(Z174&lt;&gt;"Eligible","",IF(AND(V174="Consequential / high-impact",W174="Hard to reverse"),IF(AA174="Low confidence","Independent review and formal approval required; default to deferral, evidence collection or a reversible test.","Independent accountable review and formal approval required before a consequential, hard-to-reverse action."),IF(AND(AA174="Low confidence",W174="Hard to reverse"),"Independent review and formal approval required; default to deferral, evidence collection or a reversible test.",IF(V174="Consequential / high-impact","Independent accountable review and formal approval required.",IF(W174="Hard to reverse","Independent review required before a hard-to-reverse action.",IF(OR(V174="Material / decision-changing",W174="Costly to reverse"),"Accountable reviewer required before material use.","Owner review; reopen on the named trigger.")))))))</x:f>
      </x:c>
      <x:c r="AJ174" s="38" t="str">
        <x:f>IF(A174="","",IF(Z174&lt;&gt;"Eligible","",IF(AND(V174="Consequential / high-impact",W174="Hard to reverse"),IF(AA174="Low confidence","Do not make an irreversible commitment from this Low-confidence assessment.","Prefer a reversible step and proceed only within the recorded scope after independent review; confidence itself is unchanged."),IF(AND(AA174="Low confidence",W174="Hard to reverse"),"Do not make an irreversible commitment from this Low-confidence assessment.",IF(V174="Consequential / high-impact","Proceed only within the recorded scope after independent review; confidence itself is unchanged.",IF(W174="Hard to reverse","Prefer a reversible step until review is complete.",IF(OR(V174="Material / decision-changing",W174="Costly to reverse"),"Use only after accountable review and within the stated boundary.","Proceed within the stated scope and preserve the reopen condition.")))))))</x:f>
      </x:c>
      <x:c r="AK174" s="37"/>
      <x:c r="AL174" s="37"/>
      <x:c r="AM174" s="37"/>
      <x:c r="AN174" s="37"/>
      <x:c r="AO174" s="42"/>
      <x:c r="AP174" s="38" t="str">
        <x:f>IF(A174="","",IF(Z174&lt;&gt;"Eligible","Not active",IF(OR(AND(AN174&lt;&gt;"",NOT(OR(EXACT(AN174,"Yes"),EXACT(AN174,"No")))),AND(AO174&lt;&gt;"",NOT(ISNUMBER(AO174)))),"H00",IF(OR(AK174="",AM174="",AN174=""),"H01",IF(AND(OR(V174="Material / decision-changing",V174="Consequential / high-impact",W174="Costly to reverse",W174="Hard to reverse"),AL174=""),"H02",IF(AND(OR(V174="Consequential / high-impact",W174="Hard to reverse"),AK174&lt;&gt;"",AL174&lt;&gt;"",EXACT(AK174,AL174)),"H03",IF(AND(AN174="Yes",AO174=""),"H04",IF(AND(AN174="No",AO174&lt;&gt;""),"H05","H06"))))))))</x:f>
      </x:c>
      <x:c r="AQ174" s="38" t="str">
        <x:f>IF(A174="","",IF(AP174="Not active","Not active",IF(OR(AP174="H00",AP174="H01",AP174="H04"),"Incomplete",IF(OR(AP174="H02",AP174="H03",AP174="H05"),"Draft","Complete"))))</x:f>
      </x:c>
      <x:c r="AR174" s="38" t="str">
        <x:f>IF(A174="","",IF(AP174="H00","CONF-HANDOFF-INVALID",IF(AP174="H01","CONF-HANDOFF-INCOMPLETE",IF(AP174="H02","CONF-HANDOFF-REVIEWER",IF(AP174="H03","CONF-HANDOFF-INDEPENDENCE",IF(AP174="H04","CONF-HANDOFF-DATE",IF(AP174="H05","CONF-HANDOFF-DATE-NOT-MATERIAL","")))))))</x:f>
      </x:c>
      <x:c r="AS174" s="38" t="str">
        <x:f>IF(A174="","",IF(AP174="H06","Permitted","Prohibited"))</x:f>
      </x:c>
      <x:c r="AT174" s="38" t="str">
        <x:f>IF(A174="","",IF(OR(AB174="P174",AB174="P175",AB174="P177",AB174="P178"),"What Counts as Reliable Evidence in Competitor Analysis?",IF(AB174="P176","Observed, Inferred and Unresolved Evidence",IF(AB174="P179","How to Handle Contradictory Competitor Evidence",IF(AB174="P180","When Competitor Evidence Becomes Too Old to Use","")))))</x:f>
      </x:c>
      <x:c r="AU174" s="38" t="str">
        <x:f>IF(A174="","","SERPIFAI Confidence Statement Method v1.0.1")</x:f>
      </x:c>
      <x:c r="AV174" s="38" t="str">
        <x:f>IF(A174="","","Qualitative evidence-and-uncertainty protocol; not probability, calibrated accuracy, scoring, assurance or a guarantee.")</x:f>
      </x:c>
    </x:row>
    <x:row r="175">
      <x:c r="A175" s="37"/>
      <x:c r="B175" s="37"/>
      <x:c r="C175" s="37"/>
      <x:c r="D175" s="37"/>
      <x:c r="E175" s="42"/>
      <x:c r="F175" s="37"/>
      <x:c r="G175" s="37"/>
      <x:c r="H175" s="37"/>
      <x:c r="I175" s="37"/>
      <x:c r="J175" s="37"/>
      <x:c r="K175" s="37"/>
      <x:c r="L175" s="37"/>
      <x:c r="M175" s="37"/>
      <x:c r="N175" s="37"/>
      <x:c r="O175" s="37"/>
      <x:c r="P175" s="37"/>
      <x:c r="Q175" s="37"/>
      <x:c r="R175" s="37"/>
      <x:c r="S175" s="37"/>
      <x:c r="T175" s="37"/>
      <x:c r="U175" s="37"/>
      <x:c r="V175" s="37"/>
      <x:c r="W175" s="37"/>
      <x:c r="X175" s="38" t="str">
        <x:f>IF(A175="","",IF(NOT(AND(OR(EXACT(F175,"Use"),EXACT(F175,"Use with limits"),EXACT(F175,"Review required"),EXACT(F175,"Refuse claim"),EXACT(F175,"No material change")),OR(EXACT(J175,"Fit"),EXACT(J175,"Limited / weak"),EXACT(J175,"Stale"),EXACT(J175,"Contradictory"),EXACT(J175,"Missing")),OR(EXACT(K175,"Supported"),EXACT(K175,"Inferred"),EXACT(K175,"Unresolved")),OR(EXACT(L175,"Yes"),EXACT(L175,"Partial"),EXACT(L175,"No"),EXACT(L175,"Unknown")),OR(EXACT(M175,"None found"),EXACT(M175,"Apparent contradiction resolved"),EXACT(M175,"Material contradiction unresolved"),EXACT(M175,"Not checked")),OR(EXACT(N175,"None"),EXACT(N175,"Recoverable missing evidence"),EXACT(N175,"Material evidence unavailable"),EXACT(N175,"Unknown")),OR(EXACT(O175,"Multiple independent lines"),EXACT(O175,"One independent line"),EXACT(O175,"Single-origin only"),EXACT(O175,"Not established")),OR(EXACT(Q175,"None"),EXACT(Q175,"Limited and visible"),EXACT(Q175,"Material but bounded"),EXACT(Q175,"Material and unresolved")),OR(EXACT(S175,"Fit for current decision"),EXACT(S175,"Historical but deliberately bounded"),EXACT(S175,"Stale for current decision"),EXACT(S175,"Context not established")),OR(EXACT(T175,"Unlikely to change assessment"),EXACT(T175,"Could change scope or wording"),EXACT(T175,"Likely to change assessment")),OR(EXACT(V175,"Routine / descriptive"),EXACT(V175,"Material / decision-changing"),EXACT(V175,"Consequential / high-impact")),OR(EXACT(W175,"Easy to reverse"),EXACT(W175,"Costly to reverse"),EXACT(W175,"Hard to reverse")),IF(F175="No material change",OR(EXACT(H175,"Unchanged exact claim"),EXACT(H175,"Changed exact claim")),TRUE),IF(F175="No material change",OR(EXACT(I175,"Unchanged decision use"),EXACT(I175,"Changed decision use")),TRUE),IF(OR(O175="Multiple independent lines",O175="One independent line"),OR(EXACT(P175,"Established independent origins"),EXACT(P175,"Shared or dependent origins"),EXACT(P175,"Not established")),TRUE))),"Invalid","Valid"))</x:f>
      </x:c>
      <x:c r="Y175" s="38" t="str">
        <x:f>IF(A175="","",IF(X175="Invalid","Not evaluated after P00",IF(OR(C175="",D175="",F175="",IF(F175="No material change",OR(H175="",I175=""),FALSE),J175="",K175="",L175="",M175="",N175="",O175="",IF(OR(O175="Multiple independent lines",O175="One independent line"),P175="",FALSE),Q175="",IF(Q175&lt;&gt;"None",R175="",FALSE),S175="",T175="",U175="",V175="",W175=""),"Incomplete","Complete")))</x:f>
      </x:c>
      <x:c r="Z175" s="38" t="str">
        <x:f>IF(A175="","",IF(AB175="P00","Invalid controlled input",IF(AB175="P01","Incomplete",IF(OR(AB175="P02",AB175="P03",AB175="P04",AB175="P05",AB175="P06",AB175="P07",AB175="P08",AB175="P09"),"Not eligible","Eligible"))))</x:f>
      </x:c>
      <x:c r="AA175" s="38" t="str">
        <x:f>IF(A175="","",IF(AB175="P00","No confidence assigned",IF(AB175="P01","No confidence result",IF(OR(AB175="P02",AB175="P03",AB175="P04",AB175="P05",AB175="P06",AB175="P07",AB175="P08",AB175="P09"),"Confidence not assignable",IF(AB175="P10","Low confidence",IF(AB175="P11","Moderate confidence","High confidence"))))))</x:f>
      </x:c>
      <x:c r="AB175" s="38" t="str">
        <x:f>IF(A175="","",IF(X175="Invalid","P00",IF(Y175="Incomplete","P01",IF(F175="Refuse claim","P02",IF(F175="Review required","P03",IF(K175="Unresolved","P04",IF(OR(L175="No",L175="Unknown",L175="Partial"),"P05",IF(OR(J175="Missing",N175&lt;&gt;"None",M175="Not checked"),"P06",IF(OR(J175="Contradictory",M175="Material contradiction unresolved"),"P07",IF(OR(J175="Stale",S175="Stale for current decision",S175="Context not established",Q175="Material and unresolved"),"P08",IF(OR(AND(F175="Use with limits",G175=""),AND(F175="No material change",H175="Changed exact claim"),AND(F175="No material change",I175="Changed decision use"),AND(OR(O175="Multiple independent lines",O175="One independent line"),P175="Not established"),AND(Q175="None",R175&lt;&gt;"")),"P09",IF(OR(Q175="Material but bounded",AND(S175="Historical but deliberately bounded",J175="Limited / weak"),O175="Not established",AND(J175="Limited / weak",O175="Multiple independent lines",P175="Established independent origins",T175="Likely to change assessment"),AND(O175="Single-origin only",NOT(AND(F175="Use",J175="Fit",OR(K175="Supported",K175="Inferred"),L175="Yes",OR(M175="None found",M175="Apparent contradiction resolved"),N175="None",O175="Single-origin only",OR(Q175="None",Q175="Limited and visible"),S175="Fit for current decision",T175="Unlikely to change assessment"))),T175="Likely to change assessment"),"P10",IF(OR(AND(F175="No material change",NOT(AND(OR(F175="Use",F175="No material change"),IF(F175="No material change",AND(H175="Unchanged exact claim",I175="Unchanged decision use"),TRUE),J175="Fit",OR(K175="Supported",K175="Inferred"),L175="Yes",OR(M175="None found",M175="Apparent contradiction resolved"),N175="None",O175="Multiple independent lines",P175="Established independent origins",OR(Q175="None",Q175="Limited and visible"),S175="Fit for current decision",T175="Unlikely to change assessment"))),F175="Use with limits",S175="Historical but deliberately bounded",P175="Shared or dependent origins",O175="One independent line",AND(F175="Use",J175="Fit",OR(K175="Supported",K175="Inferred"),L175="Yes",OR(M175="None found",M175="Apparent contradiction resolved"),N175="None",O175="Single-origin only",OR(Q175="None",Q175="Limited and visible"),S175="Fit for current decision",T175="Unlikely to change assessment"),AND(J175="Limited / weak",O175="Multiple independent lines",P175="Established independent origins",OR(T175="Unlikely to change assessment",T175="Could change scope or wording")),T175="Could change scope or wording"),"P11",IF(AND(OR(F175="Use",F175="No material change"),IF(F175="No material change",AND(H175="Unchanged exact claim",I175="Unchanged decision use"),TRUE),J175="Fit",OR(K175="Supported",K175="Inferred"),L175="Yes",OR(M175="None found",M175="Apparent contradiction resolved"),N175="None",O175="Multiple independent lines",P175="Established independent origins",OR(Q175="None",Q175="Limited and visible"),S175="Fit for current decision",T175="Unlikely to change assessment"),"P12","P09"))))))))))))))</x:f>
      </x:c>
      <x:c r="AC175" s="38" t="str">
        <x:f>IF(A175="","",IF(AB175="P00","CONF-TECH-INVALID-ENUM",IF(AB175="P01","CONF-INCOMPLETE",IF(AB175="P02","CONF-UPSTREAM-REFUSE",IF(AB175="P03","CONF-UPSTREAM-REVIEW",IF(AB175="P04",IF(F175="No material change","CONF-SC-NMC-UNRESOLVED","CONF-UPSTREAM-UNRESOLVED"),IF(AB175="P05",IF(L175="Partial","CONF-DIRECT-FIT-PARTIAL","CONF-DIRECT-FIT"),IF(AB175="P06","CONF-MISSING-OR-UNCHECKED",IF(AB175="P07",IF(F175="No material change","CONF-SC-NMC-CONTRADICTION","CONF-CONTRADICTION"),IF(AB175="P08",IF(Q175="Material and unresolved","CONF-NOT-ASSIGNABLE-ASSUMPTION",IF(AND(F175="No material change",OR(J175="Stale",S175="Stale for current decision")),"CONF-SC-NMC-STALE",IF(S175="Context not established","CONF-NOT-ASSIGNABLE-CONTEXT","CONF-NOT-ASSIGNABLE-STALE-CURRENT"))),IF(AB175="P09",IF(AND(F175="Use with limits",G175=""),"CONF-SC-LIMIT-MISSING",IF(AND(F175="No material change",H175="Changed exact claim"),"CONF-SC-NMC-CLAIM-CHANGED",IF(AND(F175="No material change",I175="Changed decision use"),"CONF-SC-NMC-USE-CHANGED",IF(AND(OR(O175="Multiple independent lines",O175="One independent line"),P175="Not established"),"CONF-SC-INDEPENDENCE-UNPROVEN",IF(AND(Q175="None",R175&lt;&gt;""),"CONF-SC-ASSUMPTION-CONFLICT","CONF-SC-UNCLASSIFIED"))))),IF(AB175="P10",IF(Q175="Material but bounded","CONF-LOW-ASSUMPTION",IF(AND(S175="Historical but deliberately bounded",J175="Limited / weak"),"CONF-LOW-HISTORICAL",IF(O175="Not established","CONF-LOW-NOT-ESTABLISHED",IF(AND(J175="Limited / weak",O175="Multiple independent lines",P175="Established independent origins",T175="Likely to change assessment"),"CONF-LOW-WEAK-LINES",IF(AND(O175="Single-origin only",NOT(AND(F175="Use",J175="Fit",OR(K175="Supported",K175="Inferred"),L175="Yes",OR(M175="None found",M175="Apparent contradiction resolved"),N175="None",O175="Single-origin only",OR(Q175="None",Q175="Limited and visible"),S175="Fit for current decision",T175="Unlikely to change assessment"))),"CONF-LOW-SINGLE-ORIGIN","CONF-LOW-SENSITIVE"))))),IF(AB175="P11",IF(F175="No material change","CONF-MODERATE-NMC",IF(F175="Use with limits","CONF-MODERATE-LIMITED",IF(S175="Historical but deliberately bounded","CONF-MODERATE-HISTORICAL",IF(P175="Shared or dependent origins","CONF-MODERATE-SHARED-ORIGINS",IF(OR(O175="One independent line",AND(F175="Use",J175="Fit",OR(K175="Supported",K175="Inferred"),L175="Yes",OR(M175="None found",M175="Apparent contradiction resolved"),N175="None",O175="Single-origin only",OR(Q175="None",Q175="Limited and visible"),S175="Fit for current decision",T175="Unlikely to change assessment")),"CONF-MODERATE-ONE-LINE",IF(AND(J175="Limited / weak",O175="Multiple independent lines",P175="Established independent origins",OR(T175="Unlikely to change assessment",T175="Could change scope or wording")),"CONF-MODERATE-WEAK-LINES","CONF-MODERATE-SENSITIVE")))))),IF(AB175="P12",IF(F175="No material change","CONF-HIGH-NMC",IF(K175="Inferred","CONF-HIGH-INFERENCE-RETAINED","CONF-HIGH-DIRECT-INDEPENDENT")),""))))))))))))))</x:f>
      </x:c>
      <x:c r="AD175" s="38" t="str">
        <x:f>IF(A175="","",IF(AC175="A197-TECH-INVALID-ENUM","One or more active Stage 1 controlled values are invalid.",IF(AC175="A197-INCOMPLETE","The active Stage 1 assessment is incomplete.",IF(AC175="A197-UPSTREAM-REFUSE","What Counts as Reliable Evidence in Competitor Analysis? returned Refuse claim.",IF(AC175="A197-UPSTREAM-REVIEW","What Counts as Reliable Evidence in Competitor Analysis? returned Review required.",IF(AC175="A197-SC-NMC-UNRESOLVED","The no-material-change claim remains unresolved.",IF(AC175="A197-UPSTREAM-UNRESOLVED","The claim remains unresolved.",IF(AC175="A197-DIRECT-FIT","The evidence does not directly fit the exact submitted claim.",IF(AC175="A197-DIRECT-FIT-PARTIAL","The submitted claim only partially fits the evidence.",IF(AC175="A197-MISSING-OR-UNCHECKED","Required evidence is missing, unavailable, unknown, or contradiction checking is incomplete.",IF(AC175="A197-CONTRADICTION","A material contradiction remains unresolved.",IF(AC175="A197-SC-NMC-CONTRADICTION","The no-material-change submission contains an unresolved material contradiction.",IF(AC175="A197-NOT-ASSIGNABLE-ASSUMPTION","A material assumption remains unresolved.",IF(AC175="A197-NOT-ASSIGNABLE-CONTEXT","The relevant context is not established.",IF(AC175="A197-NOT-ASSIGNABLE-STALE-CURRENT","The evidence or context is stale for the current decision.",IF(AC175="A197-SC-NMC-STALE","The no-material-change assessment is stale for the current decision.",IF(AC175="A197-SC-ASSUMPTION-CONFLICT","The assumption category and detail conflict.",IF(AC175="A197-SC-INDEPENDENCE-UNPROVEN","Independent origins are not established.",IF(AC175="A197-SC-LIMIT-MISSING","Use with limits requires a named limitation.",IF(AC175="A197-SC-NMC-CLAIM-CHANGED","The exact claim changed, so prior confidence cannot be carried forward.",IF(AC175="A197-SC-NMC-USE-CHANGED","The decision use changed.",IF(AC175="A197-SC-UNCLASSIFIED","The valid input combination has no authorized classification.",IF(AC175="A197-LOW-ASSUMPTION","A bounded material assumption makes the eligible assessment fragile.",IF(AC175="A197-LOW-HISTORICAL","Historical, weak support makes the assessment fragile.",IF(AC175="A197-LOW-NOT-ESTABLISHED","Support exists but independent support is not established.",IF(AC175="A197-LOW-SENSITIVE","Plausible new evidence is likely to change the assessment.",IF(AC175="A197-LOW-SINGLE-ORIGIN","The eligible assessment depends on one origin and fails the stable single-origin conjunction.",IF(AC175="A197-LOW-WEAK-LINES","Multiple independent lines remain weak and the result is likely to change.",IF(AC175="A197-MODERATE-HISTORICAL","The evidence supports a deliberately historical, bounded assessment.",IF(AC175="A197-MODERATE-LIMITED","The assessment is eligible only within the named limitation.",IF(AC175="A197-MODERATE-NMC","The unchanged assessment remains eligible but retains meaningful uncertainty.",IF(AC175="A197-MODERATE-ONE-LINE","The assessment rests on one effective line of support.",IF(AC175="A197-MODERATE-SENSITIVE","Meaningful new evidence could change the scope or wording.",IF(AC175="A197-MODERATE-SHARED-ORIGINS","The lines share or depend on common origins, reducing independent corroboration.",IF(AC175="A197-MODERATE-WEAK-LINES","Established independent origins support the assessment, but the evidence remains limited or weak.",IF(AC175="A197-HIGH-DIRECT-INDEPENDENT","Direct, coherent support with established independent origins and limited visible assumptions supports the bounded assessment.",IF(AC175="A197-HIGH-INFERENCE-RETAINED","Direct, coherent support with established independent origins supports the bounded inference; it remains explicitly an inference.",IF(AC175="A197-HIGH-NMC","The exact claim and decision use are unchanged and the strong-support conditions remain satisfied.",""))))))))))))))))))))))))))))))))))))))</x:f>
      </x:c>
      <x:c r="AE175" s="38" t="str">
        <x:f>IF(A175="","",IF(Z175="Invalid controlled input","No confidence statement is permitted.",IF(Z175="Incomplete","No confidence statement is permitted until Stage 1 is complete.",IF(Z175="Not eligible","Confidence not assignable: no confidence statement is permitted for "&amp;C175&amp;" because "&amp;AD175&amp;" "&amp;AG175,IF(AA175="High confidence",IF(K175="Inferred","The evidence supports the inference that ","The available evidence strongly supports the assessment that ")&amp;C175&amp;", with High confidence within "&amp;D175&amp;". The principal remaining uncertainty is "&amp;U175,IF(AA175="Moderate confidence",IF(K175="Inferred","The evidence supports the inference that ","The available evidence supports the assessment that ")&amp;C175&amp;", with Moderate confidence within "&amp;D175&amp;". "&amp;U175&amp;" could change its scope or wording.",IF(K175="Inferred","The limited evidence supports the provisional inference that ","Limited evidence weakly supports the bounded assessment that ")&amp;C175&amp;". Treat it as provisional because "&amp;U175))))))</x:f>
      </x:c>
      <x:c r="AF175" s="38" t="str">
        <x:f>IF(A175="","",IF(Z175="Invalid controlled input","Do not preserve or reuse a previous result.",IF(Z175="Incomplete","Do not infer a result from partial inputs.",IF(Z175="Not eligible","Do not use High, Moderate or Low confidence, zero confidence, very low confidence, or wording that presents the claim as established.",IF(AA175="High confidence","Do not say certain, proven, guaranteed, definitely, conclusive, established fact, or assign a numerical probability.",IF(AA175="Moderate confidence","Do not say definitive, conclusive, established fact, or attach a percentage band.","Do not say shows, confirms, demonstrates as established, or use Low confidence to rescue an unsupported claim."))))))</x:f>
      </x:c>
      <x:c r="AG175" s="38" t="str">
        <x:f>IF(A175="","",IF(AC175="A197-TECH-INVALID-ENUM","Correct the exact invalid value and resubmit.",IF(AC175="A197-INCOMPLETE","Complete every active Stage 1 field.",IF(AC175="A197-UPSTREAM-REFUSE","Resolve or replace the refused claim through What Counts as Reliable Evidence in Competitor Analysis?.",IF(AC175="A197-UPSTREAM-REVIEW","Complete the review in What Counts as Reliable Evidence in Competitor Analysis? before confidence assessment.",IF(AC175="A197-SC-NMC-UNRESOLVED","Resolve the claim status upstream before assigning confidence.",IF(AC175="A197-UPSTREAM-UNRESOLVED","Resolve the claim status upstream before assigning confidence.",IF(AC175="A197-DIRECT-FIT","Narrow or replace the claim and rerun What Counts as Reliable Evidence in Competitor Analysis?.",IF(AC175="A197-DIRECT-FIT-PARTIAL","Submit the separately narrowed proposition approved through What Counts as Reliable Evidence in Competitor Analysis? as the new Exact claim with Direct claim fit set to Yes.",IF(AC175="A197-MISSING-OR-UNCHECKED","Recover or document the required evidence and complete the review in What Counts as Reliable Evidence in Competitor Analysis? before assigning confidence.",IF(AC175="A197-CONTRADICTION","Resolve or preserve the contradiction through How to Handle Contradictory Competitor Evidence before assigning confidence.",IF(AC175="A197-SC-NMC-CONTRADICTION","Resolve or preserve the contradiction through How to Handle Contradictory Competitor Evidence before assigning confidence.",IF(AC175="A197-NOT-ASSIGNABLE-ASSUMPTION","Resolve the material assumption or narrow the claim.",IF(AC175="A197-NOT-ASSIGNABLE-CONTEXT","Establish the relevant context before assigning confidence.",IF(AC175="A197-NOT-ASSIGNABLE-STALE-CURRENT","Update or historically bind the evidence through When Competitor Evidence Becomes Too Old to Use.",IF(AC175="A197-SC-NMC-STALE","Run a fresh assessment with current evidence.",IF(AC175="A197-SC-ASSUMPTION-CONFLICT","Choose a bounded assumption category or remove the detail.",IF(AC175="A197-SC-INDEPENDENCE-UNPROVEN","Trace origins or correct the support category.",IF(AC175="A197-SC-LIMIT-MISSING","Add the exact limitation or correct the upstream outcome.",IF(AC175="A197-SC-NMC-CLAIM-CHANGED","Run a fresh assessment.",IF(AC175="A197-SC-NMC-USE-CHANGED","Run a fresh assessment for the new use.",IF(AC175="A197-SC-UNCLASSIFIED","Return to method governance; do not invent a result.",IF(AC175="A197-LOW-ASSUMPTION","Keep the assumption explicit and seek evidence that could remove it.",IF(AC175="A197-LOW-HISTORICAL","Use only historically bounded wording and seek current evidence.",IF(AC175="A197-LOW-NOT-ESTABLISHED","Trace provenance or collect genuinely independent evidence.",IF(AC175="A197-LOW-SENSITIVE","Collect the evidence most likely to change the result.",IF(AC175="A197-LOW-SINGLE-ORIGIN","Seek genuinely independent corroboration.",IF(AC175="A197-LOW-WEAK-LINES","Strengthen direct support before consequential use.",IF(AC175="A197-MODERATE-HISTORICAL","Do not generalize it to the current decision without fresh evidence.",IF(AC175="A197-MODERATE-LIMITED","Reopen if the named limitation no longer holds.",IF(AC175="A197-MODERATE-NMC","Reopen if the exact claim, use, evidence or context changes.",IF(AC175="A197-MODERATE-ONE-LINE","A second genuinely independent line could change scope or wording.",IF(AC175="A197-MODERATE-SENSITIVE","Name the likely change trigger and keep the statement bounded.",IF(AC175="A197-MODERATE-SHARED-ORIGINS","Seek genuinely independent origins.",IF(AC175="A197-MODERATE-WEAK-LINES","Strengthen the direct evidence and preserve the limitation.",IF(AC175="A197-HIGH-DIRECT-INDEPENDENT","Reopen on the named evidence, context, assumption or decision-use trigger.",IF(AC175="A197-HIGH-INFERENCE-RETAINED","Retain the inference marker and reopen on the named trigger.",IF(AC175="A197-HIGH-NMC","Reopen on the named evidence, context, assumption or decision-use trigger.",""))))))))))))))))))))))))))))))))))))))</x:f>
      </x:c>
      <x:c r="AH175" s="38" t="str">
        <x:f>IF(A175="","",IF(Z175&lt;&gt;"Eligible","",IF(AND(V175="Consequential / high-impact",W175="Hard to reverse"),"CONF-OVERLAY-CONSEQUENCE + CONF-OVERLAY-HARD-TO-REVERSE",IF(AND(AA175="Low confidence",W175="Hard to reverse"),"CONF-OVERLAY-HARD-TO-REVERSE",IF(V175="Consequential / high-impact","CONF-OVERLAY-CONSEQUENCE",IF(W175="Hard to reverse","CONF-OVERLAY-HARD-TO-REVERSE",IF(OR(V175="Material / decision-changing",W175="Costly to reverse"),"CONF-OVERLAY-CONSEQUENCE","")))))))</x:f>
      </x:c>
      <x:c r="AI175" s="38" t="str">
        <x:f>IF(A175="","",IF(Z175&lt;&gt;"Eligible","",IF(AND(V175="Consequential / high-impact",W175="Hard to reverse"),IF(AA175="Low confidence","Independent review and formal approval required; default to deferral, evidence collection or a reversible test.","Independent accountable review and formal approval required before a consequential, hard-to-reverse action."),IF(AND(AA175="Low confidence",W175="Hard to reverse"),"Independent review and formal approval required; default to deferral, evidence collection or a reversible test.",IF(V175="Consequential / high-impact","Independent accountable review and formal approval required.",IF(W175="Hard to reverse","Independent review required before a hard-to-reverse action.",IF(OR(V175="Material / decision-changing",W175="Costly to reverse"),"Accountable reviewer required before material use.","Owner review; reopen on the named trigger.")))))))</x:f>
      </x:c>
      <x:c r="AJ175" s="38" t="str">
        <x:f>IF(A175="","",IF(Z175&lt;&gt;"Eligible","",IF(AND(V175="Consequential / high-impact",W175="Hard to reverse"),IF(AA175="Low confidence","Do not make an irreversible commitment from this Low-confidence assessment.","Prefer a reversible step and proceed only within the recorded scope after independent review; confidence itself is unchanged."),IF(AND(AA175="Low confidence",W175="Hard to reverse"),"Do not make an irreversible commitment from this Low-confidence assessment.",IF(V175="Consequential / high-impact","Proceed only within the recorded scope after independent review; confidence itself is unchanged.",IF(W175="Hard to reverse","Prefer a reversible step until review is complete.",IF(OR(V175="Material / decision-changing",W175="Costly to reverse"),"Use only after accountable review and within the stated boundary.","Proceed within the stated scope and preserve the reopen condition.")))))))</x:f>
      </x:c>
      <x:c r="AK175" s="37"/>
      <x:c r="AL175" s="37"/>
      <x:c r="AM175" s="37"/>
      <x:c r="AN175" s="37"/>
      <x:c r="AO175" s="42"/>
      <x:c r="AP175" s="38" t="str">
        <x:f>IF(A175="","",IF(Z175&lt;&gt;"Eligible","Not active",IF(OR(AND(AN175&lt;&gt;"",NOT(OR(EXACT(AN175,"Yes"),EXACT(AN175,"No")))),AND(AO175&lt;&gt;"",NOT(ISNUMBER(AO175)))),"H00",IF(OR(AK175="",AM175="",AN175=""),"H01",IF(AND(OR(V175="Material / decision-changing",V175="Consequential / high-impact",W175="Costly to reverse",W175="Hard to reverse"),AL175=""),"H02",IF(AND(OR(V175="Consequential / high-impact",W175="Hard to reverse"),AK175&lt;&gt;"",AL175&lt;&gt;"",EXACT(AK175,AL175)),"H03",IF(AND(AN175="Yes",AO175=""),"H04",IF(AND(AN175="No",AO175&lt;&gt;""),"H05","H06"))))))))</x:f>
      </x:c>
      <x:c r="AQ175" s="38" t="str">
        <x:f>IF(A175="","",IF(AP175="Not active","Not active",IF(OR(AP175="H00",AP175="H01",AP175="H04"),"Incomplete",IF(OR(AP175="H02",AP175="H03",AP175="H05"),"Draft","Complete"))))</x:f>
      </x:c>
      <x:c r="AR175" s="38" t="str">
        <x:f>IF(A175="","",IF(AP175="H00","CONF-HANDOFF-INVALID",IF(AP175="H01","CONF-HANDOFF-INCOMPLETE",IF(AP175="H02","CONF-HANDOFF-REVIEWER",IF(AP175="H03","CONF-HANDOFF-INDEPENDENCE",IF(AP175="H04","CONF-HANDOFF-DATE",IF(AP175="H05","CONF-HANDOFF-DATE-NOT-MATERIAL","")))))))</x:f>
      </x:c>
      <x:c r="AS175" s="38" t="str">
        <x:f>IF(A175="","",IF(AP175="H06","Permitted","Prohibited"))</x:f>
      </x:c>
      <x:c r="AT175" s="38" t="str">
        <x:f>IF(A175="","",IF(OR(AB175="P175",AB175="P176",AB175="P178",AB175="P179"),"What Counts as Reliable Evidence in Competitor Analysis?",IF(AB175="P177","Observed, Inferred and Unresolved Evidence",IF(AB175="P180","How to Handle Contradictory Competitor Evidence",IF(AB175="P181","When Competitor Evidence Becomes Too Old to Use","")))))</x:f>
      </x:c>
      <x:c r="AU175" s="38" t="str">
        <x:f>IF(A175="","","SERPIFAI Confidence Statement Method v1.0.1")</x:f>
      </x:c>
      <x:c r="AV175" s="38" t="str">
        <x:f>IF(A175="","","Qualitative evidence-and-uncertainty protocol; not probability, calibrated accuracy, scoring, assurance or a guarantee.")</x:f>
      </x:c>
    </x:row>
    <x:row r="176">
      <x:c r="A176" s="37"/>
      <x:c r="B176" s="37"/>
      <x:c r="C176" s="37"/>
      <x:c r="D176" s="37"/>
      <x:c r="E176" s="42"/>
      <x:c r="F176" s="37"/>
      <x:c r="G176" s="37"/>
      <x:c r="H176" s="37"/>
      <x:c r="I176" s="37"/>
      <x:c r="J176" s="37"/>
      <x:c r="K176" s="37"/>
      <x:c r="L176" s="37"/>
      <x:c r="M176" s="37"/>
      <x:c r="N176" s="37"/>
      <x:c r="O176" s="37"/>
      <x:c r="P176" s="37"/>
      <x:c r="Q176" s="37"/>
      <x:c r="R176" s="37"/>
      <x:c r="S176" s="37"/>
      <x:c r="T176" s="37"/>
      <x:c r="U176" s="37"/>
      <x:c r="V176" s="37"/>
      <x:c r="W176" s="37"/>
      <x:c r="X176" s="38" t="str">
        <x:f>IF(A176="","",IF(NOT(AND(OR(EXACT(F176,"Use"),EXACT(F176,"Use with limits"),EXACT(F176,"Review required"),EXACT(F176,"Refuse claim"),EXACT(F176,"No material change")),OR(EXACT(J176,"Fit"),EXACT(J176,"Limited / weak"),EXACT(J176,"Stale"),EXACT(J176,"Contradictory"),EXACT(J176,"Missing")),OR(EXACT(K176,"Supported"),EXACT(K176,"Inferred"),EXACT(K176,"Unresolved")),OR(EXACT(L176,"Yes"),EXACT(L176,"Partial"),EXACT(L176,"No"),EXACT(L176,"Unknown")),OR(EXACT(M176,"None found"),EXACT(M176,"Apparent contradiction resolved"),EXACT(M176,"Material contradiction unresolved"),EXACT(M176,"Not checked")),OR(EXACT(N176,"None"),EXACT(N176,"Recoverable missing evidence"),EXACT(N176,"Material evidence unavailable"),EXACT(N176,"Unknown")),OR(EXACT(O176,"Multiple independent lines"),EXACT(O176,"One independent line"),EXACT(O176,"Single-origin only"),EXACT(O176,"Not established")),OR(EXACT(Q176,"None"),EXACT(Q176,"Limited and visible"),EXACT(Q176,"Material but bounded"),EXACT(Q176,"Material and unresolved")),OR(EXACT(S176,"Fit for current decision"),EXACT(S176,"Historical but deliberately bounded"),EXACT(S176,"Stale for current decision"),EXACT(S176,"Context not established")),OR(EXACT(T176,"Unlikely to change assessment"),EXACT(T176,"Could change scope or wording"),EXACT(T176,"Likely to change assessment")),OR(EXACT(V176,"Routine / descriptive"),EXACT(V176,"Material / decision-changing"),EXACT(V176,"Consequential / high-impact")),OR(EXACT(W176,"Easy to reverse"),EXACT(W176,"Costly to reverse"),EXACT(W176,"Hard to reverse")),IF(F176="No material change",OR(EXACT(H176,"Unchanged exact claim"),EXACT(H176,"Changed exact claim")),TRUE),IF(F176="No material change",OR(EXACT(I176,"Unchanged decision use"),EXACT(I176,"Changed decision use")),TRUE),IF(OR(O176="Multiple independent lines",O176="One independent line"),OR(EXACT(P176,"Established independent origins"),EXACT(P176,"Shared or dependent origins"),EXACT(P176,"Not established")),TRUE))),"Invalid","Valid"))</x:f>
      </x:c>
      <x:c r="Y176" s="38" t="str">
        <x:f>IF(A176="","",IF(X176="Invalid","Not evaluated after P00",IF(OR(C176="",D176="",F176="",IF(F176="No material change",OR(H176="",I176=""),FALSE),J176="",K176="",L176="",M176="",N176="",O176="",IF(OR(O176="Multiple independent lines",O176="One independent line"),P176="",FALSE),Q176="",IF(Q176&lt;&gt;"None",R176="",FALSE),S176="",T176="",U176="",V176="",W176=""),"Incomplete","Complete")))</x:f>
      </x:c>
      <x:c r="Z176" s="38" t="str">
        <x:f>IF(A176="","",IF(AB176="P00","Invalid controlled input",IF(AB176="P01","Incomplete",IF(OR(AB176="P02",AB176="P03",AB176="P04",AB176="P05",AB176="P06",AB176="P07",AB176="P08",AB176="P09"),"Not eligible","Eligible"))))</x:f>
      </x:c>
      <x:c r="AA176" s="38" t="str">
        <x:f>IF(A176="","",IF(AB176="P00","No confidence assigned",IF(AB176="P01","No confidence result",IF(OR(AB176="P02",AB176="P03",AB176="P04",AB176="P05",AB176="P06",AB176="P07",AB176="P08",AB176="P09"),"Confidence not assignable",IF(AB176="P10","Low confidence",IF(AB176="P11","Moderate confidence","High confidence"))))))</x:f>
      </x:c>
      <x:c r="AB176" s="38" t="str">
        <x:f>IF(A176="","",IF(X176="Invalid","P00",IF(Y176="Incomplete","P01",IF(F176="Refuse claim","P02",IF(F176="Review required","P03",IF(K176="Unresolved","P04",IF(OR(L176="No",L176="Unknown",L176="Partial"),"P05",IF(OR(J176="Missing",N176&lt;&gt;"None",M176="Not checked"),"P06",IF(OR(J176="Contradictory",M176="Material contradiction unresolved"),"P07",IF(OR(J176="Stale",S176="Stale for current decision",S176="Context not established",Q176="Material and unresolved"),"P08",IF(OR(AND(F176="Use with limits",G176=""),AND(F176="No material change",H176="Changed exact claim"),AND(F176="No material change",I176="Changed decision use"),AND(OR(O176="Multiple independent lines",O176="One independent line"),P176="Not established"),AND(Q176="None",R176&lt;&gt;"")),"P09",IF(OR(Q176="Material but bounded",AND(S176="Historical but deliberately bounded",J176="Limited / weak"),O176="Not established",AND(J176="Limited / weak",O176="Multiple independent lines",P176="Established independent origins",T176="Likely to change assessment"),AND(O176="Single-origin only",NOT(AND(F176="Use",J176="Fit",OR(K176="Supported",K176="Inferred"),L176="Yes",OR(M176="None found",M176="Apparent contradiction resolved"),N176="None",O176="Single-origin only",OR(Q176="None",Q176="Limited and visible"),S176="Fit for current decision",T176="Unlikely to change assessment"))),T176="Likely to change assessment"),"P10",IF(OR(AND(F176="No material change",NOT(AND(OR(F176="Use",F176="No material change"),IF(F176="No material change",AND(H176="Unchanged exact claim",I176="Unchanged decision use"),TRUE),J176="Fit",OR(K176="Supported",K176="Inferred"),L176="Yes",OR(M176="None found",M176="Apparent contradiction resolved"),N176="None",O176="Multiple independent lines",P176="Established independent origins",OR(Q176="None",Q176="Limited and visible"),S176="Fit for current decision",T176="Unlikely to change assessment"))),F176="Use with limits",S176="Historical but deliberately bounded",P176="Shared or dependent origins",O176="One independent line",AND(F176="Use",J176="Fit",OR(K176="Supported",K176="Inferred"),L176="Yes",OR(M176="None found",M176="Apparent contradiction resolved"),N176="None",O176="Single-origin only",OR(Q176="None",Q176="Limited and visible"),S176="Fit for current decision",T176="Unlikely to change assessment"),AND(J176="Limited / weak",O176="Multiple independent lines",P176="Established independent origins",OR(T176="Unlikely to change assessment",T176="Could change scope or wording")),T176="Could change scope or wording"),"P11",IF(AND(OR(F176="Use",F176="No material change"),IF(F176="No material change",AND(H176="Unchanged exact claim",I176="Unchanged decision use"),TRUE),J176="Fit",OR(K176="Supported",K176="Inferred"),L176="Yes",OR(M176="None found",M176="Apparent contradiction resolved"),N176="None",O176="Multiple independent lines",P176="Established independent origins",OR(Q176="None",Q176="Limited and visible"),S176="Fit for current decision",T176="Unlikely to change assessment"),"P12","P09"))))))))))))))</x:f>
      </x:c>
      <x:c r="AC176" s="38" t="str">
        <x:f>IF(A176="","",IF(AB176="P00","CONF-TECH-INVALID-ENUM",IF(AB176="P01","CONF-INCOMPLETE",IF(AB176="P02","CONF-UPSTREAM-REFUSE",IF(AB176="P03","CONF-UPSTREAM-REVIEW",IF(AB176="P04",IF(F176="No material change","CONF-SC-NMC-UNRESOLVED","CONF-UPSTREAM-UNRESOLVED"),IF(AB176="P05",IF(L176="Partial","CONF-DIRECT-FIT-PARTIAL","CONF-DIRECT-FIT"),IF(AB176="P06","CONF-MISSING-OR-UNCHECKED",IF(AB176="P07",IF(F176="No material change","CONF-SC-NMC-CONTRADICTION","CONF-CONTRADICTION"),IF(AB176="P08",IF(Q176="Material and unresolved","CONF-NOT-ASSIGNABLE-ASSUMPTION",IF(AND(F176="No material change",OR(J176="Stale",S176="Stale for current decision")),"CONF-SC-NMC-STALE",IF(S176="Context not established","CONF-NOT-ASSIGNABLE-CONTEXT","CONF-NOT-ASSIGNABLE-STALE-CURRENT"))),IF(AB176="P09",IF(AND(F176="Use with limits",G176=""),"CONF-SC-LIMIT-MISSING",IF(AND(F176="No material change",H176="Changed exact claim"),"CONF-SC-NMC-CLAIM-CHANGED",IF(AND(F176="No material change",I176="Changed decision use"),"CONF-SC-NMC-USE-CHANGED",IF(AND(OR(O176="Multiple independent lines",O176="One independent line"),P176="Not established"),"CONF-SC-INDEPENDENCE-UNPROVEN",IF(AND(Q176="None",R176&lt;&gt;""),"CONF-SC-ASSUMPTION-CONFLICT","CONF-SC-UNCLASSIFIED"))))),IF(AB176="P10",IF(Q176="Material but bounded","CONF-LOW-ASSUMPTION",IF(AND(S176="Historical but deliberately bounded",J176="Limited / weak"),"CONF-LOW-HISTORICAL",IF(O176="Not established","CONF-LOW-NOT-ESTABLISHED",IF(AND(J176="Limited / weak",O176="Multiple independent lines",P176="Established independent origins",T176="Likely to change assessment"),"CONF-LOW-WEAK-LINES",IF(AND(O176="Single-origin only",NOT(AND(F176="Use",J176="Fit",OR(K176="Supported",K176="Inferred"),L176="Yes",OR(M176="None found",M176="Apparent contradiction resolved"),N176="None",O176="Single-origin only",OR(Q176="None",Q176="Limited and visible"),S176="Fit for current decision",T176="Unlikely to change assessment"))),"CONF-LOW-SINGLE-ORIGIN","CONF-LOW-SENSITIVE"))))),IF(AB176="P11",IF(F176="No material change","CONF-MODERATE-NMC",IF(F176="Use with limits","CONF-MODERATE-LIMITED",IF(S176="Historical but deliberately bounded","CONF-MODERATE-HISTORICAL",IF(P176="Shared or dependent origins","CONF-MODERATE-SHARED-ORIGINS",IF(OR(O176="One independent line",AND(F176="Use",J176="Fit",OR(K176="Supported",K176="Inferred"),L176="Yes",OR(M176="None found",M176="Apparent contradiction resolved"),N176="None",O176="Single-origin only",OR(Q176="None",Q176="Limited and visible"),S176="Fit for current decision",T176="Unlikely to change assessment")),"CONF-MODERATE-ONE-LINE",IF(AND(J176="Limited / weak",O176="Multiple independent lines",P176="Established independent origins",OR(T176="Unlikely to change assessment",T176="Could change scope or wording")),"CONF-MODERATE-WEAK-LINES","CONF-MODERATE-SENSITIVE")))))),IF(AB176="P12",IF(F176="No material change","CONF-HIGH-NMC",IF(K176="Inferred","CONF-HIGH-INFERENCE-RETAINED","CONF-HIGH-DIRECT-INDEPENDENT")),""))))))))))))))</x:f>
      </x:c>
      <x:c r="AD176" s="38" t="str">
        <x:f>IF(A176="","",IF(AC176="A198-TECH-INVALID-ENUM","One or more active Stage 1 controlled values are invalid.",IF(AC176="A198-INCOMPLETE","The active Stage 1 assessment is incomplete.",IF(AC176="A198-UPSTREAM-REFUSE","What Counts as Reliable Evidence in Competitor Analysis? returned Refuse claim.",IF(AC176="A198-UPSTREAM-REVIEW","What Counts as Reliable Evidence in Competitor Analysis? returned Review required.",IF(AC176="A198-SC-NMC-UNRESOLVED","The no-material-change claim remains unresolved.",IF(AC176="A198-UPSTREAM-UNRESOLVED","The claim remains unresolved.",IF(AC176="A198-DIRECT-FIT","The evidence does not directly fit the exact submitted claim.",IF(AC176="A198-DIRECT-FIT-PARTIAL","The submitted claim only partially fits the evidence.",IF(AC176="A198-MISSING-OR-UNCHECKED","Required evidence is missing, unavailable, unknown, or contradiction checking is incomplete.",IF(AC176="A198-CONTRADICTION","A material contradiction remains unresolved.",IF(AC176="A198-SC-NMC-CONTRADICTION","The no-material-change submission contains an unresolved material contradiction.",IF(AC176="A198-NOT-ASSIGNABLE-ASSUMPTION","A material assumption remains unresolved.",IF(AC176="A198-NOT-ASSIGNABLE-CONTEXT","The relevant context is not established.",IF(AC176="A198-NOT-ASSIGNABLE-STALE-CURRENT","The evidence or context is stale for the current decision.",IF(AC176="A198-SC-NMC-STALE","The no-material-change assessment is stale for the current decision.",IF(AC176="A198-SC-ASSUMPTION-CONFLICT","The assumption category and detail conflict.",IF(AC176="A198-SC-INDEPENDENCE-UNPROVEN","Independent origins are not established.",IF(AC176="A198-SC-LIMIT-MISSING","Use with limits requires a named limitation.",IF(AC176="A198-SC-NMC-CLAIM-CHANGED","The exact claim changed, so prior confidence cannot be carried forward.",IF(AC176="A198-SC-NMC-USE-CHANGED","The decision use changed.",IF(AC176="A198-SC-UNCLASSIFIED","The valid input combination has no authorized classification.",IF(AC176="A198-LOW-ASSUMPTION","A bounded material assumption makes the eligible assessment fragile.",IF(AC176="A198-LOW-HISTORICAL","Historical, weak support makes the assessment fragile.",IF(AC176="A198-LOW-NOT-ESTABLISHED","Support exists but independent support is not established.",IF(AC176="A198-LOW-SENSITIVE","Plausible new evidence is likely to change the assessment.",IF(AC176="A198-LOW-SINGLE-ORIGIN","The eligible assessment depends on one origin and fails the stable single-origin conjunction.",IF(AC176="A198-LOW-WEAK-LINES","Multiple independent lines remain weak and the result is likely to change.",IF(AC176="A198-MODERATE-HISTORICAL","The evidence supports a deliberately historical, bounded assessment.",IF(AC176="A198-MODERATE-LIMITED","The assessment is eligible only within the named limitation.",IF(AC176="A198-MODERATE-NMC","The unchanged assessment remains eligible but retains meaningful uncertainty.",IF(AC176="A198-MODERATE-ONE-LINE","The assessment rests on one effective line of support.",IF(AC176="A198-MODERATE-SENSITIVE","Meaningful new evidence could change the scope or wording.",IF(AC176="A198-MODERATE-SHARED-ORIGINS","The lines share or depend on common origins, reducing independent corroboration.",IF(AC176="A198-MODERATE-WEAK-LINES","Established independent origins support the assessment, but the evidence remains limited or weak.",IF(AC176="A198-HIGH-DIRECT-INDEPENDENT","Direct, coherent support with established independent origins and limited visible assumptions supports the bounded assessment.",IF(AC176="A198-HIGH-INFERENCE-RETAINED","Direct, coherent support with established independent origins supports the bounded inference; it remains explicitly an inference.",IF(AC176="A198-HIGH-NMC","The exact claim and decision use are unchanged and the strong-support conditions remain satisfied.",""))))))))))))))))))))))))))))))))))))))</x:f>
      </x:c>
      <x:c r="AE176" s="38" t="str">
        <x:f>IF(A176="","",IF(Z176="Invalid controlled input","No confidence statement is permitted.",IF(Z176="Incomplete","No confidence statement is permitted until Stage 1 is complete.",IF(Z176="Not eligible","Confidence not assignable: no confidence statement is permitted for "&amp;C176&amp;" because "&amp;AD176&amp;" "&amp;AG176,IF(AA176="High confidence",IF(K176="Inferred","The evidence supports the inference that ","The available evidence strongly supports the assessment that ")&amp;C176&amp;", with High confidence within "&amp;D176&amp;". The principal remaining uncertainty is "&amp;U176,IF(AA176="Moderate confidence",IF(K176="Inferred","The evidence supports the inference that ","The available evidence supports the assessment that ")&amp;C176&amp;", with Moderate confidence within "&amp;D176&amp;". "&amp;U176&amp;" could change its scope or wording.",IF(K176="Inferred","The limited evidence supports the provisional inference that ","Limited evidence weakly supports the bounded assessment that ")&amp;C176&amp;". Treat it as provisional because "&amp;U176))))))</x:f>
      </x:c>
      <x:c r="AF176" s="38" t="str">
        <x:f>IF(A176="","",IF(Z176="Invalid controlled input","Do not preserve or reuse a previous result.",IF(Z176="Incomplete","Do not infer a result from partial inputs.",IF(Z176="Not eligible","Do not use High, Moderate or Low confidence, zero confidence, very low confidence, or wording that presents the claim as established.",IF(AA176="High confidence","Do not say certain, proven, guaranteed, definitely, conclusive, established fact, or assign a numerical probability.",IF(AA176="Moderate confidence","Do not say definitive, conclusive, established fact, or attach a percentage band.","Do not say shows, confirms, demonstrates as established, or use Low confidence to rescue an unsupported claim."))))))</x:f>
      </x:c>
      <x:c r="AG176" s="38" t="str">
        <x:f>IF(A176="","",IF(AC176="A198-TECH-INVALID-ENUM","Correct the exact invalid value and resubmit.",IF(AC176="A198-INCOMPLETE","Complete every active Stage 1 field.",IF(AC176="A198-UPSTREAM-REFUSE","Resolve or replace the refused claim through What Counts as Reliable Evidence in Competitor Analysis?.",IF(AC176="A198-UPSTREAM-REVIEW","Complete the review in What Counts as Reliable Evidence in Competitor Analysis? before confidence assessment.",IF(AC176="A198-SC-NMC-UNRESOLVED","Resolve the claim status upstream before assigning confidence.",IF(AC176="A198-UPSTREAM-UNRESOLVED","Resolve the claim status upstream before assigning confidence.",IF(AC176="A198-DIRECT-FIT","Narrow or replace the claim and rerun What Counts as Reliable Evidence in Competitor Analysis?.",IF(AC176="A198-DIRECT-FIT-PARTIAL","Submit the separately narrowed proposition approved through What Counts as Reliable Evidence in Competitor Analysis? as the new Exact claim with Direct claim fit set to Yes.",IF(AC176="A198-MISSING-OR-UNCHECKED","Recover or document the required evidence and complete the review in What Counts as Reliable Evidence in Competitor Analysis? before assigning confidence.",IF(AC176="A198-CONTRADICTION","Resolve or preserve the contradiction through How to Handle Contradictory Competitor Evidence before assigning confidence.",IF(AC176="A198-SC-NMC-CONTRADICTION","Resolve or preserve the contradiction through How to Handle Contradictory Competitor Evidence before assigning confidence.",IF(AC176="A198-NOT-ASSIGNABLE-ASSUMPTION","Resolve the material assumption or narrow the claim.",IF(AC176="A198-NOT-ASSIGNABLE-CONTEXT","Establish the relevant context before assigning confidence.",IF(AC176="A198-NOT-ASSIGNABLE-STALE-CURRENT","Update or historically bind the evidence through When Competitor Evidence Becomes Too Old to Use.",IF(AC176="A198-SC-NMC-STALE","Run a fresh assessment with current evidence.",IF(AC176="A198-SC-ASSUMPTION-CONFLICT","Choose a bounded assumption category or remove the detail.",IF(AC176="A198-SC-INDEPENDENCE-UNPROVEN","Trace origins or correct the support category.",IF(AC176="A198-SC-LIMIT-MISSING","Add the exact limitation or correct the upstream outcome.",IF(AC176="A198-SC-NMC-CLAIM-CHANGED","Run a fresh assessment.",IF(AC176="A198-SC-NMC-USE-CHANGED","Run a fresh assessment for the new use.",IF(AC176="A198-SC-UNCLASSIFIED","Return to method governance; do not invent a result.",IF(AC176="A198-LOW-ASSUMPTION","Keep the assumption explicit and seek evidence that could remove it.",IF(AC176="A198-LOW-HISTORICAL","Use only historically bounded wording and seek current evidence.",IF(AC176="A198-LOW-NOT-ESTABLISHED","Trace provenance or collect genuinely independent evidence.",IF(AC176="A198-LOW-SENSITIVE","Collect the evidence most likely to change the result.",IF(AC176="A198-LOW-SINGLE-ORIGIN","Seek genuinely independent corroboration.",IF(AC176="A198-LOW-WEAK-LINES","Strengthen direct support before consequential use.",IF(AC176="A198-MODERATE-HISTORICAL","Do not generalize it to the current decision without fresh evidence.",IF(AC176="A198-MODERATE-LIMITED","Reopen if the named limitation no longer holds.",IF(AC176="A198-MODERATE-NMC","Reopen if the exact claim, use, evidence or context changes.",IF(AC176="A198-MODERATE-ONE-LINE","A second genuinely independent line could change scope or wording.",IF(AC176="A198-MODERATE-SENSITIVE","Name the likely change trigger and keep the statement bounded.",IF(AC176="A198-MODERATE-SHARED-ORIGINS","Seek genuinely independent origins.",IF(AC176="A198-MODERATE-WEAK-LINES","Strengthen the direct evidence and preserve the limitation.",IF(AC176="A198-HIGH-DIRECT-INDEPENDENT","Reopen on the named evidence, context, assumption or decision-use trigger.",IF(AC176="A198-HIGH-INFERENCE-RETAINED","Retain the inference marker and reopen on the named trigger.",IF(AC176="A198-HIGH-NMC","Reopen on the named evidence, context, assumption or decision-use trigger.",""))))))))))))))))))))))))))))))))))))))</x:f>
      </x:c>
      <x:c r="AH176" s="38" t="str">
        <x:f>IF(A176="","",IF(Z176&lt;&gt;"Eligible","",IF(AND(V176="Consequential / high-impact",W176="Hard to reverse"),"CONF-OVERLAY-CONSEQUENCE + CONF-OVERLAY-HARD-TO-REVERSE",IF(AND(AA176="Low confidence",W176="Hard to reverse"),"CONF-OVERLAY-HARD-TO-REVERSE",IF(V176="Consequential / high-impact","CONF-OVERLAY-CONSEQUENCE",IF(W176="Hard to reverse","CONF-OVERLAY-HARD-TO-REVERSE",IF(OR(V176="Material / decision-changing",W176="Costly to reverse"),"CONF-OVERLAY-CONSEQUENCE","")))))))</x:f>
      </x:c>
      <x:c r="AI176" s="38" t="str">
        <x:f>IF(A176="","",IF(Z176&lt;&gt;"Eligible","",IF(AND(V176="Consequential / high-impact",W176="Hard to reverse"),IF(AA176="Low confidence","Independent review and formal approval required; default to deferral, evidence collection or a reversible test.","Independent accountable review and formal approval required before a consequential, hard-to-reverse action."),IF(AND(AA176="Low confidence",W176="Hard to reverse"),"Independent review and formal approval required; default to deferral, evidence collection or a reversible test.",IF(V176="Consequential / high-impact","Independent accountable review and formal approval required.",IF(W176="Hard to reverse","Independent review required before a hard-to-reverse action.",IF(OR(V176="Material / decision-changing",W176="Costly to reverse"),"Accountable reviewer required before material use.","Owner review; reopen on the named trigger.")))))))</x:f>
      </x:c>
      <x:c r="AJ176" s="38" t="str">
        <x:f>IF(A176="","",IF(Z176&lt;&gt;"Eligible","",IF(AND(V176="Consequential / high-impact",W176="Hard to reverse"),IF(AA176="Low confidence","Do not make an irreversible commitment from this Low-confidence assessment.","Prefer a reversible step and proceed only within the recorded scope after independent review; confidence itself is unchanged."),IF(AND(AA176="Low confidence",W176="Hard to reverse"),"Do not make an irreversible commitment from this Low-confidence assessment.",IF(V176="Consequential / high-impact","Proceed only within the recorded scope after independent review; confidence itself is unchanged.",IF(W176="Hard to reverse","Prefer a reversible step until review is complete.",IF(OR(V176="Material / decision-changing",W176="Costly to reverse"),"Use only after accountable review and within the stated boundary.","Proceed within the stated scope and preserve the reopen condition.")))))))</x:f>
      </x:c>
      <x:c r="AK176" s="37"/>
      <x:c r="AL176" s="37"/>
      <x:c r="AM176" s="37"/>
      <x:c r="AN176" s="37"/>
      <x:c r="AO176" s="42"/>
      <x:c r="AP176" s="38" t="str">
        <x:f>IF(A176="","",IF(Z176&lt;&gt;"Eligible","Not active",IF(OR(AND(AN176&lt;&gt;"",NOT(OR(EXACT(AN176,"Yes"),EXACT(AN176,"No")))),AND(AO176&lt;&gt;"",NOT(ISNUMBER(AO176)))),"H00",IF(OR(AK176="",AM176="",AN176=""),"H01",IF(AND(OR(V176="Material / decision-changing",V176="Consequential / high-impact",W176="Costly to reverse",W176="Hard to reverse"),AL176=""),"H02",IF(AND(OR(V176="Consequential / high-impact",W176="Hard to reverse"),AK176&lt;&gt;"",AL176&lt;&gt;"",EXACT(AK176,AL176)),"H03",IF(AND(AN176="Yes",AO176=""),"H04",IF(AND(AN176="No",AO176&lt;&gt;""),"H05","H06"))))))))</x:f>
      </x:c>
      <x:c r="AQ176" s="38" t="str">
        <x:f>IF(A176="","",IF(AP176="Not active","Not active",IF(OR(AP176="H00",AP176="H01",AP176="H04"),"Incomplete",IF(OR(AP176="H02",AP176="H03",AP176="H05"),"Draft","Complete"))))</x:f>
      </x:c>
      <x:c r="AR176" s="38" t="str">
        <x:f>IF(A176="","",IF(AP176="H00","CONF-HANDOFF-INVALID",IF(AP176="H01","CONF-HANDOFF-INCOMPLETE",IF(AP176="H02","CONF-HANDOFF-REVIEWER",IF(AP176="H03","CONF-HANDOFF-INDEPENDENCE",IF(AP176="H04","CONF-HANDOFF-DATE",IF(AP176="H05","CONF-HANDOFF-DATE-NOT-MATERIAL","")))))))</x:f>
      </x:c>
      <x:c r="AS176" s="38" t="str">
        <x:f>IF(A176="","",IF(AP176="H06","Permitted","Prohibited"))</x:f>
      </x:c>
      <x:c r="AT176" s="38" t="str">
        <x:f>IF(A176="","",IF(OR(AB176="P176",AB176="P177",AB176="P179",AB176="P180"),"What Counts as Reliable Evidence in Competitor Analysis?",IF(AB176="P178","Observed, Inferred and Unresolved Evidence",IF(AB176="P181","How to Handle Contradictory Competitor Evidence",IF(AB176="P182","When Competitor Evidence Becomes Too Old to Use","")))))</x:f>
      </x:c>
      <x:c r="AU176" s="38" t="str">
        <x:f>IF(A176="","","SERPIFAI Confidence Statement Method v1.0.1")</x:f>
      </x:c>
      <x:c r="AV176" s="38" t="str">
        <x:f>IF(A176="","","Qualitative evidence-and-uncertainty protocol; not probability, calibrated accuracy, scoring, assurance or a guarantee.")</x:f>
      </x:c>
    </x:row>
    <x:row r="177">
      <x:c r="A177" s="37"/>
      <x:c r="B177" s="37"/>
      <x:c r="C177" s="37"/>
      <x:c r="D177" s="37"/>
      <x:c r="E177" s="42"/>
      <x:c r="F177" s="37"/>
      <x:c r="G177" s="37"/>
      <x:c r="H177" s="37"/>
      <x:c r="I177" s="37"/>
      <x:c r="J177" s="37"/>
      <x:c r="K177" s="37"/>
      <x:c r="L177" s="37"/>
      <x:c r="M177" s="37"/>
      <x:c r="N177" s="37"/>
      <x:c r="O177" s="37"/>
      <x:c r="P177" s="37"/>
      <x:c r="Q177" s="37"/>
      <x:c r="R177" s="37"/>
      <x:c r="S177" s="37"/>
      <x:c r="T177" s="37"/>
      <x:c r="U177" s="37"/>
      <x:c r="V177" s="37"/>
      <x:c r="W177" s="37"/>
      <x:c r="X177" s="38" t="str">
        <x:f>IF(A177="","",IF(NOT(AND(OR(EXACT(F177,"Use"),EXACT(F177,"Use with limits"),EXACT(F177,"Review required"),EXACT(F177,"Refuse claim"),EXACT(F177,"No material change")),OR(EXACT(J177,"Fit"),EXACT(J177,"Limited / weak"),EXACT(J177,"Stale"),EXACT(J177,"Contradictory"),EXACT(J177,"Missing")),OR(EXACT(K177,"Supported"),EXACT(K177,"Inferred"),EXACT(K177,"Unresolved")),OR(EXACT(L177,"Yes"),EXACT(L177,"Partial"),EXACT(L177,"No"),EXACT(L177,"Unknown")),OR(EXACT(M177,"None found"),EXACT(M177,"Apparent contradiction resolved"),EXACT(M177,"Material contradiction unresolved"),EXACT(M177,"Not checked")),OR(EXACT(N177,"None"),EXACT(N177,"Recoverable missing evidence"),EXACT(N177,"Material evidence unavailable"),EXACT(N177,"Unknown")),OR(EXACT(O177,"Multiple independent lines"),EXACT(O177,"One independent line"),EXACT(O177,"Single-origin only"),EXACT(O177,"Not established")),OR(EXACT(Q177,"None"),EXACT(Q177,"Limited and visible"),EXACT(Q177,"Material but bounded"),EXACT(Q177,"Material and unresolved")),OR(EXACT(S177,"Fit for current decision"),EXACT(S177,"Historical but deliberately bounded"),EXACT(S177,"Stale for current decision"),EXACT(S177,"Context not established")),OR(EXACT(T177,"Unlikely to change assessment"),EXACT(T177,"Could change scope or wording"),EXACT(T177,"Likely to change assessment")),OR(EXACT(V177,"Routine / descriptive"),EXACT(V177,"Material / decision-changing"),EXACT(V177,"Consequential / high-impact")),OR(EXACT(W177,"Easy to reverse"),EXACT(W177,"Costly to reverse"),EXACT(W177,"Hard to reverse")),IF(F177="No material change",OR(EXACT(H177,"Unchanged exact claim"),EXACT(H177,"Changed exact claim")),TRUE),IF(F177="No material change",OR(EXACT(I177,"Unchanged decision use"),EXACT(I177,"Changed decision use")),TRUE),IF(OR(O177="Multiple independent lines",O177="One independent line"),OR(EXACT(P177,"Established independent origins"),EXACT(P177,"Shared or dependent origins"),EXACT(P177,"Not established")),TRUE))),"Invalid","Valid"))</x:f>
      </x:c>
      <x:c r="Y177" s="38" t="str">
        <x:f>IF(A177="","",IF(X177="Invalid","Not evaluated after P00",IF(OR(C177="",D177="",F177="",IF(F177="No material change",OR(H177="",I177=""),FALSE),J177="",K177="",L177="",M177="",N177="",O177="",IF(OR(O177="Multiple independent lines",O177="One independent line"),P177="",FALSE),Q177="",IF(Q177&lt;&gt;"None",R177="",FALSE),S177="",T177="",U177="",V177="",W177=""),"Incomplete","Complete")))</x:f>
      </x:c>
      <x:c r="Z177" s="38" t="str">
        <x:f>IF(A177="","",IF(AB177="P00","Invalid controlled input",IF(AB177="P01","Incomplete",IF(OR(AB177="P02",AB177="P03",AB177="P04",AB177="P05",AB177="P06",AB177="P07",AB177="P08",AB177="P09"),"Not eligible","Eligible"))))</x:f>
      </x:c>
      <x:c r="AA177" s="38" t="str">
        <x:f>IF(A177="","",IF(AB177="P00","No confidence assigned",IF(AB177="P01","No confidence result",IF(OR(AB177="P02",AB177="P03",AB177="P04",AB177="P05",AB177="P06",AB177="P07",AB177="P08",AB177="P09"),"Confidence not assignable",IF(AB177="P10","Low confidence",IF(AB177="P11","Moderate confidence","High confidence"))))))</x:f>
      </x:c>
      <x:c r="AB177" s="38" t="str">
        <x:f>IF(A177="","",IF(X177="Invalid","P00",IF(Y177="Incomplete","P01",IF(F177="Refuse claim","P02",IF(F177="Review required","P03",IF(K177="Unresolved","P04",IF(OR(L177="No",L177="Unknown",L177="Partial"),"P05",IF(OR(J177="Missing",N177&lt;&gt;"None",M177="Not checked"),"P06",IF(OR(J177="Contradictory",M177="Material contradiction unresolved"),"P07",IF(OR(J177="Stale",S177="Stale for current decision",S177="Context not established",Q177="Material and unresolved"),"P08",IF(OR(AND(F177="Use with limits",G177=""),AND(F177="No material change",H177="Changed exact claim"),AND(F177="No material change",I177="Changed decision use"),AND(OR(O177="Multiple independent lines",O177="One independent line"),P177="Not established"),AND(Q177="None",R177&lt;&gt;"")),"P09",IF(OR(Q177="Material but bounded",AND(S177="Historical but deliberately bounded",J177="Limited / weak"),O177="Not established",AND(J177="Limited / weak",O177="Multiple independent lines",P177="Established independent origins",T177="Likely to change assessment"),AND(O177="Single-origin only",NOT(AND(F177="Use",J177="Fit",OR(K177="Supported",K177="Inferred"),L177="Yes",OR(M177="None found",M177="Apparent contradiction resolved"),N177="None",O177="Single-origin only",OR(Q177="None",Q177="Limited and visible"),S177="Fit for current decision",T177="Unlikely to change assessment"))),T177="Likely to change assessment"),"P10",IF(OR(AND(F177="No material change",NOT(AND(OR(F177="Use",F177="No material change"),IF(F177="No material change",AND(H177="Unchanged exact claim",I177="Unchanged decision use"),TRUE),J177="Fit",OR(K177="Supported",K177="Inferred"),L177="Yes",OR(M177="None found",M177="Apparent contradiction resolved"),N177="None",O177="Multiple independent lines",P177="Established independent origins",OR(Q177="None",Q177="Limited and visible"),S177="Fit for current decision",T177="Unlikely to change assessment"))),F177="Use with limits",S177="Historical but deliberately bounded",P177="Shared or dependent origins",O177="One independent line",AND(F177="Use",J177="Fit",OR(K177="Supported",K177="Inferred"),L177="Yes",OR(M177="None found",M177="Apparent contradiction resolved"),N177="None",O177="Single-origin only",OR(Q177="None",Q177="Limited and visible"),S177="Fit for current decision",T177="Unlikely to change assessment"),AND(J177="Limited / weak",O177="Multiple independent lines",P177="Established independent origins",OR(T177="Unlikely to change assessment",T177="Could change scope or wording")),T177="Could change scope or wording"),"P11",IF(AND(OR(F177="Use",F177="No material change"),IF(F177="No material change",AND(H177="Unchanged exact claim",I177="Unchanged decision use"),TRUE),J177="Fit",OR(K177="Supported",K177="Inferred"),L177="Yes",OR(M177="None found",M177="Apparent contradiction resolved"),N177="None",O177="Multiple independent lines",P177="Established independent origins",OR(Q177="None",Q177="Limited and visible"),S177="Fit for current decision",T177="Unlikely to change assessment"),"P12","P09"))))))))))))))</x:f>
      </x:c>
      <x:c r="AC177" s="38" t="str">
        <x:f>IF(A177="","",IF(AB177="P00","CONF-TECH-INVALID-ENUM",IF(AB177="P01","CONF-INCOMPLETE",IF(AB177="P02","CONF-UPSTREAM-REFUSE",IF(AB177="P03","CONF-UPSTREAM-REVIEW",IF(AB177="P04",IF(F177="No material change","CONF-SC-NMC-UNRESOLVED","CONF-UPSTREAM-UNRESOLVED"),IF(AB177="P05",IF(L177="Partial","CONF-DIRECT-FIT-PARTIAL","CONF-DIRECT-FIT"),IF(AB177="P06","CONF-MISSING-OR-UNCHECKED",IF(AB177="P07",IF(F177="No material change","CONF-SC-NMC-CONTRADICTION","CONF-CONTRADICTION"),IF(AB177="P08",IF(Q177="Material and unresolved","CONF-NOT-ASSIGNABLE-ASSUMPTION",IF(AND(F177="No material change",OR(J177="Stale",S177="Stale for current decision")),"CONF-SC-NMC-STALE",IF(S177="Context not established","CONF-NOT-ASSIGNABLE-CONTEXT","CONF-NOT-ASSIGNABLE-STALE-CURRENT"))),IF(AB177="P09",IF(AND(F177="Use with limits",G177=""),"CONF-SC-LIMIT-MISSING",IF(AND(F177="No material change",H177="Changed exact claim"),"CONF-SC-NMC-CLAIM-CHANGED",IF(AND(F177="No material change",I177="Changed decision use"),"CONF-SC-NMC-USE-CHANGED",IF(AND(OR(O177="Multiple independent lines",O177="One independent line"),P177="Not established"),"CONF-SC-INDEPENDENCE-UNPROVEN",IF(AND(Q177="None",R177&lt;&gt;""),"CONF-SC-ASSUMPTION-CONFLICT","CONF-SC-UNCLASSIFIED"))))),IF(AB177="P10",IF(Q177="Material but bounded","CONF-LOW-ASSUMPTION",IF(AND(S177="Historical but deliberately bounded",J177="Limited / weak"),"CONF-LOW-HISTORICAL",IF(O177="Not established","CONF-LOW-NOT-ESTABLISHED",IF(AND(J177="Limited / weak",O177="Multiple independent lines",P177="Established independent origins",T177="Likely to change assessment"),"CONF-LOW-WEAK-LINES",IF(AND(O177="Single-origin only",NOT(AND(F177="Use",J177="Fit",OR(K177="Supported",K177="Inferred"),L177="Yes",OR(M177="None found",M177="Apparent contradiction resolved"),N177="None",O177="Single-origin only",OR(Q177="None",Q177="Limited and visible"),S177="Fit for current decision",T177="Unlikely to change assessment"))),"CONF-LOW-SINGLE-ORIGIN","CONF-LOW-SENSITIVE"))))),IF(AB177="P11",IF(F177="No material change","CONF-MODERATE-NMC",IF(F177="Use with limits","CONF-MODERATE-LIMITED",IF(S177="Historical but deliberately bounded","CONF-MODERATE-HISTORICAL",IF(P177="Shared or dependent origins","CONF-MODERATE-SHARED-ORIGINS",IF(OR(O177="One independent line",AND(F177="Use",J177="Fit",OR(K177="Supported",K177="Inferred"),L177="Yes",OR(M177="None found",M177="Apparent contradiction resolved"),N177="None",O177="Single-origin only",OR(Q177="None",Q177="Limited and visible"),S177="Fit for current decision",T177="Unlikely to change assessment")),"CONF-MODERATE-ONE-LINE",IF(AND(J177="Limited / weak",O177="Multiple independent lines",P177="Established independent origins",OR(T177="Unlikely to change assessment",T177="Could change scope or wording")),"CONF-MODERATE-WEAK-LINES","CONF-MODERATE-SENSITIVE")))))),IF(AB177="P12",IF(F177="No material change","CONF-HIGH-NMC",IF(K177="Inferred","CONF-HIGH-INFERENCE-RETAINED","CONF-HIGH-DIRECT-INDEPENDENT")),""))))))))))))))</x:f>
      </x:c>
      <x:c r="AD177" s="38" t="str">
        <x:f>IF(A177="","",IF(AC177="A199-TECH-INVALID-ENUM","One or more active Stage 1 controlled values are invalid.",IF(AC177="A199-INCOMPLETE","The active Stage 1 assessment is incomplete.",IF(AC177="A199-UPSTREAM-REFUSE","What Counts as Reliable Evidence in Competitor Analysis? returned Refuse claim.",IF(AC177="A199-UPSTREAM-REVIEW","What Counts as Reliable Evidence in Competitor Analysis? returned Review required.",IF(AC177="A199-SC-NMC-UNRESOLVED","The no-material-change claim remains unresolved.",IF(AC177="A199-UPSTREAM-UNRESOLVED","The claim remains unresolved.",IF(AC177="A199-DIRECT-FIT","The evidence does not directly fit the exact submitted claim.",IF(AC177="A199-DIRECT-FIT-PARTIAL","The submitted claim only partially fits the evidence.",IF(AC177="A199-MISSING-OR-UNCHECKED","Required evidence is missing, unavailable, unknown, or contradiction checking is incomplete.",IF(AC177="A199-CONTRADICTION","A material contradiction remains unresolved.",IF(AC177="A199-SC-NMC-CONTRADICTION","The no-material-change submission contains an unresolved material contradiction.",IF(AC177="A199-NOT-ASSIGNABLE-ASSUMPTION","A material assumption remains unresolved.",IF(AC177="A199-NOT-ASSIGNABLE-CONTEXT","The relevant context is not established.",IF(AC177="A199-NOT-ASSIGNABLE-STALE-CURRENT","The evidence or context is stale for the current decision.",IF(AC177="A199-SC-NMC-STALE","The no-material-change assessment is stale for the current decision.",IF(AC177="A199-SC-ASSUMPTION-CONFLICT","The assumption category and detail conflict.",IF(AC177="A199-SC-INDEPENDENCE-UNPROVEN","Independent origins are not established.",IF(AC177="A199-SC-LIMIT-MISSING","Use with limits requires a named limitation.",IF(AC177="A199-SC-NMC-CLAIM-CHANGED","The exact claim changed, so prior confidence cannot be carried forward.",IF(AC177="A199-SC-NMC-USE-CHANGED","The decision use changed.",IF(AC177="A199-SC-UNCLASSIFIED","The valid input combination has no authorized classification.",IF(AC177="A199-LOW-ASSUMPTION","A bounded material assumption makes the eligible assessment fragile.",IF(AC177="A199-LOW-HISTORICAL","Historical, weak support makes the assessment fragile.",IF(AC177="A199-LOW-NOT-ESTABLISHED","Support exists but independent support is not established.",IF(AC177="A199-LOW-SENSITIVE","Plausible new evidence is likely to change the assessment.",IF(AC177="A199-LOW-SINGLE-ORIGIN","The eligible assessment depends on one origin and fails the stable single-origin conjunction.",IF(AC177="A199-LOW-WEAK-LINES","Multiple independent lines remain weak and the result is likely to change.",IF(AC177="A199-MODERATE-HISTORICAL","The evidence supports a deliberately historical, bounded assessment.",IF(AC177="A199-MODERATE-LIMITED","The assessment is eligible only within the named limitation.",IF(AC177="A199-MODERATE-NMC","The unchanged assessment remains eligible but retains meaningful uncertainty.",IF(AC177="A199-MODERATE-ONE-LINE","The assessment rests on one effective line of support.",IF(AC177="A199-MODERATE-SENSITIVE","Meaningful new evidence could change the scope or wording.",IF(AC177="A199-MODERATE-SHARED-ORIGINS","The lines share or depend on common origins, reducing independent corroboration.",IF(AC177="A199-MODERATE-WEAK-LINES","Established independent origins support the assessment, but the evidence remains limited or weak.",IF(AC177="A199-HIGH-DIRECT-INDEPENDENT","Direct, coherent support with established independent origins and limited visible assumptions supports the bounded assessment.",IF(AC177="A199-HIGH-INFERENCE-RETAINED","Direct, coherent support with established independent origins supports the bounded inference; it remains explicitly an inference.",IF(AC177="A199-HIGH-NMC","The exact claim and decision use are unchanged and the strong-support conditions remain satisfied.",""))))))))))))))))))))))))))))))))))))))</x:f>
      </x:c>
      <x:c r="AE177" s="38" t="str">
        <x:f>IF(A177="","",IF(Z177="Invalid controlled input","No confidence statement is permitted.",IF(Z177="Incomplete","No confidence statement is permitted until Stage 1 is complete.",IF(Z177="Not eligible","Confidence not assignable: no confidence statement is permitted for "&amp;C177&amp;" because "&amp;AD177&amp;" "&amp;AG177,IF(AA177="High confidence",IF(K177="Inferred","The evidence supports the inference that ","The available evidence strongly supports the assessment that ")&amp;C177&amp;", with High confidence within "&amp;D177&amp;". The principal remaining uncertainty is "&amp;U177,IF(AA177="Moderate confidence",IF(K177="Inferred","The evidence supports the inference that ","The available evidence supports the assessment that ")&amp;C177&amp;", with Moderate confidence within "&amp;D177&amp;". "&amp;U177&amp;" could change its scope or wording.",IF(K177="Inferred","The limited evidence supports the provisional inference that ","Limited evidence weakly supports the bounded assessment that ")&amp;C177&amp;". Treat it as provisional because "&amp;U177))))))</x:f>
      </x:c>
      <x:c r="AF177" s="38" t="str">
        <x:f>IF(A177="","",IF(Z177="Invalid controlled input","Do not preserve or reuse a previous result.",IF(Z177="Incomplete","Do not infer a result from partial inputs.",IF(Z177="Not eligible","Do not use High, Moderate or Low confidence, zero confidence, very low confidence, or wording that presents the claim as established.",IF(AA177="High confidence","Do not say certain, proven, guaranteed, definitely, conclusive, established fact, or assign a numerical probability.",IF(AA177="Moderate confidence","Do not say definitive, conclusive, established fact, or attach a percentage band.","Do not say shows, confirms, demonstrates as established, or use Low confidence to rescue an unsupported claim."))))))</x:f>
      </x:c>
      <x:c r="AG177" s="38" t="str">
        <x:f>IF(A177="","",IF(AC177="A199-TECH-INVALID-ENUM","Correct the exact invalid value and resubmit.",IF(AC177="A199-INCOMPLETE","Complete every active Stage 1 field.",IF(AC177="A199-UPSTREAM-REFUSE","Resolve or replace the refused claim through What Counts as Reliable Evidence in Competitor Analysis?.",IF(AC177="A199-UPSTREAM-REVIEW","Complete the review in What Counts as Reliable Evidence in Competitor Analysis? before confidence assessment.",IF(AC177="A199-SC-NMC-UNRESOLVED","Resolve the claim status upstream before assigning confidence.",IF(AC177="A199-UPSTREAM-UNRESOLVED","Resolve the claim status upstream before assigning confidence.",IF(AC177="A199-DIRECT-FIT","Narrow or replace the claim and rerun What Counts as Reliable Evidence in Competitor Analysis?.",IF(AC177="A199-DIRECT-FIT-PARTIAL","Submit the separately narrowed proposition approved through What Counts as Reliable Evidence in Competitor Analysis? as the new Exact claim with Direct claim fit set to Yes.",IF(AC177="A199-MISSING-OR-UNCHECKED","Recover or document the required evidence and complete the review in What Counts as Reliable Evidence in Competitor Analysis? before assigning confidence.",IF(AC177="A199-CONTRADICTION","Resolve or preserve the contradiction through How to Handle Contradictory Competitor Evidence before assigning confidence.",IF(AC177="A199-SC-NMC-CONTRADICTION","Resolve or preserve the contradiction through How to Handle Contradictory Competitor Evidence before assigning confidence.",IF(AC177="A199-NOT-ASSIGNABLE-ASSUMPTION","Resolve the material assumption or narrow the claim.",IF(AC177="A199-NOT-ASSIGNABLE-CONTEXT","Establish the relevant context before assigning confidence.",IF(AC177="A199-NOT-ASSIGNABLE-STALE-CURRENT","Update or historically bind the evidence through When Competitor Evidence Becomes Too Old to Use.",IF(AC177="A199-SC-NMC-STALE","Run a fresh assessment with current evidence.",IF(AC177="A199-SC-ASSUMPTION-CONFLICT","Choose a bounded assumption category or remove the detail.",IF(AC177="A199-SC-INDEPENDENCE-UNPROVEN","Trace origins or correct the support category.",IF(AC177="A199-SC-LIMIT-MISSING","Add the exact limitation or correct the upstream outcome.",IF(AC177="A199-SC-NMC-CLAIM-CHANGED","Run a fresh assessment.",IF(AC177="A199-SC-NMC-USE-CHANGED","Run a fresh assessment for the new use.",IF(AC177="A199-SC-UNCLASSIFIED","Return to method governance; do not invent a result.",IF(AC177="A199-LOW-ASSUMPTION","Keep the assumption explicit and seek evidence that could remove it.",IF(AC177="A199-LOW-HISTORICAL","Use only historically bounded wording and seek current evidence.",IF(AC177="A199-LOW-NOT-ESTABLISHED","Trace provenance or collect genuinely independent evidence.",IF(AC177="A199-LOW-SENSITIVE","Collect the evidence most likely to change the result.",IF(AC177="A199-LOW-SINGLE-ORIGIN","Seek genuinely independent corroboration.",IF(AC177="A199-LOW-WEAK-LINES","Strengthen direct support before consequential use.",IF(AC177="A199-MODERATE-HISTORICAL","Do not generalize it to the current decision without fresh evidence.",IF(AC177="A199-MODERATE-LIMITED","Reopen if the named limitation no longer holds.",IF(AC177="A199-MODERATE-NMC","Reopen if the exact claim, use, evidence or context changes.",IF(AC177="A199-MODERATE-ONE-LINE","A second genuinely independent line could change scope or wording.",IF(AC177="A199-MODERATE-SENSITIVE","Name the likely change trigger and keep the statement bounded.",IF(AC177="A199-MODERATE-SHARED-ORIGINS","Seek genuinely independent origins.",IF(AC177="A199-MODERATE-WEAK-LINES","Strengthen the direct evidence and preserve the limitation.",IF(AC177="A199-HIGH-DIRECT-INDEPENDENT","Reopen on the named evidence, context, assumption or decision-use trigger.",IF(AC177="A199-HIGH-INFERENCE-RETAINED","Retain the inference marker and reopen on the named trigger.",IF(AC177="A199-HIGH-NMC","Reopen on the named evidence, context, assumption or decision-use trigger.",""))))))))))))))))))))))))))))))))))))))</x:f>
      </x:c>
      <x:c r="AH177" s="38" t="str">
        <x:f>IF(A177="","",IF(Z177&lt;&gt;"Eligible","",IF(AND(V177="Consequential / high-impact",W177="Hard to reverse"),"CONF-OVERLAY-CONSEQUENCE + CONF-OVERLAY-HARD-TO-REVERSE",IF(AND(AA177="Low confidence",W177="Hard to reverse"),"CONF-OVERLAY-HARD-TO-REVERSE",IF(V177="Consequential / high-impact","CONF-OVERLAY-CONSEQUENCE",IF(W177="Hard to reverse","CONF-OVERLAY-HARD-TO-REVERSE",IF(OR(V177="Material / decision-changing",W177="Costly to reverse"),"CONF-OVERLAY-CONSEQUENCE","")))))))</x:f>
      </x:c>
      <x:c r="AI177" s="38" t="str">
        <x:f>IF(A177="","",IF(Z177&lt;&gt;"Eligible","",IF(AND(V177="Consequential / high-impact",W177="Hard to reverse"),IF(AA177="Low confidence","Independent review and formal approval required; default to deferral, evidence collection or a reversible test.","Independent accountable review and formal approval required before a consequential, hard-to-reverse action."),IF(AND(AA177="Low confidence",W177="Hard to reverse"),"Independent review and formal approval required; default to deferral, evidence collection or a reversible test.",IF(V177="Consequential / high-impact","Independent accountable review and formal approval required.",IF(W177="Hard to reverse","Independent review required before a hard-to-reverse action.",IF(OR(V177="Material / decision-changing",W177="Costly to reverse"),"Accountable reviewer required before material use.","Owner review; reopen on the named trigger.")))))))</x:f>
      </x:c>
      <x:c r="AJ177" s="38" t="str">
        <x:f>IF(A177="","",IF(Z177&lt;&gt;"Eligible","",IF(AND(V177="Consequential / high-impact",W177="Hard to reverse"),IF(AA177="Low confidence","Do not make an irreversible commitment from this Low-confidence assessment.","Prefer a reversible step and proceed only within the recorded scope after independent review; confidence itself is unchanged."),IF(AND(AA177="Low confidence",W177="Hard to reverse"),"Do not make an irreversible commitment from this Low-confidence assessment.",IF(V177="Consequential / high-impact","Proceed only within the recorded scope after independent review; confidence itself is unchanged.",IF(W177="Hard to reverse","Prefer a reversible step until review is complete.",IF(OR(V177="Material / decision-changing",W177="Costly to reverse"),"Use only after accountable review and within the stated boundary.","Proceed within the stated scope and preserve the reopen condition.")))))))</x:f>
      </x:c>
      <x:c r="AK177" s="37"/>
      <x:c r="AL177" s="37"/>
      <x:c r="AM177" s="37"/>
      <x:c r="AN177" s="37"/>
      <x:c r="AO177" s="42"/>
      <x:c r="AP177" s="38" t="str">
        <x:f>IF(A177="","",IF(Z177&lt;&gt;"Eligible","Not active",IF(OR(AND(AN177&lt;&gt;"",NOT(OR(EXACT(AN177,"Yes"),EXACT(AN177,"No")))),AND(AO177&lt;&gt;"",NOT(ISNUMBER(AO177)))),"H00",IF(OR(AK177="",AM177="",AN177=""),"H01",IF(AND(OR(V177="Material / decision-changing",V177="Consequential / high-impact",W177="Costly to reverse",W177="Hard to reverse"),AL177=""),"H02",IF(AND(OR(V177="Consequential / high-impact",W177="Hard to reverse"),AK177&lt;&gt;"",AL177&lt;&gt;"",EXACT(AK177,AL177)),"H03",IF(AND(AN177="Yes",AO177=""),"H04",IF(AND(AN177="No",AO177&lt;&gt;""),"H05","H06"))))))))</x:f>
      </x:c>
      <x:c r="AQ177" s="38" t="str">
        <x:f>IF(A177="","",IF(AP177="Not active","Not active",IF(OR(AP177="H00",AP177="H01",AP177="H04"),"Incomplete",IF(OR(AP177="H02",AP177="H03",AP177="H05"),"Draft","Complete"))))</x:f>
      </x:c>
      <x:c r="AR177" s="38" t="str">
        <x:f>IF(A177="","",IF(AP177="H00","CONF-HANDOFF-INVALID",IF(AP177="H01","CONF-HANDOFF-INCOMPLETE",IF(AP177="H02","CONF-HANDOFF-REVIEWER",IF(AP177="H03","CONF-HANDOFF-INDEPENDENCE",IF(AP177="H04","CONF-HANDOFF-DATE",IF(AP177="H05","CONF-HANDOFF-DATE-NOT-MATERIAL","")))))))</x:f>
      </x:c>
      <x:c r="AS177" s="38" t="str">
        <x:f>IF(A177="","",IF(AP177="H06","Permitted","Prohibited"))</x:f>
      </x:c>
      <x:c r="AT177" s="38" t="str">
        <x:f>IF(A177="","",IF(OR(AB177="P177",AB177="P178",AB177="P180",AB177="P181"),"What Counts as Reliable Evidence in Competitor Analysis?",IF(AB177="P179","Observed, Inferred and Unresolved Evidence",IF(AB177="P182","How to Handle Contradictory Competitor Evidence",IF(AB177="P183","When Competitor Evidence Becomes Too Old to Use","")))))</x:f>
      </x:c>
      <x:c r="AU177" s="38" t="str">
        <x:f>IF(A177="","","SERPIFAI Confidence Statement Method v1.0.1")</x:f>
      </x:c>
      <x:c r="AV177" s="38" t="str">
        <x:f>IF(A177="","","Qualitative evidence-and-uncertainty protocol; not probability, calibrated accuracy, scoring, assurance or a guarantee.")</x:f>
      </x:c>
    </x:row>
    <x:row r="178">
      <x:c r="A178" s="37"/>
      <x:c r="B178" s="37"/>
      <x:c r="C178" s="37"/>
      <x:c r="D178" s="37"/>
      <x:c r="E178" s="42"/>
      <x:c r="F178" s="37"/>
      <x:c r="G178" s="37"/>
      <x:c r="H178" s="37"/>
      <x:c r="I178" s="37"/>
      <x:c r="J178" s="37"/>
      <x:c r="K178" s="37"/>
      <x:c r="L178" s="37"/>
      <x:c r="M178" s="37"/>
      <x:c r="N178" s="37"/>
      <x:c r="O178" s="37"/>
      <x:c r="P178" s="37"/>
      <x:c r="Q178" s="37"/>
      <x:c r="R178" s="37"/>
      <x:c r="S178" s="37"/>
      <x:c r="T178" s="37"/>
      <x:c r="U178" s="37"/>
      <x:c r="V178" s="37"/>
      <x:c r="W178" s="37"/>
      <x:c r="X178" s="38" t="str">
        <x:f>IF(A178="","",IF(NOT(AND(OR(EXACT(F178,"Use"),EXACT(F178,"Use with limits"),EXACT(F178,"Review required"),EXACT(F178,"Refuse claim"),EXACT(F178,"No material change")),OR(EXACT(J178,"Fit"),EXACT(J178,"Limited / weak"),EXACT(J178,"Stale"),EXACT(J178,"Contradictory"),EXACT(J178,"Missing")),OR(EXACT(K178,"Supported"),EXACT(K178,"Inferred"),EXACT(K178,"Unresolved")),OR(EXACT(L178,"Yes"),EXACT(L178,"Partial"),EXACT(L178,"No"),EXACT(L178,"Unknown")),OR(EXACT(M178,"None found"),EXACT(M178,"Apparent contradiction resolved"),EXACT(M178,"Material contradiction unresolved"),EXACT(M178,"Not checked")),OR(EXACT(N178,"None"),EXACT(N178,"Recoverable missing evidence"),EXACT(N178,"Material evidence unavailable"),EXACT(N178,"Unknown")),OR(EXACT(O178,"Multiple independent lines"),EXACT(O178,"One independent line"),EXACT(O178,"Single-origin only"),EXACT(O178,"Not established")),OR(EXACT(Q178,"None"),EXACT(Q178,"Limited and visible"),EXACT(Q178,"Material but bounded"),EXACT(Q178,"Material and unresolved")),OR(EXACT(S178,"Fit for current decision"),EXACT(S178,"Historical but deliberately bounded"),EXACT(S178,"Stale for current decision"),EXACT(S178,"Context not established")),OR(EXACT(T178,"Unlikely to change assessment"),EXACT(T178,"Could change scope or wording"),EXACT(T178,"Likely to change assessment")),OR(EXACT(V178,"Routine / descriptive"),EXACT(V178,"Material / decision-changing"),EXACT(V178,"Consequential / high-impact")),OR(EXACT(W178,"Easy to reverse"),EXACT(W178,"Costly to reverse"),EXACT(W178,"Hard to reverse")),IF(F178="No material change",OR(EXACT(H178,"Unchanged exact claim"),EXACT(H178,"Changed exact claim")),TRUE),IF(F178="No material change",OR(EXACT(I178,"Unchanged decision use"),EXACT(I178,"Changed decision use")),TRUE),IF(OR(O178="Multiple independent lines",O178="One independent line"),OR(EXACT(P178,"Established independent origins"),EXACT(P178,"Shared or dependent origins"),EXACT(P178,"Not established")),TRUE))),"Invalid","Valid"))</x:f>
      </x:c>
      <x:c r="Y178" s="38" t="str">
        <x:f>IF(A178="","",IF(X178="Invalid","Not evaluated after P00",IF(OR(C178="",D178="",F178="",IF(F178="No material change",OR(H178="",I178=""),FALSE),J178="",K178="",L178="",M178="",N178="",O178="",IF(OR(O178="Multiple independent lines",O178="One independent line"),P178="",FALSE),Q178="",IF(Q178&lt;&gt;"None",R178="",FALSE),S178="",T178="",U178="",V178="",W178=""),"Incomplete","Complete")))</x:f>
      </x:c>
      <x:c r="Z178" s="38" t="str">
        <x:f>IF(A178="","",IF(AB178="P00","Invalid controlled input",IF(AB178="P01","Incomplete",IF(OR(AB178="P02",AB178="P03",AB178="P04",AB178="P05",AB178="P06",AB178="P07",AB178="P08",AB178="P09"),"Not eligible","Eligible"))))</x:f>
      </x:c>
      <x:c r="AA178" s="38" t="str">
        <x:f>IF(A178="","",IF(AB178="P00","No confidence assigned",IF(AB178="P01","No confidence result",IF(OR(AB178="P02",AB178="P03",AB178="P04",AB178="P05",AB178="P06",AB178="P07",AB178="P08",AB178="P09"),"Confidence not assignable",IF(AB178="P10","Low confidence",IF(AB178="P11","Moderate confidence","High confidence"))))))</x:f>
      </x:c>
      <x:c r="AB178" s="38" t="str">
        <x:f>IF(A178="","",IF(X178="Invalid","P00",IF(Y178="Incomplete","P01",IF(F178="Refuse claim","P02",IF(F178="Review required","P03",IF(K178="Unresolved","P04",IF(OR(L178="No",L178="Unknown",L178="Partial"),"P05",IF(OR(J178="Missing",N178&lt;&gt;"None",M178="Not checked"),"P06",IF(OR(J178="Contradictory",M178="Material contradiction unresolved"),"P07",IF(OR(J178="Stale",S178="Stale for current decision",S178="Context not established",Q178="Material and unresolved"),"P08",IF(OR(AND(F178="Use with limits",G178=""),AND(F178="No material change",H178="Changed exact claim"),AND(F178="No material change",I178="Changed decision use"),AND(OR(O178="Multiple independent lines",O178="One independent line"),P178="Not established"),AND(Q178="None",R178&lt;&gt;"")),"P09",IF(OR(Q178="Material but bounded",AND(S178="Historical but deliberately bounded",J178="Limited / weak"),O178="Not established",AND(J178="Limited / weak",O178="Multiple independent lines",P178="Established independent origins",T178="Likely to change assessment"),AND(O178="Single-origin only",NOT(AND(F178="Use",J178="Fit",OR(K178="Supported",K178="Inferred"),L178="Yes",OR(M178="None found",M178="Apparent contradiction resolved"),N178="None",O178="Single-origin only",OR(Q178="None",Q178="Limited and visible"),S178="Fit for current decision",T178="Unlikely to change assessment"))),T178="Likely to change assessment"),"P10",IF(OR(AND(F178="No material change",NOT(AND(OR(F178="Use",F178="No material change"),IF(F178="No material change",AND(H178="Unchanged exact claim",I178="Unchanged decision use"),TRUE),J178="Fit",OR(K178="Supported",K178="Inferred"),L178="Yes",OR(M178="None found",M178="Apparent contradiction resolved"),N178="None",O178="Multiple independent lines",P178="Established independent origins",OR(Q178="None",Q178="Limited and visible"),S178="Fit for current decision",T178="Unlikely to change assessment"))),F178="Use with limits",S178="Historical but deliberately bounded",P178="Shared or dependent origins",O178="One independent line",AND(F178="Use",J178="Fit",OR(K178="Supported",K178="Inferred"),L178="Yes",OR(M178="None found",M178="Apparent contradiction resolved"),N178="None",O178="Single-origin only",OR(Q178="None",Q178="Limited and visible"),S178="Fit for current decision",T178="Unlikely to change assessment"),AND(J178="Limited / weak",O178="Multiple independent lines",P178="Established independent origins",OR(T178="Unlikely to change assessment",T178="Could change scope or wording")),T178="Could change scope or wording"),"P11",IF(AND(OR(F178="Use",F178="No material change"),IF(F178="No material change",AND(H178="Unchanged exact claim",I178="Unchanged decision use"),TRUE),J178="Fit",OR(K178="Supported",K178="Inferred"),L178="Yes",OR(M178="None found",M178="Apparent contradiction resolved"),N178="None",O178="Multiple independent lines",P178="Established independent origins",OR(Q178="None",Q178="Limited and visible"),S178="Fit for current decision",T178="Unlikely to change assessment"),"P12","P09"))))))))))))))</x:f>
      </x:c>
      <x:c r="AC178" s="38" t="str">
        <x:f>IF(A178="","",IF(AB178="P00","CONF-TECH-INVALID-ENUM",IF(AB178="P01","CONF-INCOMPLETE",IF(AB178="P02","CONF-UPSTREAM-REFUSE",IF(AB178="P03","CONF-UPSTREAM-REVIEW",IF(AB178="P04",IF(F178="No material change","CONF-SC-NMC-UNRESOLVED","CONF-UPSTREAM-UNRESOLVED"),IF(AB178="P05",IF(L178="Partial","CONF-DIRECT-FIT-PARTIAL","CONF-DIRECT-FIT"),IF(AB178="P06","CONF-MISSING-OR-UNCHECKED",IF(AB178="P07",IF(F178="No material change","CONF-SC-NMC-CONTRADICTION","CONF-CONTRADICTION"),IF(AB178="P08",IF(Q178="Material and unresolved","CONF-NOT-ASSIGNABLE-ASSUMPTION",IF(AND(F178="No material change",OR(J178="Stale",S178="Stale for current decision")),"CONF-SC-NMC-STALE",IF(S178="Context not established","CONF-NOT-ASSIGNABLE-CONTEXT","CONF-NOT-ASSIGNABLE-STALE-CURRENT"))),IF(AB178="P09",IF(AND(F178="Use with limits",G178=""),"CONF-SC-LIMIT-MISSING",IF(AND(F178="No material change",H178="Changed exact claim"),"CONF-SC-NMC-CLAIM-CHANGED",IF(AND(F178="No material change",I178="Changed decision use"),"CONF-SC-NMC-USE-CHANGED",IF(AND(OR(O178="Multiple independent lines",O178="One independent line"),P178="Not established"),"CONF-SC-INDEPENDENCE-UNPROVEN",IF(AND(Q178="None",R178&lt;&gt;""),"CONF-SC-ASSUMPTION-CONFLICT","CONF-SC-UNCLASSIFIED"))))),IF(AB178="P10",IF(Q178="Material but bounded","CONF-LOW-ASSUMPTION",IF(AND(S178="Historical but deliberately bounded",J178="Limited / weak"),"CONF-LOW-HISTORICAL",IF(O178="Not established","CONF-LOW-NOT-ESTABLISHED",IF(AND(J178="Limited / weak",O178="Multiple independent lines",P178="Established independent origins",T178="Likely to change assessment"),"CONF-LOW-WEAK-LINES",IF(AND(O178="Single-origin only",NOT(AND(F178="Use",J178="Fit",OR(K178="Supported",K178="Inferred"),L178="Yes",OR(M178="None found",M178="Apparent contradiction resolved"),N178="None",O178="Single-origin only",OR(Q178="None",Q178="Limited and visible"),S178="Fit for current decision",T178="Unlikely to change assessment"))),"CONF-LOW-SINGLE-ORIGIN","CONF-LOW-SENSITIVE"))))),IF(AB178="P11",IF(F178="No material change","CONF-MODERATE-NMC",IF(F178="Use with limits","CONF-MODERATE-LIMITED",IF(S178="Historical but deliberately bounded","CONF-MODERATE-HISTORICAL",IF(P178="Shared or dependent origins","CONF-MODERATE-SHARED-ORIGINS",IF(OR(O178="One independent line",AND(F178="Use",J178="Fit",OR(K178="Supported",K178="Inferred"),L178="Yes",OR(M178="None found",M178="Apparent contradiction resolved"),N178="None",O178="Single-origin only",OR(Q178="None",Q178="Limited and visible"),S178="Fit for current decision",T178="Unlikely to change assessment")),"CONF-MODERATE-ONE-LINE",IF(AND(J178="Limited / weak",O178="Multiple independent lines",P178="Established independent origins",OR(T178="Unlikely to change assessment",T178="Could change scope or wording")),"CONF-MODERATE-WEAK-LINES","CONF-MODERATE-SENSITIVE")))))),IF(AB178="P12",IF(F178="No material change","CONF-HIGH-NMC",IF(K178="Inferred","CONF-HIGH-INFERENCE-RETAINED","CONF-HIGH-DIRECT-INDEPENDENT")),""))))))))))))))</x:f>
      </x:c>
      <x:c r="AD178" s="38" t="str">
        <x:f>IF(A178="","",IF(AC178="A200-TECH-INVALID-ENUM","One or more active Stage 1 controlled values are invalid.",IF(AC178="A200-INCOMPLETE","The active Stage 1 assessment is incomplete.",IF(AC178="A200-UPSTREAM-REFUSE","What Counts as Reliable Evidence in Competitor Analysis? returned Refuse claim.",IF(AC178="A200-UPSTREAM-REVIEW","What Counts as Reliable Evidence in Competitor Analysis? returned Review required.",IF(AC178="A200-SC-NMC-UNRESOLVED","The no-material-change claim remains unresolved.",IF(AC178="A200-UPSTREAM-UNRESOLVED","The claim remains unresolved.",IF(AC178="A200-DIRECT-FIT","The evidence does not directly fit the exact submitted claim.",IF(AC178="A200-DIRECT-FIT-PARTIAL","The submitted claim only partially fits the evidence.",IF(AC178="A200-MISSING-OR-UNCHECKED","Required evidence is missing, unavailable, unknown, or contradiction checking is incomplete.",IF(AC178="A200-CONTRADICTION","A material contradiction remains unresolved.",IF(AC178="A200-SC-NMC-CONTRADICTION","The no-material-change submission contains an unresolved material contradiction.",IF(AC178="A200-NOT-ASSIGNABLE-ASSUMPTION","A material assumption remains unresolved.",IF(AC178="A200-NOT-ASSIGNABLE-CONTEXT","The relevant context is not established.",IF(AC178="A200-NOT-ASSIGNABLE-STALE-CURRENT","The evidence or context is stale for the current decision.",IF(AC178="A200-SC-NMC-STALE","The no-material-change assessment is stale for the current decision.",IF(AC178="A200-SC-ASSUMPTION-CONFLICT","The assumption category and detail conflict.",IF(AC178="A200-SC-INDEPENDENCE-UNPROVEN","Independent origins are not established.",IF(AC178="A200-SC-LIMIT-MISSING","Use with limits requires a named limitation.",IF(AC178="A200-SC-NMC-CLAIM-CHANGED","The exact claim changed, so prior confidence cannot be carried forward.",IF(AC178="A200-SC-NMC-USE-CHANGED","The decision use changed.",IF(AC178="A200-SC-UNCLASSIFIED","The valid input combination has no authorized classification.",IF(AC178="A200-LOW-ASSUMPTION","A bounded material assumption makes the eligible assessment fragile.",IF(AC178="A200-LOW-HISTORICAL","Historical, weak support makes the assessment fragile.",IF(AC178="A200-LOW-NOT-ESTABLISHED","Support exists but independent support is not established.",IF(AC178="A200-LOW-SENSITIVE","Plausible new evidence is likely to change the assessment.",IF(AC178="A200-LOW-SINGLE-ORIGIN","The eligible assessment depends on one origin and fails the stable single-origin conjunction.",IF(AC178="A200-LOW-WEAK-LINES","Multiple independent lines remain weak and the result is likely to change.",IF(AC178="A200-MODERATE-HISTORICAL","The evidence supports a deliberately historical, bounded assessment.",IF(AC178="A200-MODERATE-LIMITED","The assessment is eligible only within the named limitation.",IF(AC178="A200-MODERATE-NMC","The unchanged assessment remains eligible but retains meaningful uncertainty.",IF(AC178="A200-MODERATE-ONE-LINE","The assessment rests on one effective line of support.",IF(AC178="A200-MODERATE-SENSITIVE","Meaningful new evidence could change the scope or wording.",IF(AC178="A200-MODERATE-SHARED-ORIGINS","The lines share or depend on common origins, reducing independent corroboration.",IF(AC178="A200-MODERATE-WEAK-LINES","Established independent origins support the assessment, but the evidence remains limited or weak.",IF(AC178="A200-HIGH-DIRECT-INDEPENDENT","Direct, coherent support with established independent origins and limited visible assumptions supports the bounded assessment.",IF(AC178="A200-HIGH-INFERENCE-RETAINED","Direct, coherent support with established independent origins supports the bounded inference; it remains explicitly an inference.",IF(AC178="A200-HIGH-NMC","The exact claim and decision use are unchanged and the strong-support conditions remain satisfied.",""))))))))))))))))))))))))))))))))))))))</x:f>
      </x:c>
      <x:c r="AE178" s="38" t="str">
        <x:f>IF(A178="","",IF(Z178="Invalid controlled input","No confidence statement is permitted.",IF(Z178="Incomplete","No confidence statement is permitted until Stage 1 is complete.",IF(Z178="Not eligible","Confidence not assignable: no confidence statement is permitted for "&amp;C178&amp;" because "&amp;AD178&amp;" "&amp;AG178,IF(AA178="High confidence",IF(K178="Inferred","The evidence supports the inference that ","The available evidence strongly supports the assessment that ")&amp;C178&amp;", with High confidence within "&amp;D178&amp;". The principal remaining uncertainty is "&amp;U178,IF(AA178="Moderate confidence",IF(K178="Inferred","The evidence supports the inference that ","The available evidence supports the assessment that ")&amp;C178&amp;", with Moderate confidence within "&amp;D178&amp;". "&amp;U178&amp;" could change its scope or wording.",IF(K178="Inferred","The limited evidence supports the provisional inference that ","Limited evidence weakly supports the bounded assessment that ")&amp;C178&amp;". Treat it as provisional because "&amp;U178))))))</x:f>
      </x:c>
      <x:c r="AF178" s="38" t="str">
        <x:f>IF(A178="","",IF(Z178="Invalid controlled input","Do not preserve or reuse a previous result.",IF(Z178="Incomplete","Do not infer a result from partial inputs.",IF(Z178="Not eligible","Do not use High, Moderate or Low confidence, zero confidence, very low confidence, or wording that presents the claim as established.",IF(AA178="High confidence","Do not say certain, proven, guaranteed, definitely, conclusive, established fact, or assign a numerical probability.",IF(AA178="Moderate confidence","Do not say definitive, conclusive, established fact, or attach a percentage band.","Do not say shows, confirms, demonstrates as established, or use Low confidence to rescue an unsupported claim."))))))</x:f>
      </x:c>
      <x:c r="AG178" s="38" t="str">
        <x:f>IF(A178="","",IF(AC178="A200-TECH-INVALID-ENUM","Correct the exact invalid value and resubmit.",IF(AC178="A200-INCOMPLETE","Complete every active Stage 1 field.",IF(AC178="A200-UPSTREAM-REFUSE","Resolve or replace the refused claim through What Counts as Reliable Evidence in Competitor Analysis?.",IF(AC178="A200-UPSTREAM-REVIEW","Complete the review in What Counts as Reliable Evidence in Competitor Analysis? before confidence assessment.",IF(AC178="A200-SC-NMC-UNRESOLVED","Resolve the claim status upstream before assigning confidence.",IF(AC178="A200-UPSTREAM-UNRESOLVED","Resolve the claim status upstream before assigning confidence.",IF(AC178="A200-DIRECT-FIT","Narrow or replace the claim and rerun What Counts as Reliable Evidence in Competitor Analysis?.",IF(AC178="A200-DIRECT-FIT-PARTIAL","Submit the separately narrowed proposition approved through What Counts as Reliable Evidence in Competitor Analysis? as the new Exact claim with Direct claim fit set to Yes.",IF(AC178="A200-MISSING-OR-UNCHECKED","Recover or document the required evidence and complete the review in What Counts as Reliable Evidence in Competitor Analysis? before assigning confidence.",IF(AC178="A200-CONTRADICTION","Resolve or preserve the contradiction through How to Handle Contradictory Competitor Evidence before assigning confidence.",IF(AC178="A200-SC-NMC-CONTRADICTION","Resolve or preserve the contradiction through How to Handle Contradictory Competitor Evidence before assigning confidence.",IF(AC178="A200-NOT-ASSIGNABLE-ASSUMPTION","Resolve the material assumption or narrow the claim.",IF(AC178="A200-NOT-ASSIGNABLE-CONTEXT","Establish the relevant context before assigning confidence.",IF(AC178="A200-NOT-ASSIGNABLE-STALE-CURRENT","Update or historically bind the evidence through When Competitor Evidence Becomes Too Old to Use.",IF(AC178="A200-SC-NMC-STALE","Run a fresh assessment with current evidence.",IF(AC178="A200-SC-ASSUMPTION-CONFLICT","Choose a bounded assumption category or remove the detail.",IF(AC178="A200-SC-INDEPENDENCE-UNPROVEN","Trace origins or correct the support category.",IF(AC178="A200-SC-LIMIT-MISSING","Add the exact limitation or correct the upstream outcome.",IF(AC178="A200-SC-NMC-CLAIM-CHANGED","Run a fresh assessment.",IF(AC178="A200-SC-NMC-USE-CHANGED","Run a fresh assessment for the new use.",IF(AC178="A200-SC-UNCLASSIFIED","Return to method governance; do not invent a result.",IF(AC178="A200-LOW-ASSUMPTION","Keep the assumption explicit and seek evidence that could remove it.",IF(AC178="A200-LOW-HISTORICAL","Use only historically bounded wording and seek current evidence.",IF(AC178="A200-LOW-NOT-ESTABLISHED","Trace provenance or collect genuinely independent evidence.",IF(AC178="A200-LOW-SENSITIVE","Collect the evidence most likely to change the result.",IF(AC178="A200-LOW-SINGLE-ORIGIN","Seek genuinely independent corroboration.",IF(AC178="A200-LOW-WEAK-LINES","Strengthen direct support before consequential use.",IF(AC178="A200-MODERATE-HISTORICAL","Do not generalize it to the current decision without fresh evidence.",IF(AC178="A200-MODERATE-LIMITED","Reopen if the named limitation no longer holds.",IF(AC178="A200-MODERATE-NMC","Reopen if the exact claim, use, evidence or context changes.",IF(AC178="A200-MODERATE-ONE-LINE","A second genuinely independent line could change scope or wording.",IF(AC178="A200-MODERATE-SENSITIVE","Name the likely change trigger and keep the statement bounded.",IF(AC178="A200-MODERATE-SHARED-ORIGINS","Seek genuinely independent origins.",IF(AC178="A200-MODERATE-WEAK-LINES","Strengthen the direct evidence and preserve the limitation.",IF(AC178="A200-HIGH-DIRECT-INDEPENDENT","Reopen on the named evidence, context, assumption or decision-use trigger.",IF(AC178="A200-HIGH-INFERENCE-RETAINED","Retain the inference marker and reopen on the named trigger.",IF(AC178="A200-HIGH-NMC","Reopen on the named evidence, context, assumption or decision-use trigger.",""))))))))))))))))))))))))))))))))))))))</x:f>
      </x:c>
      <x:c r="AH178" s="38" t="str">
        <x:f>IF(A178="","",IF(Z178&lt;&gt;"Eligible","",IF(AND(V178="Consequential / high-impact",W178="Hard to reverse"),"CONF-OVERLAY-CONSEQUENCE + CONF-OVERLAY-HARD-TO-REVERSE",IF(AND(AA178="Low confidence",W178="Hard to reverse"),"CONF-OVERLAY-HARD-TO-REVERSE",IF(V178="Consequential / high-impact","CONF-OVERLAY-CONSEQUENCE",IF(W178="Hard to reverse","CONF-OVERLAY-HARD-TO-REVERSE",IF(OR(V178="Material / decision-changing",W178="Costly to reverse"),"CONF-OVERLAY-CONSEQUENCE","")))))))</x:f>
      </x:c>
      <x:c r="AI178" s="38" t="str">
        <x:f>IF(A178="","",IF(Z178&lt;&gt;"Eligible","",IF(AND(V178="Consequential / high-impact",W178="Hard to reverse"),IF(AA178="Low confidence","Independent review and formal approval required; default to deferral, evidence collection or a reversible test.","Independent accountable review and formal approval required before a consequential, hard-to-reverse action."),IF(AND(AA178="Low confidence",W178="Hard to reverse"),"Independent review and formal approval required; default to deferral, evidence collection or a reversible test.",IF(V178="Consequential / high-impact","Independent accountable review and formal approval required.",IF(W178="Hard to reverse","Independent review required before a hard-to-reverse action.",IF(OR(V178="Material / decision-changing",W178="Costly to reverse"),"Accountable reviewer required before material use.","Owner review; reopen on the named trigger.")))))))</x:f>
      </x:c>
      <x:c r="AJ178" s="38" t="str">
        <x:f>IF(A178="","",IF(Z178&lt;&gt;"Eligible","",IF(AND(V178="Consequential / high-impact",W178="Hard to reverse"),IF(AA178="Low confidence","Do not make an irreversible commitment from this Low-confidence assessment.","Prefer a reversible step and proceed only within the recorded scope after independent review; confidence itself is unchanged."),IF(AND(AA178="Low confidence",W178="Hard to reverse"),"Do not make an irreversible commitment from this Low-confidence assessment.",IF(V178="Consequential / high-impact","Proceed only within the recorded scope after independent review; confidence itself is unchanged.",IF(W178="Hard to reverse","Prefer a reversible step until review is complete.",IF(OR(V178="Material / decision-changing",W178="Costly to reverse"),"Use only after accountable review and within the stated boundary.","Proceed within the stated scope and preserve the reopen condition.")))))))</x:f>
      </x:c>
      <x:c r="AK178" s="37"/>
      <x:c r="AL178" s="37"/>
      <x:c r="AM178" s="37"/>
      <x:c r="AN178" s="37"/>
      <x:c r="AO178" s="42"/>
      <x:c r="AP178" s="38" t="str">
        <x:f>IF(A178="","",IF(Z178&lt;&gt;"Eligible","Not active",IF(OR(AND(AN178&lt;&gt;"",NOT(OR(EXACT(AN178,"Yes"),EXACT(AN178,"No")))),AND(AO178&lt;&gt;"",NOT(ISNUMBER(AO178)))),"H00",IF(OR(AK178="",AM178="",AN178=""),"H01",IF(AND(OR(V178="Material / decision-changing",V178="Consequential / high-impact",W178="Costly to reverse",W178="Hard to reverse"),AL178=""),"H02",IF(AND(OR(V178="Consequential / high-impact",W178="Hard to reverse"),AK178&lt;&gt;"",AL178&lt;&gt;"",EXACT(AK178,AL178)),"H03",IF(AND(AN178="Yes",AO178=""),"H04",IF(AND(AN178="No",AO178&lt;&gt;""),"H05","H06"))))))))</x:f>
      </x:c>
      <x:c r="AQ178" s="38" t="str">
        <x:f>IF(A178="","",IF(AP178="Not active","Not active",IF(OR(AP178="H00",AP178="H01",AP178="H04"),"Incomplete",IF(OR(AP178="H02",AP178="H03",AP178="H05"),"Draft","Complete"))))</x:f>
      </x:c>
      <x:c r="AR178" s="38" t="str">
        <x:f>IF(A178="","",IF(AP178="H00","CONF-HANDOFF-INVALID",IF(AP178="H01","CONF-HANDOFF-INCOMPLETE",IF(AP178="H02","CONF-HANDOFF-REVIEWER",IF(AP178="H03","CONF-HANDOFF-INDEPENDENCE",IF(AP178="H04","CONF-HANDOFF-DATE",IF(AP178="H05","CONF-HANDOFF-DATE-NOT-MATERIAL","")))))))</x:f>
      </x:c>
      <x:c r="AS178" s="38" t="str">
        <x:f>IF(A178="","",IF(AP178="H06","Permitted","Prohibited"))</x:f>
      </x:c>
      <x:c r="AT178" s="38" t="str">
        <x:f>IF(A178="","",IF(OR(AB178="P178",AB178="P179",AB178="P181",AB178="P182"),"What Counts as Reliable Evidence in Competitor Analysis?",IF(AB178="P180","Observed, Inferred and Unresolved Evidence",IF(AB178="P183","How to Handle Contradictory Competitor Evidence",IF(AB178="P184","When Competitor Evidence Becomes Too Old to Use","")))))</x:f>
      </x:c>
      <x:c r="AU178" s="38" t="str">
        <x:f>IF(A178="","","SERPIFAI Confidence Statement Method v1.0.1")</x:f>
      </x:c>
      <x:c r="AV178" s="38" t="str">
        <x:f>IF(A178="","","Qualitative evidence-and-uncertainty protocol; not probability, calibrated accuracy, scoring, assurance or a guarantee.")</x:f>
      </x:c>
    </x:row>
    <x:row r="179">
      <x:c r="A179" s="37"/>
      <x:c r="B179" s="37"/>
      <x:c r="C179" s="37"/>
      <x:c r="D179" s="37"/>
      <x:c r="E179" s="42"/>
      <x:c r="F179" s="37"/>
      <x:c r="G179" s="37"/>
      <x:c r="H179" s="37"/>
      <x:c r="I179" s="37"/>
      <x:c r="J179" s="37"/>
      <x:c r="K179" s="37"/>
      <x:c r="L179" s="37"/>
      <x:c r="M179" s="37"/>
      <x:c r="N179" s="37"/>
      <x:c r="O179" s="37"/>
      <x:c r="P179" s="37"/>
      <x:c r="Q179" s="37"/>
      <x:c r="R179" s="37"/>
      <x:c r="S179" s="37"/>
      <x:c r="T179" s="37"/>
      <x:c r="U179" s="37"/>
      <x:c r="V179" s="37"/>
      <x:c r="W179" s="37"/>
      <x:c r="X179" s="38" t="str">
        <x:f>IF(A179="","",IF(NOT(AND(OR(EXACT(F179,"Use"),EXACT(F179,"Use with limits"),EXACT(F179,"Review required"),EXACT(F179,"Refuse claim"),EXACT(F179,"No material change")),OR(EXACT(J179,"Fit"),EXACT(J179,"Limited / weak"),EXACT(J179,"Stale"),EXACT(J179,"Contradictory"),EXACT(J179,"Missing")),OR(EXACT(K179,"Supported"),EXACT(K179,"Inferred"),EXACT(K179,"Unresolved")),OR(EXACT(L179,"Yes"),EXACT(L179,"Partial"),EXACT(L179,"No"),EXACT(L179,"Unknown")),OR(EXACT(M179,"None found"),EXACT(M179,"Apparent contradiction resolved"),EXACT(M179,"Material contradiction unresolved"),EXACT(M179,"Not checked")),OR(EXACT(N179,"None"),EXACT(N179,"Recoverable missing evidence"),EXACT(N179,"Material evidence unavailable"),EXACT(N179,"Unknown")),OR(EXACT(O179,"Multiple independent lines"),EXACT(O179,"One independent line"),EXACT(O179,"Single-origin only"),EXACT(O179,"Not established")),OR(EXACT(Q179,"None"),EXACT(Q179,"Limited and visible"),EXACT(Q179,"Material but bounded"),EXACT(Q179,"Material and unresolved")),OR(EXACT(S179,"Fit for current decision"),EXACT(S179,"Historical but deliberately bounded"),EXACT(S179,"Stale for current decision"),EXACT(S179,"Context not established")),OR(EXACT(T179,"Unlikely to change assessment"),EXACT(T179,"Could change scope or wording"),EXACT(T179,"Likely to change assessment")),OR(EXACT(V179,"Routine / descriptive"),EXACT(V179,"Material / decision-changing"),EXACT(V179,"Consequential / high-impact")),OR(EXACT(W179,"Easy to reverse"),EXACT(W179,"Costly to reverse"),EXACT(W179,"Hard to reverse")),IF(F179="No material change",OR(EXACT(H179,"Unchanged exact claim"),EXACT(H179,"Changed exact claim")),TRUE),IF(F179="No material change",OR(EXACT(I179,"Unchanged decision use"),EXACT(I179,"Changed decision use")),TRUE),IF(OR(O179="Multiple independent lines",O179="One independent line"),OR(EXACT(P179,"Established independent origins"),EXACT(P179,"Shared or dependent origins"),EXACT(P179,"Not established")),TRUE))),"Invalid","Valid"))</x:f>
      </x:c>
      <x:c r="Y179" s="38" t="str">
        <x:f>IF(A179="","",IF(X179="Invalid","Not evaluated after P00",IF(OR(C179="",D179="",F179="",IF(F179="No material change",OR(H179="",I179=""),FALSE),J179="",K179="",L179="",M179="",N179="",O179="",IF(OR(O179="Multiple independent lines",O179="One independent line"),P179="",FALSE),Q179="",IF(Q179&lt;&gt;"None",R179="",FALSE),S179="",T179="",U179="",V179="",W179=""),"Incomplete","Complete")))</x:f>
      </x:c>
      <x:c r="Z179" s="38" t="str">
        <x:f>IF(A179="","",IF(AB179="P00","Invalid controlled input",IF(AB179="P01","Incomplete",IF(OR(AB179="P02",AB179="P03",AB179="P04",AB179="P05",AB179="P06",AB179="P07",AB179="P08",AB179="P09"),"Not eligible","Eligible"))))</x:f>
      </x:c>
      <x:c r="AA179" s="38" t="str">
        <x:f>IF(A179="","",IF(AB179="P00","No confidence assigned",IF(AB179="P01","No confidence result",IF(OR(AB179="P02",AB179="P03",AB179="P04",AB179="P05",AB179="P06",AB179="P07",AB179="P08",AB179="P09"),"Confidence not assignable",IF(AB179="P10","Low confidence",IF(AB179="P11","Moderate confidence","High confidence"))))))</x:f>
      </x:c>
      <x:c r="AB179" s="38" t="str">
        <x:f>IF(A179="","",IF(X179="Invalid","P00",IF(Y179="Incomplete","P01",IF(F179="Refuse claim","P02",IF(F179="Review required","P03",IF(K179="Unresolved","P04",IF(OR(L179="No",L179="Unknown",L179="Partial"),"P05",IF(OR(J179="Missing",N179&lt;&gt;"None",M179="Not checked"),"P06",IF(OR(J179="Contradictory",M179="Material contradiction unresolved"),"P07",IF(OR(J179="Stale",S179="Stale for current decision",S179="Context not established",Q179="Material and unresolved"),"P08",IF(OR(AND(F179="Use with limits",G179=""),AND(F179="No material change",H179="Changed exact claim"),AND(F179="No material change",I179="Changed decision use"),AND(OR(O179="Multiple independent lines",O179="One independent line"),P179="Not established"),AND(Q179="None",R179&lt;&gt;"")),"P09",IF(OR(Q179="Material but bounded",AND(S179="Historical but deliberately bounded",J179="Limited / weak"),O179="Not established",AND(J179="Limited / weak",O179="Multiple independent lines",P179="Established independent origins",T179="Likely to change assessment"),AND(O179="Single-origin only",NOT(AND(F179="Use",J179="Fit",OR(K179="Supported",K179="Inferred"),L179="Yes",OR(M179="None found",M179="Apparent contradiction resolved"),N179="None",O179="Single-origin only",OR(Q179="None",Q179="Limited and visible"),S179="Fit for current decision",T179="Unlikely to change assessment"))),T179="Likely to change assessment"),"P10",IF(OR(AND(F179="No material change",NOT(AND(OR(F179="Use",F179="No material change"),IF(F179="No material change",AND(H179="Unchanged exact claim",I179="Unchanged decision use"),TRUE),J179="Fit",OR(K179="Supported",K179="Inferred"),L179="Yes",OR(M179="None found",M179="Apparent contradiction resolved"),N179="None",O179="Multiple independent lines",P179="Established independent origins",OR(Q179="None",Q179="Limited and visible"),S179="Fit for current decision",T179="Unlikely to change assessment"))),F179="Use with limits",S179="Historical but deliberately bounded",P179="Shared or dependent origins",O179="One independent line",AND(F179="Use",J179="Fit",OR(K179="Supported",K179="Inferred"),L179="Yes",OR(M179="None found",M179="Apparent contradiction resolved"),N179="None",O179="Single-origin only",OR(Q179="None",Q179="Limited and visible"),S179="Fit for current decision",T179="Unlikely to change assessment"),AND(J179="Limited / weak",O179="Multiple independent lines",P179="Established independent origins",OR(T179="Unlikely to change assessment",T179="Could change scope or wording")),T179="Could change scope or wording"),"P11",IF(AND(OR(F179="Use",F179="No material change"),IF(F179="No material change",AND(H179="Unchanged exact claim",I179="Unchanged decision use"),TRUE),J179="Fit",OR(K179="Supported",K179="Inferred"),L179="Yes",OR(M179="None found",M179="Apparent contradiction resolved"),N179="None",O179="Multiple independent lines",P179="Established independent origins",OR(Q179="None",Q179="Limited and visible"),S179="Fit for current decision",T179="Unlikely to change assessment"),"P12","P09"))))))))))))))</x:f>
      </x:c>
      <x:c r="AC179" s="38" t="str">
        <x:f>IF(A179="","",IF(AB179="P00","CONF-TECH-INVALID-ENUM",IF(AB179="P01","CONF-INCOMPLETE",IF(AB179="P02","CONF-UPSTREAM-REFUSE",IF(AB179="P03","CONF-UPSTREAM-REVIEW",IF(AB179="P04",IF(F179="No material change","CONF-SC-NMC-UNRESOLVED","CONF-UPSTREAM-UNRESOLVED"),IF(AB179="P05",IF(L179="Partial","CONF-DIRECT-FIT-PARTIAL","CONF-DIRECT-FIT"),IF(AB179="P06","CONF-MISSING-OR-UNCHECKED",IF(AB179="P07",IF(F179="No material change","CONF-SC-NMC-CONTRADICTION","CONF-CONTRADICTION"),IF(AB179="P08",IF(Q179="Material and unresolved","CONF-NOT-ASSIGNABLE-ASSUMPTION",IF(AND(F179="No material change",OR(J179="Stale",S179="Stale for current decision")),"CONF-SC-NMC-STALE",IF(S179="Context not established","CONF-NOT-ASSIGNABLE-CONTEXT","CONF-NOT-ASSIGNABLE-STALE-CURRENT"))),IF(AB179="P09",IF(AND(F179="Use with limits",G179=""),"CONF-SC-LIMIT-MISSING",IF(AND(F179="No material change",H179="Changed exact claim"),"CONF-SC-NMC-CLAIM-CHANGED",IF(AND(F179="No material change",I179="Changed decision use"),"CONF-SC-NMC-USE-CHANGED",IF(AND(OR(O179="Multiple independent lines",O179="One independent line"),P179="Not established"),"CONF-SC-INDEPENDENCE-UNPROVEN",IF(AND(Q179="None",R179&lt;&gt;""),"CONF-SC-ASSUMPTION-CONFLICT","CONF-SC-UNCLASSIFIED"))))),IF(AB179="P10",IF(Q179="Material but bounded","CONF-LOW-ASSUMPTION",IF(AND(S179="Historical but deliberately bounded",J179="Limited / weak"),"CONF-LOW-HISTORICAL",IF(O179="Not established","CONF-LOW-NOT-ESTABLISHED",IF(AND(J179="Limited / weak",O179="Multiple independent lines",P179="Established independent origins",T179="Likely to change assessment"),"CONF-LOW-WEAK-LINES",IF(AND(O179="Single-origin only",NOT(AND(F179="Use",J179="Fit",OR(K179="Supported",K179="Inferred"),L179="Yes",OR(M179="None found",M179="Apparent contradiction resolved"),N179="None",O179="Single-origin only",OR(Q179="None",Q179="Limited and visible"),S179="Fit for current decision",T179="Unlikely to change assessment"))),"CONF-LOW-SINGLE-ORIGIN","CONF-LOW-SENSITIVE"))))),IF(AB179="P11",IF(F179="No material change","CONF-MODERATE-NMC",IF(F179="Use with limits","CONF-MODERATE-LIMITED",IF(S179="Historical but deliberately bounded","CONF-MODERATE-HISTORICAL",IF(P179="Shared or dependent origins","CONF-MODERATE-SHARED-ORIGINS",IF(OR(O179="One independent line",AND(F179="Use",J179="Fit",OR(K179="Supported",K179="Inferred"),L179="Yes",OR(M179="None found",M179="Apparent contradiction resolved"),N179="None",O179="Single-origin only",OR(Q179="None",Q179="Limited and visible"),S179="Fit for current decision",T179="Unlikely to change assessment")),"CONF-MODERATE-ONE-LINE",IF(AND(J179="Limited / weak",O179="Multiple independent lines",P179="Established independent origins",OR(T179="Unlikely to change assessment",T179="Could change scope or wording")),"CONF-MODERATE-WEAK-LINES","CONF-MODERATE-SENSITIVE")))))),IF(AB179="P12",IF(F179="No material change","CONF-HIGH-NMC",IF(K179="Inferred","CONF-HIGH-INFERENCE-RETAINED","CONF-HIGH-DIRECT-INDEPENDENT")),""))))))))))))))</x:f>
      </x:c>
      <x:c r="AD179" s="38" t="str">
        <x:f>IF(A179="","",IF(AC179="A201-TECH-INVALID-ENUM","One or more active Stage 1 controlled values are invalid.",IF(AC179="A201-INCOMPLETE","The active Stage 1 assessment is incomplete.",IF(AC179="A201-UPSTREAM-REFUSE","What Counts as Reliable Evidence in Competitor Analysis? returned Refuse claim.",IF(AC179="A201-UPSTREAM-REVIEW","What Counts as Reliable Evidence in Competitor Analysis? returned Review required.",IF(AC179="A201-SC-NMC-UNRESOLVED","The no-material-change claim remains unresolved.",IF(AC179="A201-UPSTREAM-UNRESOLVED","The claim remains unresolved.",IF(AC179="A201-DIRECT-FIT","The evidence does not directly fit the exact submitted claim.",IF(AC179="A201-DIRECT-FIT-PARTIAL","The submitted claim only partially fits the evidence.",IF(AC179="A201-MISSING-OR-UNCHECKED","Required evidence is missing, unavailable, unknown, or contradiction checking is incomplete.",IF(AC179="A201-CONTRADICTION","A material contradiction remains unresolved.",IF(AC179="A201-SC-NMC-CONTRADICTION","The no-material-change submission contains an unresolved material contradiction.",IF(AC179="A201-NOT-ASSIGNABLE-ASSUMPTION","A material assumption remains unresolved.",IF(AC179="A201-NOT-ASSIGNABLE-CONTEXT","The relevant context is not established.",IF(AC179="A201-NOT-ASSIGNABLE-STALE-CURRENT","The evidence or context is stale for the current decision.",IF(AC179="A201-SC-NMC-STALE","The no-material-change assessment is stale for the current decision.",IF(AC179="A201-SC-ASSUMPTION-CONFLICT","The assumption category and detail conflict.",IF(AC179="A201-SC-INDEPENDENCE-UNPROVEN","Independent origins are not established.",IF(AC179="A201-SC-LIMIT-MISSING","Use with limits requires a named limitation.",IF(AC179="A201-SC-NMC-CLAIM-CHANGED","The exact claim changed, so prior confidence cannot be carried forward.",IF(AC179="A201-SC-NMC-USE-CHANGED","The decision use changed.",IF(AC179="A201-SC-UNCLASSIFIED","The valid input combination has no authorized classification.",IF(AC179="A201-LOW-ASSUMPTION","A bounded material assumption makes the eligible assessment fragile.",IF(AC179="A201-LOW-HISTORICAL","Historical, weak support makes the assessment fragile.",IF(AC179="A201-LOW-NOT-ESTABLISHED","Support exists but independent support is not established.",IF(AC179="A201-LOW-SENSITIVE","Plausible new evidence is likely to change the assessment.",IF(AC179="A201-LOW-SINGLE-ORIGIN","The eligible assessment depends on one origin and fails the stable single-origin conjunction.",IF(AC179="A201-LOW-WEAK-LINES","Multiple independent lines remain weak and the result is likely to change.",IF(AC179="A201-MODERATE-HISTORICAL","The evidence supports a deliberately historical, bounded assessment.",IF(AC179="A201-MODERATE-LIMITED","The assessment is eligible only within the named limitation.",IF(AC179="A201-MODERATE-NMC","The unchanged assessment remains eligible but retains meaningful uncertainty.",IF(AC179="A201-MODERATE-ONE-LINE","The assessment rests on one effective line of support.",IF(AC179="A201-MODERATE-SENSITIVE","Meaningful new evidence could change the scope or wording.",IF(AC179="A201-MODERATE-SHARED-ORIGINS","The lines share or depend on common origins, reducing independent corroboration.",IF(AC179="A201-MODERATE-WEAK-LINES","Established independent origins support the assessment, but the evidence remains limited or weak.",IF(AC179="A201-HIGH-DIRECT-INDEPENDENT","Direct, coherent support with established independent origins and limited visible assumptions supports the bounded assessment.",IF(AC179="A201-HIGH-INFERENCE-RETAINED","Direct, coherent support with established independent origins supports the bounded inference; it remains explicitly an inference.",IF(AC179="A201-HIGH-NMC","The exact claim and decision use are unchanged and the strong-support conditions remain satisfied.",""))))))))))))))))))))))))))))))))))))))</x:f>
      </x:c>
      <x:c r="AE179" s="38" t="str">
        <x:f>IF(A179="","",IF(Z179="Invalid controlled input","No confidence statement is permitted.",IF(Z179="Incomplete","No confidence statement is permitted until Stage 1 is complete.",IF(Z179="Not eligible","Confidence not assignable: no confidence statement is permitted for "&amp;C179&amp;" because "&amp;AD179&amp;" "&amp;AG179,IF(AA179="High confidence",IF(K179="Inferred","The evidence supports the inference that ","The available evidence strongly supports the assessment that ")&amp;C179&amp;", with High confidence within "&amp;D179&amp;". The principal remaining uncertainty is "&amp;U179,IF(AA179="Moderate confidence",IF(K179="Inferred","The evidence supports the inference that ","The available evidence supports the assessment that ")&amp;C179&amp;", with Moderate confidence within "&amp;D179&amp;". "&amp;U179&amp;" could change its scope or wording.",IF(K179="Inferred","The limited evidence supports the provisional inference that ","Limited evidence weakly supports the bounded assessment that ")&amp;C179&amp;". Treat it as provisional because "&amp;U179))))))</x:f>
      </x:c>
      <x:c r="AF179" s="38" t="str">
        <x:f>IF(A179="","",IF(Z179="Invalid controlled input","Do not preserve or reuse a previous result.",IF(Z179="Incomplete","Do not infer a result from partial inputs.",IF(Z179="Not eligible","Do not use High, Moderate or Low confidence, zero confidence, very low confidence, or wording that presents the claim as established.",IF(AA179="High confidence","Do not say certain, proven, guaranteed, definitely, conclusive, established fact, or assign a numerical probability.",IF(AA179="Moderate confidence","Do not say definitive, conclusive, established fact, or attach a percentage band.","Do not say shows, confirms, demonstrates as established, or use Low confidence to rescue an unsupported claim."))))))</x:f>
      </x:c>
      <x:c r="AG179" s="38" t="str">
        <x:f>IF(A179="","",IF(AC179="A201-TECH-INVALID-ENUM","Correct the exact invalid value and resubmit.",IF(AC179="A201-INCOMPLETE","Complete every active Stage 1 field.",IF(AC179="A201-UPSTREAM-REFUSE","Resolve or replace the refused claim through What Counts as Reliable Evidence in Competitor Analysis?.",IF(AC179="A201-UPSTREAM-REVIEW","Complete the review in What Counts as Reliable Evidence in Competitor Analysis? before confidence assessment.",IF(AC179="A201-SC-NMC-UNRESOLVED","Resolve the claim status upstream before assigning confidence.",IF(AC179="A201-UPSTREAM-UNRESOLVED","Resolve the claim status upstream before assigning confidence.",IF(AC179="A201-DIRECT-FIT","Narrow or replace the claim and rerun What Counts as Reliable Evidence in Competitor Analysis?.",IF(AC179="A201-DIRECT-FIT-PARTIAL","Submit the separately narrowed proposition approved through What Counts as Reliable Evidence in Competitor Analysis? as the new Exact claim with Direct claim fit set to Yes.",IF(AC179="A201-MISSING-OR-UNCHECKED","Recover or document the required evidence and complete the review in What Counts as Reliable Evidence in Competitor Analysis? before assigning confidence.",IF(AC179="A201-CONTRADICTION","Resolve or preserve the contradiction through How to Handle Contradictory Competitor Evidence before assigning confidence.",IF(AC179="A201-SC-NMC-CONTRADICTION","Resolve or preserve the contradiction through How to Handle Contradictory Competitor Evidence before assigning confidence.",IF(AC179="A201-NOT-ASSIGNABLE-ASSUMPTION","Resolve the material assumption or narrow the claim.",IF(AC179="A201-NOT-ASSIGNABLE-CONTEXT","Establish the relevant context before assigning confidence.",IF(AC179="A201-NOT-ASSIGNABLE-STALE-CURRENT","Update or historically bind the evidence through When Competitor Evidence Becomes Too Old to Use.",IF(AC179="A201-SC-NMC-STALE","Run a fresh assessment with current evidence.",IF(AC179="A201-SC-ASSUMPTION-CONFLICT","Choose a bounded assumption category or remove the detail.",IF(AC179="A201-SC-INDEPENDENCE-UNPROVEN","Trace origins or correct the support category.",IF(AC179="A201-SC-LIMIT-MISSING","Add the exact limitation or correct the upstream outcome.",IF(AC179="A201-SC-NMC-CLAIM-CHANGED","Run a fresh assessment.",IF(AC179="A201-SC-NMC-USE-CHANGED","Run a fresh assessment for the new use.",IF(AC179="A201-SC-UNCLASSIFIED","Return to method governance; do not invent a result.",IF(AC179="A201-LOW-ASSUMPTION","Keep the assumption explicit and seek evidence that could remove it.",IF(AC179="A201-LOW-HISTORICAL","Use only historically bounded wording and seek current evidence.",IF(AC179="A201-LOW-NOT-ESTABLISHED","Trace provenance or collect genuinely independent evidence.",IF(AC179="A201-LOW-SENSITIVE","Collect the evidence most likely to change the result.",IF(AC179="A201-LOW-SINGLE-ORIGIN","Seek genuinely independent corroboration.",IF(AC179="A201-LOW-WEAK-LINES","Strengthen direct support before consequential use.",IF(AC179="A201-MODERATE-HISTORICAL","Do not generalize it to the current decision without fresh evidence.",IF(AC179="A201-MODERATE-LIMITED","Reopen if the named limitation no longer holds.",IF(AC179="A201-MODERATE-NMC","Reopen if the exact claim, use, evidence or context changes.",IF(AC179="A201-MODERATE-ONE-LINE","A second genuinely independent line could change scope or wording.",IF(AC179="A201-MODERATE-SENSITIVE","Name the likely change trigger and keep the statement bounded.",IF(AC179="A201-MODERATE-SHARED-ORIGINS","Seek genuinely independent origins.",IF(AC179="A201-MODERATE-WEAK-LINES","Strengthen the direct evidence and preserve the limitation.",IF(AC179="A201-HIGH-DIRECT-INDEPENDENT","Reopen on the named evidence, context, assumption or decision-use trigger.",IF(AC179="A201-HIGH-INFERENCE-RETAINED","Retain the inference marker and reopen on the named trigger.",IF(AC179="A201-HIGH-NMC","Reopen on the named evidence, context, assumption or decision-use trigger.",""))))))))))))))))))))))))))))))))))))))</x:f>
      </x:c>
      <x:c r="AH179" s="38" t="str">
        <x:f>IF(A179="","",IF(Z179&lt;&gt;"Eligible","",IF(AND(V179="Consequential / high-impact",W179="Hard to reverse"),"CONF-OVERLAY-CONSEQUENCE + CONF-OVERLAY-HARD-TO-REVERSE",IF(AND(AA179="Low confidence",W179="Hard to reverse"),"CONF-OVERLAY-HARD-TO-REVERSE",IF(V179="Consequential / high-impact","CONF-OVERLAY-CONSEQUENCE",IF(W179="Hard to reverse","CONF-OVERLAY-HARD-TO-REVERSE",IF(OR(V179="Material / decision-changing",W179="Costly to reverse"),"CONF-OVERLAY-CONSEQUENCE","")))))))</x:f>
      </x:c>
      <x:c r="AI179" s="38" t="str">
        <x:f>IF(A179="","",IF(Z179&lt;&gt;"Eligible","",IF(AND(V179="Consequential / high-impact",W179="Hard to reverse"),IF(AA179="Low confidence","Independent review and formal approval required; default to deferral, evidence collection or a reversible test.","Independent accountable review and formal approval required before a consequential, hard-to-reverse action."),IF(AND(AA179="Low confidence",W179="Hard to reverse"),"Independent review and formal approval required; default to deferral, evidence collection or a reversible test.",IF(V179="Consequential / high-impact","Independent accountable review and formal approval required.",IF(W179="Hard to reverse","Independent review required before a hard-to-reverse action.",IF(OR(V179="Material / decision-changing",W179="Costly to reverse"),"Accountable reviewer required before material use.","Owner review; reopen on the named trigger.")))))))</x:f>
      </x:c>
      <x:c r="AJ179" s="38" t="str">
        <x:f>IF(A179="","",IF(Z179&lt;&gt;"Eligible","",IF(AND(V179="Consequential / high-impact",W179="Hard to reverse"),IF(AA179="Low confidence","Do not make an irreversible commitment from this Low-confidence assessment.","Prefer a reversible step and proceed only within the recorded scope after independent review; confidence itself is unchanged."),IF(AND(AA179="Low confidence",W179="Hard to reverse"),"Do not make an irreversible commitment from this Low-confidence assessment.",IF(V179="Consequential / high-impact","Proceed only within the recorded scope after independent review; confidence itself is unchanged.",IF(W179="Hard to reverse","Prefer a reversible step until review is complete.",IF(OR(V179="Material / decision-changing",W179="Costly to reverse"),"Use only after accountable review and within the stated boundary.","Proceed within the stated scope and preserve the reopen condition.")))))))</x:f>
      </x:c>
      <x:c r="AK179" s="37"/>
      <x:c r="AL179" s="37"/>
      <x:c r="AM179" s="37"/>
      <x:c r="AN179" s="37"/>
      <x:c r="AO179" s="42"/>
      <x:c r="AP179" s="38" t="str">
        <x:f>IF(A179="","",IF(Z179&lt;&gt;"Eligible","Not active",IF(OR(AND(AN179&lt;&gt;"",NOT(OR(EXACT(AN179,"Yes"),EXACT(AN179,"No")))),AND(AO179&lt;&gt;"",NOT(ISNUMBER(AO179)))),"H00",IF(OR(AK179="",AM179="",AN179=""),"H01",IF(AND(OR(V179="Material / decision-changing",V179="Consequential / high-impact",W179="Costly to reverse",W179="Hard to reverse"),AL179=""),"H02",IF(AND(OR(V179="Consequential / high-impact",W179="Hard to reverse"),AK179&lt;&gt;"",AL179&lt;&gt;"",EXACT(AK179,AL179)),"H03",IF(AND(AN179="Yes",AO179=""),"H04",IF(AND(AN179="No",AO179&lt;&gt;""),"H05","H06"))))))))</x:f>
      </x:c>
      <x:c r="AQ179" s="38" t="str">
        <x:f>IF(A179="","",IF(AP179="Not active","Not active",IF(OR(AP179="H00",AP179="H01",AP179="H04"),"Incomplete",IF(OR(AP179="H02",AP179="H03",AP179="H05"),"Draft","Complete"))))</x:f>
      </x:c>
      <x:c r="AR179" s="38" t="str">
        <x:f>IF(A179="","",IF(AP179="H00","CONF-HANDOFF-INVALID",IF(AP179="H01","CONF-HANDOFF-INCOMPLETE",IF(AP179="H02","CONF-HANDOFF-REVIEWER",IF(AP179="H03","CONF-HANDOFF-INDEPENDENCE",IF(AP179="H04","CONF-HANDOFF-DATE",IF(AP179="H05","CONF-HANDOFF-DATE-NOT-MATERIAL","")))))))</x:f>
      </x:c>
      <x:c r="AS179" s="38" t="str">
        <x:f>IF(A179="","",IF(AP179="H06","Permitted","Prohibited"))</x:f>
      </x:c>
      <x:c r="AT179" s="38" t="str">
        <x:f>IF(A179="","",IF(OR(AB179="P179",AB179="P180",AB179="P182",AB179="P183"),"What Counts as Reliable Evidence in Competitor Analysis?",IF(AB179="P181","Observed, Inferred and Unresolved Evidence",IF(AB179="P184","How to Handle Contradictory Competitor Evidence",IF(AB179="P185","When Competitor Evidence Becomes Too Old to Use","")))))</x:f>
      </x:c>
      <x:c r="AU179" s="38" t="str">
        <x:f>IF(A179="","","SERPIFAI Confidence Statement Method v1.0.1")</x:f>
      </x:c>
      <x:c r="AV179" s="38" t="str">
        <x:f>IF(A179="","","Qualitative evidence-and-uncertainty protocol; not probability, calibrated accuracy, scoring, assurance or a guarantee.")</x:f>
      </x:c>
    </x:row>
    <x:row r="180">
      <x:c r="A180" s="37"/>
      <x:c r="B180" s="37"/>
      <x:c r="C180" s="37"/>
      <x:c r="D180" s="37"/>
      <x:c r="E180" s="42"/>
      <x:c r="F180" s="37"/>
      <x:c r="G180" s="37"/>
      <x:c r="H180" s="37"/>
      <x:c r="I180" s="37"/>
      <x:c r="J180" s="37"/>
      <x:c r="K180" s="37"/>
      <x:c r="L180" s="37"/>
      <x:c r="M180" s="37"/>
      <x:c r="N180" s="37"/>
      <x:c r="O180" s="37"/>
      <x:c r="P180" s="37"/>
      <x:c r="Q180" s="37"/>
      <x:c r="R180" s="37"/>
      <x:c r="S180" s="37"/>
      <x:c r="T180" s="37"/>
      <x:c r="U180" s="37"/>
      <x:c r="V180" s="37"/>
      <x:c r="W180" s="37"/>
      <x:c r="X180" s="38" t="str">
        <x:f>IF(A180="","",IF(NOT(AND(OR(EXACT(F180,"Use"),EXACT(F180,"Use with limits"),EXACT(F180,"Review required"),EXACT(F180,"Refuse claim"),EXACT(F180,"No material change")),OR(EXACT(J180,"Fit"),EXACT(J180,"Limited / weak"),EXACT(J180,"Stale"),EXACT(J180,"Contradictory"),EXACT(J180,"Missing")),OR(EXACT(K180,"Supported"),EXACT(K180,"Inferred"),EXACT(K180,"Unresolved")),OR(EXACT(L180,"Yes"),EXACT(L180,"Partial"),EXACT(L180,"No"),EXACT(L180,"Unknown")),OR(EXACT(M180,"None found"),EXACT(M180,"Apparent contradiction resolved"),EXACT(M180,"Material contradiction unresolved"),EXACT(M180,"Not checked")),OR(EXACT(N180,"None"),EXACT(N180,"Recoverable missing evidence"),EXACT(N180,"Material evidence unavailable"),EXACT(N180,"Unknown")),OR(EXACT(O180,"Multiple independent lines"),EXACT(O180,"One independent line"),EXACT(O180,"Single-origin only"),EXACT(O180,"Not established")),OR(EXACT(Q180,"None"),EXACT(Q180,"Limited and visible"),EXACT(Q180,"Material but bounded"),EXACT(Q180,"Material and unresolved")),OR(EXACT(S180,"Fit for current decision"),EXACT(S180,"Historical but deliberately bounded"),EXACT(S180,"Stale for current decision"),EXACT(S180,"Context not established")),OR(EXACT(T180,"Unlikely to change assessment"),EXACT(T180,"Could change scope or wording"),EXACT(T180,"Likely to change assessment")),OR(EXACT(V180,"Routine / descriptive"),EXACT(V180,"Material / decision-changing"),EXACT(V180,"Consequential / high-impact")),OR(EXACT(W180,"Easy to reverse"),EXACT(W180,"Costly to reverse"),EXACT(W180,"Hard to reverse")),IF(F180="No material change",OR(EXACT(H180,"Unchanged exact claim"),EXACT(H180,"Changed exact claim")),TRUE),IF(F180="No material change",OR(EXACT(I180,"Unchanged decision use"),EXACT(I180,"Changed decision use")),TRUE),IF(OR(O180="Multiple independent lines",O180="One independent line"),OR(EXACT(P180,"Established independent origins"),EXACT(P180,"Shared or dependent origins"),EXACT(P180,"Not established")),TRUE))),"Invalid","Valid"))</x:f>
      </x:c>
      <x:c r="Y180" s="38" t="str">
        <x:f>IF(A180="","",IF(X180="Invalid","Not evaluated after P00",IF(OR(C180="",D180="",F180="",IF(F180="No material change",OR(H180="",I180=""),FALSE),J180="",K180="",L180="",M180="",N180="",O180="",IF(OR(O180="Multiple independent lines",O180="One independent line"),P180="",FALSE),Q180="",IF(Q180&lt;&gt;"None",R180="",FALSE),S180="",T180="",U180="",V180="",W180=""),"Incomplete","Complete")))</x:f>
      </x:c>
      <x:c r="Z180" s="38" t="str">
        <x:f>IF(A180="","",IF(AB180="P00","Invalid controlled input",IF(AB180="P01","Incomplete",IF(OR(AB180="P02",AB180="P03",AB180="P04",AB180="P05",AB180="P06",AB180="P07",AB180="P08",AB180="P09"),"Not eligible","Eligible"))))</x:f>
      </x:c>
      <x:c r="AA180" s="38" t="str">
        <x:f>IF(A180="","",IF(AB180="P00","No confidence assigned",IF(AB180="P01","No confidence result",IF(OR(AB180="P02",AB180="P03",AB180="P04",AB180="P05",AB180="P06",AB180="P07",AB180="P08",AB180="P09"),"Confidence not assignable",IF(AB180="P10","Low confidence",IF(AB180="P11","Moderate confidence","High confidence"))))))</x:f>
      </x:c>
      <x:c r="AB180" s="38" t="str">
        <x:f>IF(A180="","",IF(X180="Invalid","P00",IF(Y180="Incomplete","P01",IF(F180="Refuse claim","P02",IF(F180="Review required","P03",IF(K180="Unresolved","P04",IF(OR(L180="No",L180="Unknown",L180="Partial"),"P05",IF(OR(J180="Missing",N180&lt;&gt;"None",M180="Not checked"),"P06",IF(OR(J180="Contradictory",M180="Material contradiction unresolved"),"P07",IF(OR(J180="Stale",S180="Stale for current decision",S180="Context not established",Q180="Material and unresolved"),"P08",IF(OR(AND(F180="Use with limits",G180=""),AND(F180="No material change",H180="Changed exact claim"),AND(F180="No material change",I180="Changed decision use"),AND(OR(O180="Multiple independent lines",O180="One independent line"),P180="Not established"),AND(Q180="None",R180&lt;&gt;"")),"P09",IF(OR(Q180="Material but bounded",AND(S180="Historical but deliberately bounded",J180="Limited / weak"),O180="Not established",AND(J180="Limited / weak",O180="Multiple independent lines",P180="Established independent origins",T180="Likely to change assessment"),AND(O180="Single-origin only",NOT(AND(F180="Use",J180="Fit",OR(K180="Supported",K180="Inferred"),L180="Yes",OR(M180="None found",M180="Apparent contradiction resolved"),N180="None",O180="Single-origin only",OR(Q180="None",Q180="Limited and visible"),S180="Fit for current decision",T180="Unlikely to change assessment"))),T180="Likely to change assessment"),"P10",IF(OR(AND(F180="No material change",NOT(AND(OR(F180="Use",F180="No material change"),IF(F180="No material change",AND(H180="Unchanged exact claim",I180="Unchanged decision use"),TRUE),J180="Fit",OR(K180="Supported",K180="Inferred"),L180="Yes",OR(M180="None found",M180="Apparent contradiction resolved"),N180="None",O180="Multiple independent lines",P180="Established independent origins",OR(Q180="None",Q180="Limited and visible"),S180="Fit for current decision",T180="Unlikely to change assessment"))),F180="Use with limits",S180="Historical but deliberately bounded",P180="Shared or dependent origins",O180="One independent line",AND(F180="Use",J180="Fit",OR(K180="Supported",K180="Inferred"),L180="Yes",OR(M180="None found",M180="Apparent contradiction resolved"),N180="None",O180="Single-origin only",OR(Q180="None",Q180="Limited and visible"),S180="Fit for current decision",T180="Unlikely to change assessment"),AND(J180="Limited / weak",O180="Multiple independent lines",P180="Established independent origins",OR(T180="Unlikely to change assessment",T180="Could change scope or wording")),T180="Could change scope or wording"),"P11",IF(AND(OR(F180="Use",F180="No material change"),IF(F180="No material change",AND(H180="Unchanged exact claim",I180="Unchanged decision use"),TRUE),J180="Fit",OR(K180="Supported",K180="Inferred"),L180="Yes",OR(M180="None found",M180="Apparent contradiction resolved"),N180="None",O180="Multiple independent lines",P180="Established independent origins",OR(Q180="None",Q180="Limited and visible"),S180="Fit for current decision",T180="Unlikely to change assessment"),"P12","P09"))))))))))))))</x:f>
      </x:c>
      <x:c r="AC180" s="38" t="str">
        <x:f>IF(A180="","",IF(AB180="P00","CONF-TECH-INVALID-ENUM",IF(AB180="P01","CONF-INCOMPLETE",IF(AB180="P02","CONF-UPSTREAM-REFUSE",IF(AB180="P03","CONF-UPSTREAM-REVIEW",IF(AB180="P04",IF(F180="No material change","CONF-SC-NMC-UNRESOLVED","CONF-UPSTREAM-UNRESOLVED"),IF(AB180="P05",IF(L180="Partial","CONF-DIRECT-FIT-PARTIAL","CONF-DIRECT-FIT"),IF(AB180="P06","CONF-MISSING-OR-UNCHECKED",IF(AB180="P07",IF(F180="No material change","CONF-SC-NMC-CONTRADICTION","CONF-CONTRADICTION"),IF(AB180="P08",IF(Q180="Material and unresolved","CONF-NOT-ASSIGNABLE-ASSUMPTION",IF(AND(F180="No material change",OR(J180="Stale",S180="Stale for current decision")),"CONF-SC-NMC-STALE",IF(S180="Context not established","CONF-NOT-ASSIGNABLE-CONTEXT","CONF-NOT-ASSIGNABLE-STALE-CURRENT"))),IF(AB180="P09",IF(AND(F180="Use with limits",G180=""),"CONF-SC-LIMIT-MISSING",IF(AND(F180="No material change",H180="Changed exact claim"),"CONF-SC-NMC-CLAIM-CHANGED",IF(AND(F180="No material change",I180="Changed decision use"),"CONF-SC-NMC-USE-CHANGED",IF(AND(OR(O180="Multiple independent lines",O180="One independent line"),P180="Not established"),"CONF-SC-INDEPENDENCE-UNPROVEN",IF(AND(Q180="None",R180&lt;&gt;""),"CONF-SC-ASSUMPTION-CONFLICT","CONF-SC-UNCLASSIFIED"))))),IF(AB180="P10",IF(Q180="Material but bounded","CONF-LOW-ASSUMPTION",IF(AND(S180="Historical but deliberately bounded",J180="Limited / weak"),"CONF-LOW-HISTORICAL",IF(O180="Not established","CONF-LOW-NOT-ESTABLISHED",IF(AND(J180="Limited / weak",O180="Multiple independent lines",P180="Established independent origins",T180="Likely to change assessment"),"CONF-LOW-WEAK-LINES",IF(AND(O180="Single-origin only",NOT(AND(F180="Use",J180="Fit",OR(K180="Supported",K180="Inferred"),L180="Yes",OR(M180="None found",M180="Apparent contradiction resolved"),N180="None",O180="Single-origin only",OR(Q180="None",Q180="Limited and visible"),S180="Fit for current decision",T180="Unlikely to change assessment"))),"CONF-LOW-SINGLE-ORIGIN","CONF-LOW-SENSITIVE"))))),IF(AB180="P11",IF(F180="No material change","CONF-MODERATE-NMC",IF(F180="Use with limits","CONF-MODERATE-LIMITED",IF(S180="Historical but deliberately bounded","CONF-MODERATE-HISTORICAL",IF(P180="Shared or dependent origins","CONF-MODERATE-SHARED-ORIGINS",IF(OR(O180="One independent line",AND(F180="Use",J180="Fit",OR(K180="Supported",K180="Inferred"),L180="Yes",OR(M180="None found",M180="Apparent contradiction resolved"),N180="None",O180="Single-origin only",OR(Q180="None",Q180="Limited and visible"),S180="Fit for current decision",T180="Unlikely to change assessment")),"CONF-MODERATE-ONE-LINE",IF(AND(J180="Limited / weak",O180="Multiple independent lines",P180="Established independent origins",OR(T180="Unlikely to change assessment",T180="Could change scope or wording")),"CONF-MODERATE-WEAK-LINES","CONF-MODERATE-SENSITIVE")))))),IF(AB180="P12",IF(F180="No material change","CONF-HIGH-NMC",IF(K180="Inferred","CONF-HIGH-INFERENCE-RETAINED","CONF-HIGH-DIRECT-INDEPENDENT")),""))))))))))))))</x:f>
      </x:c>
      <x:c r="AD180" s="38" t="str">
        <x:f>IF(A180="","",IF(AC180="A202-TECH-INVALID-ENUM","One or more active Stage 1 controlled values are invalid.",IF(AC180="A202-INCOMPLETE","The active Stage 1 assessment is incomplete.",IF(AC180="A202-UPSTREAM-REFUSE","What Counts as Reliable Evidence in Competitor Analysis? returned Refuse claim.",IF(AC180="A202-UPSTREAM-REVIEW","What Counts as Reliable Evidence in Competitor Analysis? returned Review required.",IF(AC180="A202-SC-NMC-UNRESOLVED","The no-material-change claim remains unresolved.",IF(AC180="A202-UPSTREAM-UNRESOLVED","The claim remains unresolved.",IF(AC180="A202-DIRECT-FIT","The evidence does not directly fit the exact submitted claim.",IF(AC180="A202-DIRECT-FIT-PARTIAL","The submitted claim only partially fits the evidence.",IF(AC180="A202-MISSING-OR-UNCHECKED","Required evidence is missing, unavailable, unknown, or contradiction checking is incomplete.",IF(AC180="A202-CONTRADICTION","A material contradiction remains unresolved.",IF(AC180="A202-SC-NMC-CONTRADICTION","The no-material-change submission contains an unresolved material contradiction.",IF(AC180="A202-NOT-ASSIGNABLE-ASSUMPTION","A material assumption remains unresolved.",IF(AC180="A202-NOT-ASSIGNABLE-CONTEXT","The relevant context is not established.",IF(AC180="A202-NOT-ASSIGNABLE-STALE-CURRENT","The evidence or context is stale for the current decision.",IF(AC180="A202-SC-NMC-STALE","The no-material-change assessment is stale for the current decision.",IF(AC180="A202-SC-ASSUMPTION-CONFLICT","The assumption category and detail conflict.",IF(AC180="A202-SC-INDEPENDENCE-UNPROVEN","Independent origins are not established.",IF(AC180="A202-SC-LIMIT-MISSING","Use with limits requires a named limitation.",IF(AC180="A202-SC-NMC-CLAIM-CHANGED","The exact claim changed, so prior confidence cannot be carried forward.",IF(AC180="A202-SC-NMC-USE-CHANGED","The decision use changed.",IF(AC180="A202-SC-UNCLASSIFIED","The valid input combination has no authorized classification.",IF(AC180="A202-LOW-ASSUMPTION","A bounded material assumption makes the eligible assessment fragile.",IF(AC180="A202-LOW-HISTORICAL","Historical, weak support makes the assessment fragile.",IF(AC180="A202-LOW-NOT-ESTABLISHED","Support exists but independent support is not established.",IF(AC180="A202-LOW-SENSITIVE","Plausible new evidence is likely to change the assessment.",IF(AC180="A202-LOW-SINGLE-ORIGIN","The eligible assessment depends on one origin and fails the stable single-origin conjunction.",IF(AC180="A202-LOW-WEAK-LINES","Multiple independent lines remain weak and the result is likely to change.",IF(AC180="A202-MODERATE-HISTORICAL","The evidence supports a deliberately historical, bounded assessment.",IF(AC180="A202-MODERATE-LIMITED","The assessment is eligible only within the named limitation.",IF(AC180="A202-MODERATE-NMC","The unchanged assessment remains eligible but retains meaningful uncertainty.",IF(AC180="A202-MODERATE-ONE-LINE","The assessment rests on one effective line of support.",IF(AC180="A202-MODERATE-SENSITIVE","Meaningful new evidence could change the scope or wording.",IF(AC180="A202-MODERATE-SHARED-ORIGINS","The lines share or depend on common origins, reducing independent corroboration.",IF(AC180="A202-MODERATE-WEAK-LINES","Established independent origins support the assessment, but the evidence remains limited or weak.",IF(AC180="A202-HIGH-DIRECT-INDEPENDENT","Direct, coherent support with established independent origins and limited visible assumptions supports the bounded assessment.",IF(AC180="A202-HIGH-INFERENCE-RETAINED","Direct, coherent support with established independent origins supports the bounded inference; it remains explicitly an inference.",IF(AC180="A202-HIGH-NMC","The exact claim and decision use are unchanged and the strong-support conditions remain satisfied.",""))))))))))))))))))))))))))))))))))))))</x:f>
      </x:c>
      <x:c r="AE180" s="38" t="str">
        <x:f>IF(A180="","",IF(Z180="Invalid controlled input","No confidence statement is permitted.",IF(Z180="Incomplete","No confidence statement is permitted until Stage 1 is complete.",IF(Z180="Not eligible","Confidence not assignable: no confidence statement is permitted for "&amp;C180&amp;" because "&amp;AD180&amp;" "&amp;AG180,IF(AA180="High confidence",IF(K180="Inferred","The evidence supports the inference that ","The available evidence strongly supports the assessment that ")&amp;C180&amp;", with High confidence within "&amp;D180&amp;". The principal remaining uncertainty is "&amp;U180,IF(AA180="Moderate confidence",IF(K180="Inferred","The evidence supports the inference that ","The available evidence supports the assessment that ")&amp;C180&amp;", with Moderate confidence within "&amp;D180&amp;". "&amp;U180&amp;" could change its scope or wording.",IF(K180="Inferred","The limited evidence supports the provisional inference that ","Limited evidence weakly supports the bounded assessment that ")&amp;C180&amp;". Treat it as provisional because "&amp;U180))))))</x:f>
      </x:c>
      <x:c r="AF180" s="38" t="str">
        <x:f>IF(A180="","",IF(Z180="Invalid controlled input","Do not preserve or reuse a previous result.",IF(Z180="Incomplete","Do not infer a result from partial inputs.",IF(Z180="Not eligible","Do not use High, Moderate or Low confidence, zero confidence, very low confidence, or wording that presents the claim as established.",IF(AA180="High confidence","Do not say certain, proven, guaranteed, definitely, conclusive, established fact, or assign a numerical probability.",IF(AA180="Moderate confidence","Do not say definitive, conclusive, established fact, or attach a percentage band.","Do not say shows, confirms, demonstrates as established, or use Low confidence to rescue an unsupported claim."))))))</x:f>
      </x:c>
      <x:c r="AG180" s="38" t="str">
        <x:f>IF(A180="","",IF(AC180="A202-TECH-INVALID-ENUM","Correct the exact invalid value and resubmit.",IF(AC180="A202-INCOMPLETE","Complete every active Stage 1 field.",IF(AC180="A202-UPSTREAM-REFUSE","Resolve or replace the refused claim through What Counts as Reliable Evidence in Competitor Analysis?.",IF(AC180="A202-UPSTREAM-REVIEW","Complete the review in What Counts as Reliable Evidence in Competitor Analysis? before confidence assessment.",IF(AC180="A202-SC-NMC-UNRESOLVED","Resolve the claim status upstream before assigning confidence.",IF(AC180="A202-UPSTREAM-UNRESOLVED","Resolve the claim status upstream before assigning confidence.",IF(AC180="A202-DIRECT-FIT","Narrow or replace the claim and rerun What Counts as Reliable Evidence in Competitor Analysis?.",IF(AC180="A202-DIRECT-FIT-PARTIAL","Submit the separately narrowed proposition approved through What Counts as Reliable Evidence in Competitor Analysis? as the new Exact claim with Direct claim fit set to Yes.",IF(AC180="A202-MISSING-OR-UNCHECKED","Recover or document the required evidence and complete the review in What Counts as Reliable Evidence in Competitor Analysis? before assigning confidence.",IF(AC180="A202-CONTRADICTION","Resolve or preserve the contradiction through How to Handle Contradictory Competitor Evidence before assigning confidence.",IF(AC180="A202-SC-NMC-CONTRADICTION","Resolve or preserve the contradiction through How to Handle Contradictory Competitor Evidence before assigning confidence.",IF(AC180="A202-NOT-ASSIGNABLE-ASSUMPTION","Resolve the material assumption or narrow the claim.",IF(AC180="A202-NOT-ASSIGNABLE-CONTEXT","Establish the relevant context before assigning confidence.",IF(AC180="A202-NOT-ASSIGNABLE-STALE-CURRENT","Update or historically bind the evidence through When Competitor Evidence Becomes Too Old to Use.",IF(AC180="A202-SC-NMC-STALE","Run a fresh assessment with current evidence.",IF(AC180="A202-SC-ASSUMPTION-CONFLICT","Choose a bounded assumption category or remove the detail.",IF(AC180="A202-SC-INDEPENDENCE-UNPROVEN","Trace origins or correct the support category.",IF(AC180="A202-SC-LIMIT-MISSING","Add the exact limitation or correct the upstream outcome.",IF(AC180="A202-SC-NMC-CLAIM-CHANGED","Run a fresh assessment.",IF(AC180="A202-SC-NMC-USE-CHANGED","Run a fresh assessment for the new use.",IF(AC180="A202-SC-UNCLASSIFIED","Return to method governance; do not invent a result.",IF(AC180="A202-LOW-ASSUMPTION","Keep the assumption explicit and seek evidence that could remove it.",IF(AC180="A202-LOW-HISTORICAL","Use only historically bounded wording and seek current evidence.",IF(AC180="A202-LOW-NOT-ESTABLISHED","Trace provenance or collect genuinely independent evidence.",IF(AC180="A202-LOW-SENSITIVE","Collect the evidence most likely to change the result.",IF(AC180="A202-LOW-SINGLE-ORIGIN","Seek genuinely independent corroboration.",IF(AC180="A202-LOW-WEAK-LINES","Strengthen direct support before consequential use.",IF(AC180="A202-MODERATE-HISTORICAL","Do not generalize it to the current decision without fresh evidence.",IF(AC180="A202-MODERATE-LIMITED","Reopen if the named limitation no longer holds.",IF(AC180="A202-MODERATE-NMC","Reopen if the exact claim, use, evidence or context changes.",IF(AC180="A202-MODERATE-ONE-LINE","A second genuinely independent line could change scope or wording.",IF(AC180="A202-MODERATE-SENSITIVE","Name the likely change trigger and keep the statement bounded.",IF(AC180="A202-MODERATE-SHARED-ORIGINS","Seek genuinely independent origins.",IF(AC180="A202-MODERATE-WEAK-LINES","Strengthen the direct evidence and preserve the limitation.",IF(AC180="A202-HIGH-DIRECT-INDEPENDENT","Reopen on the named evidence, context, assumption or decision-use trigger.",IF(AC180="A202-HIGH-INFERENCE-RETAINED","Retain the inference marker and reopen on the named trigger.",IF(AC180="A202-HIGH-NMC","Reopen on the named evidence, context, assumption or decision-use trigger.",""))))))))))))))))))))))))))))))))))))))</x:f>
      </x:c>
      <x:c r="AH180" s="38" t="str">
        <x:f>IF(A180="","",IF(Z180&lt;&gt;"Eligible","",IF(AND(V180="Consequential / high-impact",W180="Hard to reverse"),"CONF-OVERLAY-CONSEQUENCE + CONF-OVERLAY-HARD-TO-REVERSE",IF(AND(AA180="Low confidence",W180="Hard to reverse"),"CONF-OVERLAY-HARD-TO-REVERSE",IF(V180="Consequential / high-impact","CONF-OVERLAY-CONSEQUENCE",IF(W180="Hard to reverse","CONF-OVERLAY-HARD-TO-REVERSE",IF(OR(V180="Material / decision-changing",W180="Costly to reverse"),"CONF-OVERLAY-CONSEQUENCE","")))))))</x:f>
      </x:c>
      <x:c r="AI180" s="38" t="str">
        <x:f>IF(A180="","",IF(Z180&lt;&gt;"Eligible","",IF(AND(V180="Consequential / high-impact",W180="Hard to reverse"),IF(AA180="Low confidence","Independent review and formal approval required; default to deferral, evidence collection or a reversible test.","Independent accountable review and formal approval required before a consequential, hard-to-reverse action."),IF(AND(AA180="Low confidence",W180="Hard to reverse"),"Independent review and formal approval required; default to deferral, evidence collection or a reversible test.",IF(V180="Consequential / high-impact","Independent accountable review and formal approval required.",IF(W180="Hard to reverse","Independent review required before a hard-to-reverse action.",IF(OR(V180="Material / decision-changing",W180="Costly to reverse"),"Accountable reviewer required before material use.","Owner review; reopen on the named trigger.")))))))</x:f>
      </x:c>
      <x:c r="AJ180" s="38" t="str">
        <x:f>IF(A180="","",IF(Z180&lt;&gt;"Eligible","",IF(AND(V180="Consequential / high-impact",W180="Hard to reverse"),IF(AA180="Low confidence","Do not make an irreversible commitment from this Low-confidence assessment.","Prefer a reversible step and proceed only within the recorded scope after independent review; confidence itself is unchanged."),IF(AND(AA180="Low confidence",W180="Hard to reverse"),"Do not make an irreversible commitment from this Low-confidence assessment.",IF(V180="Consequential / high-impact","Proceed only within the recorded scope after independent review; confidence itself is unchanged.",IF(W180="Hard to reverse","Prefer a reversible step until review is complete.",IF(OR(V180="Material / decision-changing",W180="Costly to reverse"),"Use only after accountable review and within the stated boundary.","Proceed within the stated scope and preserve the reopen condition.")))))))</x:f>
      </x:c>
      <x:c r="AK180" s="37"/>
      <x:c r="AL180" s="37"/>
      <x:c r="AM180" s="37"/>
      <x:c r="AN180" s="37"/>
      <x:c r="AO180" s="42"/>
      <x:c r="AP180" s="38" t="str">
        <x:f>IF(A180="","",IF(Z180&lt;&gt;"Eligible","Not active",IF(OR(AND(AN180&lt;&gt;"",NOT(OR(EXACT(AN180,"Yes"),EXACT(AN180,"No")))),AND(AO180&lt;&gt;"",NOT(ISNUMBER(AO180)))),"H00",IF(OR(AK180="",AM180="",AN180=""),"H01",IF(AND(OR(V180="Material / decision-changing",V180="Consequential / high-impact",W180="Costly to reverse",W180="Hard to reverse"),AL180=""),"H02",IF(AND(OR(V180="Consequential / high-impact",W180="Hard to reverse"),AK180&lt;&gt;"",AL180&lt;&gt;"",EXACT(AK180,AL180)),"H03",IF(AND(AN180="Yes",AO180=""),"H04",IF(AND(AN180="No",AO180&lt;&gt;""),"H05","H06"))))))))</x:f>
      </x:c>
      <x:c r="AQ180" s="38" t="str">
        <x:f>IF(A180="","",IF(AP180="Not active","Not active",IF(OR(AP180="H00",AP180="H01",AP180="H04"),"Incomplete",IF(OR(AP180="H02",AP180="H03",AP180="H05"),"Draft","Complete"))))</x:f>
      </x:c>
      <x:c r="AR180" s="38" t="str">
        <x:f>IF(A180="","",IF(AP180="H00","CONF-HANDOFF-INVALID",IF(AP180="H01","CONF-HANDOFF-INCOMPLETE",IF(AP180="H02","CONF-HANDOFF-REVIEWER",IF(AP180="H03","CONF-HANDOFF-INDEPENDENCE",IF(AP180="H04","CONF-HANDOFF-DATE",IF(AP180="H05","CONF-HANDOFF-DATE-NOT-MATERIAL","")))))))</x:f>
      </x:c>
      <x:c r="AS180" s="38" t="str">
        <x:f>IF(A180="","",IF(AP180="H06","Permitted","Prohibited"))</x:f>
      </x:c>
      <x:c r="AT180" s="38" t="str">
        <x:f>IF(A180="","",IF(OR(AB180="P180",AB180="P181",AB180="P183",AB180="P184"),"What Counts as Reliable Evidence in Competitor Analysis?",IF(AB180="P182","Observed, Inferred and Unresolved Evidence",IF(AB180="P185","How to Handle Contradictory Competitor Evidence",IF(AB180="P186","When Competitor Evidence Becomes Too Old to Use","")))))</x:f>
      </x:c>
      <x:c r="AU180" s="38" t="str">
        <x:f>IF(A180="","","SERPIFAI Confidence Statement Method v1.0.1")</x:f>
      </x:c>
      <x:c r="AV180" s="38" t="str">
        <x:f>IF(A180="","","Qualitative evidence-and-uncertainty protocol; not probability, calibrated accuracy, scoring, assurance or a guarantee.")</x:f>
      </x:c>
    </x:row>
    <x:row r="181">
      <x:c r="A181" s="37"/>
      <x:c r="B181" s="37"/>
      <x:c r="C181" s="37"/>
      <x:c r="D181" s="37"/>
      <x:c r="E181" s="42"/>
      <x:c r="F181" s="37"/>
      <x:c r="G181" s="37"/>
      <x:c r="H181" s="37"/>
      <x:c r="I181" s="37"/>
      <x:c r="J181" s="37"/>
      <x:c r="K181" s="37"/>
      <x:c r="L181" s="37"/>
      <x:c r="M181" s="37"/>
      <x:c r="N181" s="37"/>
      <x:c r="O181" s="37"/>
      <x:c r="P181" s="37"/>
      <x:c r="Q181" s="37"/>
      <x:c r="R181" s="37"/>
      <x:c r="S181" s="37"/>
      <x:c r="T181" s="37"/>
      <x:c r="U181" s="37"/>
      <x:c r="V181" s="37"/>
      <x:c r="W181" s="37"/>
      <x:c r="X181" s="38" t="str">
        <x:f>IF(A181="","",IF(NOT(AND(OR(EXACT(F181,"Use"),EXACT(F181,"Use with limits"),EXACT(F181,"Review required"),EXACT(F181,"Refuse claim"),EXACT(F181,"No material change")),OR(EXACT(J181,"Fit"),EXACT(J181,"Limited / weak"),EXACT(J181,"Stale"),EXACT(J181,"Contradictory"),EXACT(J181,"Missing")),OR(EXACT(K181,"Supported"),EXACT(K181,"Inferred"),EXACT(K181,"Unresolved")),OR(EXACT(L181,"Yes"),EXACT(L181,"Partial"),EXACT(L181,"No"),EXACT(L181,"Unknown")),OR(EXACT(M181,"None found"),EXACT(M181,"Apparent contradiction resolved"),EXACT(M181,"Material contradiction unresolved"),EXACT(M181,"Not checked")),OR(EXACT(N181,"None"),EXACT(N181,"Recoverable missing evidence"),EXACT(N181,"Material evidence unavailable"),EXACT(N181,"Unknown")),OR(EXACT(O181,"Multiple independent lines"),EXACT(O181,"One independent line"),EXACT(O181,"Single-origin only"),EXACT(O181,"Not established")),OR(EXACT(Q181,"None"),EXACT(Q181,"Limited and visible"),EXACT(Q181,"Material but bounded"),EXACT(Q181,"Material and unresolved")),OR(EXACT(S181,"Fit for current decision"),EXACT(S181,"Historical but deliberately bounded"),EXACT(S181,"Stale for current decision"),EXACT(S181,"Context not established")),OR(EXACT(T181,"Unlikely to change assessment"),EXACT(T181,"Could change scope or wording"),EXACT(T181,"Likely to change assessment")),OR(EXACT(V181,"Routine / descriptive"),EXACT(V181,"Material / decision-changing"),EXACT(V181,"Consequential / high-impact")),OR(EXACT(W181,"Easy to reverse"),EXACT(W181,"Costly to reverse"),EXACT(W181,"Hard to reverse")),IF(F181="No material change",OR(EXACT(H181,"Unchanged exact claim"),EXACT(H181,"Changed exact claim")),TRUE),IF(F181="No material change",OR(EXACT(I181,"Unchanged decision use"),EXACT(I181,"Changed decision use")),TRUE),IF(OR(O181="Multiple independent lines",O181="One independent line"),OR(EXACT(P181,"Established independent origins"),EXACT(P181,"Shared or dependent origins"),EXACT(P181,"Not established")),TRUE))),"Invalid","Valid"))</x:f>
      </x:c>
      <x:c r="Y181" s="38" t="str">
        <x:f>IF(A181="","",IF(X181="Invalid","Not evaluated after P00",IF(OR(C181="",D181="",F181="",IF(F181="No material change",OR(H181="",I181=""),FALSE),J181="",K181="",L181="",M181="",N181="",O181="",IF(OR(O181="Multiple independent lines",O181="One independent line"),P181="",FALSE),Q181="",IF(Q181&lt;&gt;"None",R181="",FALSE),S181="",T181="",U181="",V181="",W181=""),"Incomplete","Complete")))</x:f>
      </x:c>
      <x:c r="Z181" s="38" t="str">
        <x:f>IF(A181="","",IF(AB181="P00","Invalid controlled input",IF(AB181="P01","Incomplete",IF(OR(AB181="P02",AB181="P03",AB181="P04",AB181="P05",AB181="P06",AB181="P07",AB181="P08",AB181="P09"),"Not eligible","Eligible"))))</x:f>
      </x:c>
      <x:c r="AA181" s="38" t="str">
        <x:f>IF(A181="","",IF(AB181="P00","No confidence assigned",IF(AB181="P01","No confidence result",IF(OR(AB181="P02",AB181="P03",AB181="P04",AB181="P05",AB181="P06",AB181="P07",AB181="P08",AB181="P09"),"Confidence not assignable",IF(AB181="P10","Low confidence",IF(AB181="P11","Moderate confidence","High confidence"))))))</x:f>
      </x:c>
      <x:c r="AB181" s="38" t="str">
        <x:f>IF(A181="","",IF(X181="Invalid","P00",IF(Y181="Incomplete","P01",IF(F181="Refuse claim","P02",IF(F181="Review required","P03",IF(K181="Unresolved","P04",IF(OR(L181="No",L181="Unknown",L181="Partial"),"P05",IF(OR(J181="Missing",N181&lt;&gt;"None",M181="Not checked"),"P06",IF(OR(J181="Contradictory",M181="Material contradiction unresolved"),"P07",IF(OR(J181="Stale",S181="Stale for current decision",S181="Context not established",Q181="Material and unresolved"),"P08",IF(OR(AND(F181="Use with limits",G181=""),AND(F181="No material change",H181="Changed exact claim"),AND(F181="No material change",I181="Changed decision use"),AND(OR(O181="Multiple independent lines",O181="One independent line"),P181="Not established"),AND(Q181="None",R181&lt;&gt;"")),"P09",IF(OR(Q181="Material but bounded",AND(S181="Historical but deliberately bounded",J181="Limited / weak"),O181="Not established",AND(J181="Limited / weak",O181="Multiple independent lines",P181="Established independent origins",T181="Likely to change assessment"),AND(O181="Single-origin only",NOT(AND(F181="Use",J181="Fit",OR(K181="Supported",K181="Inferred"),L181="Yes",OR(M181="None found",M181="Apparent contradiction resolved"),N181="None",O181="Single-origin only",OR(Q181="None",Q181="Limited and visible"),S181="Fit for current decision",T181="Unlikely to change assessment"))),T181="Likely to change assessment"),"P10",IF(OR(AND(F181="No material change",NOT(AND(OR(F181="Use",F181="No material change"),IF(F181="No material change",AND(H181="Unchanged exact claim",I181="Unchanged decision use"),TRUE),J181="Fit",OR(K181="Supported",K181="Inferred"),L181="Yes",OR(M181="None found",M181="Apparent contradiction resolved"),N181="None",O181="Multiple independent lines",P181="Established independent origins",OR(Q181="None",Q181="Limited and visible"),S181="Fit for current decision",T181="Unlikely to change assessment"))),F181="Use with limits",S181="Historical but deliberately bounded",P181="Shared or dependent origins",O181="One independent line",AND(F181="Use",J181="Fit",OR(K181="Supported",K181="Inferred"),L181="Yes",OR(M181="None found",M181="Apparent contradiction resolved"),N181="None",O181="Single-origin only",OR(Q181="None",Q181="Limited and visible"),S181="Fit for current decision",T181="Unlikely to change assessment"),AND(J181="Limited / weak",O181="Multiple independent lines",P181="Established independent origins",OR(T181="Unlikely to change assessment",T181="Could change scope or wording")),T181="Could change scope or wording"),"P11",IF(AND(OR(F181="Use",F181="No material change"),IF(F181="No material change",AND(H181="Unchanged exact claim",I181="Unchanged decision use"),TRUE),J181="Fit",OR(K181="Supported",K181="Inferred"),L181="Yes",OR(M181="None found",M181="Apparent contradiction resolved"),N181="None",O181="Multiple independent lines",P181="Established independent origins",OR(Q181="None",Q181="Limited and visible"),S181="Fit for current decision",T181="Unlikely to change assessment"),"P12","P09"))))))))))))))</x:f>
      </x:c>
      <x:c r="AC181" s="38" t="str">
        <x:f>IF(A181="","",IF(AB181="P00","CONF-TECH-INVALID-ENUM",IF(AB181="P01","CONF-INCOMPLETE",IF(AB181="P02","CONF-UPSTREAM-REFUSE",IF(AB181="P03","CONF-UPSTREAM-REVIEW",IF(AB181="P04",IF(F181="No material change","CONF-SC-NMC-UNRESOLVED","CONF-UPSTREAM-UNRESOLVED"),IF(AB181="P05",IF(L181="Partial","CONF-DIRECT-FIT-PARTIAL","CONF-DIRECT-FIT"),IF(AB181="P06","CONF-MISSING-OR-UNCHECKED",IF(AB181="P07",IF(F181="No material change","CONF-SC-NMC-CONTRADICTION","CONF-CONTRADICTION"),IF(AB181="P08",IF(Q181="Material and unresolved","CONF-NOT-ASSIGNABLE-ASSUMPTION",IF(AND(F181="No material change",OR(J181="Stale",S181="Stale for current decision")),"CONF-SC-NMC-STALE",IF(S181="Context not established","CONF-NOT-ASSIGNABLE-CONTEXT","CONF-NOT-ASSIGNABLE-STALE-CURRENT"))),IF(AB181="P09",IF(AND(F181="Use with limits",G181=""),"CONF-SC-LIMIT-MISSING",IF(AND(F181="No material change",H181="Changed exact claim"),"CONF-SC-NMC-CLAIM-CHANGED",IF(AND(F181="No material change",I181="Changed decision use"),"CONF-SC-NMC-USE-CHANGED",IF(AND(OR(O181="Multiple independent lines",O181="One independent line"),P181="Not established"),"CONF-SC-INDEPENDENCE-UNPROVEN",IF(AND(Q181="None",R181&lt;&gt;""),"CONF-SC-ASSUMPTION-CONFLICT","CONF-SC-UNCLASSIFIED"))))),IF(AB181="P10",IF(Q181="Material but bounded","CONF-LOW-ASSUMPTION",IF(AND(S181="Historical but deliberately bounded",J181="Limited / weak"),"CONF-LOW-HISTORICAL",IF(O181="Not established","CONF-LOW-NOT-ESTABLISHED",IF(AND(J181="Limited / weak",O181="Multiple independent lines",P181="Established independent origins",T181="Likely to change assessment"),"CONF-LOW-WEAK-LINES",IF(AND(O181="Single-origin only",NOT(AND(F181="Use",J181="Fit",OR(K181="Supported",K181="Inferred"),L181="Yes",OR(M181="None found",M181="Apparent contradiction resolved"),N181="None",O181="Single-origin only",OR(Q181="None",Q181="Limited and visible"),S181="Fit for current decision",T181="Unlikely to change assessment"))),"CONF-LOW-SINGLE-ORIGIN","CONF-LOW-SENSITIVE"))))),IF(AB181="P11",IF(F181="No material change","CONF-MODERATE-NMC",IF(F181="Use with limits","CONF-MODERATE-LIMITED",IF(S181="Historical but deliberately bounded","CONF-MODERATE-HISTORICAL",IF(P181="Shared or dependent origins","CONF-MODERATE-SHARED-ORIGINS",IF(OR(O181="One independent line",AND(F181="Use",J181="Fit",OR(K181="Supported",K181="Inferred"),L181="Yes",OR(M181="None found",M181="Apparent contradiction resolved"),N181="None",O181="Single-origin only",OR(Q181="None",Q181="Limited and visible"),S181="Fit for current decision",T181="Unlikely to change assessment")),"CONF-MODERATE-ONE-LINE",IF(AND(J181="Limited / weak",O181="Multiple independent lines",P181="Established independent origins",OR(T181="Unlikely to change assessment",T181="Could change scope or wording")),"CONF-MODERATE-WEAK-LINES","CONF-MODERATE-SENSITIVE")))))),IF(AB181="P12",IF(F181="No material change","CONF-HIGH-NMC",IF(K181="Inferred","CONF-HIGH-INFERENCE-RETAINED","CONF-HIGH-DIRECT-INDEPENDENT")),""))))))))))))))</x:f>
      </x:c>
      <x:c r="AD181" s="38" t="str">
        <x:f>IF(A181="","",IF(AC181="A203-TECH-INVALID-ENUM","One or more active Stage 1 controlled values are invalid.",IF(AC181="A203-INCOMPLETE","The active Stage 1 assessment is incomplete.",IF(AC181="A203-UPSTREAM-REFUSE","What Counts as Reliable Evidence in Competitor Analysis? returned Refuse claim.",IF(AC181="A203-UPSTREAM-REVIEW","What Counts as Reliable Evidence in Competitor Analysis? returned Review required.",IF(AC181="A203-SC-NMC-UNRESOLVED","The no-material-change claim remains unresolved.",IF(AC181="A203-UPSTREAM-UNRESOLVED","The claim remains unresolved.",IF(AC181="A203-DIRECT-FIT","The evidence does not directly fit the exact submitted claim.",IF(AC181="A203-DIRECT-FIT-PARTIAL","The submitted claim only partially fits the evidence.",IF(AC181="A203-MISSING-OR-UNCHECKED","Required evidence is missing, unavailable, unknown, or contradiction checking is incomplete.",IF(AC181="A203-CONTRADICTION","A material contradiction remains unresolved.",IF(AC181="A203-SC-NMC-CONTRADICTION","The no-material-change submission contains an unresolved material contradiction.",IF(AC181="A203-NOT-ASSIGNABLE-ASSUMPTION","A material assumption remains unresolved.",IF(AC181="A203-NOT-ASSIGNABLE-CONTEXT","The relevant context is not established.",IF(AC181="A203-NOT-ASSIGNABLE-STALE-CURRENT","The evidence or context is stale for the current decision.",IF(AC181="A203-SC-NMC-STALE","The no-material-change assessment is stale for the current decision.",IF(AC181="A203-SC-ASSUMPTION-CONFLICT","The assumption category and detail conflict.",IF(AC181="A203-SC-INDEPENDENCE-UNPROVEN","Independent origins are not established.",IF(AC181="A203-SC-LIMIT-MISSING","Use with limits requires a named limitation.",IF(AC181="A203-SC-NMC-CLAIM-CHANGED","The exact claim changed, so prior confidence cannot be carried forward.",IF(AC181="A203-SC-NMC-USE-CHANGED","The decision use changed.",IF(AC181="A203-SC-UNCLASSIFIED","The valid input combination has no authorized classification.",IF(AC181="A203-LOW-ASSUMPTION","A bounded material assumption makes the eligible assessment fragile.",IF(AC181="A203-LOW-HISTORICAL","Historical, weak support makes the assessment fragile.",IF(AC181="A203-LOW-NOT-ESTABLISHED","Support exists but independent support is not established.",IF(AC181="A203-LOW-SENSITIVE","Plausible new evidence is likely to change the assessment.",IF(AC181="A203-LOW-SINGLE-ORIGIN","The eligible assessment depends on one origin and fails the stable single-origin conjunction.",IF(AC181="A203-LOW-WEAK-LINES","Multiple independent lines remain weak and the result is likely to change.",IF(AC181="A203-MODERATE-HISTORICAL","The evidence supports a deliberately historical, bounded assessment.",IF(AC181="A203-MODERATE-LIMITED","The assessment is eligible only within the named limitation.",IF(AC181="A203-MODERATE-NMC","The unchanged assessment remains eligible but retains meaningful uncertainty.",IF(AC181="A203-MODERATE-ONE-LINE","The assessment rests on one effective line of support.",IF(AC181="A203-MODERATE-SENSITIVE","Meaningful new evidence could change the scope or wording.",IF(AC181="A203-MODERATE-SHARED-ORIGINS","The lines share or depend on common origins, reducing independent corroboration.",IF(AC181="A203-MODERATE-WEAK-LINES","Established independent origins support the assessment, but the evidence remains limited or weak.",IF(AC181="A203-HIGH-DIRECT-INDEPENDENT","Direct, coherent support with established independent origins and limited visible assumptions supports the bounded assessment.",IF(AC181="A203-HIGH-INFERENCE-RETAINED","Direct, coherent support with established independent origins supports the bounded inference; it remains explicitly an inference.",IF(AC181="A203-HIGH-NMC","The exact claim and decision use are unchanged and the strong-support conditions remain satisfied.",""))))))))))))))))))))))))))))))))))))))</x:f>
      </x:c>
      <x:c r="AE181" s="38" t="str">
        <x:f>IF(A181="","",IF(Z181="Invalid controlled input","No confidence statement is permitted.",IF(Z181="Incomplete","No confidence statement is permitted until Stage 1 is complete.",IF(Z181="Not eligible","Confidence not assignable: no confidence statement is permitted for "&amp;C181&amp;" because "&amp;AD181&amp;" "&amp;AG181,IF(AA181="High confidence",IF(K181="Inferred","The evidence supports the inference that ","The available evidence strongly supports the assessment that ")&amp;C181&amp;", with High confidence within "&amp;D181&amp;". The principal remaining uncertainty is "&amp;U181,IF(AA181="Moderate confidence",IF(K181="Inferred","The evidence supports the inference that ","The available evidence supports the assessment that ")&amp;C181&amp;", with Moderate confidence within "&amp;D181&amp;". "&amp;U181&amp;" could change its scope or wording.",IF(K181="Inferred","The limited evidence supports the provisional inference that ","Limited evidence weakly supports the bounded assessment that ")&amp;C181&amp;". Treat it as provisional because "&amp;U181))))))</x:f>
      </x:c>
      <x:c r="AF181" s="38" t="str">
        <x:f>IF(A181="","",IF(Z181="Invalid controlled input","Do not preserve or reuse a previous result.",IF(Z181="Incomplete","Do not infer a result from partial inputs.",IF(Z181="Not eligible","Do not use High, Moderate or Low confidence, zero confidence, very low confidence, or wording that presents the claim as established.",IF(AA181="High confidence","Do not say certain, proven, guaranteed, definitely, conclusive, established fact, or assign a numerical probability.",IF(AA181="Moderate confidence","Do not say definitive, conclusive, established fact, or attach a percentage band.","Do not say shows, confirms, demonstrates as established, or use Low confidence to rescue an unsupported claim."))))))</x:f>
      </x:c>
      <x:c r="AG181" s="38" t="str">
        <x:f>IF(A181="","",IF(AC181="A203-TECH-INVALID-ENUM","Correct the exact invalid value and resubmit.",IF(AC181="A203-INCOMPLETE","Complete every active Stage 1 field.",IF(AC181="A203-UPSTREAM-REFUSE","Resolve or replace the refused claim through What Counts as Reliable Evidence in Competitor Analysis?.",IF(AC181="A203-UPSTREAM-REVIEW","Complete the review in What Counts as Reliable Evidence in Competitor Analysis? before confidence assessment.",IF(AC181="A203-SC-NMC-UNRESOLVED","Resolve the claim status upstream before assigning confidence.",IF(AC181="A203-UPSTREAM-UNRESOLVED","Resolve the claim status upstream before assigning confidence.",IF(AC181="A203-DIRECT-FIT","Narrow or replace the claim and rerun What Counts as Reliable Evidence in Competitor Analysis?.",IF(AC181="A203-DIRECT-FIT-PARTIAL","Submit the separately narrowed proposition approved through What Counts as Reliable Evidence in Competitor Analysis? as the new Exact claim with Direct claim fit set to Yes.",IF(AC181="A203-MISSING-OR-UNCHECKED","Recover or document the required evidence and complete the review in What Counts as Reliable Evidence in Competitor Analysis? before assigning confidence.",IF(AC181="A203-CONTRADICTION","Resolve or preserve the contradiction through How to Handle Contradictory Competitor Evidence before assigning confidence.",IF(AC181="A203-SC-NMC-CONTRADICTION","Resolve or preserve the contradiction through How to Handle Contradictory Competitor Evidence before assigning confidence.",IF(AC181="A203-NOT-ASSIGNABLE-ASSUMPTION","Resolve the material assumption or narrow the claim.",IF(AC181="A203-NOT-ASSIGNABLE-CONTEXT","Establish the relevant context before assigning confidence.",IF(AC181="A203-NOT-ASSIGNABLE-STALE-CURRENT","Update or historically bind the evidence through When Competitor Evidence Becomes Too Old to Use.",IF(AC181="A203-SC-NMC-STALE","Run a fresh assessment with current evidence.",IF(AC181="A203-SC-ASSUMPTION-CONFLICT","Choose a bounded assumption category or remove the detail.",IF(AC181="A203-SC-INDEPENDENCE-UNPROVEN","Trace origins or correct the support category.",IF(AC181="A203-SC-LIMIT-MISSING","Add the exact limitation or correct the upstream outcome.",IF(AC181="A203-SC-NMC-CLAIM-CHANGED","Run a fresh assessment.",IF(AC181="A203-SC-NMC-USE-CHANGED","Run a fresh assessment for the new use.",IF(AC181="A203-SC-UNCLASSIFIED","Return to method governance; do not invent a result.",IF(AC181="A203-LOW-ASSUMPTION","Keep the assumption explicit and seek evidence that could remove it.",IF(AC181="A203-LOW-HISTORICAL","Use only historically bounded wording and seek current evidence.",IF(AC181="A203-LOW-NOT-ESTABLISHED","Trace provenance or collect genuinely independent evidence.",IF(AC181="A203-LOW-SENSITIVE","Collect the evidence most likely to change the result.",IF(AC181="A203-LOW-SINGLE-ORIGIN","Seek genuinely independent corroboration.",IF(AC181="A203-LOW-WEAK-LINES","Strengthen direct support before consequential use.",IF(AC181="A203-MODERATE-HISTORICAL","Do not generalize it to the current decision without fresh evidence.",IF(AC181="A203-MODERATE-LIMITED","Reopen if the named limitation no longer holds.",IF(AC181="A203-MODERATE-NMC","Reopen if the exact claim, use, evidence or context changes.",IF(AC181="A203-MODERATE-ONE-LINE","A second genuinely independent line could change scope or wording.",IF(AC181="A203-MODERATE-SENSITIVE","Name the likely change trigger and keep the statement bounded.",IF(AC181="A203-MODERATE-SHARED-ORIGINS","Seek genuinely independent origins.",IF(AC181="A203-MODERATE-WEAK-LINES","Strengthen the direct evidence and preserve the limitation.",IF(AC181="A203-HIGH-DIRECT-INDEPENDENT","Reopen on the named evidence, context, assumption or decision-use trigger.",IF(AC181="A203-HIGH-INFERENCE-RETAINED","Retain the inference marker and reopen on the named trigger.",IF(AC181="A203-HIGH-NMC","Reopen on the named evidence, context, assumption or decision-use trigger.",""))))))))))))))))))))))))))))))))))))))</x:f>
      </x:c>
      <x:c r="AH181" s="38" t="str">
        <x:f>IF(A181="","",IF(Z181&lt;&gt;"Eligible","",IF(AND(V181="Consequential / high-impact",W181="Hard to reverse"),"CONF-OVERLAY-CONSEQUENCE + CONF-OVERLAY-HARD-TO-REVERSE",IF(AND(AA181="Low confidence",W181="Hard to reverse"),"CONF-OVERLAY-HARD-TO-REVERSE",IF(V181="Consequential / high-impact","CONF-OVERLAY-CONSEQUENCE",IF(W181="Hard to reverse","CONF-OVERLAY-HARD-TO-REVERSE",IF(OR(V181="Material / decision-changing",W181="Costly to reverse"),"CONF-OVERLAY-CONSEQUENCE","")))))))</x:f>
      </x:c>
      <x:c r="AI181" s="38" t="str">
        <x:f>IF(A181="","",IF(Z181&lt;&gt;"Eligible","",IF(AND(V181="Consequential / high-impact",W181="Hard to reverse"),IF(AA181="Low confidence","Independent review and formal approval required; default to deferral, evidence collection or a reversible test.","Independent accountable review and formal approval required before a consequential, hard-to-reverse action."),IF(AND(AA181="Low confidence",W181="Hard to reverse"),"Independent review and formal approval required; default to deferral, evidence collection or a reversible test.",IF(V181="Consequential / high-impact","Independent accountable review and formal approval required.",IF(W181="Hard to reverse","Independent review required before a hard-to-reverse action.",IF(OR(V181="Material / decision-changing",W181="Costly to reverse"),"Accountable reviewer required before material use.","Owner review; reopen on the named trigger.")))))))</x:f>
      </x:c>
      <x:c r="AJ181" s="38" t="str">
        <x:f>IF(A181="","",IF(Z181&lt;&gt;"Eligible","",IF(AND(V181="Consequential / high-impact",W181="Hard to reverse"),IF(AA181="Low confidence","Do not make an irreversible commitment from this Low-confidence assessment.","Prefer a reversible step and proceed only within the recorded scope after independent review; confidence itself is unchanged."),IF(AND(AA181="Low confidence",W181="Hard to reverse"),"Do not make an irreversible commitment from this Low-confidence assessment.",IF(V181="Consequential / high-impact","Proceed only within the recorded scope after independent review; confidence itself is unchanged.",IF(W181="Hard to reverse","Prefer a reversible step until review is complete.",IF(OR(V181="Material / decision-changing",W181="Costly to reverse"),"Use only after accountable review and within the stated boundary.","Proceed within the stated scope and preserve the reopen condition.")))))))</x:f>
      </x:c>
      <x:c r="AK181" s="37"/>
      <x:c r="AL181" s="37"/>
      <x:c r="AM181" s="37"/>
      <x:c r="AN181" s="37"/>
      <x:c r="AO181" s="42"/>
      <x:c r="AP181" s="38" t="str">
        <x:f>IF(A181="","",IF(Z181&lt;&gt;"Eligible","Not active",IF(OR(AND(AN181&lt;&gt;"",NOT(OR(EXACT(AN181,"Yes"),EXACT(AN181,"No")))),AND(AO181&lt;&gt;"",NOT(ISNUMBER(AO181)))),"H00",IF(OR(AK181="",AM181="",AN181=""),"H01",IF(AND(OR(V181="Material / decision-changing",V181="Consequential / high-impact",W181="Costly to reverse",W181="Hard to reverse"),AL181=""),"H02",IF(AND(OR(V181="Consequential / high-impact",W181="Hard to reverse"),AK181&lt;&gt;"",AL181&lt;&gt;"",EXACT(AK181,AL181)),"H03",IF(AND(AN181="Yes",AO181=""),"H04",IF(AND(AN181="No",AO181&lt;&gt;""),"H05","H06"))))))))</x:f>
      </x:c>
      <x:c r="AQ181" s="38" t="str">
        <x:f>IF(A181="","",IF(AP181="Not active","Not active",IF(OR(AP181="H00",AP181="H01",AP181="H04"),"Incomplete",IF(OR(AP181="H02",AP181="H03",AP181="H05"),"Draft","Complete"))))</x:f>
      </x:c>
      <x:c r="AR181" s="38" t="str">
        <x:f>IF(A181="","",IF(AP181="H00","CONF-HANDOFF-INVALID",IF(AP181="H01","CONF-HANDOFF-INCOMPLETE",IF(AP181="H02","CONF-HANDOFF-REVIEWER",IF(AP181="H03","CONF-HANDOFF-INDEPENDENCE",IF(AP181="H04","CONF-HANDOFF-DATE",IF(AP181="H05","CONF-HANDOFF-DATE-NOT-MATERIAL","")))))))</x:f>
      </x:c>
      <x:c r="AS181" s="38" t="str">
        <x:f>IF(A181="","",IF(AP181="H06","Permitted","Prohibited"))</x:f>
      </x:c>
      <x:c r="AT181" s="38" t="str">
        <x:f>IF(A181="","",IF(OR(AB181="P181",AB181="P182",AB181="P184",AB181="P185"),"What Counts as Reliable Evidence in Competitor Analysis?",IF(AB181="P183","Observed, Inferred and Unresolved Evidence",IF(AB181="P186","How to Handle Contradictory Competitor Evidence",IF(AB181="P187","When Competitor Evidence Becomes Too Old to Use","")))))</x:f>
      </x:c>
      <x:c r="AU181" s="38" t="str">
        <x:f>IF(A181="","","SERPIFAI Confidence Statement Method v1.0.1")</x:f>
      </x:c>
      <x:c r="AV181" s="38" t="str">
        <x:f>IF(A181="","","Qualitative evidence-and-uncertainty protocol; not probability, calibrated accuracy, scoring, assurance or a guarantee.")</x:f>
      </x:c>
    </x:row>
    <x:row r="182">
      <x:c r="A182" s="37"/>
      <x:c r="B182" s="37"/>
      <x:c r="C182" s="37"/>
      <x:c r="D182" s="37"/>
      <x:c r="E182" s="42"/>
      <x:c r="F182" s="37"/>
      <x:c r="G182" s="37"/>
      <x:c r="H182" s="37"/>
      <x:c r="I182" s="37"/>
      <x:c r="J182" s="37"/>
      <x:c r="K182" s="37"/>
      <x:c r="L182" s="37"/>
      <x:c r="M182" s="37"/>
      <x:c r="N182" s="37"/>
      <x:c r="O182" s="37"/>
      <x:c r="P182" s="37"/>
      <x:c r="Q182" s="37"/>
      <x:c r="R182" s="37"/>
      <x:c r="S182" s="37"/>
      <x:c r="T182" s="37"/>
      <x:c r="U182" s="37"/>
      <x:c r="V182" s="37"/>
      <x:c r="W182" s="37"/>
      <x:c r="X182" s="38" t="str">
        <x:f>IF(A182="","",IF(NOT(AND(OR(EXACT(F182,"Use"),EXACT(F182,"Use with limits"),EXACT(F182,"Review required"),EXACT(F182,"Refuse claim"),EXACT(F182,"No material change")),OR(EXACT(J182,"Fit"),EXACT(J182,"Limited / weak"),EXACT(J182,"Stale"),EXACT(J182,"Contradictory"),EXACT(J182,"Missing")),OR(EXACT(K182,"Supported"),EXACT(K182,"Inferred"),EXACT(K182,"Unresolved")),OR(EXACT(L182,"Yes"),EXACT(L182,"Partial"),EXACT(L182,"No"),EXACT(L182,"Unknown")),OR(EXACT(M182,"None found"),EXACT(M182,"Apparent contradiction resolved"),EXACT(M182,"Material contradiction unresolved"),EXACT(M182,"Not checked")),OR(EXACT(N182,"None"),EXACT(N182,"Recoverable missing evidence"),EXACT(N182,"Material evidence unavailable"),EXACT(N182,"Unknown")),OR(EXACT(O182,"Multiple independent lines"),EXACT(O182,"One independent line"),EXACT(O182,"Single-origin only"),EXACT(O182,"Not established")),OR(EXACT(Q182,"None"),EXACT(Q182,"Limited and visible"),EXACT(Q182,"Material but bounded"),EXACT(Q182,"Material and unresolved")),OR(EXACT(S182,"Fit for current decision"),EXACT(S182,"Historical but deliberately bounded"),EXACT(S182,"Stale for current decision"),EXACT(S182,"Context not established")),OR(EXACT(T182,"Unlikely to change assessment"),EXACT(T182,"Could change scope or wording"),EXACT(T182,"Likely to change assessment")),OR(EXACT(V182,"Routine / descriptive"),EXACT(V182,"Material / decision-changing"),EXACT(V182,"Consequential / high-impact")),OR(EXACT(W182,"Easy to reverse"),EXACT(W182,"Costly to reverse"),EXACT(W182,"Hard to reverse")),IF(F182="No material change",OR(EXACT(H182,"Unchanged exact claim"),EXACT(H182,"Changed exact claim")),TRUE),IF(F182="No material change",OR(EXACT(I182,"Unchanged decision use"),EXACT(I182,"Changed decision use")),TRUE),IF(OR(O182="Multiple independent lines",O182="One independent line"),OR(EXACT(P182,"Established independent origins"),EXACT(P182,"Shared or dependent origins"),EXACT(P182,"Not established")),TRUE))),"Invalid","Valid"))</x:f>
      </x:c>
      <x:c r="Y182" s="38" t="str">
        <x:f>IF(A182="","",IF(X182="Invalid","Not evaluated after P00",IF(OR(C182="",D182="",F182="",IF(F182="No material change",OR(H182="",I182=""),FALSE),J182="",K182="",L182="",M182="",N182="",O182="",IF(OR(O182="Multiple independent lines",O182="One independent line"),P182="",FALSE),Q182="",IF(Q182&lt;&gt;"None",R182="",FALSE),S182="",T182="",U182="",V182="",W182=""),"Incomplete","Complete")))</x:f>
      </x:c>
      <x:c r="Z182" s="38" t="str">
        <x:f>IF(A182="","",IF(AB182="P00","Invalid controlled input",IF(AB182="P01","Incomplete",IF(OR(AB182="P02",AB182="P03",AB182="P04",AB182="P05",AB182="P06",AB182="P07",AB182="P08",AB182="P09"),"Not eligible","Eligible"))))</x:f>
      </x:c>
      <x:c r="AA182" s="38" t="str">
        <x:f>IF(A182="","",IF(AB182="P00","No confidence assigned",IF(AB182="P01","No confidence result",IF(OR(AB182="P02",AB182="P03",AB182="P04",AB182="P05",AB182="P06",AB182="P07",AB182="P08",AB182="P09"),"Confidence not assignable",IF(AB182="P10","Low confidence",IF(AB182="P11","Moderate confidence","High confidence"))))))</x:f>
      </x:c>
      <x:c r="AB182" s="38" t="str">
        <x:f>IF(A182="","",IF(X182="Invalid","P00",IF(Y182="Incomplete","P01",IF(F182="Refuse claim","P02",IF(F182="Review required","P03",IF(K182="Unresolved","P04",IF(OR(L182="No",L182="Unknown",L182="Partial"),"P05",IF(OR(J182="Missing",N182&lt;&gt;"None",M182="Not checked"),"P06",IF(OR(J182="Contradictory",M182="Material contradiction unresolved"),"P07",IF(OR(J182="Stale",S182="Stale for current decision",S182="Context not established",Q182="Material and unresolved"),"P08",IF(OR(AND(F182="Use with limits",G182=""),AND(F182="No material change",H182="Changed exact claim"),AND(F182="No material change",I182="Changed decision use"),AND(OR(O182="Multiple independent lines",O182="One independent line"),P182="Not established"),AND(Q182="None",R182&lt;&gt;"")),"P09",IF(OR(Q182="Material but bounded",AND(S182="Historical but deliberately bounded",J182="Limited / weak"),O182="Not established",AND(J182="Limited / weak",O182="Multiple independent lines",P182="Established independent origins",T182="Likely to change assessment"),AND(O182="Single-origin only",NOT(AND(F182="Use",J182="Fit",OR(K182="Supported",K182="Inferred"),L182="Yes",OR(M182="None found",M182="Apparent contradiction resolved"),N182="None",O182="Single-origin only",OR(Q182="None",Q182="Limited and visible"),S182="Fit for current decision",T182="Unlikely to change assessment"))),T182="Likely to change assessment"),"P10",IF(OR(AND(F182="No material change",NOT(AND(OR(F182="Use",F182="No material change"),IF(F182="No material change",AND(H182="Unchanged exact claim",I182="Unchanged decision use"),TRUE),J182="Fit",OR(K182="Supported",K182="Inferred"),L182="Yes",OR(M182="None found",M182="Apparent contradiction resolved"),N182="None",O182="Multiple independent lines",P182="Established independent origins",OR(Q182="None",Q182="Limited and visible"),S182="Fit for current decision",T182="Unlikely to change assessment"))),F182="Use with limits",S182="Historical but deliberately bounded",P182="Shared or dependent origins",O182="One independent line",AND(F182="Use",J182="Fit",OR(K182="Supported",K182="Inferred"),L182="Yes",OR(M182="None found",M182="Apparent contradiction resolved"),N182="None",O182="Single-origin only",OR(Q182="None",Q182="Limited and visible"),S182="Fit for current decision",T182="Unlikely to change assessment"),AND(J182="Limited / weak",O182="Multiple independent lines",P182="Established independent origins",OR(T182="Unlikely to change assessment",T182="Could change scope or wording")),T182="Could change scope or wording"),"P11",IF(AND(OR(F182="Use",F182="No material change"),IF(F182="No material change",AND(H182="Unchanged exact claim",I182="Unchanged decision use"),TRUE),J182="Fit",OR(K182="Supported",K182="Inferred"),L182="Yes",OR(M182="None found",M182="Apparent contradiction resolved"),N182="None",O182="Multiple independent lines",P182="Established independent origins",OR(Q182="None",Q182="Limited and visible"),S182="Fit for current decision",T182="Unlikely to change assessment"),"P12","P09"))))))))))))))</x:f>
      </x:c>
      <x:c r="AC182" s="38" t="str">
        <x:f>IF(A182="","",IF(AB182="P00","CONF-TECH-INVALID-ENUM",IF(AB182="P01","CONF-INCOMPLETE",IF(AB182="P02","CONF-UPSTREAM-REFUSE",IF(AB182="P03","CONF-UPSTREAM-REVIEW",IF(AB182="P04",IF(F182="No material change","CONF-SC-NMC-UNRESOLVED","CONF-UPSTREAM-UNRESOLVED"),IF(AB182="P05",IF(L182="Partial","CONF-DIRECT-FIT-PARTIAL","CONF-DIRECT-FIT"),IF(AB182="P06","CONF-MISSING-OR-UNCHECKED",IF(AB182="P07",IF(F182="No material change","CONF-SC-NMC-CONTRADICTION","CONF-CONTRADICTION"),IF(AB182="P08",IF(Q182="Material and unresolved","CONF-NOT-ASSIGNABLE-ASSUMPTION",IF(AND(F182="No material change",OR(J182="Stale",S182="Stale for current decision")),"CONF-SC-NMC-STALE",IF(S182="Context not established","CONF-NOT-ASSIGNABLE-CONTEXT","CONF-NOT-ASSIGNABLE-STALE-CURRENT"))),IF(AB182="P09",IF(AND(F182="Use with limits",G182=""),"CONF-SC-LIMIT-MISSING",IF(AND(F182="No material change",H182="Changed exact claim"),"CONF-SC-NMC-CLAIM-CHANGED",IF(AND(F182="No material change",I182="Changed decision use"),"CONF-SC-NMC-USE-CHANGED",IF(AND(OR(O182="Multiple independent lines",O182="One independent line"),P182="Not established"),"CONF-SC-INDEPENDENCE-UNPROVEN",IF(AND(Q182="None",R182&lt;&gt;""),"CONF-SC-ASSUMPTION-CONFLICT","CONF-SC-UNCLASSIFIED"))))),IF(AB182="P10",IF(Q182="Material but bounded","CONF-LOW-ASSUMPTION",IF(AND(S182="Historical but deliberately bounded",J182="Limited / weak"),"CONF-LOW-HISTORICAL",IF(O182="Not established","CONF-LOW-NOT-ESTABLISHED",IF(AND(J182="Limited / weak",O182="Multiple independent lines",P182="Established independent origins",T182="Likely to change assessment"),"CONF-LOW-WEAK-LINES",IF(AND(O182="Single-origin only",NOT(AND(F182="Use",J182="Fit",OR(K182="Supported",K182="Inferred"),L182="Yes",OR(M182="None found",M182="Apparent contradiction resolved"),N182="None",O182="Single-origin only",OR(Q182="None",Q182="Limited and visible"),S182="Fit for current decision",T182="Unlikely to change assessment"))),"CONF-LOW-SINGLE-ORIGIN","CONF-LOW-SENSITIVE"))))),IF(AB182="P11",IF(F182="No material change","CONF-MODERATE-NMC",IF(F182="Use with limits","CONF-MODERATE-LIMITED",IF(S182="Historical but deliberately bounded","CONF-MODERATE-HISTORICAL",IF(P182="Shared or dependent origins","CONF-MODERATE-SHARED-ORIGINS",IF(OR(O182="One independent line",AND(F182="Use",J182="Fit",OR(K182="Supported",K182="Inferred"),L182="Yes",OR(M182="None found",M182="Apparent contradiction resolved"),N182="None",O182="Single-origin only",OR(Q182="None",Q182="Limited and visible"),S182="Fit for current decision",T182="Unlikely to change assessment")),"CONF-MODERATE-ONE-LINE",IF(AND(J182="Limited / weak",O182="Multiple independent lines",P182="Established independent origins",OR(T182="Unlikely to change assessment",T182="Could change scope or wording")),"CONF-MODERATE-WEAK-LINES","CONF-MODERATE-SENSITIVE")))))),IF(AB182="P12",IF(F182="No material change","CONF-HIGH-NMC",IF(K182="Inferred","CONF-HIGH-INFERENCE-RETAINED","CONF-HIGH-DIRECT-INDEPENDENT")),""))))))))))))))</x:f>
      </x:c>
      <x:c r="AD182" s="38" t="str">
        <x:f>IF(A182="","",IF(AC182="A204-TECH-INVALID-ENUM","One or more active Stage 1 controlled values are invalid.",IF(AC182="A204-INCOMPLETE","The active Stage 1 assessment is incomplete.",IF(AC182="A204-UPSTREAM-REFUSE","What Counts as Reliable Evidence in Competitor Analysis? returned Refuse claim.",IF(AC182="A204-UPSTREAM-REVIEW","What Counts as Reliable Evidence in Competitor Analysis? returned Review required.",IF(AC182="A204-SC-NMC-UNRESOLVED","The no-material-change claim remains unresolved.",IF(AC182="A204-UPSTREAM-UNRESOLVED","The claim remains unresolved.",IF(AC182="A204-DIRECT-FIT","The evidence does not directly fit the exact submitted claim.",IF(AC182="A204-DIRECT-FIT-PARTIAL","The submitted claim only partially fits the evidence.",IF(AC182="A204-MISSING-OR-UNCHECKED","Required evidence is missing, unavailable, unknown, or contradiction checking is incomplete.",IF(AC182="A204-CONTRADICTION","A material contradiction remains unresolved.",IF(AC182="A204-SC-NMC-CONTRADICTION","The no-material-change submission contains an unresolved material contradiction.",IF(AC182="A204-NOT-ASSIGNABLE-ASSUMPTION","A material assumption remains unresolved.",IF(AC182="A204-NOT-ASSIGNABLE-CONTEXT","The relevant context is not established.",IF(AC182="A204-NOT-ASSIGNABLE-STALE-CURRENT","The evidence or context is stale for the current decision.",IF(AC182="A204-SC-NMC-STALE","The no-material-change assessment is stale for the current decision.",IF(AC182="A204-SC-ASSUMPTION-CONFLICT","The assumption category and detail conflict.",IF(AC182="A204-SC-INDEPENDENCE-UNPROVEN","Independent origins are not established.",IF(AC182="A204-SC-LIMIT-MISSING","Use with limits requires a named limitation.",IF(AC182="A204-SC-NMC-CLAIM-CHANGED","The exact claim changed, so prior confidence cannot be carried forward.",IF(AC182="A204-SC-NMC-USE-CHANGED","The decision use changed.",IF(AC182="A204-SC-UNCLASSIFIED","The valid input combination has no authorized classification.",IF(AC182="A204-LOW-ASSUMPTION","A bounded material assumption makes the eligible assessment fragile.",IF(AC182="A204-LOW-HISTORICAL","Historical, weak support makes the assessment fragile.",IF(AC182="A204-LOW-NOT-ESTABLISHED","Support exists but independent support is not established.",IF(AC182="A204-LOW-SENSITIVE","Plausible new evidence is likely to change the assessment.",IF(AC182="A204-LOW-SINGLE-ORIGIN","The eligible assessment depends on one origin and fails the stable single-origin conjunction.",IF(AC182="A204-LOW-WEAK-LINES","Multiple independent lines remain weak and the result is likely to change.",IF(AC182="A204-MODERATE-HISTORICAL","The evidence supports a deliberately historical, bounded assessment.",IF(AC182="A204-MODERATE-LIMITED","The assessment is eligible only within the named limitation.",IF(AC182="A204-MODERATE-NMC","The unchanged assessment remains eligible but retains meaningful uncertainty.",IF(AC182="A204-MODERATE-ONE-LINE","The assessment rests on one effective line of support.",IF(AC182="A204-MODERATE-SENSITIVE","Meaningful new evidence could change the scope or wording.",IF(AC182="A204-MODERATE-SHARED-ORIGINS","The lines share or depend on common origins, reducing independent corroboration.",IF(AC182="A204-MODERATE-WEAK-LINES","Established independent origins support the assessment, but the evidence remains limited or weak.",IF(AC182="A204-HIGH-DIRECT-INDEPENDENT","Direct, coherent support with established independent origins and limited visible assumptions supports the bounded assessment.",IF(AC182="A204-HIGH-INFERENCE-RETAINED","Direct, coherent support with established independent origins supports the bounded inference; it remains explicitly an inference.",IF(AC182="A204-HIGH-NMC","The exact claim and decision use are unchanged and the strong-support conditions remain satisfied.",""))))))))))))))))))))))))))))))))))))))</x:f>
      </x:c>
      <x:c r="AE182" s="38" t="str">
        <x:f>IF(A182="","",IF(Z182="Invalid controlled input","No confidence statement is permitted.",IF(Z182="Incomplete","No confidence statement is permitted until Stage 1 is complete.",IF(Z182="Not eligible","Confidence not assignable: no confidence statement is permitted for "&amp;C182&amp;" because "&amp;AD182&amp;" "&amp;AG182,IF(AA182="High confidence",IF(K182="Inferred","The evidence supports the inference that ","The available evidence strongly supports the assessment that ")&amp;C182&amp;", with High confidence within "&amp;D182&amp;". The principal remaining uncertainty is "&amp;U182,IF(AA182="Moderate confidence",IF(K182="Inferred","The evidence supports the inference that ","The available evidence supports the assessment that ")&amp;C182&amp;", with Moderate confidence within "&amp;D182&amp;". "&amp;U182&amp;" could change its scope or wording.",IF(K182="Inferred","The limited evidence supports the provisional inference that ","Limited evidence weakly supports the bounded assessment that ")&amp;C182&amp;". Treat it as provisional because "&amp;U182))))))</x:f>
      </x:c>
      <x:c r="AF182" s="38" t="str">
        <x:f>IF(A182="","",IF(Z182="Invalid controlled input","Do not preserve or reuse a previous result.",IF(Z182="Incomplete","Do not infer a result from partial inputs.",IF(Z182="Not eligible","Do not use High, Moderate or Low confidence, zero confidence, very low confidence, or wording that presents the claim as established.",IF(AA182="High confidence","Do not say certain, proven, guaranteed, definitely, conclusive, established fact, or assign a numerical probability.",IF(AA182="Moderate confidence","Do not say definitive, conclusive, established fact, or attach a percentage band.","Do not say shows, confirms, demonstrates as established, or use Low confidence to rescue an unsupported claim."))))))</x:f>
      </x:c>
      <x:c r="AG182" s="38" t="str">
        <x:f>IF(A182="","",IF(AC182="A204-TECH-INVALID-ENUM","Correct the exact invalid value and resubmit.",IF(AC182="A204-INCOMPLETE","Complete every active Stage 1 field.",IF(AC182="A204-UPSTREAM-REFUSE","Resolve or replace the refused claim through What Counts as Reliable Evidence in Competitor Analysis?.",IF(AC182="A204-UPSTREAM-REVIEW","Complete the review in What Counts as Reliable Evidence in Competitor Analysis? before confidence assessment.",IF(AC182="A204-SC-NMC-UNRESOLVED","Resolve the claim status upstream before assigning confidence.",IF(AC182="A204-UPSTREAM-UNRESOLVED","Resolve the claim status upstream before assigning confidence.",IF(AC182="A204-DIRECT-FIT","Narrow or replace the claim and rerun What Counts as Reliable Evidence in Competitor Analysis?.",IF(AC182="A204-DIRECT-FIT-PARTIAL","Submit the separately narrowed proposition approved through What Counts as Reliable Evidence in Competitor Analysis? as the new Exact claim with Direct claim fit set to Yes.",IF(AC182="A204-MISSING-OR-UNCHECKED","Recover or document the required evidence and complete the review in What Counts as Reliable Evidence in Competitor Analysis? before assigning confidence.",IF(AC182="A204-CONTRADICTION","Resolve or preserve the contradiction through How to Handle Contradictory Competitor Evidence before assigning confidence.",IF(AC182="A204-SC-NMC-CONTRADICTION","Resolve or preserve the contradiction through How to Handle Contradictory Competitor Evidence before assigning confidence.",IF(AC182="A204-NOT-ASSIGNABLE-ASSUMPTION","Resolve the material assumption or narrow the claim.",IF(AC182="A204-NOT-ASSIGNABLE-CONTEXT","Establish the relevant context before assigning confidence.",IF(AC182="A204-NOT-ASSIGNABLE-STALE-CURRENT","Update or historically bind the evidence through When Competitor Evidence Becomes Too Old to Use.",IF(AC182="A204-SC-NMC-STALE","Run a fresh assessment with current evidence.",IF(AC182="A204-SC-ASSUMPTION-CONFLICT","Choose a bounded assumption category or remove the detail.",IF(AC182="A204-SC-INDEPENDENCE-UNPROVEN","Trace origins or correct the support category.",IF(AC182="A204-SC-LIMIT-MISSING","Add the exact limitation or correct the upstream outcome.",IF(AC182="A204-SC-NMC-CLAIM-CHANGED","Run a fresh assessment.",IF(AC182="A204-SC-NMC-USE-CHANGED","Run a fresh assessment for the new use.",IF(AC182="A204-SC-UNCLASSIFIED","Return to method governance; do not invent a result.",IF(AC182="A204-LOW-ASSUMPTION","Keep the assumption explicit and seek evidence that could remove it.",IF(AC182="A204-LOW-HISTORICAL","Use only historically bounded wording and seek current evidence.",IF(AC182="A204-LOW-NOT-ESTABLISHED","Trace provenance or collect genuinely independent evidence.",IF(AC182="A204-LOW-SENSITIVE","Collect the evidence most likely to change the result.",IF(AC182="A204-LOW-SINGLE-ORIGIN","Seek genuinely independent corroboration.",IF(AC182="A204-LOW-WEAK-LINES","Strengthen direct support before consequential use.",IF(AC182="A204-MODERATE-HISTORICAL","Do not generalize it to the current decision without fresh evidence.",IF(AC182="A204-MODERATE-LIMITED","Reopen if the named limitation no longer holds.",IF(AC182="A204-MODERATE-NMC","Reopen if the exact claim, use, evidence or context changes.",IF(AC182="A204-MODERATE-ONE-LINE","A second genuinely independent line could change scope or wording.",IF(AC182="A204-MODERATE-SENSITIVE","Name the likely change trigger and keep the statement bounded.",IF(AC182="A204-MODERATE-SHARED-ORIGINS","Seek genuinely independent origins.",IF(AC182="A204-MODERATE-WEAK-LINES","Strengthen the direct evidence and preserve the limitation.",IF(AC182="A204-HIGH-DIRECT-INDEPENDENT","Reopen on the named evidence, context, assumption or decision-use trigger.",IF(AC182="A204-HIGH-INFERENCE-RETAINED","Retain the inference marker and reopen on the named trigger.",IF(AC182="A204-HIGH-NMC","Reopen on the named evidence, context, assumption or decision-use trigger.",""))))))))))))))))))))))))))))))))))))))</x:f>
      </x:c>
      <x:c r="AH182" s="38" t="str">
        <x:f>IF(A182="","",IF(Z182&lt;&gt;"Eligible","",IF(AND(V182="Consequential / high-impact",W182="Hard to reverse"),"CONF-OVERLAY-CONSEQUENCE + CONF-OVERLAY-HARD-TO-REVERSE",IF(AND(AA182="Low confidence",W182="Hard to reverse"),"CONF-OVERLAY-HARD-TO-REVERSE",IF(V182="Consequential / high-impact","CONF-OVERLAY-CONSEQUENCE",IF(W182="Hard to reverse","CONF-OVERLAY-HARD-TO-REVERSE",IF(OR(V182="Material / decision-changing",W182="Costly to reverse"),"CONF-OVERLAY-CONSEQUENCE","")))))))</x:f>
      </x:c>
      <x:c r="AI182" s="38" t="str">
        <x:f>IF(A182="","",IF(Z182&lt;&gt;"Eligible","",IF(AND(V182="Consequential / high-impact",W182="Hard to reverse"),IF(AA182="Low confidence","Independent review and formal approval required; default to deferral, evidence collection or a reversible test.","Independent accountable review and formal approval required before a consequential, hard-to-reverse action."),IF(AND(AA182="Low confidence",W182="Hard to reverse"),"Independent review and formal approval required; default to deferral, evidence collection or a reversible test.",IF(V182="Consequential / high-impact","Independent accountable review and formal approval required.",IF(W182="Hard to reverse","Independent review required before a hard-to-reverse action.",IF(OR(V182="Material / decision-changing",W182="Costly to reverse"),"Accountable reviewer required before material use.","Owner review; reopen on the named trigger.")))))))</x:f>
      </x:c>
      <x:c r="AJ182" s="38" t="str">
        <x:f>IF(A182="","",IF(Z182&lt;&gt;"Eligible","",IF(AND(V182="Consequential / high-impact",W182="Hard to reverse"),IF(AA182="Low confidence","Do not make an irreversible commitment from this Low-confidence assessment.","Prefer a reversible step and proceed only within the recorded scope after independent review; confidence itself is unchanged."),IF(AND(AA182="Low confidence",W182="Hard to reverse"),"Do not make an irreversible commitment from this Low-confidence assessment.",IF(V182="Consequential / high-impact","Proceed only within the recorded scope after independent review; confidence itself is unchanged.",IF(W182="Hard to reverse","Prefer a reversible step until review is complete.",IF(OR(V182="Material / decision-changing",W182="Costly to reverse"),"Use only after accountable review and within the stated boundary.","Proceed within the stated scope and preserve the reopen condition.")))))))</x:f>
      </x:c>
      <x:c r="AK182" s="37"/>
      <x:c r="AL182" s="37"/>
      <x:c r="AM182" s="37"/>
      <x:c r="AN182" s="37"/>
      <x:c r="AO182" s="42"/>
      <x:c r="AP182" s="38" t="str">
        <x:f>IF(A182="","",IF(Z182&lt;&gt;"Eligible","Not active",IF(OR(AND(AN182&lt;&gt;"",NOT(OR(EXACT(AN182,"Yes"),EXACT(AN182,"No")))),AND(AO182&lt;&gt;"",NOT(ISNUMBER(AO182)))),"H00",IF(OR(AK182="",AM182="",AN182=""),"H01",IF(AND(OR(V182="Material / decision-changing",V182="Consequential / high-impact",W182="Costly to reverse",W182="Hard to reverse"),AL182=""),"H02",IF(AND(OR(V182="Consequential / high-impact",W182="Hard to reverse"),AK182&lt;&gt;"",AL182&lt;&gt;"",EXACT(AK182,AL182)),"H03",IF(AND(AN182="Yes",AO182=""),"H04",IF(AND(AN182="No",AO182&lt;&gt;""),"H05","H06"))))))))</x:f>
      </x:c>
      <x:c r="AQ182" s="38" t="str">
        <x:f>IF(A182="","",IF(AP182="Not active","Not active",IF(OR(AP182="H00",AP182="H01",AP182="H04"),"Incomplete",IF(OR(AP182="H02",AP182="H03",AP182="H05"),"Draft","Complete"))))</x:f>
      </x:c>
      <x:c r="AR182" s="38" t="str">
        <x:f>IF(A182="","",IF(AP182="H00","CONF-HANDOFF-INVALID",IF(AP182="H01","CONF-HANDOFF-INCOMPLETE",IF(AP182="H02","CONF-HANDOFF-REVIEWER",IF(AP182="H03","CONF-HANDOFF-INDEPENDENCE",IF(AP182="H04","CONF-HANDOFF-DATE",IF(AP182="H05","CONF-HANDOFF-DATE-NOT-MATERIAL","")))))))</x:f>
      </x:c>
      <x:c r="AS182" s="38" t="str">
        <x:f>IF(A182="","",IF(AP182="H06","Permitted","Prohibited"))</x:f>
      </x:c>
      <x:c r="AT182" s="38" t="str">
        <x:f>IF(A182="","",IF(OR(AB182="P182",AB182="P183",AB182="P185",AB182="P186"),"What Counts as Reliable Evidence in Competitor Analysis?",IF(AB182="P184","Observed, Inferred and Unresolved Evidence",IF(AB182="P187","How to Handle Contradictory Competitor Evidence",IF(AB182="P188","When Competitor Evidence Becomes Too Old to Use","")))))</x:f>
      </x:c>
      <x:c r="AU182" s="38" t="str">
        <x:f>IF(A182="","","SERPIFAI Confidence Statement Method v1.0.1")</x:f>
      </x:c>
      <x:c r="AV182" s="38" t="str">
        <x:f>IF(A182="","","Qualitative evidence-and-uncertainty protocol; not probability, calibrated accuracy, scoring, assurance or a guarantee.")</x:f>
      </x:c>
    </x:row>
    <x:row r="183">
      <x:c r="A183" s="37"/>
      <x:c r="B183" s="37"/>
      <x:c r="C183" s="37"/>
      <x:c r="D183" s="37"/>
      <x:c r="E183" s="42"/>
      <x:c r="F183" s="37"/>
      <x:c r="G183" s="37"/>
      <x:c r="H183" s="37"/>
      <x:c r="I183" s="37"/>
      <x:c r="J183" s="37"/>
      <x:c r="K183" s="37"/>
      <x:c r="L183" s="37"/>
      <x:c r="M183" s="37"/>
      <x:c r="N183" s="37"/>
      <x:c r="O183" s="37"/>
      <x:c r="P183" s="37"/>
      <x:c r="Q183" s="37"/>
      <x:c r="R183" s="37"/>
      <x:c r="S183" s="37"/>
      <x:c r="T183" s="37"/>
      <x:c r="U183" s="37"/>
      <x:c r="V183" s="37"/>
      <x:c r="W183" s="37"/>
      <x:c r="X183" s="38" t="str">
        <x:f>IF(A183="","",IF(NOT(AND(OR(EXACT(F183,"Use"),EXACT(F183,"Use with limits"),EXACT(F183,"Review required"),EXACT(F183,"Refuse claim"),EXACT(F183,"No material change")),OR(EXACT(J183,"Fit"),EXACT(J183,"Limited / weak"),EXACT(J183,"Stale"),EXACT(J183,"Contradictory"),EXACT(J183,"Missing")),OR(EXACT(K183,"Supported"),EXACT(K183,"Inferred"),EXACT(K183,"Unresolved")),OR(EXACT(L183,"Yes"),EXACT(L183,"Partial"),EXACT(L183,"No"),EXACT(L183,"Unknown")),OR(EXACT(M183,"None found"),EXACT(M183,"Apparent contradiction resolved"),EXACT(M183,"Material contradiction unresolved"),EXACT(M183,"Not checked")),OR(EXACT(N183,"None"),EXACT(N183,"Recoverable missing evidence"),EXACT(N183,"Material evidence unavailable"),EXACT(N183,"Unknown")),OR(EXACT(O183,"Multiple independent lines"),EXACT(O183,"One independent line"),EXACT(O183,"Single-origin only"),EXACT(O183,"Not established")),OR(EXACT(Q183,"None"),EXACT(Q183,"Limited and visible"),EXACT(Q183,"Material but bounded"),EXACT(Q183,"Material and unresolved")),OR(EXACT(S183,"Fit for current decision"),EXACT(S183,"Historical but deliberately bounded"),EXACT(S183,"Stale for current decision"),EXACT(S183,"Context not established")),OR(EXACT(T183,"Unlikely to change assessment"),EXACT(T183,"Could change scope or wording"),EXACT(T183,"Likely to change assessment")),OR(EXACT(V183,"Routine / descriptive"),EXACT(V183,"Material / decision-changing"),EXACT(V183,"Consequential / high-impact")),OR(EXACT(W183,"Easy to reverse"),EXACT(W183,"Costly to reverse"),EXACT(W183,"Hard to reverse")),IF(F183="No material change",OR(EXACT(H183,"Unchanged exact claim"),EXACT(H183,"Changed exact claim")),TRUE),IF(F183="No material change",OR(EXACT(I183,"Unchanged decision use"),EXACT(I183,"Changed decision use")),TRUE),IF(OR(O183="Multiple independent lines",O183="One independent line"),OR(EXACT(P183,"Established independent origins"),EXACT(P183,"Shared or dependent origins"),EXACT(P183,"Not established")),TRUE))),"Invalid","Valid"))</x:f>
      </x:c>
      <x:c r="Y183" s="38" t="str">
        <x:f>IF(A183="","",IF(X183="Invalid","Not evaluated after P00",IF(OR(C183="",D183="",F183="",IF(F183="No material change",OR(H183="",I183=""),FALSE),J183="",K183="",L183="",M183="",N183="",O183="",IF(OR(O183="Multiple independent lines",O183="One independent line"),P183="",FALSE),Q183="",IF(Q183&lt;&gt;"None",R183="",FALSE),S183="",T183="",U183="",V183="",W183=""),"Incomplete","Complete")))</x:f>
      </x:c>
      <x:c r="Z183" s="38" t="str">
        <x:f>IF(A183="","",IF(AB183="P00","Invalid controlled input",IF(AB183="P01","Incomplete",IF(OR(AB183="P02",AB183="P03",AB183="P04",AB183="P05",AB183="P06",AB183="P07",AB183="P08",AB183="P09"),"Not eligible","Eligible"))))</x:f>
      </x:c>
      <x:c r="AA183" s="38" t="str">
        <x:f>IF(A183="","",IF(AB183="P00","No confidence assigned",IF(AB183="P01","No confidence result",IF(OR(AB183="P02",AB183="P03",AB183="P04",AB183="P05",AB183="P06",AB183="P07",AB183="P08",AB183="P09"),"Confidence not assignable",IF(AB183="P10","Low confidence",IF(AB183="P11","Moderate confidence","High confidence"))))))</x:f>
      </x:c>
      <x:c r="AB183" s="38" t="str">
        <x:f>IF(A183="","",IF(X183="Invalid","P00",IF(Y183="Incomplete","P01",IF(F183="Refuse claim","P02",IF(F183="Review required","P03",IF(K183="Unresolved","P04",IF(OR(L183="No",L183="Unknown",L183="Partial"),"P05",IF(OR(J183="Missing",N183&lt;&gt;"None",M183="Not checked"),"P06",IF(OR(J183="Contradictory",M183="Material contradiction unresolved"),"P07",IF(OR(J183="Stale",S183="Stale for current decision",S183="Context not established",Q183="Material and unresolved"),"P08",IF(OR(AND(F183="Use with limits",G183=""),AND(F183="No material change",H183="Changed exact claim"),AND(F183="No material change",I183="Changed decision use"),AND(OR(O183="Multiple independent lines",O183="One independent line"),P183="Not established"),AND(Q183="None",R183&lt;&gt;"")),"P09",IF(OR(Q183="Material but bounded",AND(S183="Historical but deliberately bounded",J183="Limited / weak"),O183="Not established",AND(J183="Limited / weak",O183="Multiple independent lines",P183="Established independent origins",T183="Likely to change assessment"),AND(O183="Single-origin only",NOT(AND(F183="Use",J183="Fit",OR(K183="Supported",K183="Inferred"),L183="Yes",OR(M183="None found",M183="Apparent contradiction resolved"),N183="None",O183="Single-origin only",OR(Q183="None",Q183="Limited and visible"),S183="Fit for current decision",T183="Unlikely to change assessment"))),T183="Likely to change assessment"),"P10",IF(OR(AND(F183="No material change",NOT(AND(OR(F183="Use",F183="No material change"),IF(F183="No material change",AND(H183="Unchanged exact claim",I183="Unchanged decision use"),TRUE),J183="Fit",OR(K183="Supported",K183="Inferred"),L183="Yes",OR(M183="None found",M183="Apparent contradiction resolved"),N183="None",O183="Multiple independent lines",P183="Established independent origins",OR(Q183="None",Q183="Limited and visible"),S183="Fit for current decision",T183="Unlikely to change assessment"))),F183="Use with limits",S183="Historical but deliberately bounded",P183="Shared or dependent origins",O183="One independent line",AND(F183="Use",J183="Fit",OR(K183="Supported",K183="Inferred"),L183="Yes",OR(M183="None found",M183="Apparent contradiction resolved"),N183="None",O183="Single-origin only",OR(Q183="None",Q183="Limited and visible"),S183="Fit for current decision",T183="Unlikely to change assessment"),AND(J183="Limited / weak",O183="Multiple independent lines",P183="Established independent origins",OR(T183="Unlikely to change assessment",T183="Could change scope or wording")),T183="Could change scope or wording"),"P11",IF(AND(OR(F183="Use",F183="No material change"),IF(F183="No material change",AND(H183="Unchanged exact claim",I183="Unchanged decision use"),TRUE),J183="Fit",OR(K183="Supported",K183="Inferred"),L183="Yes",OR(M183="None found",M183="Apparent contradiction resolved"),N183="None",O183="Multiple independent lines",P183="Established independent origins",OR(Q183="None",Q183="Limited and visible"),S183="Fit for current decision",T183="Unlikely to change assessment"),"P12","P09"))))))))))))))</x:f>
      </x:c>
      <x:c r="AC183" s="38" t="str">
        <x:f>IF(A183="","",IF(AB183="P00","CONF-TECH-INVALID-ENUM",IF(AB183="P01","CONF-INCOMPLETE",IF(AB183="P02","CONF-UPSTREAM-REFUSE",IF(AB183="P03","CONF-UPSTREAM-REVIEW",IF(AB183="P04",IF(F183="No material change","CONF-SC-NMC-UNRESOLVED","CONF-UPSTREAM-UNRESOLVED"),IF(AB183="P05",IF(L183="Partial","CONF-DIRECT-FIT-PARTIAL","CONF-DIRECT-FIT"),IF(AB183="P06","CONF-MISSING-OR-UNCHECKED",IF(AB183="P07",IF(F183="No material change","CONF-SC-NMC-CONTRADICTION","CONF-CONTRADICTION"),IF(AB183="P08",IF(Q183="Material and unresolved","CONF-NOT-ASSIGNABLE-ASSUMPTION",IF(AND(F183="No material change",OR(J183="Stale",S183="Stale for current decision")),"CONF-SC-NMC-STALE",IF(S183="Context not established","CONF-NOT-ASSIGNABLE-CONTEXT","CONF-NOT-ASSIGNABLE-STALE-CURRENT"))),IF(AB183="P09",IF(AND(F183="Use with limits",G183=""),"CONF-SC-LIMIT-MISSING",IF(AND(F183="No material change",H183="Changed exact claim"),"CONF-SC-NMC-CLAIM-CHANGED",IF(AND(F183="No material change",I183="Changed decision use"),"CONF-SC-NMC-USE-CHANGED",IF(AND(OR(O183="Multiple independent lines",O183="One independent line"),P183="Not established"),"CONF-SC-INDEPENDENCE-UNPROVEN",IF(AND(Q183="None",R183&lt;&gt;""),"CONF-SC-ASSUMPTION-CONFLICT","CONF-SC-UNCLASSIFIED"))))),IF(AB183="P10",IF(Q183="Material but bounded","CONF-LOW-ASSUMPTION",IF(AND(S183="Historical but deliberately bounded",J183="Limited / weak"),"CONF-LOW-HISTORICAL",IF(O183="Not established","CONF-LOW-NOT-ESTABLISHED",IF(AND(J183="Limited / weak",O183="Multiple independent lines",P183="Established independent origins",T183="Likely to change assessment"),"CONF-LOW-WEAK-LINES",IF(AND(O183="Single-origin only",NOT(AND(F183="Use",J183="Fit",OR(K183="Supported",K183="Inferred"),L183="Yes",OR(M183="None found",M183="Apparent contradiction resolved"),N183="None",O183="Single-origin only",OR(Q183="None",Q183="Limited and visible"),S183="Fit for current decision",T183="Unlikely to change assessment"))),"CONF-LOW-SINGLE-ORIGIN","CONF-LOW-SENSITIVE"))))),IF(AB183="P11",IF(F183="No material change","CONF-MODERATE-NMC",IF(F183="Use with limits","CONF-MODERATE-LIMITED",IF(S183="Historical but deliberately bounded","CONF-MODERATE-HISTORICAL",IF(P183="Shared or dependent origins","CONF-MODERATE-SHARED-ORIGINS",IF(OR(O183="One independent line",AND(F183="Use",J183="Fit",OR(K183="Supported",K183="Inferred"),L183="Yes",OR(M183="None found",M183="Apparent contradiction resolved"),N183="None",O183="Single-origin only",OR(Q183="None",Q183="Limited and visible"),S183="Fit for current decision",T183="Unlikely to change assessment")),"CONF-MODERATE-ONE-LINE",IF(AND(J183="Limited / weak",O183="Multiple independent lines",P183="Established independent origins",OR(T183="Unlikely to change assessment",T183="Could change scope or wording")),"CONF-MODERATE-WEAK-LINES","CONF-MODERATE-SENSITIVE")))))),IF(AB183="P12",IF(F183="No material change","CONF-HIGH-NMC",IF(K183="Inferred","CONF-HIGH-INFERENCE-RETAINED","CONF-HIGH-DIRECT-INDEPENDENT")),""))))))))))))))</x:f>
      </x:c>
      <x:c r="AD183" s="38" t="str">
        <x:f>IF(A183="","",IF(AC183="A205-TECH-INVALID-ENUM","One or more active Stage 1 controlled values are invalid.",IF(AC183="A205-INCOMPLETE","The active Stage 1 assessment is incomplete.",IF(AC183="A205-UPSTREAM-REFUSE","What Counts as Reliable Evidence in Competitor Analysis? returned Refuse claim.",IF(AC183="A205-UPSTREAM-REVIEW","What Counts as Reliable Evidence in Competitor Analysis? returned Review required.",IF(AC183="A205-SC-NMC-UNRESOLVED","The no-material-change claim remains unresolved.",IF(AC183="A205-UPSTREAM-UNRESOLVED","The claim remains unresolved.",IF(AC183="A205-DIRECT-FIT","The evidence does not directly fit the exact submitted claim.",IF(AC183="A205-DIRECT-FIT-PARTIAL","The submitted claim only partially fits the evidence.",IF(AC183="A205-MISSING-OR-UNCHECKED","Required evidence is missing, unavailable, unknown, or contradiction checking is incomplete.",IF(AC183="A205-CONTRADICTION","A material contradiction remains unresolved.",IF(AC183="A205-SC-NMC-CONTRADICTION","The no-material-change submission contains an unresolved material contradiction.",IF(AC183="A205-NOT-ASSIGNABLE-ASSUMPTION","A material assumption remains unresolved.",IF(AC183="A205-NOT-ASSIGNABLE-CONTEXT","The relevant context is not established.",IF(AC183="A205-NOT-ASSIGNABLE-STALE-CURRENT","The evidence or context is stale for the current decision.",IF(AC183="A205-SC-NMC-STALE","The no-material-change assessment is stale for the current decision.",IF(AC183="A205-SC-ASSUMPTION-CONFLICT","The assumption category and detail conflict.",IF(AC183="A205-SC-INDEPENDENCE-UNPROVEN","Independent origins are not established.",IF(AC183="A205-SC-LIMIT-MISSING","Use with limits requires a named limitation.",IF(AC183="A205-SC-NMC-CLAIM-CHANGED","The exact claim changed, so prior confidence cannot be carried forward.",IF(AC183="A205-SC-NMC-USE-CHANGED","The decision use changed.",IF(AC183="A205-SC-UNCLASSIFIED","The valid input combination has no authorized classification.",IF(AC183="A205-LOW-ASSUMPTION","A bounded material assumption makes the eligible assessment fragile.",IF(AC183="A205-LOW-HISTORICAL","Historical, weak support makes the assessment fragile.",IF(AC183="A205-LOW-NOT-ESTABLISHED","Support exists but independent support is not established.",IF(AC183="A205-LOW-SENSITIVE","Plausible new evidence is likely to change the assessment.",IF(AC183="A205-LOW-SINGLE-ORIGIN","The eligible assessment depends on one origin and fails the stable single-origin conjunction.",IF(AC183="A205-LOW-WEAK-LINES","Multiple independent lines remain weak and the result is likely to change.",IF(AC183="A205-MODERATE-HISTORICAL","The evidence supports a deliberately historical, bounded assessment.",IF(AC183="A205-MODERATE-LIMITED","The assessment is eligible only within the named limitation.",IF(AC183="A205-MODERATE-NMC","The unchanged assessment remains eligible but retains meaningful uncertainty.",IF(AC183="A205-MODERATE-ONE-LINE","The assessment rests on one effective line of support.",IF(AC183="A205-MODERATE-SENSITIVE","Meaningful new evidence could change the scope or wording.",IF(AC183="A205-MODERATE-SHARED-ORIGINS","The lines share or depend on common origins, reducing independent corroboration.",IF(AC183="A205-MODERATE-WEAK-LINES","Established independent origins support the assessment, but the evidence remains limited or weak.",IF(AC183="A205-HIGH-DIRECT-INDEPENDENT","Direct, coherent support with established independent origins and limited visible assumptions supports the bounded assessment.",IF(AC183="A205-HIGH-INFERENCE-RETAINED","Direct, coherent support with established independent origins supports the bounded inference; it remains explicitly an inference.",IF(AC183="A205-HIGH-NMC","The exact claim and decision use are unchanged and the strong-support conditions remain satisfied.",""))))))))))))))))))))))))))))))))))))))</x:f>
      </x:c>
      <x:c r="AE183" s="38" t="str">
        <x:f>IF(A183="","",IF(Z183="Invalid controlled input","No confidence statement is permitted.",IF(Z183="Incomplete","No confidence statement is permitted until Stage 1 is complete.",IF(Z183="Not eligible","Confidence not assignable: no confidence statement is permitted for "&amp;C183&amp;" because "&amp;AD183&amp;" "&amp;AG183,IF(AA183="High confidence",IF(K183="Inferred","The evidence supports the inference that ","The available evidence strongly supports the assessment that ")&amp;C183&amp;", with High confidence within "&amp;D183&amp;". The principal remaining uncertainty is "&amp;U183,IF(AA183="Moderate confidence",IF(K183="Inferred","The evidence supports the inference that ","The available evidence supports the assessment that ")&amp;C183&amp;", with Moderate confidence within "&amp;D183&amp;". "&amp;U183&amp;" could change its scope or wording.",IF(K183="Inferred","The limited evidence supports the provisional inference that ","Limited evidence weakly supports the bounded assessment that ")&amp;C183&amp;". Treat it as provisional because "&amp;U183))))))</x:f>
      </x:c>
      <x:c r="AF183" s="38" t="str">
        <x:f>IF(A183="","",IF(Z183="Invalid controlled input","Do not preserve or reuse a previous result.",IF(Z183="Incomplete","Do not infer a result from partial inputs.",IF(Z183="Not eligible","Do not use High, Moderate or Low confidence, zero confidence, very low confidence, or wording that presents the claim as established.",IF(AA183="High confidence","Do not say certain, proven, guaranteed, definitely, conclusive, established fact, or assign a numerical probability.",IF(AA183="Moderate confidence","Do not say definitive, conclusive, established fact, or attach a percentage band.","Do not say shows, confirms, demonstrates as established, or use Low confidence to rescue an unsupported claim."))))))</x:f>
      </x:c>
      <x:c r="AG183" s="38" t="str">
        <x:f>IF(A183="","",IF(AC183="A205-TECH-INVALID-ENUM","Correct the exact invalid value and resubmit.",IF(AC183="A205-INCOMPLETE","Complete every active Stage 1 field.",IF(AC183="A205-UPSTREAM-REFUSE","Resolve or replace the refused claim through What Counts as Reliable Evidence in Competitor Analysis?.",IF(AC183="A205-UPSTREAM-REVIEW","Complete the review in What Counts as Reliable Evidence in Competitor Analysis? before confidence assessment.",IF(AC183="A205-SC-NMC-UNRESOLVED","Resolve the claim status upstream before assigning confidence.",IF(AC183="A205-UPSTREAM-UNRESOLVED","Resolve the claim status upstream before assigning confidence.",IF(AC183="A205-DIRECT-FIT","Narrow or replace the claim and rerun What Counts as Reliable Evidence in Competitor Analysis?.",IF(AC183="A205-DIRECT-FIT-PARTIAL","Submit the separately narrowed proposition approved through What Counts as Reliable Evidence in Competitor Analysis? as the new Exact claim with Direct claim fit set to Yes.",IF(AC183="A205-MISSING-OR-UNCHECKED","Recover or document the required evidence and complete the review in What Counts as Reliable Evidence in Competitor Analysis? before assigning confidence.",IF(AC183="A205-CONTRADICTION","Resolve or preserve the contradiction through How to Handle Contradictory Competitor Evidence before assigning confidence.",IF(AC183="A205-SC-NMC-CONTRADICTION","Resolve or preserve the contradiction through How to Handle Contradictory Competitor Evidence before assigning confidence.",IF(AC183="A205-NOT-ASSIGNABLE-ASSUMPTION","Resolve the material assumption or narrow the claim.",IF(AC183="A205-NOT-ASSIGNABLE-CONTEXT","Establish the relevant context before assigning confidence.",IF(AC183="A205-NOT-ASSIGNABLE-STALE-CURRENT","Update or historically bind the evidence through When Competitor Evidence Becomes Too Old to Use.",IF(AC183="A205-SC-NMC-STALE","Run a fresh assessment with current evidence.",IF(AC183="A205-SC-ASSUMPTION-CONFLICT","Choose a bounded assumption category or remove the detail.",IF(AC183="A205-SC-INDEPENDENCE-UNPROVEN","Trace origins or correct the support category.",IF(AC183="A205-SC-LIMIT-MISSING","Add the exact limitation or correct the upstream outcome.",IF(AC183="A205-SC-NMC-CLAIM-CHANGED","Run a fresh assessment.",IF(AC183="A205-SC-NMC-USE-CHANGED","Run a fresh assessment for the new use.",IF(AC183="A205-SC-UNCLASSIFIED","Return to method governance; do not invent a result.",IF(AC183="A205-LOW-ASSUMPTION","Keep the assumption explicit and seek evidence that could remove it.",IF(AC183="A205-LOW-HISTORICAL","Use only historically bounded wording and seek current evidence.",IF(AC183="A205-LOW-NOT-ESTABLISHED","Trace provenance or collect genuinely independent evidence.",IF(AC183="A205-LOW-SENSITIVE","Collect the evidence most likely to change the result.",IF(AC183="A205-LOW-SINGLE-ORIGIN","Seek genuinely independent corroboration.",IF(AC183="A205-LOW-WEAK-LINES","Strengthen direct support before consequential use.",IF(AC183="A205-MODERATE-HISTORICAL","Do not generalize it to the current decision without fresh evidence.",IF(AC183="A205-MODERATE-LIMITED","Reopen if the named limitation no longer holds.",IF(AC183="A205-MODERATE-NMC","Reopen if the exact claim, use, evidence or context changes.",IF(AC183="A205-MODERATE-ONE-LINE","A second genuinely independent line could change scope or wording.",IF(AC183="A205-MODERATE-SENSITIVE","Name the likely change trigger and keep the statement bounded.",IF(AC183="A205-MODERATE-SHARED-ORIGINS","Seek genuinely independent origins.",IF(AC183="A205-MODERATE-WEAK-LINES","Strengthen the direct evidence and preserve the limitation.",IF(AC183="A205-HIGH-DIRECT-INDEPENDENT","Reopen on the named evidence, context, assumption or decision-use trigger.",IF(AC183="A205-HIGH-INFERENCE-RETAINED","Retain the inference marker and reopen on the named trigger.",IF(AC183="A205-HIGH-NMC","Reopen on the named evidence, context, assumption or decision-use trigger.",""))))))))))))))))))))))))))))))))))))))</x:f>
      </x:c>
      <x:c r="AH183" s="38" t="str">
        <x:f>IF(A183="","",IF(Z183&lt;&gt;"Eligible","",IF(AND(V183="Consequential / high-impact",W183="Hard to reverse"),"CONF-OVERLAY-CONSEQUENCE + CONF-OVERLAY-HARD-TO-REVERSE",IF(AND(AA183="Low confidence",W183="Hard to reverse"),"CONF-OVERLAY-HARD-TO-REVERSE",IF(V183="Consequential / high-impact","CONF-OVERLAY-CONSEQUENCE",IF(W183="Hard to reverse","CONF-OVERLAY-HARD-TO-REVERSE",IF(OR(V183="Material / decision-changing",W183="Costly to reverse"),"CONF-OVERLAY-CONSEQUENCE","")))))))</x:f>
      </x:c>
      <x:c r="AI183" s="38" t="str">
        <x:f>IF(A183="","",IF(Z183&lt;&gt;"Eligible","",IF(AND(V183="Consequential / high-impact",W183="Hard to reverse"),IF(AA183="Low confidence","Independent review and formal approval required; default to deferral, evidence collection or a reversible test.","Independent accountable review and formal approval required before a consequential, hard-to-reverse action."),IF(AND(AA183="Low confidence",W183="Hard to reverse"),"Independent review and formal approval required; default to deferral, evidence collection or a reversible test.",IF(V183="Consequential / high-impact","Independent accountable review and formal approval required.",IF(W183="Hard to reverse","Independent review required before a hard-to-reverse action.",IF(OR(V183="Material / decision-changing",W183="Costly to reverse"),"Accountable reviewer required before material use.","Owner review; reopen on the named trigger.")))))))</x:f>
      </x:c>
      <x:c r="AJ183" s="38" t="str">
        <x:f>IF(A183="","",IF(Z183&lt;&gt;"Eligible","",IF(AND(V183="Consequential / high-impact",W183="Hard to reverse"),IF(AA183="Low confidence","Do not make an irreversible commitment from this Low-confidence assessment.","Prefer a reversible step and proceed only within the recorded scope after independent review; confidence itself is unchanged."),IF(AND(AA183="Low confidence",W183="Hard to reverse"),"Do not make an irreversible commitment from this Low-confidence assessment.",IF(V183="Consequential / high-impact","Proceed only within the recorded scope after independent review; confidence itself is unchanged.",IF(W183="Hard to reverse","Prefer a reversible step until review is complete.",IF(OR(V183="Material / decision-changing",W183="Costly to reverse"),"Use only after accountable review and within the stated boundary.","Proceed within the stated scope and preserve the reopen condition.")))))))</x:f>
      </x:c>
      <x:c r="AK183" s="37"/>
      <x:c r="AL183" s="37"/>
      <x:c r="AM183" s="37"/>
      <x:c r="AN183" s="37"/>
      <x:c r="AO183" s="42"/>
      <x:c r="AP183" s="38" t="str">
        <x:f>IF(A183="","",IF(Z183&lt;&gt;"Eligible","Not active",IF(OR(AND(AN183&lt;&gt;"",NOT(OR(EXACT(AN183,"Yes"),EXACT(AN183,"No")))),AND(AO183&lt;&gt;"",NOT(ISNUMBER(AO183)))),"H00",IF(OR(AK183="",AM183="",AN183=""),"H01",IF(AND(OR(V183="Material / decision-changing",V183="Consequential / high-impact",W183="Costly to reverse",W183="Hard to reverse"),AL183=""),"H02",IF(AND(OR(V183="Consequential / high-impact",W183="Hard to reverse"),AK183&lt;&gt;"",AL183&lt;&gt;"",EXACT(AK183,AL183)),"H03",IF(AND(AN183="Yes",AO183=""),"H04",IF(AND(AN183="No",AO183&lt;&gt;""),"H05","H06"))))))))</x:f>
      </x:c>
      <x:c r="AQ183" s="38" t="str">
        <x:f>IF(A183="","",IF(AP183="Not active","Not active",IF(OR(AP183="H00",AP183="H01",AP183="H04"),"Incomplete",IF(OR(AP183="H02",AP183="H03",AP183="H05"),"Draft","Complete"))))</x:f>
      </x:c>
      <x:c r="AR183" s="38" t="str">
        <x:f>IF(A183="","",IF(AP183="H00","CONF-HANDOFF-INVALID",IF(AP183="H01","CONF-HANDOFF-INCOMPLETE",IF(AP183="H02","CONF-HANDOFF-REVIEWER",IF(AP183="H03","CONF-HANDOFF-INDEPENDENCE",IF(AP183="H04","CONF-HANDOFF-DATE",IF(AP183="H05","CONF-HANDOFF-DATE-NOT-MATERIAL","")))))))</x:f>
      </x:c>
      <x:c r="AS183" s="38" t="str">
        <x:f>IF(A183="","",IF(AP183="H06","Permitted","Prohibited"))</x:f>
      </x:c>
      <x:c r="AT183" s="38" t="str">
        <x:f>IF(A183="","",IF(OR(AB183="P183",AB183="P184",AB183="P186",AB183="P187"),"What Counts as Reliable Evidence in Competitor Analysis?",IF(AB183="P185","Observed, Inferred and Unresolved Evidence",IF(AB183="P188","How to Handle Contradictory Competitor Evidence",IF(AB183="P189","When Competitor Evidence Becomes Too Old to Use","")))))</x:f>
      </x:c>
      <x:c r="AU183" s="38" t="str">
        <x:f>IF(A183="","","SERPIFAI Confidence Statement Method v1.0.1")</x:f>
      </x:c>
      <x:c r="AV183" s="38" t="str">
        <x:f>IF(A183="","","Qualitative evidence-and-uncertainty protocol; not probability, calibrated accuracy, scoring, assurance or a guarantee.")</x:f>
      </x:c>
    </x:row>
    <x:row r="184">
      <x:c r="A184" s="37"/>
      <x:c r="B184" s="37"/>
      <x:c r="C184" s="37"/>
      <x:c r="D184" s="37"/>
      <x:c r="E184" s="42"/>
      <x:c r="F184" s="37"/>
      <x:c r="G184" s="37"/>
      <x:c r="H184" s="37"/>
      <x:c r="I184" s="37"/>
      <x:c r="J184" s="37"/>
      <x:c r="K184" s="37"/>
      <x:c r="L184" s="37"/>
      <x:c r="M184" s="37"/>
      <x:c r="N184" s="37"/>
      <x:c r="O184" s="37"/>
      <x:c r="P184" s="37"/>
      <x:c r="Q184" s="37"/>
      <x:c r="R184" s="37"/>
      <x:c r="S184" s="37"/>
      <x:c r="T184" s="37"/>
      <x:c r="U184" s="37"/>
      <x:c r="V184" s="37"/>
      <x:c r="W184" s="37"/>
      <x:c r="X184" s="38" t="str">
        <x:f>IF(A184="","",IF(NOT(AND(OR(EXACT(F184,"Use"),EXACT(F184,"Use with limits"),EXACT(F184,"Review required"),EXACT(F184,"Refuse claim"),EXACT(F184,"No material change")),OR(EXACT(J184,"Fit"),EXACT(J184,"Limited / weak"),EXACT(J184,"Stale"),EXACT(J184,"Contradictory"),EXACT(J184,"Missing")),OR(EXACT(K184,"Supported"),EXACT(K184,"Inferred"),EXACT(K184,"Unresolved")),OR(EXACT(L184,"Yes"),EXACT(L184,"Partial"),EXACT(L184,"No"),EXACT(L184,"Unknown")),OR(EXACT(M184,"None found"),EXACT(M184,"Apparent contradiction resolved"),EXACT(M184,"Material contradiction unresolved"),EXACT(M184,"Not checked")),OR(EXACT(N184,"None"),EXACT(N184,"Recoverable missing evidence"),EXACT(N184,"Material evidence unavailable"),EXACT(N184,"Unknown")),OR(EXACT(O184,"Multiple independent lines"),EXACT(O184,"One independent line"),EXACT(O184,"Single-origin only"),EXACT(O184,"Not established")),OR(EXACT(Q184,"None"),EXACT(Q184,"Limited and visible"),EXACT(Q184,"Material but bounded"),EXACT(Q184,"Material and unresolved")),OR(EXACT(S184,"Fit for current decision"),EXACT(S184,"Historical but deliberately bounded"),EXACT(S184,"Stale for current decision"),EXACT(S184,"Context not established")),OR(EXACT(T184,"Unlikely to change assessment"),EXACT(T184,"Could change scope or wording"),EXACT(T184,"Likely to change assessment")),OR(EXACT(V184,"Routine / descriptive"),EXACT(V184,"Material / decision-changing"),EXACT(V184,"Consequential / high-impact")),OR(EXACT(W184,"Easy to reverse"),EXACT(W184,"Costly to reverse"),EXACT(W184,"Hard to reverse")),IF(F184="No material change",OR(EXACT(H184,"Unchanged exact claim"),EXACT(H184,"Changed exact claim")),TRUE),IF(F184="No material change",OR(EXACT(I184,"Unchanged decision use"),EXACT(I184,"Changed decision use")),TRUE),IF(OR(O184="Multiple independent lines",O184="One independent line"),OR(EXACT(P184,"Established independent origins"),EXACT(P184,"Shared or dependent origins"),EXACT(P184,"Not established")),TRUE))),"Invalid","Valid"))</x:f>
      </x:c>
      <x:c r="Y184" s="38" t="str">
        <x:f>IF(A184="","",IF(X184="Invalid","Not evaluated after P00",IF(OR(C184="",D184="",F184="",IF(F184="No material change",OR(H184="",I184=""),FALSE),J184="",K184="",L184="",M184="",N184="",O184="",IF(OR(O184="Multiple independent lines",O184="One independent line"),P184="",FALSE),Q184="",IF(Q184&lt;&gt;"None",R184="",FALSE),S184="",T184="",U184="",V184="",W184=""),"Incomplete","Complete")))</x:f>
      </x:c>
      <x:c r="Z184" s="38" t="str">
        <x:f>IF(A184="","",IF(AB184="P00","Invalid controlled input",IF(AB184="P01","Incomplete",IF(OR(AB184="P02",AB184="P03",AB184="P04",AB184="P05",AB184="P06",AB184="P07",AB184="P08",AB184="P09"),"Not eligible","Eligible"))))</x:f>
      </x:c>
      <x:c r="AA184" s="38" t="str">
        <x:f>IF(A184="","",IF(AB184="P00","No confidence assigned",IF(AB184="P01","No confidence result",IF(OR(AB184="P02",AB184="P03",AB184="P04",AB184="P05",AB184="P06",AB184="P07",AB184="P08",AB184="P09"),"Confidence not assignable",IF(AB184="P10","Low confidence",IF(AB184="P11","Moderate confidence","High confidence"))))))</x:f>
      </x:c>
      <x:c r="AB184" s="38" t="str">
        <x:f>IF(A184="","",IF(X184="Invalid","P00",IF(Y184="Incomplete","P01",IF(F184="Refuse claim","P02",IF(F184="Review required","P03",IF(K184="Unresolved","P04",IF(OR(L184="No",L184="Unknown",L184="Partial"),"P05",IF(OR(J184="Missing",N184&lt;&gt;"None",M184="Not checked"),"P06",IF(OR(J184="Contradictory",M184="Material contradiction unresolved"),"P07",IF(OR(J184="Stale",S184="Stale for current decision",S184="Context not established",Q184="Material and unresolved"),"P08",IF(OR(AND(F184="Use with limits",G184=""),AND(F184="No material change",H184="Changed exact claim"),AND(F184="No material change",I184="Changed decision use"),AND(OR(O184="Multiple independent lines",O184="One independent line"),P184="Not established"),AND(Q184="None",R184&lt;&gt;"")),"P09",IF(OR(Q184="Material but bounded",AND(S184="Historical but deliberately bounded",J184="Limited / weak"),O184="Not established",AND(J184="Limited / weak",O184="Multiple independent lines",P184="Established independent origins",T184="Likely to change assessment"),AND(O184="Single-origin only",NOT(AND(F184="Use",J184="Fit",OR(K184="Supported",K184="Inferred"),L184="Yes",OR(M184="None found",M184="Apparent contradiction resolved"),N184="None",O184="Single-origin only",OR(Q184="None",Q184="Limited and visible"),S184="Fit for current decision",T184="Unlikely to change assessment"))),T184="Likely to change assessment"),"P10",IF(OR(AND(F184="No material change",NOT(AND(OR(F184="Use",F184="No material change"),IF(F184="No material change",AND(H184="Unchanged exact claim",I184="Unchanged decision use"),TRUE),J184="Fit",OR(K184="Supported",K184="Inferred"),L184="Yes",OR(M184="None found",M184="Apparent contradiction resolved"),N184="None",O184="Multiple independent lines",P184="Established independent origins",OR(Q184="None",Q184="Limited and visible"),S184="Fit for current decision",T184="Unlikely to change assessment"))),F184="Use with limits",S184="Historical but deliberately bounded",P184="Shared or dependent origins",O184="One independent line",AND(F184="Use",J184="Fit",OR(K184="Supported",K184="Inferred"),L184="Yes",OR(M184="None found",M184="Apparent contradiction resolved"),N184="None",O184="Single-origin only",OR(Q184="None",Q184="Limited and visible"),S184="Fit for current decision",T184="Unlikely to change assessment"),AND(J184="Limited / weak",O184="Multiple independent lines",P184="Established independent origins",OR(T184="Unlikely to change assessment",T184="Could change scope or wording")),T184="Could change scope or wording"),"P11",IF(AND(OR(F184="Use",F184="No material change"),IF(F184="No material change",AND(H184="Unchanged exact claim",I184="Unchanged decision use"),TRUE),J184="Fit",OR(K184="Supported",K184="Inferred"),L184="Yes",OR(M184="None found",M184="Apparent contradiction resolved"),N184="None",O184="Multiple independent lines",P184="Established independent origins",OR(Q184="None",Q184="Limited and visible"),S184="Fit for current decision",T184="Unlikely to change assessment"),"P12","P09"))))))))))))))</x:f>
      </x:c>
      <x:c r="AC184" s="38" t="str">
        <x:f>IF(A184="","",IF(AB184="P00","CONF-TECH-INVALID-ENUM",IF(AB184="P01","CONF-INCOMPLETE",IF(AB184="P02","CONF-UPSTREAM-REFUSE",IF(AB184="P03","CONF-UPSTREAM-REVIEW",IF(AB184="P04",IF(F184="No material change","CONF-SC-NMC-UNRESOLVED","CONF-UPSTREAM-UNRESOLVED"),IF(AB184="P05",IF(L184="Partial","CONF-DIRECT-FIT-PARTIAL","CONF-DIRECT-FIT"),IF(AB184="P06","CONF-MISSING-OR-UNCHECKED",IF(AB184="P07",IF(F184="No material change","CONF-SC-NMC-CONTRADICTION","CONF-CONTRADICTION"),IF(AB184="P08",IF(Q184="Material and unresolved","CONF-NOT-ASSIGNABLE-ASSUMPTION",IF(AND(F184="No material change",OR(J184="Stale",S184="Stale for current decision")),"CONF-SC-NMC-STALE",IF(S184="Context not established","CONF-NOT-ASSIGNABLE-CONTEXT","CONF-NOT-ASSIGNABLE-STALE-CURRENT"))),IF(AB184="P09",IF(AND(F184="Use with limits",G184=""),"CONF-SC-LIMIT-MISSING",IF(AND(F184="No material change",H184="Changed exact claim"),"CONF-SC-NMC-CLAIM-CHANGED",IF(AND(F184="No material change",I184="Changed decision use"),"CONF-SC-NMC-USE-CHANGED",IF(AND(OR(O184="Multiple independent lines",O184="One independent line"),P184="Not established"),"CONF-SC-INDEPENDENCE-UNPROVEN",IF(AND(Q184="None",R184&lt;&gt;""),"CONF-SC-ASSUMPTION-CONFLICT","CONF-SC-UNCLASSIFIED"))))),IF(AB184="P10",IF(Q184="Material but bounded","CONF-LOW-ASSUMPTION",IF(AND(S184="Historical but deliberately bounded",J184="Limited / weak"),"CONF-LOW-HISTORICAL",IF(O184="Not established","CONF-LOW-NOT-ESTABLISHED",IF(AND(J184="Limited / weak",O184="Multiple independent lines",P184="Established independent origins",T184="Likely to change assessment"),"CONF-LOW-WEAK-LINES",IF(AND(O184="Single-origin only",NOT(AND(F184="Use",J184="Fit",OR(K184="Supported",K184="Inferred"),L184="Yes",OR(M184="None found",M184="Apparent contradiction resolved"),N184="None",O184="Single-origin only",OR(Q184="None",Q184="Limited and visible"),S184="Fit for current decision",T184="Unlikely to change assessment"))),"CONF-LOW-SINGLE-ORIGIN","CONF-LOW-SENSITIVE"))))),IF(AB184="P11",IF(F184="No material change","CONF-MODERATE-NMC",IF(F184="Use with limits","CONF-MODERATE-LIMITED",IF(S184="Historical but deliberately bounded","CONF-MODERATE-HISTORICAL",IF(P184="Shared or dependent origins","CONF-MODERATE-SHARED-ORIGINS",IF(OR(O184="One independent line",AND(F184="Use",J184="Fit",OR(K184="Supported",K184="Inferred"),L184="Yes",OR(M184="None found",M184="Apparent contradiction resolved"),N184="None",O184="Single-origin only",OR(Q184="None",Q184="Limited and visible"),S184="Fit for current decision",T184="Unlikely to change assessment")),"CONF-MODERATE-ONE-LINE",IF(AND(J184="Limited / weak",O184="Multiple independent lines",P184="Established independent origins",OR(T184="Unlikely to change assessment",T184="Could change scope or wording")),"CONF-MODERATE-WEAK-LINES","CONF-MODERATE-SENSITIVE")))))),IF(AB184="P12",IF(F184="No material change","CONF-HIGH-NMC",IF(K184="Inferred","CONF-HIGH-INFERENCE-RETAINED","CONF-HIGH-DIRECT-INDEPENDENT")),""))))))))))))))</x:f>
      </x:c>
      <x:c r="AD184" s="38" t="str">
        <x:f>IF(A184="","",IF(AC184="A206-TECH-INVALID-ENUM","One or more active Stage 1 controlled values are invalid.",IF(AC184="A206-INCOMPLETE","The active Stage 1 assessment is incomplete.",IF(AC184="A206-UPSTREAM-REFUSE","What Counts as Reliable Evidence in Competitor Analysis? returned Refuse claim.",IF(AC184="A206-UPSTREAM-REVIEW","What Counts as Reliable Evidence in Competitor Analysis? returned Review required.",IF(AC184="A206-SC-NMC-UNRESOLVED","The no-material-change claim remains unresolved.",IF(AC184="A206-UPSTREAM-UNRESOLVED","The claim remains unresolved.",IF(AC184="A206-DIRECT-FIT","The evidence does not directly fit the exact submitted claim.",IF(AC184="A206-DIRECT-FIT-PARTIAL","The submitted claim only partially fits the evidence.",IF(AC184="A206-MISSING-OR-UNCHECKED","Required evidence is missing, unavailable, unknown, or contradiction checking is incomplete.",IF(AC184="A206-CONTRADICTION","A material contradiction remains unresolved.",IF(AC184="A206-SC-NMC-CONTRADICTION","The no-material-change submission contains an unresolved material contradiction.",IF(AC184="A206-NOT-ASSIGNABLE-ASSUMPTION","A material assumption remains unresolved.",IF(AC184="A206-NOT-ASSIGNABLE-CONTEXT","The relevant context is not established.",IF(AC184="A206-NOT-ASSIGNABLE-STALE-CURRENT","The evidence or context is stale for the current decision.",IF(AC184="A206-SC-NMC-STALE","The no-material-change assessment is stale for the current decision.",IF(AC184="A206-SC-ASSUMPTION-CONFLICT","The assumption category and detail conflict.",IF(AC184="A206-SC-INDEPENDENCE-UNPROVEN","Independent origins are not established.",IF(AC184="A206-SC-LIMIT-MISSING","Use with limits requires a named limitation.",IF(AC184="A206-SC-NMC-CLAIM-CHANGED","The exact claim changed, so prior confidence cannot be carried forward.",IF(AC184="A206-SC-NMC-USE-CHANGED","The decision use changed.",IF(AC184="A206-SC-UNCLASSIFIED","The valid input combination has no authorized classification.",IF(AC184="A206-LOW-ASSUMPTION","A bounded material assumption makes the eligible assessment fragile.",IF(AC184="A206-LOW-HISTORICAL","Historical, weak support makes the assessment fragile.",IF(AC184="A206-LOW-NOT-ESTABLISHED","Support exists but independent support is not established.",IF(AC184="A206-LOW-SENSITIVE","Plausible new evidence is likely to change the assessment.",IF(AC184="A206-LOW-SINGLE-ORIGIN","The eligible assessment depends on one origin and fails the stable single-origin conjunction.",IF(AC184="A206-LOW-WEAK-LINES","Multiple independent lines remain weak and the result is likely to change.",IF(AC184="A206-MODERATE-HISTORICAL","The evidence supports a deliberately historical, bounded assessment.",IF(AC184="A206-MODERATE-LIMITED","The assessment is eligible only within the named limitation.",IF(AC184="A206-MODERATE-NMC","The unchanged assessment remains eligible but retains meaningful uncertainty.",IF(AC184="A206-MODERATE-ONE-LINE","The assessment rests on one effective line of support.",IF(AC184="A206-MODERATE-SENSITIVE","Meaningful new evidence could change the scope or wording.",IF(AC184="A206-MODERATE-SHARED-ORIGINS","The lines share or depend on common origins, reducing independent corroboration.",IF(AC184="A206-MODERATE-WEAK-LINES","Established independent origins support the assessment, but the evidence remains limited or weak.",IF(AC184="A206-HIGH-DIRECT-INDEPENDENT","Direct, coherent support with established independent origins and limited visible assumptions supports the bounded assessment.",IF(AC184="A206-HIGH-INFERENCE-RETAINED","Direct, coherent support with established independent origins supports the bounded inference; it remains explicitly an inference.",IF(AC184="A206-HIGH-NMC","The exact claim and decision use are unchanged and the strong-support conditions remain satisfied.",""))))))))))))))))))))))))))))))))))))))</x:f>
      </x:c>
      <x:c r="AE184" s="38" t="str">
        <x:f>IF(A184="","",IF(Z184="Invalid controlled input","No confidence statement is permitted.",IF(Z184="Incomplete","No confidence statement is permitted until Stage 1 is complete.",IF(Z184="Not eligible","Confidence not assignable: no confidence statement is permitted for "&amp;C184&amp;" because "&amp;AD184&amp;" "&amp;AG184,IF(AA184="High confidence",IF(K184="Inferred","The evidence supports the inference that ","The available evidence strongly supports the assessment that ")&amp;C184&amp;", with High confidence within "&amp;D184&amp;". The principal remaining uncertainty is "&amp;U184,IF(AA184="Moderate confidence",IF(K184="Inferred","The evidence supports the inference that ","The available evidence supports the assessment that ")&amp;C184&amp;", with Moderate confidence within "&amp;D184&amp;". "&amp;U184&amp;" could change its scope or wording.",IF(K184="Inferred","The limited evidence supports the provisional inference that ","Limited evidence weakly supports the bounded assessment that ")&amp;C184&amp;". Treat it as provisional because "&amp;U184))))))</x:f>
      </x:c>
      <x:c r="AF184" s="38" t="str">
        <x:f>IF(A184="","",IF(Z184="Invalid controlled input","Do not preserve or reuse a previous result.",IF(Z184="Incomplete","Do not infer a result from partial inputs.",IF(Z184="Not eligible","Do not use High, Moderate or Low confidence, zero confidence, very low confidence, or wording that presents the claim as established.",IF(AA184="High confidence","Do not say certain, proven, guaranteed, definitely, conclusive, established fact, or assign a numerical probability.",IF(AA184="Moderate confidence","Do not say definitive, conclusive, established fact, or attach a percentage band.","Do not say shows, confirms, demonstrates as established, or use Low confidence to rescue an unsupported claim."))))))</x:f>
      </x:c>
      <x:c r="AG184" s="38" t="str">
        <x:f>IF(A184="","",IF(AC184="A206-TECH-INVALID-ENUM","Correct the exact invalid value and resubmit.",IF(AC184="A206-INCOMPLETE","Complete every active Stage 1 field.",IF(AC184="A206-UPSTREAM-REFUSE","Resolve or replace the refused claim through What Counts as Reliable Evidence in Competitor Analysis?.",IF(AC184="A206-UPSTREAM-REVIEW","Complete the review in What Counts as Reliable Evidence in Competitor Analysis? before confidence assessment.",IF(AC184="A206-SC-NMC-UNRESOLVED","Resolve the claim status upstream before assigning confidence.",IF(AC184="A206-UPSTREAM-UNRESOLVED","Resolve the claim status upstream before assigning confidence.",IF(AC184="A206-DIRECT-FIT","Narrow or replace the claim and rerun What Counts as Reliable Evidence in Competitor Analysis?.",IF(AC184="A206-DIRECT-FIT-PARTIAL","Submit the separately narrowed proposition approved through What Counts as Reliable Evidence in Competitor Analysis? as the new Exact claim with Direct claim fit set to Yes.",IF(AC184="A206-MISSING-OR-UNCHECKED","Recover or document the required evidence and complete the review in What Counts as Reliable Evidence in Competitor Analysis? before assigning confidence.",IF(AC184="A206-CONTRADICTION","Resolve or preserve the contradiction through How to Handle Contradictory Competitor Evidence before assigning confidence.",IF(AC184="A206-SC-NMC-CONTRADICTION","Resolve or preserve the contradiction through How to Handle Contradictory Competitor Evidence before assigning confidence.",IF(AC184="A206-NOT-ASSIGNABLE-ASSUMPTION","Resolve the material assumption or narrow the claim.",IF(AC184="A206-NOT-ASSIGNABLE-CONTEXT","Establish the relevant context before assigning confidence.",IF(AC184="A206-NOT-ASSIGNABLE-STALE-CURRENT","Update or historically bind the evidence through When Competitor Evidence Becomes Too Old to Use.",IF(AC184="A206-SC-NMC-STALE","Run a fresh assessment with current evidence.",IF(AC184="A206-SC-ASSUMPTION-CONFLICT","Choose a bounded assumption category or remove the detail.",IF(AC184="A206-SC-INDEPENDENCE-UNPROVEN","Trace origins or correct the support category.",IF(AC184="A206-SC-LIMIT-MISSING","Add the exact limitation or correct the upstream outcome.",IF(AC184="A206-SC-NMC-CLAIM-CHANGED","Run a fresh assessment.",IF(AC184="A206-SC-NMC-USE-CHANGED","Run a fresh assessment for the new use.",IF(AC184="A206-SC-UNCLASSIFIED","Return to method governance; do not invent a result.",IF(AC184="A206-LOW-ASSUMPTION","Keep the assumption explicit and seek evidence that could remove it.",IF(AC184="A206-LOW-HISTORICAL","Use only historically bounded wording and seek current evidence.",IF(AC184="A206-LOW-NOT-ESTABLISHED","Trace provenance or collect genuinely independent evidence.",IF(AC184="A206-LOW-SENSITIVE","Collect the evidence most likely to change the result.",IF(AC184="A206-LOW-SINGLE-ORIGIN","Seek genuinely independent corroboration.",IF(AC184="A206-LOW-WEAK-LINES","Strengthen direct support before consequential use.",IF(AC184="A206-MODERATE-HISTORICAL","Do not generalize it to the current decision without fresh evidence.",IF(AC184="A206-MODERATE-LIMITED","Reopen if the named limitation no longer holds.",IF(AC184="A206-MODERATE-NMC","Reopen if the exact claim, use, evidence or context changes.",IF(AC184="A206-MODERATE-ONE-LINE","A second genuinely independent line could change scope or wording.",IF(AC184="A206-MODERATE-SENSITIVE","Name the likely change trigger and keep the statement bounded.",IF(AC184="A206-MODERATE-SHARED-ORIGINS","Seek genuinely independent origins.",IF(AC184="A206-MODERATE-WEAK-LINES","Strengthen the direct evidence and preserve the limitation.",IF(AC184="A206-HIGH-DIRECT-INDEPENDENT","Reopen on the named evidence, context, assumption or decision-use trigger.",IF(AC184="A206-HIGH-INFERENCE-RETAINED","Retain the inference marker and reopen on the named trigger.",IF(AC184="A206-HIGH-NMC","Reopen on the named evidence, context, assumption or decision-use trigger.",""))))))))))))))))))))))))))))))))))))))</x:f>
      </x:c>
      <x:c r="AH184" s="38" t="str">
        <x:f>IF(A184="","",IF(Z184&lt;&gt;"Eligible","",IF(AND(V184="Consequential / high-impact",W184="Hard to reverse"),"CONF-OVERLAY-CONSEQUENCE + CONF-OVERLAY-HARD-TO-REVERSE",IF(AND(AA184="Low confidence",W184="Hard to reverse"),"CONF-OVERLAY-HARD-TO-REVERSE",IF(V184="Consequential / high-impact","CONF-OVERLAY-CONSEQUENCE",IF(W184="Hard to reverse","CONF-OVERLAY-HARD-TO-REVERSE",IF(OR(V184="Material / decision-changing",W184="Costly to reverse"),"CONF-OVERLAY-CONSEQUENCE","")))))))</x:f>
      </x:c>
      <x:c r="AI184" s="38" t="str">
        <x:f>IF(A184="","",IF(Z184&lt;&gt;"Eligible","",IF(AND(V184="Consequential / high-impact",W184="Hard to reverse"),IF(AA184="Low confidence","Independent review and formal approval required; default to deferral, evidence collection or a reversible test.","Independent accountable review and formal approval required before a consequential, hard-to-reverse action."),IF(AND(AA184="Low confidence",W184="Hard to reverse"),"Independent review and formal approval required; default to deferral, evidence collection or a reversible test.",IF(V184="Consequential / high-impact","Independent accountable review and formal approval required.",IF(W184="Hard to reverse","Independent review required before a hard-to-reverse action.",IF(OR(V184="Material / decision-changing",W184="Costly to reverse"),"Accountable reviewer required before material use.","Owner review; reopen on the named trigger.")))))))</x:f>
      </x:c>
      <x:c r="AJ184" s="38" t="str">
        <x:f>IF(A184="","",IF(Z184&lt;&gt;"Eligible","",IF(AND(V184="Consequential / high-impact",W184="Hard to reverse"),IF(AA184="Low confidence","Do not make an irreversible commitment from this Low-confidence assessment.","Prefer a reversible step and proceed only within the recorded scope after independent review; confidence itself is unchanged."),IF(AND(AA184="Low confidence",W184="Hard to reverse"),"Do not make an irreversible commitment from this Low-confidence assessment.",IF(V184="Consequential / high-impact","Proceed only within the recorded scope after independent review; confidence itself is unchanged.",IF(W184="Hard to reverse","Prefer a reversible step until review is complete.",IF(OR(V184="Material / decision-changing",W184="Costly to reverse"),"Use only after accountable review and within the stated boundary.","Proceed within the stated scope and preserve the reopen condition.")))))))</x:f>
      </x:c>
      <x:c r="AK184" s="37"/>
      <x:c r="AL184" s="37"/>
      <x:c r="AM184" s="37"/>
      <x:c r="AN184" s="37"/>
      <x:c r="AO184" s="42"/>
      <x:c r="AP184" s="38" t="str">
        <x:f>IF(A184="","",IF(Z184&lt;&gt;"Eligible","Not active",IF(OR(AND(AN184&lt;&gt;"",NOT(OR(EXACT(AN184,"Yes"),EXACT(AN184,"No")))),AND(AO184&lt;&gt;"",NOT(ISNUMBER(AO184)))),"H00",IF(OR(AK184="",AM184="",AN184=""),"H01",IF(AND(OR(V184="Material / decision-changing",V184="Consequential / high-impact",W184="Costly to reverse",W184="Hard to reverse"),AL184=""),"H02",IF(AND(OR(V184="Consequential / high-impact",W184="Hard to reverse"),AK184&lt;&gt;"",AL184&lt;&gt;"",EXACT(AK184,AL184)),"H03",IF(AND(AN184="Yes",AO184=""),"H04",IF(AND(AN184="No",AO184&lt;&gt;""),"H05","H06"))))))))</x:f>
      </x:c>
      <x:c r="AQ184" s="38" t="str">
        <x:f>IF(A184="","",IF(AP184="Not active","Not active",IF(OR(AP184="H00",AP184="H01",AP184="H04"),"Incomplete",IF(OR(AP184="H02",AP184="H03",AP184="H05"),"Draft","Complete"))))</x:f>
      </x:c>
      <x:c r="AR184" s="38" t="str">
        <x:f>IF(A184="","",IF(AP184="H00","CONF-HANDOFF-INVALID",IF(AP184="H01","CONF-HANDOFF-INCOMPLETE",IF(AP184="H02","CONF-HANDOFF-REVIEWER",IF(AP184="H03","CONF-HANDOFF-INDEPENDENCE",IF(AP184="H04","CONF-HANDOFF-DATE",IF(AP184="H05","CONF-HANDOFF-DATE-NOT-MATERIAL","")))))))</x:f>
      </x:c>
      <x:c r="AS184" s="38" t="str">
        <x:f>IF(A184="","",IF(AP184="H06","Permitted","Prohibited"))</x:f>
      </x:c>
      <x:c r="AT184" s="38" t="str">
        <x:f>IF(A184="","",IF(OR(AB184="P184",AB184="P185",AB184="P187",AB184="P188"),"What Counts as Reliable Evidence in Competitor Analysis?",IF(AB184="P186","Observed, Inferred and Unresolved Evidence",IF(AB184="P189","How to Handle Contradictory Competitor Evidence",IF(AB184="P190","When Competitor Evidence Becomes Too Old to Use","")))))</x:f>
      </x:c>
      <x:c r="AU184" s="38" t="str">
        <x:f>IF(A184="","","SERPIFAI Confidence Statement Method v1.0.1")</x:f>
      </x:c>
      <x:c r="AV184" s="38" t="str">
        <x:f>IF(A184="","","Qualitative evidence-and-uncertainty protocol; not probability, calibrated accuracy, scoring, assurance or a guarantee.")</x:f>
      </x:c>
    </x:row>
    <x:row r="185">
      <x:c r="A185" s="37"/>
      <x:c r="B185" s="37"/>
      <x:c r="C185" s="37"/>
      <x:c r="D185" s="37"/>
      <x:c r="E185" s="42"/>
      <x:c r="F185" s="37"/>
      <x:c r="G185" s="37"/>
      <x:c r="H185" s="37"/>
      <x:c r="I185" s="37"/>
      <x:c r="J185" s="37"/>
      <x:c r="K185" s="37"/>
      <x:c r="L185" s="37"/>
      <x:c r="M185" s="37"/>
      <x:c r="N185" s="37"/>
      <x:c r="O185" s="37"/>
      <x:c r="P185" s="37"/>
      <x:c r="Q185" s="37"/>
      <x:c r="R185" s="37"/>
      <x:c r="S185" s="37"/>
      <x:c r="T185" s="37"/>
      <x:c r="U185" s="37"/>
      <x:c r="V185" s="37"/>
      <x:c r="W185" s="37"/>
      <x:c r="X185" s="38" t="str">
        <x:f>IF(A185="","",IF(NOT(AND(OR(EXACT(F185,"Use"),EXACT(F185,"Use with limits"),EXACT(F185,"Review required"),EXACT(F185,"Refuse claim"),EXACT(F185,"No material change")),OR(EXACT(J185,"Fit"),EXACT(J185,"Limited / weak"),EXACT(J185,"Stale"),EXACT(J185,"Contradictory"),EXACT(J185,"Missing")),OR(EXACT(K185,"Supported"),EXACT(K185,"Inferred"),EXACT(K185,"Unresolved")),OR(EXACT(L185,"Yes"),EXACT(L185,"Partial"),EXACT(L185,"No"),EXACT(L185,"Unknown")),OR(EXACT(M185,"None found"),EXACT(M185,"Apparent contradiction resolved"),EXACT(M185,"Material contradiction unresolved"),EXACT(M185,"Not checked")),OR(EXACT(N185,"None"),EXACT(N185,"Recoverable missing evidence"),EXACT(N185,"Material evidence unavailable"),EXACT(N185,"Unknown")),OR(EXACT(O185,"Multiple independent lines"),EXACT(O185,"One independent line"),EXACT(O185,"Single-origin only"),EXACT(O185,"Not established")),OR(EXACT(Q185,"None"),EXACT(Q185,"Limited and visible"),EXACT(Q185,"Material but bounded"),EXACT(Q185,"Material and unresolved")),OR(EXACT(S185,"Fit for current decision"),EXACT(S185,"Historical but deliberately bounded"),EXACT(S185,"Stale for current decision"),EXACT(S185,"Context not established")),OR(EXACT(T185,"Unlikely to change assessment"),EXACT(T185,"Could change scope or wording"),EXACT(T185,"Likely to change assessment")),OR(EXACT(V185,"Routine / descriptive"),EXACT(V185,"Material / decision-changing"),EXACT(V185,"Consequential / high-impact")),OR(EXACT(W185,"Easy to reverse"),EXACT(W185,"Costly to reverse"),EXACT(W185,"Hard to reverse")),IF(F185="No material change",OR(EXACT(H185,"Unchanged exact claim"),EXACT(H185,"Changed exact claim")),TRUE),IF(F185="No material change",OR(EXACT(I185,"Unchanged decision use"),EXACT(I185,"Changed decision use")),TRUE),IF(OR(O185="Multiple independent lines",O185="One independent line"),OR(EXACT(P185,"Established independent origins"),EXACT(P185,"Shared or dependent origins"),EXACT(P185,"Not established")),TRUE))),"Invalid","Valid"))</x:f>
      </x:c>
      <x:c r="Y185" s="38" t="str">
        <x:f>IF(A185="","",IF(X185="Invalid","Not evaluated after P00",IF(OR(C185="",D185="",F185="",IF(F185="No material change",OR(H185="",I185=""),FALSE),J185="",K185="",L185="",M185="",N185="",O185="",IF(OR(O185="Multiple independent lines",O185="One independent line"),P185="",FALSE),Q185="",IF(Q185&lt;&gt;"None",R185="",FALSE),S185="",T185="",U185="",V185="",W185=""),"Incomplete","Complete")))</x:f>
      </x:c>
      <x:c r="Z185" s="38" t="str">
        <x:f>IF(A185="","",IF(AB185="P00","Invalid controlled input",IF(AB185="P01","Incomplete",IF(OR(AB185="P02",AB185="P03",AB185="P04",AB185="P05",AB185="P06",AB185="P07",AB185="P08",AB185="P09"),"Not eligible","Eligible"))))</x:f>
      </x:c>
      <x:c r="AA185" s="38" t="str">
        <x:f>IF(A185="","",IF(AB185="P00","No confidence assigned",IF(AB185="P01","No confidence result",IF(OR(AB185="P02",AB185="P03",AB185="P04",AB185="P05",AB185="P06",AB185="P07",AB185="P08",AB185="P09"),"Confidence not assignable",IF(AB185="P10","Low confidence",IF(AB185="P11","Moderate confidence","High confidence"))))))</x:f>
      </x:c>
      <x:c r="AB185" s="38" t="str">
        <x:f>IF(A185="","",IF(X185="Invalid","P00",IF(Y185="Incomplete","P01",IF(F185="Refuse claim","P02",IF(F185="Review required","P03",IF(K185="Unresolved","P04",IF(OR(L185="No",L185="Unknown",L185="Partial"),"P05",IF(OR(J185="Missing",N185&lt;&gt;"None",M185="Not checked"),"P06",IF(OR(J185="Contradictory",M185="Material contradiction unresolved"),"P07",IF(OR(J185="Stale",S185="Stale for current decision",S185="Context not established",Q185="Material and unresolved"),"P08",IF(OR(AND(F185="Use with limits",G185=""),AND(F185="No material change",H185="Changed exact claim"),AND(F185="No material change",I185="Changed decision use"),AND(OR(O185="Multiple independent lines",O185="One independent line"),P185="Not established"),AND(Q185="None",R185&lt;&gt;"")),"P09",IF(OR(Q185="Material but bounded",AND(S185="Historical but deliberately bounded",J185="Limited / weak"),O185="Not established",AND(J185="Limited / weak",O185="Multiple independent lines",P185="Established independent origins",T185="Likely to change assessment"),AND(O185="Single-origin only",NOT(AND(F185="Use",J185="Fit",OR(K185="Supported",K185="Inferred"),L185="Yes",OR(M185="None found",M185="Apparent contradiction resolved"),N185="None",O185="Single-origin only",OR(Q185="None",Q185="Limited and visible"),S185="Fit for current decision",T185="Unlikely to change assessment"))),T185="Likely to change assessment"),"P10",IF(OR(AND(F185="No material change",NOT(AND(OR(F185="Use",F185="No material change"),IF(F185="No material change",AND(H185="Unchanged exact claim",I185="Unchanged decision use"),TRUE),J185="Fit",OR(K185="Supported",K185="Inferred"),L185="Yes",OR(M185="None found",M185="Apparent contradiction resolved"),N185="None",O185="Multiple independent lines",P185="Established independent origins",OR(Q185="None",Q185="Limited and visible"),S185="Fit for current decision",T185="Unlikely to change assessment"))),F185="Use with limits",S185="Historical but deliberately bounded",P185="Shared or dependent origins",O185="One independent line",AND(F185="Use",J185="Fit",OR(K185="Supported",K185="Inferred"),L185="Yes",OR(M185="None found",M185="Apparent contradiction resolved"),N185="None",O185="Single-origin only",OR(Q185="None",Q185="Limited and visible"),S185="Fit for current decision",T185="Unlikely to change assessment"),AND(J185="Limited / weak",O185="Multiple independent lines",P185="Established independent origins",OR(T185="Unlikely to change assessment",T185="Could change scope or wording")),T185="Could change scope or wording"),"P11",IF(AND(OR(F185="Use",F185="No material change"),IF(F185="No material change",AND(H185="Unchanged exact claim",I185="Unchanged decision use"),TRUE),J185="Fit",OR(K185="Supported",K185="Inferred"),L185="Yes",OR(M185="None found",M185="Apparent contradiction resolved"),N185="None",O185="Multiple independent lines",P185="Established independent origins",OR(Q185="None",Q185="Limited and visible"),S185="Fit for current decision",T185="Unlikely to change assessment"),"P12","P09"))))))))))))))</x:f>
      </x:c>
      <x:c r="AC185" s="38" t="str">
        <x:f>IF(A185="","",IF(AB185="P00","CONF-TECH-INVALID-ENUM",IF(AB185="P01","CONF-INCOMPLETE",IF(AB185="P02","CONF-UPSTREAM-REFUSE",IF(AB185="P03","CONF-UPSTREAM-REVIEW",IF(AB185="P04",IF(F185="No material change","CONF-SC-NMC-UNRESOLVED","CONF-UPSTREAM-UNRESOLVED"),IF(AB185="P05",IF(L185="Partial","CONF-DIRECT-FIT-PARTIAL","CONF-DIRECT-FIT"),IF(AB185="P06","CONF-MISSING-OR-UNCHECKED",IF(AB185="P07",IF(F185="No material change","CONF-SC-NMC-CONTRADICTION","CONF-CONTRADICTION"),IF(AB185="P08",IF(Q185="Material and unresolved","CONF-NOT-ASSIGNABLE-ASSUMPTION",IF(AND(F185="No material change",OR(J185="Stale",S185="Stale for current decision")),"CONF-SC-NMC-STALE",IF(S185="Context not established","CONF-NOT-ASSIGNABLE-CONTEXT","CONF-NOT-ASSIGNABLE-STALE-CURRENT"))),IF(AB185="P09",IF(AND(F185="Use with limits",G185=""),"CONF-SC-LIMIT-MISSING",IF(AND(F185="No material change",H185="Changed exact claim"),"CONF-SC-NMC-CLAIM-CHANGED",IF(AND(F185="No material change",I185="Changed decision use"),"CONF-SC-NMC-USE-CHANGED",IF(AND(OR(O185="Multiple independent lines",O185="One independent line"),P185="Not established"),"CONF-SC-INDEPENDENCE-UNPROVEN",IF(AND(Q185="None",R185&lt;&gt;""),"CONF-SC-ASSUMPTION-CONFLICT","CONF-SC-UNCLASSIFIED"))))),IF(AB185="P10",IF(Q185="Material but bounded","CONF-LOW-ASSUMPTION",IF(AND(S185="Historical but deliberately bounded",J185="Limited / weak"),"CONF-LOW-HISTORICAL",IF(O185="Not established","CONF-LOW-NOT-ESTABLISHED",IF(AND(J185="Limited / weak",O185="Multiple independent lines",P185="Established independent origins",T185="Likely to change assessment"),"CONF-LOW-WEAK-LINES",IF(AND(O185="Single-origin only",NOT(AND(F185="Use",J185="Fit",OR(K185="Supported",K185="Inferred"),L185="Yes",OR(M185="None found",M185="Apparent contradiction resolved"),N185="None",O185="Single-origin only",OR(Q185="None",Q185="Limited and visible"),S185="Fit for current decision",T185="Unlikely to change assessment"))),"CONF-LOW-SINGLE-ORIGIN","CONF-LOW-SENSITIVE"))))),IF(AB185="P11",IF(F185="No material change","CONF-MODERATE-NMC",IF(F185="Use with limits","CONF-MODERATE-LIMITED",IF(S185="Historical but deliberately bounded","CONF-MODERATE-HISTORICAL",IF(P185="Shared or dependent origins","CONF-MODERATE-SHARED-ORIGINS",IF(OR(O185="One independent line",AND(F185="Use",J185="Fit",OR(K185="Supported",K185="Inferred"),L185="Yes",OR(M185="None found",M185="Apparent contradiction resolved"),N185="None",O185="Single-origin only",OR(Q185="None",Q185="Limited and visible"),S185="Fit for current decision",T185="Unlikely to change assessment")),"CONF-MODERATE-ONE-LINE",IF(AND(J185="Limited / weak",O185="Multiple independent lines",P185="Established independent origins",OR(T185="Unlikely to change assessment",T185="Could change scope or wording")),"CONF-MODERATE-WEAK-LINES","CONF-MODERATE-SENSITIVE")))))),IF(AB185="P12",IF(F185="No material change","CONF-HIGH-NMC",IF(K185="Inferred","CONF-HIGH-INFERENCE-RETAINED","CONF-HIGH-DIRECT-INDEPENDENT")),""))))))))))))))</x:f>
      </x:c>
      <x:c r="AD185" s="38" t="str">
        <x:f>IF(A185="","",IF(AC185="A207-TECH-INVALID-ENUM","One or more active Stage 1 controlled values are invalid.",IF(AC185="A207-INCOMPLETE","The active Stage 1 assessment is incomplete.",IF(AC185="A207-UPSTREAM-REFUSE","What Counts as Reliable Evidence in Competitor Analysis? returned Refuse claim.",IF(AC185="A207-UPSTREAM-REVIEW","What Counts as Reliable Evidence in Competitor Analysis? returned Review required.",IF(AC185="A207-SC-NMC-UNRESOLVED","The no-material-change claim remains unresolved.",IF(AC185="A207-UPSTREAM-UNRESOLVED","The claim remains unresolved.",IF(AC185="A207-DIRECT-FIT","The evidence does not directly fit the exact submitted claim.",IF(AC185="A207-DIRECT-FIT-PARTIAL","The submitted claim only partially fits the evidence.",IF(AC185="A207-MISSING-OR-UNCHECKED","Required evidence is missing, unavailable, unknown, or contradiction checking is incomplete.",IF(AC185="A207-CONTRADICTION","A material contradiction remains unresolved.",IF(AC185="A207-SC-NMC-CONTRADICTION","The no-material-change submission contains an unresolved material contradiction.",IF(AC185="A207-NOT-ASSIGNABLE-ASSUMPTION","A material assumption remains unresolved.",IF(AC185="A207-NOT-ASSIGNABLE-CONTEXT","The relevant context is not established.",IF(AC185="A207-NOT-ASSIGNABLE-STALE-CURRENT","The evidence or context is stale for the current decision.",IF(AC185="A207-SC-NMC-STALE","The no-material-change assessment is stale for the current decision.",IF(AC185="A207-SC-ASSUMPTION-CONFLICT","The assumption category and detail conflict.",IF(AC185="A207-SC-INDEPENDENCE-UNPROVEN","Independent origins are not established.",IF(AC185="A207-SC-LIMIT-MISSING","Use with limits requires a named limitation.",IF(AC185="A207-SC-NMC-CLAIM-CHANGED","The exact claim changed, so prior confidence cannot be carried forward.",IF(AC185="A207-SC-NMC-USE-CHANGED","The decision use changed.",IF(AC185="A207-SC-UNCLASSIFIED","The valid input combination has no authorized classification.",IF(AC185="A207-LOW-ASSUMPTION","A bounded material assumption makes the eligible assessment fragile.",IF(AC185="A207-LOW-HISTORICAL","Historical, weak support makes the assessment fragile.",IF(AC185="A207-LOW-NOT-ESTABLISHED","Support exists but independent support is not established.",IF(AC185="A207-LOW-SENSITIVE","Plausible new evidence is likely to change the assessment.",IF(AC185="A207-LOW-SINGLE-ORIGIN","The eligible assessment depends on one origin and fails the stable single-origin conjunction.",IF(AC185="A207-LOW-WEAK-LINES","Multiple independent lines remain weak and the result is likely to change.",IF(AC185="A207-MODERATE-HISTORICAL","The evidence supports a deliberately historical, bounded assessment.",IF(AC185="A207-MODERATE-LIMITED","The assessment is eligible only within the named limitation.",IF(AC185="A207-MODERATE-NMC","The unchanged assessment remains eligible but retains meaningful uncertainty.",IF(AC185="A207-MODERATE-ONE-LINE","The assessment rests on one effective line of support.",IF(AC185="A207-MODERATE-SENSITIVE","Meaningful new evidence could change the scope or wording.",IF(AC185="A207-MODERATE-SHARED-ORIGINS","The lines share or depend on common origins, reducing independent corroboration.",IF(AC185="A207-MODERATE-WEAK-LINES","Established independent origins support the assessment, but the evidence remains limited or weak.",IF(AC185="A207-HIGH-DIRECT-INDEPENDENT","Direct, coherent support with established independent origins and limited visible assumptions supports the bounded assessment.",IF(AC185="A207-HIGH-INFERENCE-RETAINED","Direct, coherent support with established independent origins supports the bounded inference; it remains explicitly an inference.",IF(AC185="A207-HIGH-NMC","The exact claim and decision use are unchanged and the strong-support conditions remain satisfied.",""))))))))))))))))))))))))))))))))))))))</x:f>
      </x:c>
      <x:c r="AE185" s="38" t="str">
        <x:f>IF(A185="","",IF(Z185="Invalid controlled input","No confidence statement is permitted.",IF(Z185="Incomplete","No confidence statement is permitted until Stage 1 is complete.",IF(Z185="Not eligible","Confidence not assignable: no confidence statement is permitted for "&amp;C185&amp;" because "&amp;AD185&amp;" "&amp;AG185,IF(AA185="High confidence",IF(K185="Inferred","The evidence supports the inference that ","The available evidence strongly supports the assessment that ")&amp;C185&amp;", with High confidence within "&amp;D185&amp;". The principal remaining uncertainty is "&amp;U185,IF(AA185="Moderate confidence",IF(K185="Inferred","The evidence supports the inference that ","The available evidence supports the assessment that ")&amp;C185&amp;", with Moderate confidence within "&amp;D185&amp;". "&amp;U185&amp;" could change its scope or wording.",IF(K185="Inferred","The limited evidence supports the provisional inference that ","Limited evidence weakly supports the bounded assessment that ")&amp;C185&amp;". Treat it as provisional because "&amp;U185))))))</x:f>
      </x:c>
      <x:c r="AF185" s="38" t="str">
        <x:f>IF(A185="","",IF(Z185="Invalid controlled input","Do not preserve or reuse a previous result.",IF(Z185="Incomplete","Do not infer a result from partial inputs.",IF(Z185="Not eligible","Do not use High, Moderate or Low confidence, zero confidence, very low confidence, or wording that presents the claim as established.",IF(AA185="High confidence","Do not say certain, proven, guaranteed, definitely, conclusive, established fact, or assign a numerical probability.",IF(AA185="Moderate confidence","Do not say definitive, conclusive, established fact, or attach a percentage band.","Do not say shows, confirms, demonstrates as established, or use Low confidence to rescue an unsupported claim."))))))</x:f>
      </x:c>
      <x:c r="AG185" s="38" t="str">
        <x:f>IF(A185="","",IF(AC185="A207-TECH-INVALID-ENUM","Correct the exact invalid value and resubmit.",IF(AC185="A207-INCOMPLETE","Complete every active Stage 1 field.",IF(AC185="A207-UPSTREAM-REFUSE","Resolve or replace the refused claim through What Counts as Reliable Evidence in Competitor Analysis?.",IF(AC185="A207-UPSTREAM-REVIEW","Complete the review in What Counts as Reliable Evidence in Competitor Analysis? before confidence assessment.",IF(AC185="A207-SC-NMC-UNRESOLVED","Resolve the claim status upstream before assigning confidence.",IF(AC185="A207-UPSTREAM-UNRESOLVED","Resolve the claim status upstream before assigning confidence.",IF(AC185="A207-DIRECT-FIT","Narrow or replace the claim and rerun What Counts as Reliable Evidence in Competitor Analysis?.",IF(AC185="A207-DIRECT-FIT-PARTIAL","Submit the separately narrowed proposition approved through What Counts as Reliable Evidence in Competitor Analysis? as the new Exact claim with Direct claim fit set to Yes.",IF(AC185="A207-MISSING-OR-UNCHECKED","Recover or document the required evidence and complete the review in What Counts as Reliable Evidence in Competitor Analysis? before assigning confidence.",IF(AC185="A207-CONTRADICTION","Resolve or preserve the contradiction through How to Handle Contradictory Competitor Evidence before assigning confidence.",IF(AC185="A207-SC-NMC-CONTRADICTION","Resolve or preserve the contradiction through How to Handle Contradictory Competitor Evidence before assigning confidence.",IF(AC185="A207-NOT-ASSIGNABLE-ASSUMPTION","Resolve the material assumption or narrow the claim.",IF(AC185="A207-NOT-ASSIGNABLE-CONTEXT","Establish the relevant context before assigning confidence.",IF(AC185="A207-NOT-ASSIGNABLE-STALE-CURRENT","Update or historically bind the evidence through When Competitor Evidence Becomes Too Old to Use.",IF(AC185="A207-SC-NMC-STALE","Run a fresh assessment with current evidence.",IF(AC185="A207-SC-ASSUMPTION-CONFLICT","Choose a bounded assumption category or remove the detail.",IF(AC185="A207-SC-INDEPENDENCE-UNPROVEN","Trace origins or correct the support category.",IF(AC185="A207-SC-LIMIT-MISSING","Add the exact limitation or correct the upstream outcome.",IF(AC185="A207-SC-NMC-CLAIM-CHANGED","Run a fresh assessment.",IF(AC185="A207-SC-NMC-USE-CHANGED","Run a fresh assessment for the new use.",IF(AC185="A207-SC-UNCLASSIFIED","Return to method governance; do not invent a result.",IF(AC185="A207-LOW-ASSUMPTION","Keep the assumption explicit and seek evidence that could remove it.",IF(AC185="A207-LOW-HISTORICAL","Use only historically bounded wording and seek current evidence.",IF(AC185="A207-LOW-NOT-ESTABLISHED","Trace provenance or collect genuinely independent evidence.",IF(AC185="A207-LOW-SENSITIVE","Collect the evidence most likely to change the result.",IF(AC185="A207-LOW-SINGLE-ORIGIN","Seek genuinely independent corroboration.",IF(AC185="A207-LOW-WEAK-LINES","Strengthen direct support before consequential use.",IF(AC185="A207-MODERATE-HISTORICAL","Do not generalize it to the current decision without fresh evidence.",IF(AC185="A207-MODERATE-LIMITED","Reopen if the named limitation no longer holds.",IF(AC185="A207-MODERATE-NMC","Reopen if the exact claim, use, evidence or context changes.",IF(AC185="A207-MODERATE-ONE-LINE","A second genuinely independent line could change scope or wording.",IF(AC185="A207-MODERATE-SENSITIVE","Name the likely change trigger and keep the statement bounded.",IF(AC185="A207-MODERATE-SHARED-ORIGINS","Seek genuinely independent origins.",IF(AC185="A207-MODERATE-WEAK-LINES","Strengthen the direct evidence and preserve the limitation.",IF(AC185="A207-HIGH-DIRECT-INDEPENDENT","Reopen on the named evidence, context, assumption or decision-use trigger.",IF(AC185="A207-HIGH-INFERENCE-RETAINED","Retain the inference marker and reopen on the named trigger.",IF(AC185="A207-HIGH-NMC","Reopen on the named evidence, context, assumption or decision-use trigger.",""))))))))))))))))))))))))))))))))))))))</x:f>
      </x:c>
      <x:c r="AH185" s="38" t="str">
        <x:f>IF(A185="","",IF(Z185&lt;&gt;"Eligible","",IF(AND(V185="Consequential / high-impact",W185="Hard to reverse"),"CONF-OVERLAY-CONSEQUENCE + CONF-OVERLAY-HARD-TO-REVERSE",IF(AND(AA185="Low confidence",W185="Hard to reverse"),"CONF-OVERLAY-HARD-TO-REVERSE",IF(V185="Consequential / high-impact","CONF-OVERLAY-CONSEQUENCE",IF(W185="Hard to reverse","CONF-OVERLAY-HARD-TO-REVERSE",IF(OR(V185="Material / decision-changing",W185="Costly to reverse"),"CONF-OVERLAY-CONSEQUENCE","")))))))</x:f>
      </x:c>
      <x:c r="AI185" s="38" t="str">
        <x:f>IF(A185="","",IF(Z185&lt;&gt;"Eligible","",IF(AND(V185="Consequential / high-impact",W185="Hard to reverse"),IF(AA185="Low confidence","Independent review and formal approval required; default to deferral, evidence collection or a reversible test.","Independent accountable review and formal approval required before a consequential, hard-to-reverse action."),IF(AND(AA185="Low confidence",W185="Hard to reverse"),"Independent review and formal approval required; default to deferral, evidence collection or a reversible test.",IF(V185="Consequential / high-impact","Independent accountable review and formal approval required.",IF(W185="Hard to reverse","Independent review required before a hard-to-reverse action.",IF(OR(V185="Material / decision-changing",W185="Costly to reverse"),"Accountable reviewer required before material use.","Owner review; reopen on the named trigger.")))))))</x:f>
      </x:c>
      <x:c r="AJ185" s="38" t="str">
        <x:f>IF(A185="","",IF(Z185&lt;&gt;"Eligible","",IF(AND(V185="Consequential / high-impact",W185="Hard to reverse"),IF(AA185="Low confidence","Do not make an irreversible commitment from this Low-confidence assessment.","Prefer a reversible step and proceed only within the recorded scope after independent review; confidence itself is unchanged."),IF(AND(AA185="Low confidence",W185="Hard to reverse"),"Do not make an irreversible commitment from this Low-confidence assessment.",IF(V185="Consequential / high-impact","Proceed only within the recorded scope after independent review; confidence itself is unchanged.",IF(W185="Hard to reverse","Prefer a reversible step until review is complete.",IF(OR(V185="Material / decision-changing",W185="Costly to reverse"),"Use only after accountable review and within the stated boundary.","Proceed within the stated scope and preserve the reopen condition.")))))))</x:f>
      </x:c>
      <x:c r="AK185" s="37"/>
      <x:c r="AL185" s="37"/>
      <x:c r="AM185" s="37"/>
      <x:c r="AN185" s="37"/>
      <x:c r="AO185" s="42"/>
      <x:c r="AP185" s="38" t="str">
        <x:f>IF(A185="","",IF(Z185&lt;&gt;"Eligible","Not active",IF(OR(AND(AN185&lt;&gt;"",NOT(OR(EXACT(AN185,"Yes"),EXACT(AN185,"No")))),AND(AO185&lt;&gt;"",NOT(ISNUMBER(AO185)))),"H00",IF(OR(AK185="",AM185="",AN185=""),"H01",IF(AND(OR(V185="Material / decision-changing",V185="Consequential / high-impact",W185="Costly to reverse",W185="Hard to reverse"),AL185=""),"H02",IF(AND(OR(V185="Consequential / high-impact",W185="Hard to reverse"),AK185&lt;&gt;"",AL185&lt;&gt;"",EXACT(AK185,AL185)),"H03",IF(AND(AN185="Yes",AO185=""),"H04",IF(AND(AN185="No",AO185&lt;&gt;""),"H05","H06"))))))))</x:f>
      </x:c>
      <x:c r="AQ185" s="38" t="str">
        <x:f>IF(A185="","",IF(AP185="Not active","Not active",IF(OR(AP185="H00",AP185="H01",AP185="H04"),"Incomplete",IF(OR(AP185="H02",AP185="H03",AP185="H05"),"Draft","Complete"))))</x:f>
      </x:c>
      <x:c r="AR185" s="38" t="str">
        <x:f>IF(A185="","",IF(AP185="H00","CONF-HANDOFF-INVALID",IF(AP185="H01","CONF-HANDOFF-INCOMPLETE",IF(AP185="H02","CONF-HANDOFF-REVIEWER",IF(AP185="H03","CONF-HANDOFF-INDEPENDENCE",IF(AP185="H04","CONF-HANDOFF-DATE",IF(AP185="H05","CONF-HANDOFF-DATE-NOT-MATERIAL","")))))))</x:f>
      </x:c>
      <x:c r="AS185" s="38" t="str">
        <x:f>IF(A185="","",IF(AP185="H06","Permitted","Prohibited"))</x:f>
      </x:c>
      <x:c r="AT185" s="38" t="str">
        <x:f>IF(A185="","",IF(OR(AB185="P185",AB185="P186",AB185="P188",AB185="P189"),"What Counts as Reliable Evidence in Competitor Analysis?",IF(AB185="P187","Observed, Inferred and Unresolved Evidence",IF(AB185="P190","How to Handle Contradictory Competitor Evidence",IF(AB185="P191","When Competitor Evidence Becomes Too Old to Use","")))))</x:f>
      </x:c>
      <x:c r="AU185" s="38" t="str">
        <x:f>IF(A185="","","SERPIFAI Confidence Statement Method v1.0.1")</x:f>
      </x:c>
      <x:c r="AV185" s="38" t="str">
        <x:f>IF(A185="","","Qualitative evidence-and-uncertainty protocol; not probability, calibrated accuracy, scoring, assurance or a guarantee.")</x:f>
      </x:c>
    </x:row>
    <x:row r="186">
      <x:c r="A186" s="37"/>
      <x:c r="B186" s="37"/>
      <x:c r="C186" s="37"/>
      <x:c r="D186" s="37"/>
      <x:c r="E186" s="42"/>
      <x:c r="F186" s="37"/>
      <x:c r="G186" s="37"/>
      <x:c r="H186" s="37"/>
      <x:c r="I186" s="37"/>
      <x:c r="J186" s="37"/>
      <x:c r="K186" s="37"/>
      <x:c r="L186" s="37"/>
      <x:c r="M186" s="37"/>
      <x:c r="N186" s="37"/>
      <x:c r="O186" s="37"/>
      <x:c r="P186" s="37"/>
      <x:c r="Q186" s="37"/>
      <x:c r="R186" s="37"/>
      <x:c r="S186" s="37"/>
      <x:c r="T186" s="37"/>
      <x:c r="U186" s="37"/>
      <x:c r="V186" s="37"/>
      <x:c r="W186" s="37"/>
      <x:c r="X186" s="38" t="str">
        <x:f>IF(A186="","",IF(NOT(AND(OR(EXACT(F186,"Use"),EXACT(F186,"Use with limits"),EXACT(F186,"Review required"),EXACT(F186,"Refuse claim"),EXACT(F186,"No material change")),OR(EXACT(J186,"Fit"),EXACT(J186,"Limited / weak"),EXACT(J186,"Stale"),EXACT(J186,"Contradictory"),EXACT(J186,"Missing")),OR(EXACT(K186,"Supported"),EXACT(K186,"Inferred"),EXACT(K186,"Unresolved")),OR(EXACT(L186,"Yes"),EXACT(L186,"Partial"),EXACT(L186,"No"),EXACT(L186,"Unknown")),OR(EXACT(M186,"None found"),EXACT(M186,"Apparent contradiction resolved"),EXACT(M186,"Material contradiction unresolved"),EXACT(M186,"Not checked")),OR(EXACT(N186,"None"),EXACT(N186,"Recoverable missing evidence"),EXACT(N186,"Material evidence unavailable"),EXACT(N186,"Unknown")),OR(EXACT(O186,"Multiple independent lines"),EXACT(O186,"One independent line"),EXACT(O186,"Single-origin only"),EXACT(O186,"Not established")),OR(EXACT(Q186,"None"),EXACT(Q186,"Limited and visible"),EXACT(Q186,"Material but bounded"),EXACT(Q186,"Material and unresolved")),OR(EXACT(S186,"Fit for current decision"),EXACT(S186,"Historical but deliberately bounded"),EXACT(S186,"Stale for current decision"),EXACT(S186,"Context not established")),OR(EXACT(T186,"Unlikely to change assessment"),EXACT(T186,"Could change scope or wording"),EXACT(T186,"Likely to change assessment")),OR(EXACT(V186,"Routine / descriptive"),EXACT(V186,"Material / decision-changing"),EXACT(V186,"Consequential / high-impact")),OR(EXACT(W186,"Easy to reverse"),EXACT(W186,"Costly to reverse"),EXACT(W186,"Hard to reverse")),IF(F186="No material change",OR(EXACT(H186,"Unchanged exact claim"),EXACT(H186,"Changed exact claim")),TRUE),IF(F186="No material change",OR(EXACT(I186,"Unchanged decision use"),EXACT(I186,"Changed decision use")),TRUE),IF(OR(O186="Multiple independent lines",O186="One independent line"),OR(EXACT(P186,"Established independent origins"),EXACT(P186,"Shared or dependent origins"),EXACT(P186,"Not established")),TRUE))),"Invalid","Valid"))</x:f>
      </x:c>
      <x:c r="Y186" s="38" t="str">
        <x:f>IF(A186="","",IF(X186="Invalid","Not evaluated after P00",IF(OR(C186="",D186="",F186="",IF(F186="No material change",OR(H186="",I186=""),FALSE),J186="",K186="",L186="",M186="",N186="",O186="",IF(OR(O186="Multiple independent lines",O186="One independent line"),P186="",FALSE),Q186="",IF(Q186&lt;&gt;"None",R186="",FALSE),S186="",T186="",U186="",V186="",W186=""),"Incomplete","Complete")))</x:f>
      </x:c>
      <x:c r="Z186" s="38" t="str">
        <x:f>IF(A186="","",IF(AB186="P00","Invalid controlled input",IF(AB186="P01","Incomplete",IF(OR(AB186="P02",AB186="P03",AB186="P04",AB186="P05",AB186="P06",AB186="P07",AB186="P08",AB186="P09"),"Not eligible","Eligible"))))</x:f>
      </x:c>
      <x:c r="AA186" s="38" t="str">
        <x:f>IF(A186="","",IF(AB186="P00","No confidence assigned",IF(AB186="P01","No confidence result",IF(OR(AB186="P02",AB186="P03",AB186="P04",AB186="P05",AB186="P06",AB186="P07",AB186="P08",AB186="P09"),"Confidence not assignable",IF(AB186="P10","Low confidence",IF(AB186="P11","Moderate confidence","High confidence"))))))</x:f>
      </x:c>
      <x:c r="AB186" s="38" t="str">
        <x:f>IF(A186="","",IF(X186="Invalid","P00",IF(Y186="Incomplete","P01",IF(F186="Refuse claim","P02",IF(F186="Review required","P03",IF(K186="Unresolved","P04",IF(OR(L186="No",L186="Unknown",L186="Partial"),"P05",IF(OR(J186="Missing",N186&lt;&gt;"None",M186="Not checked"),"P06",IF(OR(J186="Contradictory",M186="Material contradiction unresolved"),"P07",IF(OR(J186="Stale",S186="Stale for current decision",S186="Context not established",Q186="Material and unresolved"),"P08",IF(OR(AND(F186="Use with limits",G186=""),AND(F186="No material change",H186="Changed exact claim"),AND(F186="No material change",I186="Changed decision use"),AND(OR(O186="Multiple independent lines",O186="One independent line"),P186="Not established"),AND(Q186="None",R186&lt;&gt;"")),"P09",IF(OR(Q186="Material but bounded",AND(S186="Historical but deliberately bounded",J186="Limited / weak"),O186="Not established",AND(J186="Limited / weak",O186="Multiple independent lines",P186="Established independent origins",T186="Likely to change assessment"),AND(O186="Single-origin only",NOT(AND(F186="Use",J186="Fit",OR(K186="Supported",K186="Inferred"),L186="Yes",OR(M186="None found",M186="Apparent contradiction resolved"),N186="None",O186="Single-origin only",OR(Q186="None",Q186="Limited and visible"),S186="Fit for current decision",T186="Unlikely to change assessment"))),T186="Likely to change assessment"),"P10",IF(OR(AND(F186="No material change",NOT(AND(OR(F186="Use",F186="No material change"),IF(F186="No material change",AND(H186="Unchanged exact claim",I186="Unchanged decision use"),TRUE),J186="Fit",OR(K186="Supported",K186="Inferred"),L186="Yes",OR(M186="None found",M186="Apparent contradiction resolved"),N186="None",O186="Multiple independent lines",P186="Established independent origins",OR(Q186="None",Q186="Limited and visible"),S186="Fit for current decision",T186="Unlikely to change assessment"))),F186="Use with limits",S186="Historical but deliberately bounded",P186="Shared or dependent origins",O186="One independent line",AND(F186="Use",J186="Fit",OR(K186="Supported",K186="Inferred"),L186="Yes",OR(M186="None found",M186="Apparent contradiction resolved"),N186="None",O186="Single-origin only",OR(Q186="None",Q186="Limited and visible"),S186="Fit for current decision",T186="Unlikely to change assessment"),AND(J186="Limited / weak",O186="Multiple independent lines",P186="Established independent origins",OR(T186="Unlikely to change assessment",T186="Could change scope or wording")),T186="Could change scope or wording"),"P11",IF(AND(OR(F186="Use",F186="No material change"),IF(F186="No material change",AND(H186="Unchanged exact claim",I186="Unchanged decision use"),TRUE),J186="Fit",OR(K186="Supported",K186="Inferred"),L186="Yes",OR(M186="None found",M186="Apparent contradiction resolved"),N186="None",O186="Multiple independent lines",P186="Established independent origins",OR(Q186="None",Q186="Limited and visible"),S186="Fit for current decision",T186="Unlikely to change assessment"),"P12","P09"))))))))))))))</x:f>
      </x:c>
      <x:c r="AC186" s="38" t="str">
        <x:f>IF(A186="","",IF(AB186="P00","CONF-TECH-INVALID-ENUM",IF(AB186="P01","CONF-INCOMPLETE",IF(AB186="P02","CONF-UPSTREAM-REFUSE",IF(AB186="P03","CONF-UPSTREAM-REVIEW",IF(AB186="P04",IF(F186="No material change","CONF-SC-NMC-UNRESOLVED","CONF-UPSTREAM-UNRESOLVED"),IF(AB186="P05",IF(L186="Partial","CONF-DIRECT-FIT-PARTIAL","CONF-DIRECT-FIT"),IF(AB186="P06","CONF-MISSING-OR-UNCHECKED",IF(AB186="P07",IF(F186="No material change","CONF-SC-NMC-CONTRADICTION","CONF-CONTRADICTION"),IF(AB186="P08",IF(Q186="Material and unresolved","CONF-NOT-ASSIGNABLE-ASSUMPTION",IF(AND(F186="No material change",OR(J186="Stale",S186="Stale for current decision")),"CONF-SC-NMC-STALE",IF(S186="Context not established","CONF-NOT-ASSIGNABLE-CONTEXT","CONF-NOT-ASSIGNABLE-STALE-CURRENT"))),IF(AB186="P09",IF(AND(F186="Use with limits",G186=""),"CONF-SC-LIMIT-MISSING",IF(AND(F186="No material change",H186="Changed exact claim"),"CONF-SC-NMC-CLAIM-CHANGED",IF(AND(F186="No material change",I186="Changed decision use"),"CONF-SC-NMC-USE-CHANGED",IF(AND(OR(O186="Multiple independent lines",O186="One independent line"),P186="Not established"),"CONF-SC-INDEPENDENCE-UNPROVEN",IF(AND(Q186="None",R186&lt;&gt;""),"CONF-SC-ASSUMPTION-CONFLICT","CONF-SC-UNCLASSIFIED"))))),IF(AB186="P10",IF(Q186="Material but bounded","CONF-LOW-ASSUMPTION",IF(AND(S186="Historical but deliberately bounded",J186="Limited / weak"),"CONF-LOW-HISTORICAL",IF(O186="Not established","CONF-LOW-NOT-ESTABLISHED",IF(AND(J186="Limited / weak",O186="Multiple independent lines",P186="Established independent origins",T186="Likely to change assessment"),"CONF-LOW-WEAK-LINES",IF(AND(O186="Single-origin only",NOT(AND(F186="Use",J186="Fit",OR(K186="Supported",K186="Inferred"),L186="Yes",OR(M186="None found",M186="Apparent contradiction resolved"),N186="None",O186="Single-origin only",OR(Q186="None",Q186="Limited and visible"),S186="Fit for current decision",T186="Unlikely to change assessment"))),"CONF-LOW-SINGLE-ORIGIN","CONF-LOW-SENSITIVE"))))),IF(AB186="P11",IF(F186="No material change","CONF-MODERATE-NMC",IF(F186="Use with limits","CONF-MODERATE-LIMITED",IF(S186="Historical but deliberately bounded","CONF-MODERATE-HISTORICAL",IF(P186="Shared or dependent origins","CONF-MODERATE-SHARED-ORIGINS",IF(OR(O186="One independent line",AND(F186="Use",J186="Fit",OR(K186="Supported",K186="Inferred"),L186="Yes",OR(M186="None found",M186="Apparent contradiction resolved"),N186="None",O186="Single-origin only",OR(Q186="None",Q186="Limited and visible"),S186="Fit for current decision",T186="Unlikely to change assessment")),"CONF-MODERATE-ONE-LINE",IF(AND(J186="Limited / weak",O186="Multiple independent lines",P186="Established independent origins",OR(T186="Unlikely to change assessment",T186="Could change scope or wording")),"CONF-MODERATE-WEAK-LINES","CONF-MODERATE-SENSITIVE")))))),IF(AB186="P12",IF(F186="No material change","CONF-HIGH-NMC",IF(K186="Inferred","CONF-HIGH-INFERENCE-RETAINED","CONF-HIGH-DIRECT-INDEPENDENT")),""))))))))))))))</x:f>
      </x:c>
      <x:c r="AD186" s="38" t="str">
        <x:f>IF(A186="","",IF(AC186="A208-TECH-INVALID-ENUM","One or more active Stage 1 controlled values are invalid.",IF(AC186="A208-INCOMPLETE","The active Stage 1 assessment is incomplete.",IF(AC186="A208-UPSTREAM-REFUSE","What Counts as Reliable Evidence in Competitor Analysis? returned Refuse claim.",IF(AC186="A208-UPSTREAM-REVIEW","What Counts as Reliable Evidence in Competitor Analysis? returned Review required.",IF(AC186="A208-SC-NMC-UNRESOLVED","The no-material-change claim remains unresolved.",IF(AC186="A208-UPSTREAM-UNRESOLVED","The claim remains unresolved.",IF(AC186="A208-DIRECT-FIT","The evidence does not directly fit the exact submitted claim.",IF(AC186="A208-DIRECT-FIT-PARTIAL","The submitted claim only partially fits the evidence.",IF(AC186="A208-MISSING-OR-UNCHECKED","Required evidence is missing, unavailable, unknown, or contradiction checking is incomplete.",IF(AC186="A208-CONTRADICTION","A material contradiction remains unresolved.",IF(AC186="A208-SC-NMC-CONTRADICTION","The no-material-change submission contains an unresolved material contradiction.",IF(AC186="A208-NOT-ASSIGNABLE-ASSUMPTION","A material assumption remains unresolved.",IF(AC186="A208-NOT-ASSIGNABLE-CONTEXT","The relevant context is not established.",IF(AC186="A208-NOT-ASSIGNABLE-STALE-CURRENT","The evidence or context is stale for the current decision.",IF(AC186="A208-SC-NMC-STALE","The no-material-change assessment is stale for the current decision.",IF(AC186="A208-SC-ASSUMPTION-CONFLICT","The assumption category and detail conflict.",IF(AC186="A208-SC-INDEPENDENCE-UNPROVEN","Independent origins are not established.",IF(AC186="A208-SC-LIMIT-MISSING","Use with limits requires a named limitation.",IF(AC186="A208-SC-NMC-CLAIM-CHANGED","The exact claim changed, so prior confidence cannot be carried forward.",IF(AC186="A208-SC-NMC-USE-CHANGED","The decision use changed.",IF(AC186="A208-SC-UNCLASSIFIED","The valid input combination has no authorized classification.",IF(AC186="A208-LOW-ASSUMPTION","A bounded material assumption makes the eligible assessment fragile.",IF(AC186="A208-LOW-HISTORICAL","Historical, weak support makes the assessment fragile.",IF(AC186="A208-LOW-NOT-ESTABLISHED","Support exists but independent support is not established.",IF(AC186="A208-LOW-SENSITIVE","Plausible new evidence is likely to change the assessment.",IF(AC186="A208-LOW-SINGLE-ORIGIN","The eligible assessment depends on one origin and fails the stable single-origin conjunction.",IF(AC186="A208-LOW-WEAK-LINES","Multiple independent lines remain weak and the result is likely to change.",IF(AC186="A208-MODERATE-HISTORICAL","The evidence supports a deliberately historical, bounded assessment.",IF(AC186="A208-MODERATE-LIMITED","The assessment is eligible only within the named limitation.",IF(AC186="A208-MODERATE-NMC","The unchanged assessment remains eligible but retains meaningful uncertainty.",IF(AC186="A208-MODERATE-ONE-LINE","The assessment rests on one effective line of support.",IF(AC186="A208-MODERATE-SENSITIVE","Meaningful new evidence could change the scope or wording.",IF(AC186="A208-MODERATE-SHARED-ORIGINS","The lines share or depend on common origins, reducing independent corroboration.",IF(AC186="A208-MODERATE-WEAK-LINES","Established independent origins support the assessment, but the evidence remains limited or weak.",IF(AC186="A208-HIGH-DIRECT-INDEPENDENT","Direct, coherent support with established independent origins and limited visible assumptions supports the bounded assessment.",IF(AC186="A208-HIGH-INFERENCE-RETAINED","Direct, coherent support with established independent origins supports the bounded inference; it remains explicitly an inference.",IF(AC186="A208-HIGH-NMC","The exact claim and decision use are unchanged and the strong-support conditions remain satisfied.",""))))))))))))))))))))))))))))))))))))))</x:f>
      </x:c>
      <x:c r="AE186" s="38" t="str">
        <x:f>IF(A186="","",IF(Z186="Invalid controlled input","No confidence statement is permitted.",IF(Z186="Incomplete","No confidence statement is permitted until Stage 1 is complete.",IF(Z186="Not eligible","Confidence not assignable: no confidence statement is permitted for "&amp;C186&amp;" because "&amp;AD186&amp;" "&amp;AG186,IF(AA186="High confidence",IF(K186="Inferred","The evidence supports the inference that ","The available evidence strongly supports the assessment that ")&amp;C186&amp;", with High confidence within "&amp;D186&amp;". The principal remaining uncertainty is "&amp;U186,IF(AA186="Moderate confidence",IF(K186="Inferred","The evidence supports the inference that ","The available evidence supports the assessment that ")&amp;C186&amp;", with Moderate confidence within "&amp;D186&amp;". "&amp;U186&amp;" could change its scope or wording.",IF(K186="Inferred","The limited evidence supports the provisional inference that ","Limited evidence weakly supports the bounded assessment that ")&amp;C186&amp;". Treat it as provisional because "&amp;U186))))))</x:f>
      </x:c>
      <x:c r="AF186" s="38" t="str">
        <x:f>IF(A186="","",IF(Z186="Invalid controlled input","Do not preserve or reuse a previous result.",IF(Z186="Incomplete","Do not infer a result from partial inputs.",IF(Z186="Not eligible","Do not use High, Moderate or Low confidence, zero confidence, very low confidence, or wording that presents the claim as established.",IF(AA186="High confidence","Do not say certain, proven, guaranteed, definitely, conclusive, established fact, or assign a numerical probability.",IF(AA186="Moderate confidence","Do not say definitive, conclusive, established fact, or attach a percentage band.","Do not say shows, confirms, demonstrates as established, or use Low confidence to rescue an unsupported claim."))))))</x:f>
      </x:c>
      <x:c r="AG186" s="38" t="str">
        <x:f>IF(A186="","",IF(AC186="A208-TECH-INVALID-ENUM","Correct the exact invalid value and resubmit.",IF(AC186="A208-INCOMPLETE","Complete every active Stage 1 field.",IF(AC186="A208-UPSTREAM-REFUSE","Resolve or replace the refused claim through What Counts as Reliable Evidence in Competitor Analysis?.",IF(AC186="A208-UPSTREAM-REVIEW","Complete the review in What Counts as Reliable Evidence in Competitor Analysis? before confidence assessment.",IF(AC186="A208-SC-NMC-UNRESOLVED","Resolve the claim status upstream before assigning confidence.",IF(AC186="A208-UPSTREAM-UNRESOLVED","Resolve the claim status upstream before assigning confidence.",IF(AC186="A208-DIRECT-FIT","Narrow or replace the claim and rerun What Counts as Reliable Evidence in Competitor Analysis?.",IF(AC186="A208-DIRECT-FIT-PARTIAL","Submit the separately narrowed proposition approved through What Counts as Reliable Evidence in Competitor Analysis? as the new Exact claim with Direct claim fit set to Yes.",IF(AC186="A208-MISSING-OR-UNCHECKED","Recover or document the required evidence and complete the review in What Counts as Reliable Evidence in Competitor Analysis? before assigning confidence.",IF(AC186="A208-CONTRADICTION","Resolve or preserve the contradiction through How to Handle Contradictory Competitor Evidence before assigning confidence.",IF(AC186="A208-SC-NMC-CONTRADICTION","Resolve or preserve the contradiction through How to Handle Contradictory Competitor Evidence before assigning confidence.",IF(AC186="A208-NOT-ASSIGNABLE-ASSUMPTION","Resolve the material assumption or narrow the claim.",IF(AC186="A208-NOT-ASSIGNABLE-CONTEXT","Establish the relevant context before assigning confidence.",IF(AC186="A208-NOT-ASSIGNABLE-STALE-CURRENT","Update or historically bind the evidence through When Competitor Evidence Becomes Too Old to Use.",IF(AC186="A208-SC-NMC-STALE","Run a fresh assessment with current evidence.",IF(AC186="A208-SC-ASSUMPTION-CONFLICT","Choose a bounded assumption category or remove the detail.",IF(AC186="A208-SC-INDEPENDENCE-UNPROVEN","Trace origins or correct the support category.",IF(AC186="A208-SC-LIMIT-MISSING","Add the exact limitation or correct the upstream outcome.",IF(AC186="A208-SC-NMC-CLAIM-CHANGED","Run a fresh assessment.",IF(AC186="A208-SC-NMC-USE-CHANGED","Run a fresh assessment for the new use.",IF(AC186="A208-SC-UNCLASSIFIED","Return to method governance; do not invent a result.",IF(AC186="A208-LOW-ASSUMPTION","Keep the assumption explicit and seek evidence that could remove it.",IF(AC186="A208-LOW-HISTORICAL","Use only historically bounded wording and seek current evidence.",IF(AC186="A208-LOW-NOT-ESTABLISHED","Trace provenance or collect genuinely independent evidence.",IF(AC186="A208-LOW-SENSITIVE","Collect the evidence most likely to change the result.",IF(AC186="A208-LOW-SINGLE-ORIGIN","Seek genuinely independent corroboration.",IF(AC186="A208-LOW-WEAK-LINES","Strengthen direct support before consequential use.",IF(AC186="A208-MODERATE-HISTORICAL","Do not generalize it to the current decision without fresh evidence.",IF(AC186="A208-MODERATE-LIMITED","Reopen if the named limitation no longer holds.",IF(AC186="A208-MODERATE-NMC","Reopen if the exact claim, use, evidence or context changes.",IF(AC186="A208-MODERATE-ONE-LINE","A second genuinely independent line could change scope or wording.",IF(AC186="A208-MODERATE-SENSITIVE","Name the likely change trigger and keep the statement bounded.",IF(AC186="A208-MODERATE-SHARED-ORIGINS","Seek genuinely independent origins.",IF(AC186="A208-MODERATE-WEAK-LINES","Strengthen the direct evidence and preserve the limitation.",IF(AC186="A208-HIGH-DIRECT-INDEPENDENT","Reopen on the named evidence, context, assumption or decision-use trigger.",IF(AC186="A208-HIGH-INFERENCE-RETAINED","Retain the inference marker and reopen on the named trigger.",IF(AC186="A208-HIGH-NMC","Reopen on the named evidence, context, assumption or decision-use trigger.",""))))))))))))))))))))))))))))))))))))))</x:f>
      </x:c>
      <x:c r="AH186" s="38" t="str">
        <x:f>IF(A186="","",IF(Z186&lt;&gt;"Eligible","",IF(AND(V186="Consequential / high-impact",W186="Hard to reverse"),"CONF-OVERLAY-CONSEQUENCE + CONF-OVERLAY-HARD-TO-REVERSE",IF(AND(AA186="Low confidence",W186="Hard to reverse"),"CONF-OVERLAY-HARD-TO-REVERSE",IF(V186="Consequential / high-impact","CONF-OVERLAY-CONSEQUENCE",IF(W186="Hard to reverse","CONF-OVERLAY-HARD-TO-REVERSE",IF(OR(V186="Material / decision-changing",W186="Costly to reverse"),"CONF-OVERLAY-CONSEQUENCE","")))))))</x:f>
      </x:c>
      <x:c r="AI186" s="38" t="str">
        <x:f>IF(A186="","",IF(Z186&lt;&gt;"Eligible","",IF(AND(V186="Consequential / high-impact",W186="Hard to reverse"),IF(AA186="Low confidence","Independent review and formal approval required; default to deferral, evidence collection or a reversible test.","Independent accountable review and formal approval required before a consequential, hard-to-reverse action."),IF(AND(AA186="Low confidence",W186="Hard to reverse"),"Independent review and formal approval required; default to deferral, evidence collection or a reversible test.",IF(V186="Consequential / high-impact","Independent accountable review and formal approval required.",IF(W186="Hard to reverse","Independent review required before a hard-to-reverse action.",IF(OR(V186="Material / decision-changing",W186="Costly to reverse"),"Accountable reviewer required before material use.","Owner review; reopen on the named trigger.")))))))</x:f>
      </x:c>
      <x:c r="AJ186" s="38" t="str">
        <x:f>IF(A186="","",IF(Z186&lt;&gt;"Eligible","",IF(AND(V186="Consequential / high-impact",W186="Hard to reverse"),IF(AA186="Low confidence","Do not make an irreversible commitment from this Low-confidence assessment.","Prefer a reversible step and proceed only within the recorded scope after independent review; confidence itself is unchanged."),IF(AND(AA186="Low confidence",W186="Hard to reverse"),"Do not make an irreversible commitment from this Low-confidence assessment.",IF(V186="Consequential / high-impact","Proceed only within the recorded scope after independent review; confidence itself is unchanged.",IF(W186="Hard to reverse","Prefer a reversible step until review is complete.",IF(OR(V186="Material / decision-changing",W186="Costly to reverse"),"Use only after accountable review and within the stated boundary.","Proceed within the stated scope and preserve the reopen condition.")))))))</x:f>
      </x:c>
      <x:c r="AK186" s="37"/>
      <x:c r="AL186" s="37"/>
      <x:c r="AM186" s="37"/>
      <x:c r="AN186" s="37"/>
      <x:c r="AO186" s="42"/>
      <x:c r="AP186" s="38" t="str">
        <x:f>IF(A186="","",IF(Z186&lt;&gt;"Eligible","Not active",IF(OR(AND(AN186&lt;&gt;"",NOT(OR(EXACT(AN186,"Yes"),EXACT(AN186,"No")))),AND(AO186&lt;&gt;"",NOT(ISNUMBER(AO186)))),"H00",IF(OR(AK186="",AM186="",AN186=""),"H01",IF(AND(OR(V186="Material / decision-changing",V186="Consequential / high-impact",W186="Costly to reverse",W186="Hard to reverse"),AL186=""),"H02",IF(AND(OR(V186="Consequential / high-impact",W186="Hard to reverse"),AK186&lt;&gt;"",AL186&lt;&gt;"",EXACT(AK186,AL186)),"H03",IF(AND(AN186="Yes",AO186=""),"H04",IF(AND(AN186="No",AO186&lt;&gt;""),"H05","H06"))))))))</x:f>
      </x:c>
      <x:c r="AQ186" s="38" t="str">
        <x:f>IF(A186="","",IF(AP186="Not active","Not active",IF(OR(AP186="H00",AP186="H01",AP186="H04"),"Incomplete",IF(OR(AP186="H02",AP186="H03",AP186="H05"),"Draft","Complete"))))</x:f>
      </x:c>
      <x:c r="AR186" s="38" t="str">
        <x:f>IF(A186="","",IF(AP186="H00","CONF-HANDOFF-INVALID",IF(AP186="H01","CONF-HANDOFF-INCOMPLETE",IF(AP186="H02","CONF-HANDOFF-REVIEWER",IF(AP186="H03","CONF-HANDOFF-INDEPENDENCE",IF(AP186="H04","CONF-HANDOFF-DATE",IF(AP186="H05","CONF-HANDOFF-DATE-NOT-MATERIAL","")))))))</x:f>
      </x:c>
      <x:c r="AS186" s="38" t="str">
        <x:f>IF(A186="","",IF(AP186="H06","Permitted","Prohibited"))</x:f>
      </x:c>
      <x:c r="AT186" s="38" t="str">
        <x:f>IF(A186="","",IF(OR(AB186="P186",AB186="P187",AB186="P189",AB186="P190"),"What Counts as Reliable Evidence in Competitor Analysis?",IF(AB186="P188","Observed, Inferred and Unresolved Evidence",IF(AB186="P191","How to Handle Contradictory Competitor Evidence",IF(AB186="P192","When Competitor Evidence Becomes Too Old to Use","")))))</x:f>
      </x:c>
      <x:c r="AU186" s="38" t="str">
        <x:f>IF(A186="","","SERPIFAI Confidence Statement Method v1.0.1")</x:f>
      </x:c>
      <x:c r="AV186" s="38" t="str">
        <x:f>IF(A186="","","Qualitative evidence-and-uncertainty protocol; not probability, calibrated accuracy, scoring, assurance or a guarantee.")</x:f>
      </x:c>
    </x:row>
    <x:row r="187">
      <x:c r="A187" s="37"/>
      <x:c r="B187" s="37"/>
      <x:c r="C187" s="37"/>
      <x:c r="D187" s="37"/>
      <x:c r="E187" s="42"/>
      <x:c r="F187" s="37"/>
      <x:c r="G187" s="37"/>
      <x:c r="H187" s="37"/>
      <x:c r="I187" s="37"/>
      <x:c r="J187" s="37"/>
      <x:c r="K187" s="37"/>
      <x:c r="L187" s="37"/>
      <x:c r="M187" s="37"/>
      <x:c r="N187" s="37"/>
      <x:c r="O187" s="37"/>
      <x:c r="P187" s="37"/>
      <x:c r="Q187" s="37"/>
      <x:c r="R187" s="37"/>
      <x:c r="S187" s="37"/>
      <x:c r="T187" s="37"/>
      <x:c r="U187" s="37"/>
      <x:c r="V187" s="37"/>
      <x:c r="W187" s="37"/>
      <x:c r="X187" s="38" t="str">
        <x:f>IF(A187="","",IF(NOT(AND(OR(EXACT(F187,"Use"),EXACT(F187,"Use with limits"),EXACT(F187,"Review required"),EXACT(F187,"Refuse claim"),EXACT(F187,"No material change")),OR(EXACT(J187,"Fit"),EXACT(J187,"Limited / weak"),EXACT(J187,"Stale"),EXACT(J187,"Contradictory"),EXACT(J187,"Missing")),OR(EXACT(K187,"Supported"),EXACT(K187,"Inferred"),EXACT(K187,"Unresolved")),OR(EXACT(L187,"Yes"),EXACT(L187,"Partial"),EXACT(L187,"No"),EXACT(L187,"Unknown")),OR(EXACT(M187,"None found"),EXACT(M187,"Apparent contradiction resolved"),EXACT(M187,"Material contradiction unresolved"),EXACT(M187,"Not checked")),OR(EXACT(N187,"None"),EXACT(N187,"Recoverable missing evidence"),EXACT(N187,"Material evidence unavailable"),EXACT(N187,"Unknown")),OR(EXACT(O187,"Multiple independent lines"),EXACT(O187,"One independent line"),EXACT(O187,"Single-origin only"),EXACT(O187,"Not established")),OR(EXACT(Q187,"None"),EXACT(Q187,"Limited and visible"),EXACT(Q187,"Material but bounded"),EXACT(Q187,"Material and unresolved")),OR(EXACT(S187,"Fit for current decision"),EXACT(S187,"Historical but deliberately bounded"),EXACT(S187,"Stale for current decision"),EXACT(S187,"Context not established")),OR(EXACT(T187,"Unlikely to change assessment"),EXACT(T187,"Could change scope or wording"),EXACT(T187,"Likely to change assessment")),OR(EXACT(V187,"Routine / descriptive"),EXACT(V187,"Material / decision-changing"),EXACT(V187,"Consequential / high-impact")),OR(EXACT(W187,"Easy to reverse"),EXACT(W187,"Costly to reverse"),EXACT(W187,"Hard to reverse")),IF(F187="No material change",OR(EXACT(H187,"Unchanged exact claim"),EXACT(H187,"Changed exact claim")),TRUE),IF(F187="No material change",OR(EXACT(I187,"Unchanged decision use"),EXACT(I187,"Changed decision use")),TRUE),IF(OR(O187="Multiple independent lines",O187="One independent line"),OR(EXACT(P187,"Established independent origins"),EXACT(P187,"Shared or dependent origins"),EXACT(P187,"Not established")),TRUE))),"Invalid","Valid"))</x:f>
      </x:c>
      <x:c r="Y187" s="38" t="str">
        <x:f>IF(A187="","",IF(X187="Invalid","Not evaluated after P00",IF(OR(C187="",D187="",F187="",IF(F187="No material change",OR(H187="",I187=""),FALSE),J187="",K187="",L187="",M187="",N187="",O187="",IF(OR(O187="Multiple independent lines",O187="One independent line"),P187="",FALSE),Q187="",IF(Q187&lt;&gt;"None",R187="",FALSE),S187="",T187="",U187="",V187="",W187=""),"Incomplete","Complete")))</x:f>
      </x:c>
      <x:c r="Z187" s="38" t="str">
        <x:f>IF(A187="","",IF(AB187="P00","Invalid controlled input",IF(AB187="P01","Incomplete",IF(OR(AB187="P02",AB187="P03",AB187="P04",AB187="P05",AB187="P06",AB187="P07",AB187="P08",AB187="P09"),"Not eligible","Eligible"))))</x:f>
      </x:c>
      <x:c r="AA187" s="38" t="str">
        <x:f>IF(A187="","",IF(AB187="P00","No confidence assigned",IF(AB187="P01","No confidence result",IF(OR(AB187="P02",AB187="P03",AB187="P04",AB187="P05",AB187="P06",AB187="P07",AB187="P08",AB187="P09"),"Confidence not assignable",IF(AB187="P10","Low confidence",IF(AB187="P11","Moderate confidence","High confidence"))))))</x:f>
      </x:c>
      <x:c r="AB187" s="38" t="str">
        <x:f>IF(A187="","",IF(X187="Invalid","P00",IF(Y187="Incomplete","P01",IF(F187="Refuse claim","P02",IF(F187="Review required","P03",IF(K187="Unresolved","P04",IF(OR(L187="No",L187="Unknown",L187="Partial"),"P05",IF(OR(J187="Missing",N187&lt;&gt;"None",M187="Not checked"),"P06",IF(OR(J187="Contradictory",M187="Material contradiction unresolved"),"P07",IF(OR(J187="Stale",S187="Stale for current decision",S187="Context not established",Q187="Material and unresolved"),"P08",IF(OR(AND(F187="Use with limits",G187=""),AND(F187="No material change",H187="Changed exact claim"),AND(F187="No material change",I187="Changed decision use"),AND(OR(O187="Multiple independent lines",O187="One independent line"),P187="Not established"),AND(Q187="None",R187&lt;&gt;"")),"P09",IF(OR(Q187="Material but bounded",AND(S187="Historical but deliberately bounded",J187="Limited / weak"),O187="Not established",AND(J187="Limited / weak",O187="Multiple independent lines",P187="Established independent origins",T187="Likely to change assessment"),AND(O187="Single-origin only",NOT(AND(F187="Use",J187="Fit",OR(K187="Supported",K187="Inferred"),L187="Yes",OR(M187="None found",M187="Apparent contradiction resolved"),N187="None",O187="Single-origin only",OR(Q187="None",Q187="Limited and visible"),S187="Fit for current decision",T187="Unlikely to change assessment"))),T187="Likely to change assessment"),"P10",IF(OR(AND(F187="No material change",NOT(AND(OR(F187="Use",F187="No material change"),IF(F187="No material change",AND(H187="Unchanged exact claim",I187="Unchanged decision use"),TRUE),J187="Fit",OR(K187="Supported",K187="Inferred"),L187="Yes",OR(M187="None found",M187="Apparent contradiction resolved"),N187="None",O187="Multiple independent lines",P187="Established independent origins",OR(Q187="None",Q187="Limited and visible"),S187="Fit for current decision",T187="Unlikely to change assessment"))),F187="Use with limits",S187="Historical but deliberately bounded",P187="Shared or dependent origins",O187="One independent line",AND(F187="Use",J187="Fit",OR(K187="Supported",K187="Inferred"),L187="Yes",OR(M187="None found",M187="Apparent contradiction resolved"),N187="None",O187="Single-origin only",OR(Q187="None",Q187="Limited and visible"),S187="Fit for current decision",T187="Unlikely to change assessment"),AND(J187="Limited / weak",O187="Multiple independent lines",P187="Established independent origins",OR(T187="Unlikely to change assessment",T187="Could change scope or wording")),T187="Could change scope or wording"),"P11",IF(AND(OR(F187="Use",F187="No material change"),IF(F187="No material change",AND(H187="Unchanged exact claim",I187="Unchanged decision use"),TRUE),J187="Fit",OR(K187="Supported",K187="Inferred"),L187="Yes",OR(M187="None found",M187="Apparent contradiction resolved"),N187="None",O187="Multiple independent lines",P187="Established independent origins",OR(Q187="None",Q187="Limited and visible"),S187="Fit for current decision",T187="Unlikely to change assessment"),"P12","P09"))))))))))))))</x:f>
      </x:c>
      <x:c r="AC187" s="38" t="str">
        <x:f>IF(A187="","",IF(AB187="P00","CONF-TECH-INVALID-ENUM",IF(AB187="P01","CONF-INCOMPLETE",IF(AB187="P02","CONF-UPSTREAM-REFUSE",IF(AB187="P03","CONF-UPSTREAM-REVIEW",IF(AB187="P04",IF(F187="No material change","CONF-SC-NMC-UNRESOLVED","CONF-UPSTREAM-UNRESOLVED"),IF(AB187="P05",IF(L187="Partial","CONF-DIRECT-FIT-PARTIAL","CONF-DIRECT-FIT"),IF(AB187="P06","CONF-MISSING-OR-UNCHECKED",IF(AB187="P07",IF(F187="No material change","CONF-SC-NMC-CONTRADICTION","CONF-CONTRADICTION"),IF(AB187="P08",IF(Q187="Material and unresolved","CONF-NOT-ASSIGNABLE-ASSUMPTION",IF(AND(F187="No material change",OR(J187="Stale",S187="Stale for current decision")),"CONF-SC-NMC-STALE",IF(S187="Context not established","CONF-NOT-ASSIGNABLE-CONTEXT","CONF-NOT-ASSIGNABLE-STALE-CURRENT"))),IF(AB187="P09",IF(AND(F187="Use with limits",G187=""),"CONF-SC-LIMIT-MISSING",IF(AND(F187="No material change",H187="Changed exact claim"),"CONF-SC-NMC-CLAIM-CHANGED",IF(AND(F187="No material change",I187="Changed decision use"),"CONF-SC-NMC-USE-CHANGED",IF(AND(OR(O187="Multiple independent lines",O187="One independent line"),P187="Not established"),"CONF-SC-INDEPENDENCE-UNPROVEN",IF(AND(Q187="None",R187&lt;&gt;""),"CONF-SC-ASSUMPTION-CONFLICT","CONF-SC-UNCLASSIFIED"))))),IF(AB187="P10",IF(Q187="Material but bounded","CONF-LOW-ASSUMPTION",IF(AND(S187="Historical but deliberately bounded",J187="Limited / weak"),"CONF-LOW-HISTORICAL",IF(O187="Not established","CONF-LOW-NOT-ESTABLISHED",IF(AND(J187="Limited / weak",O187="Multiple independent lines",P187="Established independent origins",T187="Likely to change assessment"),"CONF-LOW-WEAK-LINES",IF(AND(O187="Single-origin only",NOT(AND(F187="Use",J187="Fit",OR(K187="Supported",K187="Inferred"),L187="Yes",OR(M187="None found",M187="Apparent contradiction resolved"),N187="None",O187="Single-origin only",OR(Q187="None",Q187="Limited and visible"),S187="Fit for current decision",T187="Unlikely to change assessment"))),"CONF-LOW-SINGLE-ORIGIN","CONF-LOW-SENSITIVE"))))),IF(AB187="P11",IF(F187="No material change","CONF-MODERATE-NMC",IF(F187="Use with limits","CONF-MODERATE-LIMITED",IF(S187="Historical but deliberately bounded","CONF-MODERATE-HISTORICAL",IF(P187="Shared or dependent origins","CONF-MODERATE-SHARED-ORIGINS",IF(OR(O187="One independent line",AND(F187="Use",J187="Fit",OR(K187="Supported",K187="Inferred"),L187="Yes",OR(M187="None found",M187="Apparent contradiction resolved"),N187="None",O187="Single-origin only",OR(Q187="None",Q187="Limited and visible"),S187="Fit for current decision",T187="Unlikely to change assessment")),"CONF-MODERATE-ONE-LINE",IF(AND(J187="Limited / weak",O187="Multiple independent lines",P187="Established independent origins",OR(T187="Unlikely to change assessment",T187="Could change scope or wording")),"CONF-MODERATE-WEAK-LINES","CONF-MODERATE-SENSITIVE")))))),IF(AB187="P12",IF(F187="No material change","CONF-HIGH-NMC",IF(K187="Inferred","CONF-HIGH-INFERENCE-RETAINED","CONF-HIGH-DIRECT-INDEPENDENT")),""))))))))))))))</x:f>
      </x:c>
      <x:c r="AD187" s="38" t="str">
        <x:f>IF(A187="","",IF(AC187="A209-TECH-INVALID-ENUM","One or more active Stage 1 controlled values are invalid.",IF(AC187="A209-INCOMPLETE","The active Stage 1 assessment is incomplete.",IF(AC187="A209-UPSTREAM-REFUSE","What Counts as Reliable Evidence in Competitor Analysis? returned Refuse claim.",IF(AC187="A209-UPSTREAM-REVIEW","What Counts as Reliable Evidence in Competitor Analysis? returned Review required.",IF(AC187="A209-SC-NMC-UNRESOLVED","The no-material-change claim remains unresolved.",IF(AC187="A209-UPSTREAM-UNRESOLVED","The claim remains unresolved.",IF(AC187="A209-DIRECT-FIT","The evidence does not directly fit the exact submitted claim.",IF(AC187="A209-DIRECT-FIT-PARTIAL","The submitted claim only partially fits the evidence.",IF(AC187="A209-MISSING-OR-UNCHECKED","Required evidence is missing, unavailable, unknown, or contradiction checking is incomplete.",IF(AC187="A209-CONTRADICTION","A material contradiction remains unresolved.",IF(AC187="A209-SC-NMC-CONTRADICTION","The no-material-change submission contains an unresolved material contradiction.",IF(AC187="A209-NOT-ASSIGNABLE-ASSUMPTION","A material assumption remains unresolved.",IF(AC187="A209-NOT-ASSIGNABLE-CONTEXT","The relevant context is not established.",IF(AC187="A209-NOT-ASSIGNABLE-STALE-CURRENT","The evidence or context is stale for the current decision.",IF(AC187="A209-SC-NMC-STALE","The no-material-change assessment is stale for the current decision.",IF(AC187="A209-SC-ASSUMPTION-CONFLICT","The assumption category and detail conflict.",IF(AC187="A209-SC-INDEPENDENCE-UNPROVEN","Independent origins are not established.",IF(AC187="A209-SC-LIMIT-MISSING","Use with limits requires a named limitation.",IF(AC187="A209-SC-NMC-CLAIM-CHANGED","The exact claim changed, so prior confidence cannot be carried forward.",IF(AC187="A209-SC-NMC-USE-CHANGED","The decision use changed.",IF(AC187="A209-SC-UNCLASSIFIED","The valid input combination has no authorized classification.",IF(AC187="A209-LOW-ASSUMPTION","A bounded material assumption makes the eligible assessment fragile.",IF(AC187="A209-LOW-HISTORICAL","Historical, weak support makes the assessment fragile.",IF(AC187="A209-LOW-NOT-ESTABLISHED","Support exists but independent support is not established.",IF(AC187="A209-LOW-SENSITIVE","Plausible new evidence is likely to change the assessment.",IF(AC187="A209-LOW-SINGLE-ORIGIN","The eligible assessment depends on one origin and fails the stable single-origin conjunction.",IF(AC187="A209-LOW-WEAK-LINES","Multiple independent lines remain weak and the result is likely to change.",IF(AC187="A209-MODERATE-HISTORICAL","The evidence supports a deliberately historical, bounded assessment.",IF(AC187="A209-MODERATE-LIMITED","The assessment is eligible only within the named limitation.",IF(AC187="A209-MODERATE-NMC","The unchanged assessment remains eligible but retains meaningful uncertainty.",IF(AC187="A209-MODERATE-ONE-LINE","The assessment rests on one effective line of support.",IF(AC187="A209-MODERATE-SENSITIVE","Meaningful new evidence could change the scope or wording.",IF(AC187="A209-MODERATE-SHARED-ORIGINS","The lines share or depend on common origins, reducing independent corroboration.",IF(AC187="A209-MODERATE-WEAK-LINES","Established independent origins support the assessment, but the evidence remains limited or weak.",IF(AC187="A209-HIGH-DIRECT-INDEPENDENT","Direct, coherent support with established independent origins and limited visible assumptions supports the bounded assessment.",IF(AC187="A209-HIGH-INFERENCE-RETAINED","Direct, coherent support with established independent origins supports the bounded inference; it remains explicitly an inference.",IF(AC187="A209-HIGH-NMC","The exact claim and decision use are unchanged and the strong-support conditions remain satisfied.",""))))))))))))))))))))))))))))))))))))))</x:f>
      </x:c>
      <x:c r="AE187" s="38" t="str">
        <x:f>IF(A187="","",IF(Z187="Invalid controlled input","No confidence statement is permitted.",IF(Z187="Incomplete","No confidence statement is permitted until Stage 1 is complete.",IF(Z187="Not eligible","Confidence not assignable: no confidence statement is permitted for "&amp;C187&amp;" because "&amp;AD187&amp;" "&amp;AG187,IF(AA187="High confidence",IF(K187="Inferred","The evidence supports the inference that ","The available evidence strongly supports the assessment that ")&amp;C187&amp;", with High confidence within "&amp;D187&amp;". The principal remaining uncertainty is "&amp;U187,IF(AA187="Moderate confidence",IF(K187="Inferred","The evidence supports the inference that ","The available evidence supports the assessment that ")&amp;C187&amp;", with Moderate confidence within "&amp;D187&amp;". "&amp;U187&amp;" could change its scope or wording.",IF(K187="Inferred","The limited evidence supports the provisional inference that ","Limited evidence weakly supports the bounded assessment that ")&amp;C187&amp;". Treat it as provisional because "&amp;U187))))))</x:f>
      </x:c>
      <x:c r="AF187" s="38" t="str">
        <x:f>IF(A187="","",IF(Z187="Invalid controlled input","Do not preserve or reuse a previous result.",IF(Z187="Incomplete","Do not infer a result from partial inputs.",IF(Z187="Not eligible","Do not use High, Moderate or Low confidence, zero confidence, very low confidence, or wording that presents the claim as established.",IF(AA187="High confidence","Do not say certain, proven, guaranteed, definitely, conclusive, established fact, or assign a numerical probability.",IF(AA187="Moderate confidence","Do not say definitive, conclusive, established fact, or attach a percentage band.","Do not say shows, confirms, demonstrates as established, or use Low confidence to rescue an unsupported claim."))))))</x:f>
      </x:c>
      <x:c r="AG187" s="38" t="str">
        <x:f>IF(A187="","",IF(AC187="A209-TECH-INVALID-ENUM","Correct the exact invalid value and resubmit.",IF(AC187="A209-INCOMPLETE","Complete every active Stage 1 field.",IF(AC187="A209-UPSTREAM-REFUSE","Resolve or replace the refused claim through What Counts as Reliable Evidence in Competitor Analysis?.",IF(AC187="A209-UPSTREAM-REVIEW","Complete the review in What Counts as Reliable Evidence in Competitor Analysis? before confidence assessment.",IF(AC187="A209-SC-NMC-UNRESOLVED","Resolve the claim status upstream before assigning confidence.",IF(AC187="A209-UPSTREAM-UNRESOLVED","Resolve the claim status upstream before assigning confidence.",IF(AC187="A209-DIRECT-FIT","Narrow or replace the claim and rerun What Counts as Reliable Evidence in Competitor Analysis?.",IF(AC187="A209-DIRECT-FIT-PARTIAL","Submit the separately narrowed proposition approved through What Counts as Reliable Evidence in Competitor Analysis? as the new Exact claim with Direct claim fit set to Yes.",IF(AC187="A209-MISSING-OR-UNCHECKED","Recover or document the required evidence and complete the review in What Counts as Reliable Evidence in Competitor Analysis? before assigning confidence.",IF(AC187="A209-CONTRADICTION","Resolve or preserve the contradiction through How to Handle Contradictory Competitor Evidence before assigning confidence.",IF(AC187="A209-SC-NMC-CONTRADICTION","Resolve or preserve the contradiction through How to Handle Contradictory Competitor Evidence before assigning confidence.",IF(AC187="A209-NOT-ASSIGNABLE-ASSUMPTION","Resolve the material assumption or narrow the claim.",IF(AC187="A209-NOT-ASSIGNABLE-CONTEXT","Establish the relevant context before assigning confidence.",IF(AC187="A209-NOT-ASSIGNABLE-STALE-CURRENT","Update or historically bind the evidence through When Competitor Evidence Becomes Too Old to Use.",IF(AC187="A209-SC-NMC-STALE","Run a fresh assessment with current evidence.",IF(AC187="A209-SC-ASSUMPTION-CONFLICT","Choose a bounded assumption category or remove the detail.",IF(AC187="A209-SC-INDEPENDENCE-UNPROVEN","Trace origins or correct the support category.",IF(AC187="A209-SC-LIMIT-MISSING","Add the exact limitation or correct the upstream outcome.",IF(AC187="A209-SC-NMC-CLAIM-CHANGED","Run a fresh assessment.",IF(AC187="A209-SC-NMC-USE-CHANGED","Run a fresh assessment for the new use.",IF(AC187="A209-SC-UNCLASSIFIED","Return to method governance; do not invent a result.",IF(AC187="A209-LOW-ASSUMPTION","Keep the assumption explicit and seek evidence that could remove it.",IF(AC187="A209-LOW-HISTORICAL","Use only historically bounded wording and seek current evidence.",IF(AC187="A209-LOW-NOT-ESTABLISHED","Trace provenance or collect genuinely independent evidence.",IF(AC187="A209-LOW-SENSITIVE","Collect the evidence most likely to change the result.",IF(AC187="A209-LOW-SINGLE-ORIGIN","Seek genuinely independent corroboration.",IF(AC187="A209-LOW-WEAK-LINES","Strengthen direct support before consequential use.",IF(AC187="A209-MODERATE-HISTORICAL","Do not generalize it to the current decision without fresh evidence.",IF(AC187="A209-MODERATE-LIMITED","Reopen if the named limitation no longer holds.",IF(AC187="A209-MODERATE-NMC","Reopen if the exact claim, use, evidence or context changes.",IF(AC187="A209-MODERATE-ONE-LINE","A second genuinely independent line could change scope or wording.",IF(AC187="A209-MODERATE-SENSITIVE","Name the likely change trigger and keep the statement bounded.",IF(AC187="A209-MODERATE-SHARED-ORIGINS","Seek genuinely independent origins.",IF(AC187="A209-MODERATE-WEAK-LINES","Strengthen the direct evidence and preserve the limitation.",IF(AC187="A209-HIGH-DIRECT-INDEPENDENT","Reopen on the named evidence, context, assumption or decision-use trigger.",IF(AC187="A209-HIGH-INFERENCE-RETAINED","Retain the inference marker and reopen on the named trigger.",IF(AC187="A209-HIGH-NMC","Reopen on the named evidence, context, assumption or decision-use trigger.",""))))))))))))))))))))))))))))))))))))))</x:f>
      </x:c>
      <x:c r="AH187" s="38" t="str">
        <x:f>IF(A187="","",IF(Z187&lt;&gt;"Eligible","",IF(AND(V187="Consequential / high-impact",W187="Hard to reverse"),"CONF-OVERLAY-CONSEQUENCE + CONF-OVERLAY-HARD-TO-REVERSE",IF(AND(AA187="Low confidence",W187="Hard to reverse"),"CONF-OVERLAY-HARD-TO-REVERSE",IF(V187="Consequential / high-impact","CONF-OVERLAY-CONSEQUENCE",IF(W187="Hard to reverse","CONF-OVERLAY-HARD-TO-REVERSE",IF(OR(V187="Material / decision-changing",W187="Costly to reverse"),"CONF-OVERLAY-CONSEQUENCE","")))))))</x:f>
      </x:c>
      <x:c r="AI187" s="38" t="str">
        <x:f>IF(A187="","",IF(Z187&lt;&gt;"Eligible","",IF(AND(V187="Consequential / high-impact",W187="Hard to reverse"),IF(AA187="Low confidence","Independent review and formal approval required; default to deferral, evidence collection or a reversible test.","Independent accountable review and formal approval required before a consequential, hard-to-reverse action."),IF(AND(AA187="Low confidence",W187="Hard to reverse"),"Independent review and formal approval required; default to deferral, evidence collection or a reversible test.",IF(V187="Consequential / high-impact","Independent accountable review and formal approval required.",IF(W187="Hard to reverse","Independent review required before a hard-to-reverse action.",IF(OR(V187="Material / decision-changing",W187="Costly to reverse"),"Accountable reviewer required before material use.","Owner review; reopen on the named trigger.")))))))</x:f>
      </x:c>
      <x:c r="AJ187" s="38" t="str">
        <x:f>IF(A187="","",IF(Z187&lt;&gt;"Eligible","",IF(AND(V187="Consequential / high-impact",W187="Hard to reverse"),IF(AA187="Low confidence","Do not make an irreversible commitment from this Low-confidence assessment.","Prefer a reversible step and proceed only within the recorded scope after independent review; confidence itself is unchanged."),IF(AND(AA187="Low confidence",W187="Hard to reverse"),"Do not make an irreversible commitment from this Low-confidence assessment.",IF(V187="Consequential / high-impact","Proceed only within the recorded scope after independent review; confidence itself is unchanged.",IF(W187="Hard to reverse","Prefer a reversible step until review is complete.",IF(OR(V187="Material / decision-changing",W187="Costly to reverse"),"Use only after accountable review and within the stated boundary.","Proceed within the stated scope and preserve the reopen condition.")))))))</x:f>
      </x:c>
      <x:c r="AK187" s="37"/>
      <x:c r="AL187" s="37"/>
      <x:c r="AM187" s="37"/>
      <x:c r="AN187" s="37"/>
      <x:c r="AO187" s="42"/>
      <x:c r="AP187" s="38" t="str">
        <x:f>IF(A187="","",IF(Z187&lt;&gt;"Eligible","Not active",IF(OR(AND(AN187&lt;&gt;"",NOT(OR(EXACT(AN187,"Yes"),EXACT(AN187,"No")))),AND(AO187&lt;&gt;"",NOT(ISNUMBER(AO187)))),"H00",IF(OR(AK187="",AM187="",AN187=""),"H01",IF(AND(OR(V187="Material / decision-changing",V187="Consequential / high-impact",W187="Costly to reverse",W187="Hard to reverse"),AL187=""),"H02",IF(AND(OR(V187="Consequential / high-impact",W187="Hard to reverse"),AK187&lt;&gt;"",AL187&lt;&gt;"",EXACT(AK187,AL187)),"H03",IF(AND(AN187="Yes",AO187=""),"H04",IF(AND(AN187="No",AO187&lt;&gt;""),"H05","H06"))))))))</x:f>
      </x:c>
      <x:c r="AQ187" s="38" t="str">
        <x:f>IF(A187="","",IF(AP187="Not active","Not active",IF(OR(AP187="H00",AP187="H01",AP187="H04"),"Incomplete",IF(OR(AP187="H02",AP187="H03",AP187="H05"),"Draft","Complete"))))</x:f>
      </x:c>
      <x:c r="AR187" s="38" t="str">
        <x:f>IF(A187="","",IF(AP187="H00","CONF-HANDOFF-INVALID",IF(AP187="H01","CONF-HANDOFF-INCOMPLETE",IF(AP187="H02","CONF-HANDOFF-REVIEWER",IF(AP187="H03","CONF-HANDOFF-INDEPENDENCE",IF(AP187="H04","CONF-HANDOFF-DATE",IF(AP187="H05","CONF-HANDOFF-DATE-NOT-MATERIAL","")))))))</x:f>
      </x:c>
      <x:c r="AS187" s="38" t="str">
        <x:f>IF(A187="","",IF(AP187="H06","Permitted","Prohibited"))</x:f>
      </x:c>
      <x:c r="AT187" s="38" t="str">
        <x:f>IF(A187="","",IF(OR(AB187="P187",AB187="P188",AB187="P190",AB187="P191"),"What Counts as Reliable Evidence in Competitor Analysis?",IF(AB187="P189","Observed, Inferred and Unresolved Evidence",IF(AB187="P192","How to Handle Contradictory Competitor Evidence",IF(AB187="P193","When Competitor Evidence Becomes Too Old to Use","")))))</x:f>
      </x:c>
      <x:c r="AU187" s="38" t="str">
        <x:f>IF(A187="","","SERPIFAI Confidence Statement Method v1.0.1")</x:f>
      </x:c>
      <x:c r="AV187" s="38" t="str">
        <x:f>IF(A187="","","Qualitative evidence-and-uncertainty protocol; not probability, calibrated accuracy, scoring, assurance or a guarantee.")</x:f>
      </x:c>
    </x:row>
    <x:row r="188">
      <x:c r="A188" s="37"/>
      <x:c r="B188" s="37"/>
      <x:c r="C188" s="37"/>
      <x:c r="D188" s="37"/>
      <x:c r="E188" s="42"/>
      <x:c r="F188" s="37"/>
      <x:c r="G188" s="37"/>
      <x:c r="H188" s="37"/>
      <x:c r="I188" s="37"/>
      <x:c r="J188" s="37"/>
      <x:c r="K188" s="37"/>
      <x:c r="L188" s="37"/>
      <x:c r="M188" s="37"/>
      <x:c r="N188" s="37"/>
      <x:c r="O188" s="37"/>
      <x:c r="P188" s="37"/>
      <x:c r="Q188" s="37"/>
      <x:c r="R188" s="37"/>
      <x:c r="S188" s="37"/>
      <x:c r="T188" s="37"/>
      <x:c r="U188" s="37"/>
      <x:c r="V188" s="37"/>
      <x:c r="W188" s="37"/>
      <x:c r="X188" s="38" t="str">
        <x:f>IF(A188="","",IF(NOT(AND(OR(EXACT(F188,"Use"),EXACT(F188,"Use with limits"),EXACT(F188,"Review required"),EXACT(F188,"Refuse claim"),EXACT(F188,"No material change")),OR(EXACT(J188,"Fit"),EXACT(J188,"Limited / weak"),EXACT(J188,"Stale"),EXACT(J188,"Contradictory"),EXACT(J188,"Missing")),OR(EXACT(K188,"Supported"),EXACT(K188,"Inferred"),EXACT(K188,"Unresolved")),OR(EXACT(L188,"Yes"),EXACT(L188,"Partial"),EXACT(L188,"No"),EXACT(L188,"Unknown")),OR(EXACT(M188,"None found"),EXACT(M188,"Apparent contradiction resolved"),EXACT(M188,"Material contradiction unresolved"),EXACT(M188,"Not checked")),OR(EXACT(N188,"None"),EXACT(N188,"Recoverable missing evidence"),EXACT(N188,"Material evidence unavailable"),EXACT(N188,"Unknown")),OR(EXACT(O188,"Multiple independent lines"),EXACT(O188,"One independent line"),EXACT(O188,"Single-origin only"),EXACT(O188,"Not established")),OR(EXACT(Q188,"None"),EXACT(Q188,"Limited and visible"),EXACT(Q188,"Material but bounded"),EXACT(Q188,"Material and unresolved")),OR(EXACT(S188,"Fit for current decision"),EXACT(S188,"Historical but deliberately bounded"),EXACT(S188,"Stale for current decision"),EXACT(S188,"Context not established")),OR(EXACT(T188,"Unlikely to change assessment"),EXACT(T188,"Could change scope or wording"),EXACT(T188,"Likely to change assessment")),OR(EXACT(V188,"Routine / descriptive"),EXACT(V188,"Material / decision-changing"),EXACT(V188,"Consequential / high-impact")),OR(EXACT(W188,"Easy to reverse"),EXACT(W188,"Costly to reverse"),EXACT(W188,"Hard to reverse")),IF(F188="No material change",OR(EXACT(H188,"Unchanged exact claim"),EXACT(H188,"Changed exact claim")),TRUE),IF(F188="No material change",OR(EXACT(I188,"Unchanged decision use"),EXACT(I188,"Changed decision use")),TRUE),IF(OR(O188="Multiple independent lines",O188="One independent line"),OR(EXACT(P188,"Established independent origins"),EXACT(P188,"Shared or dependent origins"),EXACT(P188,"Not established")),TRUE))),"Invalid","Valid"))</x:f>
      </x:c>
      <x:c r="Y188" s="38" t="str">
        <x:f>IF(A188="","",IF(X188="Invalid","Not evaluated after P00",IF(OR(C188="",D188="",F188="",IF(F188="No material change",OR(H188="",I188=""),FALSE),J188="",K188="",L188="",M188="",N188="",O188="",IF(OR(O188="Multiple independent lines",O188="One independent line"),P188="",FALSE),Q188="",IF(Q188&lt;&gt;"None",R188="",FALSE),S188="",T188="",U188="",V188="",W188=""),"Incomplete","Complete")))</x:f>
      </x:c>
      <x:c r="Z188" s="38" t="str">
        <x:f>IF(A188="","",IF(AB188="P00","Invalid controlled input",IF(AB188="P01","Incomplete",IF(OR(AB188="P02",AB188="P03",AB188="P04",AB188="P05",AB188="P06",AB188="P07",AB188="P08",AB188="P09"),"Not eligible","Eligible"))))</x:f>
      </x:c>
      <x:c r="AA188" s="38" t="str">
        <x:f>IF(A188="","",IF(AB188="P00","No confidence assigned",IF(AB188="P01","No confidence result",IF(OR(AB188="P02",AB188="P03",AB188="P04",AB188="P05",AB188="P06",AB188="P07",AB188="P08",AB188="P09"),"Confidence not assignable",IF(AB188="P10","Low confidence",IF(AB188="P11","Moderate confidence","High confidence"))))))</x:f>
      </x:c>
      <x:c r="AB188" s="38" t="str">
        <x:f>IF(A188="","",IF(X188="Invalid","P00",IF(Y188="Incomplete","P01",IF(F188="Refuse claim","P02",IF(F188="Review required","P03",IF(K188="Unresolved","P04",IF(OR(L188="No",L188="Unknown",L188="Partial"),"P05",IF(OR(J188="Missing",N188&lt;&gt;"None",M188="Not checked"),"P06",IF(OR(J188="Contradictory",M188="Material contradiction unresolved"),"P07",IF(OR(J188="Stale",S188="Stale for current decision",S188="Context not established",Q188="Material and unresolved"),"P08",IF(OR(AND(F188="Use with limits",G188=""),AND(F188="No material change",H188="Changed exact claim"),AND(F188="No material change",I188="Changed decision use"),AND(OR(O188="Multiple independent lines",O188="One independent line"),P188="Not established"),AND(Q188="None",R188&lt;&gt;"")),"P09",IF(OR(Q188="Material but bounded",AND(S188="Historical but deliberately bounded",J188="Limited / weak"),O188="Not established",AND(J188="Limited / weak",O188="Multiple independent lines",P188="Established independent origins",T188="Likely to change assessment"),AND(O188="Single-origin only",NOT(AND(F188="Use",J188="Fit",OR(K188="Supported",K188="Inferred"),L188="Yes",OR(M188="None found",M188="Apparent contradiction resolved"),N188="None",O188="Single-origin only",OR(Q188="None",Q188="Limited and visible"),S188="Fit for current decision",T188="Unlikely to change assessment"))),T188="Likely to change assessment"),"P10",IF(OR(AND(F188="No material change",NOT(AND(OR(F188="Use",F188="No material change"),IF(F188="No material change",AND(H188="Unchanged exact claim",I188="Unchanged decision use"),TRUE),J188="Fit",OR(K188="Supported",K188="Inferred"),L188="Yes",OR(M188="None found",M188="Apparent contradiction resolved"),N188="None",O188="Multiple independent lines",P188="Established independent origins",OR(Q188="None",Q188="Limited and visible"),S188="Fit for current decision",T188="Unlikely to change assessment"))),F188="Use with limits",S188="Historical but deliberately bounded",P188="Shared or dependent origins",O188="One independent line",AND(F188="Use",J188="Fit",OR(K188="Supported",K188="Inferred"),L188="Yes",OR(M188="None found",M188="Apparent contradiction resolved"),N188="None",O188="Single-origin only",OR(Q188="None",Q188="Limited and visible"),S188="Fit for current decision",T188="Unlikely to change assessment"),AND(J188="Limited / weak",O188="Multiple independent lines",P188="Established independent origins",OR(T188="Unlikely to change assessment",T188="Could change scope or wording")),T188="Could change scope or wording"),"P11",IF(AND(OR(F188="Use",F188="No material change"),IF(F188="No material change",AND(H188="Unchanged exact claim",I188="Unchanged decision use"),TRUE),J188="Fit",OR(K188="Supported",K188="Inferred"),L188="Yes",OR(M188="None found",M188="Apparent contradiction resolved"),N188="None",O188="Multiple independent lines",P188="Established independent origins",OR(Q188="None",Q188="Limited and visible"),S188="Fit for current decision",T188="Unlikely to change assessment"),"P12","P09"))))))))))))))</x:f>
      </x:c>
      <x:c r="AC188" s="38" t="str">
        <x:f>IF(A188="","",IF(AB188="P00","CONF-TECH-INVALID-ENUM",IF(AB188="P01","CONF-INCOMPLETE",IF(AB188="P02","CONF-UPSTREAM-REFUSE",IF(AB188="P03","CONF-UPSTREAM-REVIEW",IF(AB188="P04",IF(F188="No material change","CONF-SC-NMC-UNRESOLVED","CONF-UPSTREAM-UNRESOLVED"),IF(AB188="P05",IF(L188="Partial","CONF-DIRECT-FIT-PARTIAL","CONF-DIRECT-FIT"),IF(AB188="P06","CONF-MISSING-OR-UNCHECKED",IF(AB188="P07",IF(F188="No material change","CONF-SC-NMC-CONTRADICTION","CONF-CONTRADICTION"),IF(AB188="P08",IF(Q188="Material and unresolved","CONF-NOT-ASSIGNABLE-ASSUMPTION",IF(AND(F188="No material change",OR(J188="Stale",S188="Stale for current decision")),"CONF-SC-NMC-STALE",IF(S188="Context not established","CONF-NOT-ASSIGNABLE-CONTEXT","CONF-NOT-ASSIGNABLE-STALE-CURRENT"))),IF(AB188="P09",IF(AND(F188="Use with limits",G188=""),"CONF-SC-LIMIT-MISSING",IF(AND(F188="No material change",H188="Changed exact claim"),"CONF-SC-NMC-CLAIM-CHANGED",IF(AND(F188="No material change",I188="Changed decision use"),"CONF-SC-NMC-USE-CHANGED",IF(AND(OR(O188="Multiple independent lines",O188="One independent line"),P188="Not established"),"CONF-SC-INDEPENDENCE-UNPROVEN",IF(AND(Q188="None",R188&lt;&gt;""),"CONF-SC-ASSUMPTION-CONFLICT","CONF-SC-UNCLASSIFIED"))))),IF(AB188="P10",IF(Q188="Material but bounded","CONF-LOW-ASSUMPTION",IF(AND(S188="Historical but deliberately bounded",J188="Limited / weak"),"CONF-LOW-HISTORICAL",IF(O188="Not established","CONF-LOW-NOT-ESTABLISHED",IF(AND(J188="Limited / weak",O188="Multiple independent lines",P188="Established independent origins",T188="Likely to change assessment"),"CONF-LOW-WEAK-LINES",IF(AND(O188="Single-origin only",NOT(AND(F188="Use",J188="Fit",OR(K188="Supported",K188="Inferred"),L188="Yes",OR(M188="None found",M188="Apparent contradiction resolved"),N188="None",O188="Single-origin only",OR(Q188="None",Q188="Limited and visible"),S188="Fit for current decision",T188="Unlikely to change assessment"))),"CONF-LOW-SINGLE-ORIGIN","CONF-LOW-SENSITIVE"))))),IF(AB188="P11",IF(F188="No material change","CONF-MODERATE-NMC",IF(F188="Use with limits","CONF-MODERATE-LIMITED",IF(S188="Historical but deliberately bounded","CONF-MODERATE-HISTORICAL",IF(P188="Shared or dependent origins","CONF-MODERATE-SHARED-ORIGINS",IF(OR(O188="One independent line",AND(F188="Use",J188="Fit",OR(K188="Supported",K188="Inferred"),L188="Yes",OR(M188="None found",M188="Apparent contradiction resolved"),N188="None",O188="Single-origin only",OR(Q188="None",Q188="Limited and visible"),S188="Fit for current decision",T188="Unlikely to change assessment")),"CONF-MODERATE-ONE-LINE",IF(AND(J188="Limited / weak",O188="Multiple independent lines",P188="Established independent origins",OR(T188="Unlikely to change assessment",T188="Could change scope or wording")),"CONF-MODERATE-WEAK-LINES","CONF-MODERATE-SENSITIVE")))))),IF(AB188="P12",IF(F188="No material change","CONF-HIGH-NMC",IF(K188="Inferred","CONF-HIGH-INFERENCE-RETAINED","CONF-HIGH-DIRECT-INDEPENDENT")),""))))))))))))))</x:f>
      </x:c>
      <x:c r="AD188" s="38" t="str">
        <x:f>IF(A188="","",IF(AC188="A210-TECH-INVALID-ENUM","One or more active Stage 1 controlled values are invalid.",IF(AC188="A210-INCOMPLETE","The active Stage 1 assessment is incomplete.",IF(AC188="A210-UPSTREAM-REFUSE","What Counts as Reliable Evidence in Competitor Analysis? returned Refuse claim.",IF(AC188="A210-UPSTREAM-REVIEW","What Counts as Reliable Evidence in Competitor Analysis? returned Review required.",IF(AC188="A210-SC-NMC-UNRESOLVED","The no-material-change claim remains unresolved.",IF(AC188="A210-UPSTREAM-UNRESOLVED","The claim remains unresolved.",IF(AC188="A210-DIRECT-FIT","The evidence does not directly fit the exact submitted claim.",IF(AC188="A210-DIRECT-FIT-PARTIAL","The submitted claim only partially fits the evidence.",IF(AC188="A210-MISSING-OR-UNCHECKED","Required evidence is missing, unavailable, unknown, or contradiction checking is incomplete.",IF(AC188="A210-CONTRADICTION","A material contradiction remains unresolved.",IF(AC188="A210-SC-NMC-CONTRADICTION","The no-material-change submission contains an unresolved material contradiction.",IF(AC188="A210-NOT-ASSIGNABLE-ASSUMPTION","A material assumption remains unresolved.",IF(AC188="A210-NOT-ASSIGNABLE-CONTEXT","The relevant context is not established.",IF(AC188="A210-NOT-ASSIGNABLE-STALE-CURRENT","The evidence or context is stale for the current decision.",IF(AC188="A210-SC-NMC-STALE","The no-material-change assessment is stale for the current decision.",IF(AC188="A210-SC-ASSUMPTION-CONFLICT","The assumption category and detail conflict.",IF(AC188="A210-SC-INDEPENDENCE-UNPROVEN","Independent origins are not established.",IF(AC188="A210-SC-LIMIT-MISSING","Use with limits requires a named limitation.",IF(AC188="A210-SC-NMC-CLAIM-CHANGED","The exact claim changed, so prior confidence cannot be carried forward.",IF(AC188="A210-SC-NMC-USE-CHANGED","The decision use changed.",IF(AC188="A210-SC-UNCLASSIFIED","The valid input combination has no authorized classification.",IF(AC188="A210-LOW-ASSUMPTION","A bounded material assumption makes the eligible assessment fragile.",IF(AC188="A210-LOW-HISTORICAL","Historical, weak support makes the assessment fragile.",IF(AC188="A210-LOW-NOT-ESTABLISHED","Support exists but independent support is not established.",IF(AC188="A210-LOW-SENSITIVE","Plausible new evidence is likely to change the assessment.",IF(AC188="A210-LOW-SINGLE-ORIGIN","The eligible assessment depends on one origin and fails the stable single-origin conjunction.",IF(AC188="A210-LOW-WEAK-LINES","Multiple independent lines remain weak and the result is likely to change.",IF(AC188="A210-MODERATE-HISTORICAL","The evidence supports a deliberately historical, bounded assessment.",IF(AC188="A210-MODERATE-LIMITED","The assessment is eligible only within the named limitation.",IF(AC188="A210-MODERATE-NMC","The unchanged assessment remains eligible but retains meaningful uncertainty.",IF(AC188="A210-MODERATE-ONE-LINE","The assessment rests on one effective line of support.",IF(AC188="A210-MODERATE-SENSITIVE","Meaningful new evidence could change the scope or wording.",IF(AC188="A210-MODERATE-SHARED-ORIGINS","The lines share or depend on common origins, reducing independent corroboration.",IF(AC188="A210-MODERATE-WEAK-LINES","Established independent origins support the assessment, but the evidence remains limited or weak.",IF(AC188="A210-HIGH-DIRECT-INDEPENDENT","Direct, coherent support with established independent origins and limited visible assumptions supports the bounded assessment.",IF(AC188="A210-HIGH-INFERENCE-RETAINED","Direct, coherent support with established independent origins supports the bounded inference; it remains explicitly an inference.",IF(AC188="A210-HIGH-NMC","The exact claim and decision use are unchanged and the strong-support conditions remain satisfied.",""))))))))))))))))))))))))))))))))))))))</x:f>
      </x:c>
      <x:c r="AE188" s="38" t="str">
        <x:f>IF(A188="","",IF(Z188="Invalid controlled input","No confidence statement is permitted.",IF(Z188="Incomplete","No confidence statement is permitted until Stage 1 is complete.",IF(Z188="Not eligible","Confidence not assignable: no confidence statement is permitted for "&amp;C188&amp;" because "&amp;AD188&amp;" "&amp;AG188,IF(AA188="High confidence",IF(K188="Inferred","The evidence supports the inference that ","The available evidence strongly supports the assessment that ")&amp;C188&amp;", with High confidence within "&amp;D188&amp;". The principal remaining uncertainty is "&amp;U188,IF(AA188="Moderate confidence",IF(K188="Inferred","The evidence supports the inference that ","The available evidence supports the assessment that ")&amp;C188&amp;", with Moderate confidence within "&amp;D188&amp;". "&amp;U188&amp;" could change its scope or wording.",IF(K188="Inferred","The limited evidence supports the provisional inference that ","Limited evidence weakly supports the bounded assessment that ")&amp;C188&amp;". Treat it as provisional because "&amp;U188))))))</x:f>
      </x:c>
      <x:c r="AF188" s="38" t="str">
        <x:f>IF(A188="","",IF(Z188="Invalid controlled input","Do not preserve or reuse a previous result.",IF(Z188="Incomplete","Do not infer a result from partial inputs.",IF(Z188="Not eligible","Do not use High, Moderate or Low confidence, zero confidence, very low confidence, or wording that presents the claim as established.",IF(AA188="High confidence","Do not say certain, proven, guaranteed, definitely, conclusive, established fact, or assign a numerical probability.",IF(AA188="Moderate confidence","Do not say definitive, conclusive, established fact, or attach a percentage band.","Do not say shows, confirms, demonstrates as established, or use Low confidence to rescue an unsupported claim."))))))</x:f>
      </x:c>
      <x:c r="AG188" s="38" t="str">
        <x:f>IF(A188="","",IF(AC188="A210-TECH-INVALID-ENUM","Correct the exact invalid value and resubmit.",IF(AC188="A210-INCOMPLETE","Complete every active Stage 1 field.",IF(AC188="A210-UPSTREAM-REFUSE","Resolve or replace the refused claim through What Counts as Reliable Evidence in Competitor Analysis?.",IF(AC188="A210-UPSTREAM-REVIEW","Complete the review in What Counts as Reliable Evidence in Competitor Analysis? before confidence assessment.",IF(AC188="A210-SC-NMC-UNRESOLVED","Resolve the claim status upstream before assigning confidence.",IF(AC188="A210-UPSTREAM-UNRESOLVED","Resolve the claim status upstream before assigning confidence.",IF(AC188="A210-DIRECT-FIT","Narrow or replace the claim and rerun What Counts as Reliable Evidence in Competitor Analysis?.",IF(AC188="A210-DIRECT-FIT-PARTIAL","Submit the separately narrowed proposition approved through What Counts as Reliable Evidence in Competitor Analysis? as the new Exact claim with Direct claim fit set to Yes.",IF(AC188="A210-MISSING-OR-UNCHECKED","Recover or document the required evidence and complete the review in What Counts as Reliable Evidence in Competitor Analysis? before assigning confidence.",IF(AC188="A210-CONTRADICTION","Resolve or preserve the contradiction through How to Handle Contradictory Competitor Evidence before assigning confidence.",IF(AC188="A210-SC-NMC-CONTRADICTION","Resolve or preserve the contradiction through How to Handle Contradictory Competitor Evidence before assigning confidence.",IF(AC188="A210-NOT-ASSIGNABLE-ASSUMPTION","Resolve the material assumption or narrow the claim.",IF(AC188="A210-NOT-ASSIGNABLE-CONTEXT","Establish the relevant context before assigning confidence.",IF(AC188="A210-NOT-ASSIGNABLE-STALE-CURRENT","Update or historically bind the evidence through When Competitor Evidence Becomes Too Old to Use.",IF(AC188="A210-SC-NMC-STALE","Run a fresh assessment with current evidence.",IF(AC188="A210-SC-ASSUMPTION-CONFLICT","Choose a bounded assumption category or remove the detail.",IF(AC188="A210-SC-INDEPENDENCE-UNPROVEN","Trace origins or correct the support category.",IF(AC188="A210-SC-LIMIT-MISSING","Add the exact limitation or correct the upstream outcome.",IF(AC188="A210-SC-NMC-CLAIM-CHANGED","Run a fresh assessment.",IF(AC188="A210-SC-NMC-USE-CHANGED","Run a fresh assessment for the new use.",IF(AC188="A210-SC-UNCLASSIFIED","Return to method governance; do not invent a result.",IF(AC188="A210-LOW-ASSUMPTION","Keep the assumption explicit and seek evidence that could remove it.",IF(AC188="A210-LOW-HISTORICAL","Use only historically bounded wording and seek current evidence.",IF(AC188="A210-LOW-NOT-ESTABLISHED","Trace provenance or collect genuinely independent evidence.",IF(AC188="A210-LOW-SENSITIVE","Collect the evidence most likely to change the result.",IF(AC188="A210-LOW-SINGLE-ORIGIN","Seek genuinely independent corroboration.",IF(AC188="A210-LOW-WEAK-LINES","Strengthen direct support before consequential use.",IF(AC188="A210-MODERATE-HISTORICAL","Do not generalize it to the current decision without fresh evidence.",IF(AC188="A210-MODERATE-LIMITED","Reopen if the named limitation no longer holds.",IF(AC188="A210-MODERATE-NMC","Reopen if the exact claim, use, evidence or context changes.",IF(AC188="A210-MODERATE-ONE-LINE","A second genuinely independent line could change scope or wording.",IF(AC188="A210-MODERATE-SENSITIVE","Name the likely change trigger and keep the statement bounded.",IF(AC188="A210-MODERATE-SHARED-ORIGINS","Seek genuinely independent origins.",IF(AC188="A210-MODERATE-WEAK-LINES","Strengthen the direct evidence and preserve the limitation.",IF(AC188="A210-HIGH-DIRECT-INDEPENDENT","Reopen on the named evidence, context, assumption or decision-use trigger.",IF(AC188="A210-HIGH-INFERENCE-RETAINED","Retain the inference marker and reopen on the named trigger.",IF(AC188="A210-HIGH-NMC","Reopen on the named evidence, context, assumption or decision-use trigger.",""))))))))))))))))))))))))))))))))))))))</x:f>
      </x:c>
      <x:c r="AH188" s="38" t="str">
        <x:f>IF(A188="","",IF(Z188&lt;&gt;"Eligible","",IF(AND(V188="Consequential / high-impact",W188="Hard to reverse"),"CONF-OVERLAY-CONSEQUENCE + CONF-OVERLAY-HARD-TO-REVERSE",IF(AND(AA188="Low confidence",W188="Hard to reverse"),"CONF-OVERLAY-HARD-TO-REVERSE",IF(V188="Consequential / high-impact","CONF-OVERLAY-CONSEQUENCE",IF(W188="Hard to reverse","CONF-OVERLAY-HARD-TO-REVERSE",IF(OR(V188="Material / decision-changing",W188="Costly to reverse"),"CONF-OVERLAY-CONSEQUENCE","")))))))</x:f>
      </x:c>
      <x:c r="AI188" s="38" t="str">
        <x:f>IF(A188="","",IF(Z188&lt;&gt;"Eligible","",IF(AND(V188="Consequential / high-impact",W188="Hard to reverse"),IF(AA188="Low confidence","Independent review and formal approval required; default to deferral, evidence collection or a reversible test.","Independent accountable review and formal approval required before a consequential, hard-to-reverse action."),IF(AND(AA188="Low confidence",W188="Hard to reverse"),"Independent review and formal approval required; default to deferral, evidence collection or a reversible test.",IF(V188="Consequential / high-impact","Independent accountable review and formal approval required.",IF(W188="Hard to reverse","Independent review required before a hard-to-reverse action.",IF(OR(V188="Material / decision-changing",W188="Costly to reverse"),"Accountable reviewer required before material use.","Owner review; reopen on the named trigger.")))))))</x:f>
      </x:c>
      <x:c r="AJ188" s="38" t="str">
        <x:f>IF(A188="","",IF(Z188&lt;&gt;"Eligible","",IF(AND(V188="Consequential / high-impact",W188="Hard to reverse"),IF(AA188="Low confidence","Do not make an irreversible commitment from this Low-confidence assessment.","Prefer a reversible step and proceed only within the recorded scope after independent review; confidence itself is unchanged."),IF(AND(AA188="Low confidence",W188="Hard to reverse"),"Do not make an irreversible commitment from this Low-confidence assessment.",IF(V188="Consequential / high-impact","Proceed only within the recorded scope after independent review; confidence itself is unchanged.",IF(W188="Hard to reverse","Prefer a reversible step until review is complete.",IF(OR(V188="Material / decision-changing",W188="Costly to reverse"),"Use only after accountable review and within the stated boundary.","Proceed within the stated scope and preserve the reopen condition.")))))))</x:f>
      </x:c>
      <x:c r="AK188" s="37"/>
      <x:c r="AL188" s="37"/>
      <x:c r="AM188" s="37"/>
      <x:c r="AN188" s="37"/>
      <x:c r="AO188" s="42"/>
      <x:c r="AP188" s="38" t="str">
        <x:f>IF(A188="","",IF(Z188&lt;&gt;"Eligible","Not active",IF(OR(AND(AN188&lt;&gt;"",NOT(OR(EXACT(AN188,"Yes"),EXACT(AN188,"No")))),AND(AO188&lt;&gt;"",NOT(ISNUMBER(AO188)))),"H00",IF(OR(AK188="",AM188="",AN188=""),"H01",IF(AND(OR(V188="Material / decision-changing",V188="Consequential / high-impact",W188="Costly to reverse",W188="Hard to reverse"),AL188=""),"H02",IF(AND(OR(V188="Consequential / high-impact",W188="Hard to reverse"),AK188&lt;&gt;"",AL188&lt;&gt;"",EXACT(AK188,AL188)),"H03",IF(AND(AN188="Yes",AO188=""),"H04",IF(AND(AN188="No",AO188&lt;&gt;""),"H05","H06"))))))))</x:f>
      </x:c>
      <x:c r="AQ188" s="38" t="str">
        <x:f>IF(A188="","",IF(AP188="Not active","Not active",IF(OR(AP188="H00",AP188="H01",AP188="H04"),"Incomplete",IF(OR(AP188="H02",AP188="H03",AP188="H05"),"Draft","Complete"))))</x:f>
      </x:c>
      <x:c r="AR188" s="38" t="str">
        <x:f>IF(A188="","",IF(AP188="H00","CONF-HANDOFF-INVALID",IF(AP188="H01","CONF-HANDOFF-INCOMPLETE",IF(AP188="H02","CONF-HANDOFF-REVIEWER",IF(AP188="H03","CONF-HANDOFF-INDEPENDENCE",IF(AP188="H04","CONF-HANDOFF-DATE",IF(AP188="H05","CONF-HANDOFF-DATE-NOT-MATERIAL","")))))))</x:f>
      </x:c>
      <x:c r="AS188" s="38" t="str">
        <x:f>IF(A188="","",IF(AP188="H06","Permitted","Prohibited"))</x:f>
      </x:c>
      <x:c r="AT188" s="38" t="str">
        <x:f>IF(A188="","",IF(OR(AB188="P188",AB188="P189",AB188="P191",AB188="P192"),"What Counts as Reliable Evidence in Competitor Analysis?",IF(AB188="P190","Observed, Inferred and Unresolved Evidence",IF(AB188="P193","How to Handle Contradictory Competitor Evidence",IF(AB188="P194","When Competitor Evidence Becomes Too Old to Use","")))))</x:f>
      </x:c>
      <x:c r="AU188" s="38" t="str">
        <x:f>IF(A188="","","SERPIFAI Confidence Statement Method v1.0.1")</x:f>
      </x:c>
      <x:c r="AV188" s="38" t="str">
        <x:f>IF(A188="","","Qualitative evidence-and-uncertainty protocol; not probability, calibrated accuracy, scoring, assurance or a guarantee.")</x:f>
      </x:c>
    </x:row>
    <x:row r="189">
      <x:c r="A189" s="37"/>
      <x:c r="B189" s="37"/>
      <x:c r="C189" s="37"/>
      <x:c r="D189" s="37"/>
      <x:c r="E189" s="42"/>
      <x:c r="F189" s="37"/>
      <x:c r="G189" s="37"/>
      <x:c r="H189" s="37"/>
      <x:c r="I189" s="37"/>
      <x:c r="J189" s="37"/>
      <x:c r="K189" s="37"/>
      <x:c r="L189" s="37"/>
      <x:c r="M189" s="37"/>
      <x:c r="N189" s="37"/>
      <x:c r="O189" s="37"/>
      <x:c r="P189" s="37"/>
      <x:c r="Q189" s="37"/>
      <x:c r="R189" s="37"/>
      <x:c r="S189" s="37"/>
      <x:c r="T189" s="37"/>
      <x:c r="U189" s="37"/>
      <x:c r="V189" s="37"/>
      <x:c r="W189" s="37"/>
      <x:c r="X189" s="38" t="str">
        <x:f>IF(A189="","",IF(NOT(AND(OR(EXACT(F189,"Use"),EXACT(F189,"Use with limits"),EXACT(F189,"Review required"),EXACT(F189,"Refuse claim"),EXACT(F189,"No material change")),OR(EXACT(J189,"Fit"),EXACT(J189,"Limited / weak"),EXACT(J189,"Stale"),EXACT(J189,"Contradictory"),EXACT(J189,"Missing")),OR(EXACT(K189,"Supported"),EXACT(K189,"Inferred"),EXACT(K189,"Unresolved")),OR(EXACT(L189,"Yes"),EXACT(L189,"Partial"),EXACT(L189,"No"),EXACT(L189,"Unknown")),OR(EXACT(M189,"None found"),EXACT(M189,"Apparent contradiction resolved"),EXACT(M189,"Material contradiction unresolved"),EXACT(M189,"Not checked")),OR(EXACT(N189,"None"),EXACT(N189,"Recoverable missing evidence"),EXACT(N189,"Material evidence unavailable"),EXACT(N189,"Unknown")),OR(EXACT(O189,"Multiple independent lines"),EXACT(O189,"One independent line"),EXACT(O189,"Single-origin only"),EXACT(O189,"Not established")),OR(EXACT(Q189,"None"),EXACT(Q189,"Limited and visible"),EXACT(Q189,"Material but bounded"),EXACT(Q189,"Material and unresolved")),OR(EXACT(S189,"Fit for current decision"),EXACT(S189,"Historical but deliberately bounded"),EXACT(S189,"Stale for current decision"),EXACT(S189,"Context not established")),OR(EXACT(T189,"Unlikely to change assessment"),EXACT(T189,"Could change scope or wording"),EXACT(T189,"Likely to change assessment")),OR(EXACT(V189,"Routine / descriptive"),EXACT(V189,"Material / decision-changing"),EXACT(V189,"Consequential / high-impact")),OR(EXACT(W189,"Easy to reverse"),EXACT(W189,"Costly to reverse"),EXACT(W189,"Hard to reverse")),IF(F189="No material change",OR(EXACT(H189,"Unchanged exact claim"),EXACT(H189,"Changed exact claim")),TRUE),IF(F189="No material change",OR(EXACT(I189,"Unchanged decision use"),EXACT(I189,"Changed decision use")),TRUE),IF(OR(O189="Multiple independent lines",O189="One independent line"),OR(EXACT(P189,"Established independent origins"),EXACT(P189,"Shared or dependent origins"),EXACT(P189,"Not established")),TRUE))),"Invalid","Valid"))</x:f>
      </x:c>
      <x:c r="Y189" s="38" t="str">
        <x:f>IF(A189="","",IF(X189="Invalid","Not evaluated after P00",IF(OR(C189="",D189="",F189="",IF(F189="No material change",OR(H189="",I189=""),FALSE),J189="",K189="",L189="",M189="",N189="",O189="",IF(OR(O189="Multiple independent lines",O189="One independent line"),P189="",FALSE),Q189="",IF(Q189&lt;&gt;"None",R189="",FALSE),S189="",T189="",U189="",V189="",W189=""),"Incomplete","Complete")))</x:f>
      </x:c>
      <x:c r="Z189" s="38" t="str">
        <x:f>IF(A189="","",IF(AB189="P00","Invalid controlled input",IF(AB189="P01","Incomplete",IF(OR(AB189="P02",AB189="P03",AB189="P04",AB189="P05",AB189="P06",AB189="P07",AB189="P08",AB189="P09"),"Not eligible","Eligible"))))</x:f>
      </x:c>
      <x:c r="AA189" s="38" t="str">
        <x:f>IF(A189="","",IF(AB189="P00","No confidence assigned",IF(AB189="P01","No confidence result",IF(OR(AB189="P02",AB189="P03",AB189="P04",AB189="P05",AB189="P06",AB189="P07",AB189="P08",AB189="P09"),"Confidence not assignable",IF(AB189="P10","Low confidence",IF(AB189="P11","Moderate confidence","High confidence"))))))</x:f>
      </x:c>
      <x:c r="AB189" s="38" t="str">
        <x:f>IF(A189="","",IF(X189="Invalid","P00",IF(Y189="Incomplete","P01",IF(F189="Refuse claim","P02",IF(F189="Review required","P03",IF(K189="Unresolved","P04",IF(OR(L189="No",L189="Unknown",L189="Partial"),"P05",IF(OR(J189="Missing",N189&lt;&gt;"None",M189="Not checked"),"P06",IF(OR(J189="Contradictory",M189="Material contradiction unresolved"),"P07",IF(OR(J189="Stale",S189="Stale for current decision",S189="Context not established",Q189="Material and unresolved"),"P08",IF(OR(AND(F189="Use with limits",G189=""),AND(F189="No material change",H189="Changed exact claim"),AND(F189="No material change",I189="Changed decision use"),AND(OR(O189="Multiple independent lines",O189="One independent line"),P189="Not established"),AND(Q189="None",R189&lt;&gt;"")),"P09",IF(OR(Q189="Material but bounded",AND(S189="Historical but deliberately bounded",J189="Limited / weak"),O189="Not established",AND(J189="Limited / weak",O189="Multiple independent lines",P189="Established independent origins",T189="Likely to change assessment"),AND(O189="Single-origin only",NOT(AND(F189="Use",J189="Fit",OR(K189="Supported",K189="Inferred"),L189="Yes",OR(M189="None found",M189="Apparent contradiction resolved"),N189="None",O189="Single-origin only",OR(Q189="None",Q189="Limited and visible"),S189="Fit for current decision",T189="Unlikely to change assessment"))),T189="Likely to change assessment"),"P10",IF(OR(AND(F189="No material change",NOT(AND(OR(F189="Use",F189="No material change"),IF(F189="No material change",AND(H189="Unchanged exact claim",I189="Unchanged decision use"),TRUE),J189="Fit",OR(K189="Supported",K189="Inferred"),L189="Yes",OR(M189="None found",M189="Apparent contradiction resolved"),N189="None",O189="Multiple independent lines",P189="Established independent origins",OR(Q189="None",Q189="Limited and visible"),S189="Fit for current decision",T189="Unlikely to change assessment"))),F189="Use with limits",S189="Historical but deliberately bounded",P189="Shared or dependent origins",O189="One independent line",AND(F189="Use",J189="Fit",OR(K189="Supported",K189="Inferred"),L189="Yes",OR(M189="None found",M189="Apparent contradiction resolved"),N189="None",O189="Single-origin only",OR(Q189="None",Q189="Limited and visible"),S189="Fit for current decision",T189="Unlikely to change assessment"),AND(J189="Limited / weak",O189="Multiple independent lines",P189="Established independent origins",OR(T189="Unlikely to change assessment",T189="Could change scope or wording")),T189="Could change scope or wording"),"P11",IF(AND(OR(F189="Use",F189="No material change"),IF(F189="No material change",AND(H189="Unchanged exact claim",I189="Unchanged decision use"),TRUE),J189="Fit",OR(K189="Supported",K189="Inferred"),L189="Yes",OR(M189="None found",M189="Apparent contradiction resolved"),N189="None",O189="Multiple independent lines",P189="Established independent origins",OR(Q189="None",Q189="Limited and visible"),S189="Fit for current decision",T189="Unlikely to change assessment"),"P12","P09"))))))))))))))</x:f>
      </x:c>
      <x:c r="AC189" s="38" t="str">
        <x:f>IF(A189="","",IF(AB189="P00","CONF-TECH-INVALID-ENUM",IF(AB189="P01","CONF-INCOMPLETE",IF(AB189="P02","CONF-UPSTREAM-REFUSE",IF(AB189="P03","CONF-UPSTREAM-REVIEW",IF(AB189="P04",IF(F189="No material change","CONF-SC-NMC-UNRESOLVED","CONF-UPSTREAM-UNRESOLVED"),IF(AB189="P05",IF(L189="Partial","CONF-DIRECT-FIT-PARTIAL","CONF-DIRECT-FIT"),IF(AB189="P06","CONF-MISSING-OR-UNCHECKED",IF(AB189="P07",IF(F189="No material change","CONF-SC-NMC-CONTRADICTION","CONF-CONTRADICTION"),IF(AB189="P08",IF(Q189="Material and unresolved","CONF-NOT-ASSIGNABLE-ASSUMPTION",IF(AND(F189="No material change",OR(J189="Stale",S189="Stale for current decision")),"CONF-SC-NMC-STALE",IF(S189="Context not established","CONF-NOT-ASSIGNABLE-CONTEXT","CONF-NOT-ASSIGNABLE-STALE-CURRENT"))),IF(AB189="P09",IF(AND(F189="Use with limits",G189=""),"CONF-SC-LIMIT-MISSING",IF(AND(F189="No material change",H189="Changed exact claim"),"CONF-SC-NMC-CLAIM-CHANGED",IF(AND(F189="No material change",I189="Changed decision use"),"CONF-SC-NMC-USE-CHANGED",IF(AND(OR(O189="Multiple independent lines",O189="One independent line"),P189="Not established"),"CONF-SC-INDEPENDENCE-UNPROVEN",IF(AND(Q189="None",R189&lt;&gt;""),"CONF-SC-ASSUMPTION-CONFLICT","CONF-SC-UNCLASSIFIED"))))),IF(AB189="P10",IF(Q189="Material but bounded","CONF-LOW-ASSUMPTION",IF(AND(S189="Historical but deliberately bounded",J189="Limited / weak"),"CONF-LOW-HISTORICAL",IF(O189="Not established","CONF-LOW-NOT-ESTABLISHED",IF(AND(J189="Limited / weak",O189="Multiple independent lines",P189="Established independent origins",T189="Likely to change assessment"),"CONF-LOW-WEAK-LINES",IF(AND(O189="Single-origin only",NOT(AND(F189="Use",J189="Fit",OR(K189="Supported",K189="Inferred"),L189="Yes",OR(M189="None found",M189="Apparent contradiction resolved"),N189="None",O189="Single-origin only",OR(Q189="None",Q189="Limited and visible"),S189="Fit for current decision",T189="Unlikely to change assessment"))),"CONF-LOW-SINGLE-ORIGIN","CONF-LOW-SENSITIVE"))))),IF(AB189="P11",IF(F189="No material change","CONF-MODERATE-NMC",IF(F189="Use with limits","CONF-MODERATE-LIMITED",IF(S189="Historical but deliberately bounded","CONF-MODERATE-HISTORICAL",IF(P189="Shared or dependent origins","CONF-MODERATE-SHARED-ORIGINS",IF(OR(O189="One independent line",AND(F189="Use",J189="Fit",OR(K189="Supported",K189="Inferred"),L189="Yes",OR(M189="None found",M189="Apparent contradiction resolved"),N189="None",O189="Single-origin only",OR(Q189="None",Q189="Limited and visible"),S189="Fit for current decision",T189="Unlikely to change assessment")),"CONF-MODERATE-ONE-LINE",IF(AND(J189="Limited / weak",O189="Multiple independent lines",P189="Established independent origins",OR(T189="Unlikely to change assessment",T189="Could change scope or wording")),"CONF-MODERATE-WEAK-LINES","CONF-MODERATE-SENSITIVE")))))),IF(AB189="P12",IF(F189="No material change","CONF-HIGH-NMC",IF(K189="Inferred","CONF-HIGH-INFERENCE-RETAINED","CONF-HIGH-DIRECT-INDEPENDENT")),""))))))))))))))</x:f>
      </x:c>
      <x:c r="AD189" s="38" t="str">
        <x:f>IF(A189="","",IF(AC189="A211-TECH-INVALID-ENUM","One or more active Stage 1 controlled values are invalid.",IF(AC189="A211-INCOMPLETE","The active Stage 1 assessment is incomplete.",IF(AC189="A211-UPSTREAM-REFUSE","What Counts as Reliable Evidence in Competitor Analysis? returned Refuse claim.",IF(AC189="A211-UPSTREAM-REVIEW","What Counts as Reliable Evidence in Competitor Analysis? returned Review required.",IF(AC189="A211-SC-NMC-UNRESOLVED","The no-material-change claim remains unresolved.",IF(AC189="A211-UPSTREAM-UNRESOLVED","The claim remains unresolved.",IF(AC189="A211-DIRECT-FIT","The evidence does not directly fit the exact submitted claim.",IF(AC189="A211-DIRECT-FIT-PARTIAL","The submitted claim only partially fits the evidence.",IF(AC189="A211-MISSING-OR-UNCHECKED","Required evidence is missing, unavailable, unknown, or contradiction checking is incomplete.",IF(AC189="A211-CONTRADICTION","A material contradiction remains unresolved.",IF(AC189="A211-SC-NMC-CONTRADICTION","The no-material-change submission contains an unresolved material contradiction.",IF(AC189="A211-NOT-ASSIGNABLE-ASSUMPTION","A material assumption remains unresolved.",IF(AC189="A211-NOT-ASSIGNABLE-CONTEXT","The relevant context is not established.",IF(AC189="A211-NOT-ASSIGNABLE-STALE-CURRENT","The evidence or context is stale for the current decision.",IF(AC189="A211-SC-NMC-STALE","The no-material-change assessment is stale for the current decision.",IF(AC189="A211-SC-ASSUMPTION-CONFLICT","The assumption category and detail conflict.",IF(AC189="A211-SC-INDEPENDENCE-UNPROVEN","Independent origins are not established.",IF(AC189="A211-SC-LIMIT-MISSING","Use with limits requires a named limitation.",IF(AC189="A211-SC-NMC-CLAIM-CHANGED","The exact claim changed, so prior confidence cannot be carried forward.",IF(AC189="A211-SC-NMC-USE-CHANGED","The decision use changed.",IF(AC189="A211-SC-UNCLASSIFIED","The valid input combination has no authorized classification.",IF(AC189="A211-LOW-ASSUMPTION","A bounded material assumption makes the eligible assessment fragile.",IF(AC189="A211-LOW-HISTORICAL","Historical, weak support makes the assessment fragile.",IF(AC189="A211-LOW-NOT-ESTABLISHED","Support exists but independent support is not established.",IF(AC189="A211-LOW-SENSITIVE","Plausible new evidence is likely to change the assessment.",IF(AC189="A211-LOW-SINGLE-ORIGIN","The eligible assessment depends on one origin and fails the stable single-origin conjunction.",IF(AC189="A211-LOW-WEAK-LINES","Multiple independent lines remain weak and the result is likely to change.",IF(AC189="A211-MODERATE-HISTORICAL","The evidence supports a deliberately historical, bounded assessment.",IF(AC189="A211-MODERATE-LIMITED","The assessment is eligible only within the named limitation.",IF(AC189="A211-MODERATE-NMC","The unchanged assessment remains eligible but retains meaningful uncertainty.",IF(AC189="A211-MODERATE-ONE-LINE","The assessment rests on one effective line of support.",IF(AC189="A211-MODERATE-SENSITIVE","Meaningful new evidence could change the scope or wording.",IF(AC189="A211-MODERATE-SHARED-ORIGINS","The lines share or depend on common origins, reducing independent corroboration.",IF(AC189="A211-MODERATE-WEAK-LINES","Established independent origins support the assessment, but the evidence remains limited or weak.",IF(AC189="A211-HIGH-DIRECT-INDEPENDENT","Direct, coherent support with established independent origins and limited visible assumptions supports the bounded assessment.",IF(AC189="A211-HIGH-INFERENCE-RETAINED","Direct, coherent support with established independent origins supports the bounded inference; it remains explicitly an inference.",IF(AC189="A211-HIGH-NMC","The exact claim and decision use are unchanged and the strong-support conditions remain satisfied.",""))))))))))))))))))))))))))))))))))))))</x:f>
      </x:c>
      <x:c r="AE189" s="38" t="str">
        <x:f>IF(A189="","",IF(Z189="Invalid controlled input","No confidence statement is permitted.",IF(Z189="Incomplete","No confidence statement is permitted until Stage 1 is complete.",IF(Z189="Not eligible","Confidence not assignable: no confidence statement is permitted for "&amp;C189&amp;" because "&amp;AD189&amp;" "&amp;AG189,IF(AA189="High confidence",IF(K189="Inferred","The evidence supports the inference that ","The available evidence strongly supports the assessment that ")&amp;C189&amp;", with High confidence within "&amp;D189&amp;". The principal remaining uncertainty is "&amp;U189,IF(AA189="Moderate confidence",IF(K189="Inferred","The evidence supports the inference that ","The available evidence supports the assessment that ")&amp;C189&amp;", with Moderate confidence within "&amp;D189&amp;". "&amp;U189&amp;" could change its scope or wording.",IF(K189="Inferred","The limited evidence supports the provisional inference that ","Limited evidence weakly supports the bounded assessment that ")&amp;C189&amp;". Treat it as provisional because "&amp;U189))))))</x:f>
      </x:c>
      <x:c r="AF189" s="38" t="str">
        <x:f>IF(A189="","",IF(Z189="Invalid controlled input","Do not preserve or reuse a previous result.",IF(Z189="Incomplete","Do not infer a result from partial inputs.",IF(Z189="Not eligible","Do not use High, Moderate or Low confidence, zero confidence, very low confidence, or wording that presents the claim as established.",IF(AA189="High confidence","Do not say certain, proven, guaranteed, definitely, conclusive, established fact, or assign a numerical probability.",IF(AA189="Moderate confidence","Do not say definitive, conclusive, established fact, or attach a percentage band.","Do not say shows, confirms, demonstrates as established, or use Low confidence to rescue an unsupported claim."))))))</x:f>
      </x:c>
      <x:c r="AG189" s="38" t="str">
        <x:f>IF(A189="","",IF(AC189="A211-TECH-INVALID-ENUM","Correct the exact invalid value and resubmit.",IF(AC189="A211-INCOMPLETE","Complete every active Stage 1 field.",IF(AC189="A211-UPSTREAM-REFUSE","Resolve or replace the refused claim through What Counts as Reliable Evidence in Competitor Analysis?.",IF(AC189="A211-UPSTREAM-REVIEW","Complete the review in What Counts as Reliable Evidence in Competitor Analysis? before confidence assessment.",IF(AC189="A211-SC-NMC-UNRESOLVED","Resolve the claim status upstream before assigning confidence.",IF(AC189="A211-UPSTREAM-UNRESOLVED","Resolve the claim status upstream before assigning confidence.",IF(AC189="A211-DIRECT-FIT","Narrow or replace the claim and rerun What Counts as Reliable Evidence in Competitor Analysis?.",IF(AC189="A211-DIRECT-FIT-PARTIAL","Submit the separately narrowed proposition approved through What Counts as Reliable Evidence in Competitor Analysis? as the new Exact claim with Direct claim fit set to Yes.",IF(AC189="A211-MISSING-OR-UNCHECKED","Recover or document the required evidence and complete the review in What Counts as Reliable Evidence in Competitor Analysis? before assigning confidence.",IF(AC189="A211-CONTRADICTION","Resolve or preserve the contradiction through How to Handle Contradictory Competitor Evidence before assigning confidence.",IF(AC189="A211-SC-NMC-CONTRADICTION","Resolve or preserve the contradiction through How to Handle Contradictory Competitor Evidence before assigning confidence.",IF(AC189="A211-NOT-ASSIGNABLE-ASSUMPTION","Resolve the material assumption or narrow the claim.",IF(AC189="A211-NOT-ASSIGNABLE-CONTEXT","Establish the relevant context before assigning confidence.",IF(AC189="A211-NOT-ASSIGNABLE-STALE-CURRENT","Update or historically bind the evidence through When Competitor Evidence Becomes Too Old to Use.",IF(AC189="A211-SC-NMC-STALE","Run a fresh assessment with current evidence.",IF(AC189="A211-SC-ASSUMPTION-CONFLICT","Choose a bounded assumption category or remove the detail.",IF(AC189="A211-SC-INDEPENDENCE-UNPROVEN","Trace origins or correct the support category.",IF(AC189="A211-SC-LIMIT-MISSING","Add the exact limitation or correct the upstream outcome.",IF(AC189="A211-SC-NMC-CLAIM-CHANGED","Run a fresh assessment.",IF(AC189="A211-SC-NMC-USE-CHANGED","Run a fresh assessment for the new use.",IF(AC189="A211-SC-UNCLASSIFIED","Return to method governance; do not invent a result.",IF(AC189="A211-LOW-ASSUMPTION","Keep the assumption explicit and seek evidence that could remove it.",IF(AC189="A211-LOW-HISTORICAL","Use only historically bounded wording and seek current evidence.",IF(AC189="A211-LOW-NOT-ESTABLISHED","Trace provenance or collect genuinely independent evidence.",IF(AC189="A211-LOW-SENSITIVE","Collect the evidence most likely to change the result.",IF(AC189="A211-LOW-SINGLE-ORIGIN","Seek genuinely independent corroboration.",IF(AC189="A211-LOW-WEAK-LINES","Strengthen direct support before consequential use.",IF(AC189="A211-MODERATE-HISTORICAL","Do not generalize it to the current decision without fresh evidence.",IF(AC189="A211-MODERATE-LIMITED","Reopen if the named limitation no longer holds.",IF(AC189="A211-MODERATE-NMC","Reopen if the exact claim, use, evidence or context changes.",IF(AC189="A211-MODERATE-ONE-LINE","A second genuinely independent line could change scope or wording.",IF(AC189="A211-MODERATE-SENSITIVE","Name the likely change trigger and keep the statement bounded.",IF(AC189="A211-MODERATE-SHARED-ORIGINS","Seek genuinely independent origins.",IF(AC189="A211-MODERATE-WEAK-LINES","Strengthen the direct evidence and preserve the limitation.",IF(AC189="A211-HIGH-DIRECT-INDEPENDENT","Reopen on the named evidence, context, assumption or decision-use trigger.",IF(AC189="A211-HIGH-INFERENCE-RETAINED","Retain the inference marker and reopen on the named trigger.",IF(AC189="A211-HIGH-NMC","Reopen on the named evidence, context, assumption or decision-use trigger.",""))))))))))))))))))))))))))))))))))))))</x:f>
      </x:c>
      <x:c r="AH189" s="38" t="str">
        <x:f>IF(A189="","",IF(Z189&lt;&gt;"Eligible","",IF(AND(V189="Consequential / high-impact",W189="Hard to reverse"),"CONF-OVERLAY-CONSEQUENCE + CONF-OVERLAY-HARD-TO-REVERSE",IF(AND(AA189="Low confidence",W189="Hard to reverse"),"CONF-OVERLAY-HARD-TO-REVERSE",IF(V189="Consequential / high-impact","CONF-OVERLAY-CONSEQUENCE",IF(W189="Hard to reverse","CONF-OVERLAY-HARD-TO-REVERSE",IF(OR(V189="Material / decision-changing",W189="Costly to reverse"),"CONF-OVERLAY-CONSEQUENCE","")))))))</x:f>
      </x:c>
      <x:c r="AI189" s="38" t="str">
        <x:f>IF(A189="","",IF(Z189&lt;&gt;"Eligible","",IF(AND(V189="Consequential / high-impact",W189="Hard to reverse"),IF(AA189="Low confidence","Independent review and formal approval required; default to deferral, evidence collection or a reversible test.","Independent accountable review and formal approval required before a consequential, hard-to-reverse action."),IF(AND(AA189="Low confidence",W189="Hard to reverse"),"Independent review and formal approval required; default to deferral, evidence collection or a reversible test.",IF(V189="Consequential / high-impact","Independent accountable review and formal approval required.",IF(W189="Hard to reverse","Independent review required before a hard-to-reverse action.",IF(OR(V189="Material / decision-changing",W189="Costly to reverse"),"Accountable reviewer required before material use.","Owner review; reopen on the named trigger.")))))))</x:f>
      </x:c>
      <x:c r="AJ189" s="38" t="str">
        <x:f>IF(A189="","",IF(Z189&lt;&gt;"Eligible","",IF(AND(V189="Consequential / high-impact",W189="Hard to reverse"),IF(AA189="Low confidence","Do not make an irreversible commitment from this Low-confidence assessment.","Prefer a reversible step and proceed only within the recorded scope after independent review; confidence itself is unchanged."),IF(AND(AA189="Low confidence",W189="Hard to reverse"),"Do not make an irreversible commitment from this Low-confidence assessment.",IF(V189="Consequential / high-impact","Proceed only within the recorded scope after independent review; confidence itself is unchanged.",IF(W189="Hard to reverse","Prefer a reversible step until review is complete.",IF(OR(V189="Material / decision-changing",W189="Costly to reverse"),"Use only after accountable review and within the stated boundary.","Proceed within the stated scope and preserve the reopen condition.")))))))</x:f>
      </x:c>
      <x:c r="AK189" s="37"/>
      <x:c r="AL189" s="37"/>
      <x:c r="AM189" s="37"/>
      <x:c r="AN189" s="37"/>
      <x:c r="AO189" s="42"/>
      <x:c r="AP189" s="38" t="str">
        <x:f>IF(A189="","",IF(Z189&lt;&gt;"Eligible","Not active",IF(OR(AND(AN189&lt;&gt;"",NOT(OR(EXACT(AN189,"Yes"),EXACT(AN189,"No")))),AND(AO189&lt;&gt;"",NOT(ISNUMBER(AO189)))),"H00",IF(OR(AK189="",AM189="",AN189=""),"H01",IF(AND(OR(V189="Material / decision-changing",V189="Consequential / high-impact",W189="Costly to reverse",W189="Hard to reverse"),AL189=""),"H02",IF(AND(OR(V189="Consequential / high-impact",W189="Hard to reverse"),AK189&lt;&gt;"",AL189&lt;&gt;"",EXACT(AK189,AL189)),"H03",IF(AND(AN189="Yes",AO189=""),"H04",IF(AND(AN189="No",AO189&lt;&gt;""),"H05","H06"))))))))</x:f>
      </x:c>
      <x:c r="AQ189" s="38" t="str">
        <x:f>IF(A189="","",IF(AP189="Not active","Not active",IF(OR(AP189="H00",AP189="H01",AP189="H04"),"Incomplete",IF(OR(AP189="H02",AP189="H03",AP189="H05"),"Draft","Complete"))))</x:f>
      </x:c>
      <x:c r="AR189" s="38" t="str">
        <x:f>IF(A189="","",IF(AP189="H00","CONF-HANDOFF-INVALID",IF(AP189="H01","CONF-HANDOFF-INCOMPLETE",IF(AP189="H02","CONF-HANDOFF-REVIEWER",IF(AP189="H03","CONF-HANDOFF-INDEPENDENCE",IF(AP189="H04","CONF-HANDOFF-DATE",IF(AP189="H05","CONF-HANDOFF-DATE-NOT-MATERIAL","")))))))</x:f>
      </x:c>
      <x:c r="AS189" s="38" t="str">
        <x:f>IF(A189="","",IF(AP189="H06","Permitted","Prohibited"))</x:f>
      </x:c>
      <x:c r="AT189" s="38" t="str">
        <x:f>IF(A189="","",IF(OR(AB189="P189",AB189="P190",AB189="P192",AB189="P193"),"What Counts as Reliable Evidence in Competitor Analysis?",IF(AB189="P191","Observed, Inferred and Unresolved Evidence",IF(AB189="P194","How to Handle Contradictory Competitor Evidence",IF(AB189="P195","When Competitor Evidence Becomes Too Old to Use","")))))</x:f>
      </x:c>
      <x:c r="AU189" s="38" t="str">
        <x:f>IF(A189="","","SERPIFAI Confidence Statement Method v1.0.1")</x:f>
      </x:c>
      <x:c r="AV189" s="38" t="str">
        <x:f>IF(A189="","","Qualitative evidence-and-uncertainty protocol; not probability, calibrated accuracy, scoring, assurance or a guarantee.")</x:f>
      </x:c>
    </x:row>
    <x:row r="190">
      <x:c r="A190" s="37"/>
      <x:c r="B190" s="37"/>
      <x:c r="C190" s="37"/>
      <x:c r="D190" s="37"/>
      <x:c r="E190" s="42"/>
      <x:c r="F190" s="37"/>
      <x:c r="G190" s="37"/>
      <x:c r="H190" s="37"/>
      <x:c r="I190" s="37"/>
      <x:c r="J190" s="37"/>
      <x:c r="K190" s="37"/>
      <x:c r="L190" s="37"/>
      <x:c r="M190" s="37"/>
      <x:c r="N190" s="37"/>
      <x:c r="O190" s="37"/>
      <x:c r="P190" s="37"/>
      <x:c r="Q190" s="37"/>
      <x:c r="R190" s="37"/>
      <x:c r="S190" s="37"/>
      <x:c r="T190" s="37"/>
      <x:c r="U190" s="37"/>
      <x:c r="V190" s="37"/>
      <x:c r="W190" s="37"/>
      <x:c r="X190" s="38" t="str">
        <x:f>IF(A190="","",IF(NOT(AND(OR(EXACT(F190,"Use"),EXACT(F190,"Use with limits"),EXACT(F190,"Review required"),EXACT(F190,"Refuse claim"),EXACT(F190,"No material change")),OR(EXACT(J190,"Fit"),EXACT(J190,"Limited / weak"),EXACT(J190,"Stale"),EXACT(J190,"Contradictory"),EXACT(J190,"Missing")),OR(EXACT(K190,"Supported"),EXACT(K190,"Inferred"),EXACT(K190,"Unresolved")),OR(EXACT(L190,"Yes"),EXACT(L190,"Partial"),EXACT(L190,"No"),EXACT(L190,"Unknown")),OR(EXACT(M190,"None found"),EXACT(M190,"Apparent contradiction resolved"),EXACT(M190,"Material contradiction unresolved"),EXACT(M190,"Not checked")),OR(EXACT(N190,"None"),EXACT(N190,"Recoverable missing evidence"),EXACT(N190,"Material evidence unavailable"),EXACT(N190,"Unknown")),OR(EXACT(O190,"Multiple independent lines"),EXACT(O190,"One independent line"),EXACT(O190,"Single-origin only"),EXACT(O190,"Not established")),OR(EXACT(Q190,"None"),EXACT(Q190,"Limited and visible"),EXACT(Q190,"Material but bounded"),EXACT(Q190,"Material and unresolved")),OR(EXACT(S190,"Fit for current decision"),EXACT(S190,"Historical but deliberately bounded"),EXACT(S190,"Stale for current decision"),EXACT(S190,"Context not established")),OR(EXACT(T190,"Unlikely to change assessment"),EXACT(T190,"Could change scope or wording"),EXACT(T190,"Likely to change assessment")),OR(EXACT(V190,"Routine / descriptive"),EXACT(V190,"Material / decision-changing"),EXACT(V190,"Consequential / high-impact")),OR(EXACT(W190,"Easy to reverse"),EXACT(W190,"Costly to reverse"),EXACT(W190,"Hard to reverse")),IF(F190="No material change",OR(EXACT(H190,"Unchanged exact claim"),EXACT(H190,"Changed exact claim")),TRUE),IF(F190="No material change",OR(EXACT(I190,"Unchanged decision use"),EXACT(I190,"Changed decision use")),TRUE),IF(OR(O190="Multiple independent lines",O190="One independent line"),OR(EXACT(P190,"Established independent origins"),EXACT(P190,"Shared or dependent origins"),EXACT(P190,"Not established")),TRUE))),"Invalid","Valid"))</x:f>
      </x:c>
      <x:c r="Y190" s="38" t="str">
        <x:f>IF(A190="","",IF(X190="Invalid","Not evaluated after P00",IF(OR(C190="",D190="",F190="",IF(F190="No material change",OR(H190="",I190=""),FALSE),J190="",K190="",L190="",M190="",N190="",O190="",IF(OR(O190="Multiple independent lines",O190="One independent line"),P190="",FALSE),Q190="",IF(Q190&lt;&gt;"None",R190="",FALSE),S190="",T190="",U190="",V190="",W190=""),"Incomplete","Complete")))</x:f>
      </x:c>
      <x:c r="Z190" s="38" t="str">
        <x:f>IF(A190="","",IF(AB190="P00","Invalid controlled input",IF(AB190="P01","Incomplete",IF(OR(AB190="P02",AB190="P03",AB190="P04",AB190="P05",AB190="P06",AB190="P07",AB190="P08",AB190="P09"),"Not eligible","Eligible"))))</x:f>
      </x:c>
      <x:c r="AA190" s="38" t="str">
        <x:f>IF(A190="","",IF(AB190="P00","No confidence assigned",IF(AB190="P01","No confidence result",IF(OR(AB190="P02",AB190="P03",AB190="P04",AB190="P05",AB190="P06",AB190="P07",AB190="P08",AB190="P09"),"Confidence not assignable",IF(AB190="P10","Low confidence",IF(AB190="P11","Moderate confidence","High confidence"))))))</x:f>
      </x:c>
      <x:c r="AB190" s="38" t="str">
        <x:f>IF(A190="","",IF(X190="Invalid","P00",IF(Y190="Incomplete","P01",IF(F190="Refuse claim","P02",IF(F190="Review required","P03",IF(K190="Unresolved","P04",IF(OR(L190="No",L190="Unknown",L190="Partial"),"P05",IF(OR(J190="Missing",N190&lt;&gt;"None",M190="Not checked"),"P06",IF(OR(J190="Contradictory",M190="Material contradiction unresolved"),"P07",IF(OR(J190="Stale",S190="Stale for current decision",S190="Context not established",Q190="Material and unresolved"),"P08",IF(OR(AND(F190="Use with limits",G190=""),AND(F190="No material change",H190="Changed exact claim"),AND(F190="No material change",I190="Changed decision use"),AND(OR(O190="Multiple independent lines",O190="One independent line"),P190="Not established"),AND(Q190="None",R190&lt;&gt;"")),"P09",IF(OR(Q190="Material but bounded",AND(S190="Historical but deliberately bounded",J190="Limited / weak"),O190="Not established",AND(J190="Limited / weak",O190="Multiple independent lines",P190="Established independent origins",T190="Likely to change assessment"),AND(O190="Single-origin only",NOT(AND(F190="Use",J190="Fit",OR(K190="Supported",K190="Inferred"),L190="Yes",OR(M190="None found",M190="Apparent contradiction resolved"),N190="None",O190="Single-origin only",OR(Q190="None",Q190="Limited and visible"),S190="Fit for current decision",T190="Unlikely to change assessment"))),T190="Likely to change assessment"),"P10",IF(OR(AND(F190="No material change",NOT(AND(OR(F190="Use",F190="No material change"),IF(F190="No material change",AND(H190="Unchanged exact claim",I190="Unchanged decision use"),TRUE),J190="Fit",OR(K190="Supported",K190="Inferred"),L190="Yes",OR(M190="None found",M190="Apparent contradiction resolved"),N190="None",O190="Multiple independent lines",P190="Established independent origins",OR(Q190="None",Q190="Limited and visible"),S190="Fit for current decision",T190="Unlikely to change assessment"))),F190="Use with limits",S190="Historical but deliberately bounded",P190="Shared or dependent origins",O190="One independent line",AND(F190="Use",J190="Fit",OR(K190="Supported",K190="Inferred"),L190="Yes",OR(M190="None found",M190="Apparent contradiction resolved"),N190="None",O190="Single-origin only",OR(Q190="None",Q190="Limited and visible"),S190="Fit for current decision",T190="Unlikely to change assessment"),AND(J190="Limited / weak",O190="Multiple independent lines",P190="Established independent origins",OR(T190="Unlikely to change assessment",T190="Could change scope or wording")),T190="Could change scope or wording"),"P11",IF(AND(OR(F190="Use",F190="No material change"),IF(F190="No material change",AND(H190="Unchanged exact claim",I190="Unchanged decision use"),TRUE),J190="Fit",OR(K190="Supported",K190="Inferred"),L190="Yes",OR(M190="None found",M190="Apparent contradiction resolved"),N190="None",O190="Multiple independent lines",P190="Established independent origins",OR(Q190="None",Q190="Limited and visible"),S190="Fit for current decision",T190="Unlikely to change assessment"),"P12","P09"))))))))))))))</x:f>
      </x:c>
      <x:c r="AC190" s="38" t="str">
        <x:f>IF(A190="","",IF(AB190="P00","CONF-TECH-INVALID-ENUM",IF(AB190="P01","CONF-INCOMPLETE",IF(AB190="P02","CONF-UPSTREAM-REFUSE",IF(AB190="P03","CONF-UPSTREAM-REVIEW",IF(AB190="P04",IF(F190="No material change","CONF-SC-NMC-UNRESOLVED","CONF-UPSTREAM-UNRESOLVED"),IF(AB190="P05",IF(L190="Partial","CONF-DIRECT-FIT-PARTIAL","CONF-DIRECT-FIT"),IF(AB190="P06","CONF-MISSING-OR-UNCHECKED",IF(AB190="P07",IF(F190="No material change","CONF-SC-NMC-CONTRADICTION","CONF-CONTRADICTION"),IF(AB190="P08",IF(Q190="Material and unresolved","CONF-NOT-ASSIGNABLE-ASSUMPTION",IF(AND(F190="No material change",OR(J190="Stale",S190="Stale for current decision")),"CONF-SC-NMC-STALE",IF(S190="Context not established","CONF-NOT-ASSIGNABLE-CONTEXT","CONF-NOT-ASSIGNABLE-STALE-CURRENT"))),IF(AB190="P09",IF(AND(F190="Use with limits",G190=""),"CONF-SC-LIMIT-MISSING",IF(AND(F190="No material change",H190="Changed exact claim"),"CONF-SC-NMC-CLAIM-CHANGED",IF(AND(F190="No material change",I190="Changed decision use"),"CONF-SC-NMC-USE-CHANGED",IF(AND(OR(O190="Multiple independent lines",O190="One independent line"),P190="Not established"),"CONF-SC-INDEPENDENCE-UNPROVEN",IF(AND(Q190="None",R190&lt;&gt;""),"CONF-SC-ASSUMPTION-CONFLICT","CONF-SC-UNCLASSIFIED"))))),IF(AB190="P10",IF(Q190="Material but bounded","CONF-LOW-ASSUMPTION",IF(AND(S190="Historical but deliberately bounded",J190="Limited / weak"),"CONF-LOW-HISTORICAL",IF(O190="Not established","CONF-LOW-NOT-ESTABLISHED",IF(AND(J190="Limited / weak",O190="Multiple independent lines",P190="Established independent origins",T190="Likely to change assessment"),"CONF-LOW-WEAK-LINES",IF(AND(O190="Single-origin only",NOT(AND(F190="Use",J190="Fit",OR(K190="Supported",K190="Inferred"),L190="Yes",OR(M190="None found",M190="Apparent contradiction resolved"),N190="None",O190="Single-origin only",OR(Q190="None",Q190="Limited and visible"),S190="Fit for current decision",T190="Unlikely to change assessment"))),"CONF-LOW-SINGLE-ORIGIN","CONF-LOW-SENSITIVE"))))),IF(AB190="P11",IF(F190="No material change","CONF-MODERATE-NMC",IF(F190="Use with limits","CONF-MODERATE-LIMITED",IF(S190="Historical but deliberately bounded","CONF-MODERATE-HISTORICAL",IF(P190="Shared or dependent origins","CONF-MODERATE-SHARED-ORIGINS",IF(OR(O190="One independent line",AND(F190="Use",J190="Fit",OR(K190="Supported",K190="Inferred"),L190="Yes",OR(M190="None found",M190="Apparent contradiction resolved"),N190="None",O190="Single-origin only",OR(Q190="None",Q190="Limited and visible"),S190="Fit for current decision",T190="Unlikely to change assessment")),"CONF-MODERATE-ONE-LINE",IF(AND(J190="Limited / weak",O190="Multiple independent lines",P190="Established independent origins",OR(T190="Unlikely to change assessment",T190="Could change scope or wording")),"CONF-MODERATE-WEAK-LINES","CONF-MODERATE-SENSITIVE")))))),IF(AB190="P12",IF(F190="No material change","CONF-HIGH-NMC",IF(K190="Inferred","CONF-HIGH-INFERENCE-RETAINED","CONF-HIGH-DIRECT-INDEPENDENT")),""))))))))))))))</x:f>
      </x:c>
      <x:c r="AD190" s="38" t="str">
        <x:f>IF(A190="","",IF(AC190="A212-TECH-INVALID-ENUM","One or more active Stage 1 controlled values are invalid.",IF(AC190="A212-INCOMPLETE","The active Stage 1 assessment is incomplete.",IF(AC190="A212-UPSTREAM-REFUSE","What Counts as Reliable Evidence in Competitor Analysis? returned Refuse claim.",IF(AC190="A212-UPSTREAM-REVIEW","What Counts as Reliable Evidence in Competitor Analysis? returned Review required.",IF(AC190="A212-SC-NMC-UNRESOLVED","The no-material-change claim remains unresolved.",IF(AC190="A212-UPSTREAM-UNRESOLVED","The claim remains unresolved.",IF(AC190="A212-DIRECT-FIT","The evidence does not directly fit the exact submitted claim.",IF(AC190="A212-DIRECT-FIT-PARTIAL","The submitted claim only partially fits the evidence.",IF(AC190="A212-MISSING-OR-UNCHECKED","Required evidence is missing, unavailable, unknown, or contradiction checking is incomplete.",IF(AC190="A212-CONTRADICTION","A material contradiction remains unresolved.",IF(AC190="A212-SC-NMC-CONTRADICTION","The no-material-change submission contains an unresolved material contradiction.",IF(AC190="A212-NOT-ASSIGNABLE-ASSUMPTION","A material assumption remains unresolved.",IF(AC190="A212-NOT-ASSIGNABLE-CONTEXT","The relevant context is not established.",IF(AC190="A212-NOT-ASSIGNABLE-STALE-CURRENT","The evidence or context is stale for the current decision.",IF(AC190="A212-SC-NMC-STALE","The no-material-change assessment is stale for the current decision.",IF(AC190="A212-SC-ASSUMPTION-CONFLICT","The assumption category and detail conflict.",IF(AC190="A212-SC-INDEPENDENCE-UNPROVEN","Independent origins are not established.",IF(AC190="A212-SC-LIMIT-MISSING","Use with limits requires a named limitation.",IF(AC190="A212-SC-NMC-CLAIM-CHANGED","The exact claim changed, so prior confidence cannot be carried forward.",IF(AC190="A212-SC-NMC-USE-CHANGED","The decision use changed.",IF(AC190="A212-SC-UNCLASSIFIED","The valid input combination has no authorized classification.",IF(AC190="A212-LOW-ASSUMPTION","A bounded material assumption makes the eligible assessment fragile.",IF(AC190="A212-LOW-HISTORICAL","Historical, weak support makes the assessment fragile.",IF(AC190="A212-LOW-NOT-ESTABLISHED","Support exists but independent support is not established.",IF(AC190="A212-LOW-SENSITIVE","Plausible new evidence is likely to change the assessment.",IF(AC190="A212-LOW-SINGLE-ORIGIN","The eligible assessment depends on one origin and fails the stable single-origin conjunction.",IF(AC190="A212-LOW-WEAK-LINES","Multiple independent lines remain weak and the result is likely to change.",IF(AC190="A212-MODERATE-HISTORICAL","The evidence supports a deliberately historical, bounded assessment.",IF(AC190="A212-MODERATE-LIMITED","The assessment is eligible only within the named limitation.",IF(AC190="A212-MODERATE-NMC","The unchanged assessment remains eligible but retains meaningful uncertainty.",IF(AC190="A212-MODERATE-ONE-LINE","The assessment rests on one effective line of support.",IF(AC190="A212-MODERATE-SENSITIVE","Meaningful new evidence could change the scope or wording.",IF(AC190="A212-MODERATE-SHARED-ORIGINS","The lines share or depend on common origins, reducing independent corroboration.",IF(AC190="A212-MODERATE-WEAK-LINES","Established independent origins support the assessment, but the evidence remains limited or weak.",IF(AC190="A212-HIGH-DIRECT-INDEPENDENT","Direct, coherent support with established independent origins and limited visible assumptions supports the bounded assessment.",IF(AC190="A212-HIGH-INFERENCE-RETAINED","Direct, coherent support with established independent origins supports the bounded inference; it remains explicitly an inference.",IF(AC190="A212-HIGH-NMC","The exact claim and decision use are unchanged and the strong-support conditions remain satisfied.",""))))))))))))))))))))))))))))))))))))))</x:f>
      </x:c>
      <x:c r="AE190" s="38" t="str">
        <x:f>IF(A190="","",IF(Z190="Invalid controlled input","No confidence statement is permitted.",IF(Z190="Incomplete","No confidence statement is permitted until Stage 1 is complete.",IF(Z190="Not eligible","Confidence not assignable: no confidence statement is permitted for "&amp;C190&amp;" because "&amp;AD190&amp;" "&amp;AG190,IF(AA190="High confidence",IF(K190="Inferred","The evidence supports the inference that ","The available evidence strongly supports the assessment that ")&amp;C190&amp;", with High confidence within "&amp;D190&amp;". The principal remaining uncertainty is "&amp;U190,IF(AA190="Moderate confidence",IF(K190="Inferred","The evidence supports the inference that ","The available evidence supports the assessment that ")&amp;C190&amp;", with Moderate confidence within "&amp;D190&amp;". "&amp;U190&amp;" could change its scope or wording.",IF(K190="Inferred","The limited evidence supports the provisional inference that ","Limited evidence weakly supports the bounded assessment that ")&amp;C190&amp;". Treat it as provisional because "&amp;U190))))))</x:f>
      </x:c>
      <x:c r="AF190" s="38" t="str">
        <x:f>IF(A190="","",IF(Z190="Invalid controlled input","Do not preserve or reuse a previous result.",IF(Z190="Incomplete","Do not infer a result from partial inputs.",IF(Z190="Not eligible","Do not use High, Moderate or Low confidence, zero confidence, very low confidence, or wording that presents the claim as established.",IF(AA190="High confidence","Do not say certain, proven, guaranteed, definitely, conclusive, established fact, or assign a numerical probability.",IF(AA190="Moderate confidence","Do not say definitive, conclusive, established fact, or attach a percentage band.","Do not say shows, confirms, demonstrates as established, or use Low confidence to rescue an unsupported claim."))))))</x:f>
      </x:c>
      <x:c r="AG190" s="38" t="str">
        <x:f>IF(A190="","",IF(AC190="A212-TECH-INVALID-ENUM","Correct the exact invalid value and resubmit.",IF(AC190="A212-INCOMPLETE","Complete every active Stage 1 field.",IF(AC190="A212-UPSTREAM-REFUSE","Resolve or replace the refused claim through What Counts as Reliable Evidence in Competitor Analysis?.",IF(AC190="A212-UPSTREAM-REVIEW","Complete the review in What Counts as Reliable Evidence in Competitor Analysis? before confidence assessment.",IF(AC190="A212-SC-NMC-UNRESOLVED","Resolve the claim status upstream before assigning confidence.",IF(AC190="A212-UPSTREAM-UNRESOLVED","Resolve the claim status upstream before assigning confidence.",IF(AC190="A212-DIRECT-FIT","Narrow or replace the claim and rerun What Counts as Reliable Evidence in Competitor Analysis?.",IF(AC190="A212-DIRECT-FIT-PARTIAL","Submit the separately narrowed proposition approved through What Counts as Reliable Evidence in Competitor Analysis? as the new Exact claim with Direct claim fit set to Yes.",IF(AC190="A212-MISSING-OR-UNCHECKED","Recover or document the required evidence and complete the review in What Counts as Reliable Evidence in Competitor Analysis? before assigning confidence.",IF(AC190="A212-CONTRADICTION","Resolve or preserve the contradiction through How to Handle Contradictory Competitor Evidence before assigning confidence.",IF(AC190="A212-SC-NMC-CONTRADICTION","Resolve or preserve the contradiction through How to Handle Contradictory Competitor Evidence before assigning confidence.",IF(AC190="A212-NOT-ASSIGNABLE-ASSUMPTION","Resolve the material assumption or narrow the claim.",IF(AC190="A212-NOT-ASSIGNABLE-CONTEXT","Establish the relevant context before assigning confidence.",IF(AC190="A212-NOT-ASSIGNABLE-STALE-CURRENT","Update or historically bind the evidence through When Competitor Evidence Becomes Too Old to Use.",IF(AC190="A212-SC-NMC-STALE","Run a fresh assessment with current evidence.",IF(AC190="A212-SC-ASSUMPTION-CONFLICT","Choose a bounded assumption category or remove the detail.",IF(AC190="A212-SC-INDEPENDENCE-UNPROVEN","Trace origins or correct the support category.",IF(AC190="A212-SC-LIMIT-MISSING","Add the exact limitation or correct the upstream outcome.",IF(AC190="A212-SC-NMC-CLAIM-CHANGED","Run a fresh assessment.",IF(AC190="A212-SC-NMC-USE-CHANGED","Run a fresh assessment for the new use.",IF(AC190="A212-SC-UNCLASSIFIED","Return to method governance; do not invent a result.",IF(AC190="A212-LOW-ASSUMPTION","Keep the assumption explicit and seek evidence that could remove it.",IF(AC190="A212-LOW-HISTORICAL","Use only historically bounded wording and seek current evidence.",IF(AC190="A212-LOW-NOT-ESTABLISHED","Trace provenance or collect genuinely independent evidence.",IF(AC190="A212-LOW-SENSITIVE","Collect the evidence most likely to change the result.",IF(AC190="A212-LOW-SINGLE-ORIGIN","Seek genuinely independent corroboration.",IF(AC190="A212-LOW-WEAK-LINES","Strengthen direct support before consequential use.",IF(AC190="A212-MODERATE-HISTORICAL","Do not generalize it to the current decision without fresh evidence.",IF(AC190="A212-MODERATE-LIMITED","Reopen if the named limitation no longer holds.",IF(AC190="A212-MODERATE-NMC","Reopen if the exact claim, use, evidence or context changes.",IF(AC190="A212-MODERATE-ONE-LINE","A second genuinely independent line could change scope or wording.",IF(AC190="A212-MODERATE-SENSITIVE","Name the likely change trigger and keep the statement bounded.",IF(AC190="A212-MODERATE-SHARED-ORIGINS","Seek genuinely independent origins.",IF(AC190="A212-MODERATE-WEAK-LINES","Strengthen the direct evidence and preserve the limitation.",IF(AC190="A212-HIGH-DIRECT-INDEPENDENT","Reopen on the named evidence, context, assumption or decision-use trigger.",IF(AC190="A212-HIGH-INFERENCE-RETAINED","Retain the inference marker and reopen on the named trigger.",IF(AC190="A212-HIGH-NMC","Reopen on the named evidence, context, assumption or decision-use trigger.",""))))))))))))))))))))))))))))))))))))))</x:f>
      </x:c>
      <x:c r="AH190" s="38" t="str">
        <x:f>IF(A190="","",IF(Z190&lt;&gt;"Eligible","",IF(AND(V190="Consequential / high-impact",W190="Hard to reverse"),"CONF-OVERLAY-CONSEQUENCE + CONF-OVERLAY-HARD-TO-REVERSE",IF(AND(AA190="Low confidence",W190="Hard to reverse"),"CONF-OVERLAY-HARD-TO-REVERSE",IF(V190="Consequential / high-impact","CONF-OVERLAY-CONSEQUENCE",IF(W190="Hard to reverse","CONF-OVERLAY-HARD-TO-REVERSE",IF(OR(V190="Material / decision-changing",W190="Costly to reverse"),"CONF-OVERLAY-CONSEQUENCE","")))))))</x:f>
      </x:c>
      <x:c r="AI190" s="38" t="str">
        <x:f>IF(A190="","",IF(Z190&lt;&gt;"Eligible","",IF(AND(V190="Consequential / high-impact",W190="Hard to reverse"),IF(AA190="Low confidence","Independent review and formal approval required; default to deferral, evidence collection or a reversible test.","Independent accountable review and formal approval required before a consequential, hard-to-reverse action."),IF(AND(AA190="Low confidence",W190="Hard to reverse"),"Independent review and formal approval required; default to deferral, evidence collection or a reversible test.",IF(V190="Consequential / high-impact","Independent accountable review and formal approval required.",IF(W190="Hard to reverse","Independent review required before a hard-to-reverse action.",IF(OR(V190="Material / decision-changing",W190="Costly to reverse"),"Accountable reviewer required before material use.","Owner review; reopen on the named trigger.")))))))</x:f>
      </x:c>
      <x:c r="AJ190" s="38" t="str">
        <x:f>IF(A190="","",IF(Z190&lt;&gt;"Eligible","",IF(AND(V190="Consequential / high-impact",W190="Hard to reverse"),IF(AA190="Low confidence","Do not make an irreversible commitment from this Low-confidence assessment.","Prefer a reversible step and proceed only within the recorded scope after independent review; confidence itself is unchanged."),IF(AND(AA190="Low confidence",W190="Hard to reverse"),"Do not make an irreversible commitment from this Low-confidence assessment.",IF(V190="Consequential / high-impact","Proceed only within the recorded scope after independent review; confidence itself is unchanged.",IF(W190="Hard to reverse","Prefer a reversible step until review is complete.",IF(OR(V190="Material / decision-changing",W190="Costly to reverse"),"Use only after accountable review and within the stated boundary.","Proceed within the stated scope and preserve the reopen condition.")))))))</x:f>
      </x:c>
      <x:c r="AK190" s="37"/>
      <x:c r="AL190" s="37"/>
      <x:c r="AM190" s="37"/>
      <x:c r="AN190" s="37"/>
      <x:c r="AO190" s="42"/>
      <x:c r="AP190" s="38" t="str">
        <x:f>IF(A190="","",IF(Z190&lt;&gt;"Eligible","Not active",IF(OR(AND(AN190&lt;&gt;"",NOT(OR(EXACT(AN190,"Yes"),EXACT(AN190,"No")))),AND(AO190&lt;&gt;"",NOT(ISNUMBER(AO190)))),"H00",IF(OR(AK190="",AM190="",AN190=""),"H01",IF(AND(OR(V190="Material / decision-changing",V190="Consequential / high-impact",W190="Costly to reverse",W190="Hard to reverse"),AL190=""),"H02",IF(AND(OR(V190="Consequential / high-impact",W190="Hard to reverse"),AK190&lt;&gt;"",AL190&lt;&gt;"",EXACT(AK190,AL190)),"H03",IF(AND(AN190="Yes",AO190=""),"H04",IF(AND(AN190="No",AO190&lt;&gt;""),"H05","H06"))))))))</x:f>
      </x:c>
      <x:c r="AQ190" s="38" t="str">
        <x:f>IF(A190="","",IF(AP190="Not active","Not active",IF(OR(AP190="H00",AP190="H01",AP190="H04"),"Incomplete",IF(OR(AP190="H02",AP190="H03",AP190="H05"),"Draft","Complete"))))</x:f>
      </x:c>
      <x:c r="AR190" s="38" t="str">
        <x:f>IF(A190="","",IF(AP190="H00","CONF-HANDOFF-INVALID",IF(AP190="H01","CONF-HANDOFF-INCOMPLETE",IF(AP190="H02","CONF-HANDOFF-REVIEWER",IF(AP190="H03","CONF-HANDOFF-INDEPENDENCE",IF(AP190="H04","CONF-HANDOFF-DATE",IF(AP190="H05","CONF-HANDOFF-DATE-NOT-MATERIAL","")))))))</x:f>
      </x:c>
      <x:c r="AS190" s="38" t="str">
        <x:f>IF(A190="","",IF(AP190="H06","Permitted","Prohibited"))</x:f>
      </x:c>
      <x:c r="AT190" s="38" t="str">
        <x:f>IF(A190="","",IF(OR(AB190="P190",AB190="P191",AB190="P193",AB190="P194"),"What Counts as Reliable Evidence in Competitor Analysis?",IF(AB190="P192","Observed, Inferred and Unresolved Evidence",IF(AB190="P195","How to Handle Contradictory Competitor Evidence",IF(AB190="P196","When Competitor Evidence Becomes Too Old to Use","")))))</x:f>
      </x:c>
      <x:c r="AU190" s="38" t="str">
        <x:f>IF(A190="","","SERPIFAI Confidence Statement Method v1.0.1")</x:f>
      </x:c>
      <x:c r="AV190" s="38" t="str">
        <x:f>IF(A190="","","Qualitative evidence-and-uncertainty protocol; not probability, calibrated accuracy, scoring, assurance or a guarantee.")</x:f>
      </x:c>
    </x:row>
    <x:row r="191">
      <x:c r="A191" s="37"/>
      <x:c r="B191" s="37"/>
      <x:c r="C191" s="37"/>
      <x:c r="D191" s="37"/>
      <x:c r="E191" s="42"/>
      <x:c r="F191" s="37"/>
      <x:c r="G191" s="37"/>
      <x:c r="H191" s="37"/>
      <x:c r="I191" s="37"/>
      <x:c r="J191" s="37"/>
      <x:c r="K191" s="37"/>
      <x:c r="L191" s="37"/>
      <x:c r="M191" s="37"/>
      <x:c r="N191" s="37"/>
      <x:c r="O191" s="37"/>
      <x:c r="P191" s="37"/>
      <x:c r="Q191" s="37"/>
      <x:c r="R191" s="37"/>
      <x:c r="S191" s="37"/>
      <x:c r="T191" s="37"/>
      <x:c r="U191" s="37"/>
      <x:c r="V191" s="37"/>
      <x:c r="W191" s="37"/>
      <x:c r="X191" s="38" t="str">
        <x:f>IF(A191="","",IF(NOT(AND(OR(EXACT(F191,"Use"),EXACT(F191,"Use with limits"),EXACT(F191,"Review required"),EXACT(F191,"Refuse claim"),EXACT(F191,"No material change")),OR(EXACT(J191,"Fit"),EXACT(J191,"Limited / weak"),EXACT(J191,"Stale"),EXACT(J191,"Contradictory"),EXACT(J191,"Missing")),OR(EXACT(K191,"Supported"),EXACT(K191,"Inferred"),EXACT(K191,"Unresolved")),OR(EXACT(L191,"Yes"),EXACT(L191,"Partial"),EXACT(L191,"No"),EXACT(L191,"Unknown")),OR(EXACT(M191,"None found"),EXACT(M191,"Apparent contradiction resolved"),EXACT(M191,"Material contradiction unresolved"),EXACT(M191,"Not checked")),OR(EXACT(N191,"None"),EXACT(N191,"Recoverable missing evidence"),EXACT(N191,"Material evidence unavailable"),EXACT(N191,"Unknown")),OR(EXACT(O191,"Multiple independent lines"),EXACT(O191,"One independent line"),EXACT(O191,"Single-origin only"),EXACT(O191,"Not established")),OR(EXACT(Q191,"None"),EXACT(Q191,"Limited and visible"),EXACT(Q191,"Material but bounded"),EXACT(Q191,"Material and unresolved")),OR(EXACT(S191,"Fit for current decision"),EXACT(S191,"Historical but deliberately bounded"),EXACT(S191,"Stale for current decision"),EXACT(S191,"Context not established")),OR(EXACT(T191,"Unlikely to change assessment"),EXACT(T191,"Could change scope or wording"),EXACT(T191,"Likely to change assessment")),OR(EXACT(V191,"Routine / descriptive"),EXACT(V191,"Material / decision-changing"),EXACT(V191,"Consequential / high-impact")),OR(EXACT(W191,"Easy to reverse"),EXACT(W191,"Costly to reverse"),EXACT(W191,"Hard to reverse")),IF(F191="No material change",OR(EXACT(H191,"Unchanged exact claim"),EXACT(H191,"Changed exact claim")),TRUE),IF(F191="No material change",OR(EXACT(I191,"Unchanged decision use"),EXACT(I191,"Changed decision use")),TRUE),IF(OR(O191="Multiple independent lines",O191="One independent line"),OR(EXACT(P191,"Established independent origins"),EXACT(P191,"Shared or dependent origins"),EXACT(P191,"Not established")),TRUE))),"Invalid","Valid"))</x:f>
      </x:c>
      <x:c r="Y191" s="38" t="str">
        <x:f>IF(A191="","",IF(X191="Invalid","Not evaluated after P00",IF(OR(C191="",D191="",F191="",IF(F191="No material change",OR(H191="",I191=""),FALSE),J191="",K191="",L191="",M191="",N191="",O191="",IF(OR(O191="Multiple independent lines",O191="One independent line"),P191="",FALSE),Q191="",IF(Q191&lt;&gt;"None",R191="",FALSE),S191="",T191="",U191="",V191="",W191=""),"Incomplete","Complete")))</x:f>
      </x:c>
      <x:c r="Z191" s="38" t="str">
        <x:f>IF(A191="","",IF(AB191="P00","Invalid controlled input",IF(AB191="P01","Incomplete",IF(OR(AB191="P02",AB191="P03",AB191="P04",AB191="P05",AB191="P06",AB191="P07",AB191="P08",AB191="P09"),"Not eligible","Eligible"))))</x:f>
      </x:c>
      <x:c r="AA191" s="38" t="str">
        <x:f>IF(A191="","",IF(AB191="P00","No confidence assigned",IF(AB191="P01","No confidence result",IF(OR(AB191="P02",AB191="P03",AB191="P04",AB191="P05",AB191="P06",AB191="P07",AB191="P08",AB191="P09"),"Confidence not assignable",IF(AB191="P10","Low confidence",IF(AB191="P11","Moderate confidence","High confidence"))))))</x:f>
      </x:c>
      <x:c r="AB191" s="38" t="str">
        <x:f>IF(A191="","",IF(X191="Invalid","P00",IF(Y191="Incomplete","P01",IF(F191="Refuse claim","P02",IF(F191="Review required","P03",IF(K191="Unresolved","P04",IF(OR(L191="No",L191="Unknown",L191="Partial"),"P05",IF(OR(J191="Missing",N191&lt;&gt;"None",M191="Not checked"),"P06",IF(OR(J191="Contradictory",M191="Material contradiction unresolved"),"P07",IF(OR(J191="Stale",S191="Stale for current decision",S191="Context not established",Q191="Material and unresolved"),"P08",IF(OR(AND(F191="Use with limits",G191=""),AND(F191="No material change",H191="Changed exact claim"),AND(F191="No material change",I191="Changed decision use"),AND(OR(O191="Multiple independent lines",O191="One independent line"),P191="Not established"),AND(Q191="None",R191&lt;&gt;"")),"P09",IF(OR(Q191="Material but bounded",AND(S191="Historical but deliberately bounded",J191="Limited / weak"),O191="Not established",AND(J191="Limited / weak",O191="Multiple independent lines",P191="Established independent origins",T191="Likely to change assessment"),AND(O191="Single-origin only",NOT(AND(F191="Use",J191="Fit",OR(K191="Supported",K191="Inferred"),L191="Yes",OR(M191="None found",M191="Apparent contradiction resolved"),N191="None",O191="Single-origin only",OR(Q191="None",Q191="Limited and visible"),S191="Fit for current decision",T191="Unlikely to change assessment"))),T191="Likely to change assessment"),"P10",IF(OR(AND(F191="No material change",NOT(AND(OR(F191="Use",F191="No material change"),IF(F191="No material change",AND(H191="Unchanged exact claim",I191="Unchanged decision use"),TRUE),J191="Fit",OR(K191="Supported",K191="Inferred"),L191="Yes",OR(M191="None found",M191="Apparent contradiction resolved"),N191="None",O191="Multiple independent lines",P191="Established independent origins",OR(Q191="None",Q191="Limited and visible"),S191="Fit for current decision",T191="Unlikely to change assessment"))),F191="Use with limits",S191="Historical but deliberately bounded",P191="Shared or dependent origins",O191="One independent line",AND(F191="Use",J191="Fit",OR(K191="Supported",K191="Inferred"),L191="Yes",OR(M191="None found",M191="Apparent contradiction resolved"),N191="None",O191="Single-origin only",OR(Q191="None",Q191="Limited and visible"),S191="Fit for current decision",T191="Unlikely to change assessment"),AND(J191="Limited / weak",O191="Multiple independent lines",P191="Established independent origins",OR(T191="Unlikely to change assessment",T191="Could change scope or wording")),T191="Could change scope or wording"),"P11",IF(AND(OR(F191="Use",F191="No material change"),IF(F191="No material change",AND(H191="Unchanged exact claim",I191="Unchanged decision use"),TRUE),J191="Fit",OR(K191="Supported",K191="Inferred"),L191="Yes",OR(M191="None found",M191="Apparent contradiction resolved"),N191="None",O191="Multiple independent lines",P191="Established independent origins",OR(Q191="None",Q191="Limited and visible"),S191="Fit for current decision",T191="Unlikely to change assessment"),"P12","P09"))))))))))))))</x:f>
      </x:c>
      <x:c r="AC191" s="38" t="str">
        <x:f>IF(A191="","",IF(AB191="P00","CONF-TECH-INVALID-ENUM",IF(AB191="P01","CONF-INCOMPLETE",IF(AB191="P02","CONF-UPSTREAM-REFUSE",IF(AB191="P03","CONF-UPSTREAM-REVIEW",IF(AB191="P04",IF(F191="No material change","CONF-SC-NMC-UNRESOLVED","CONF-UPSTREAM-UNRESOLVED"),IF(AB191="P05",IF(L191="Partial","CONF-DIRECT-FIT-PARTIAL","CONF-DIRECT-FIT"),IF(AB191="P06","CONF-MISSING-OR-UNCHECKED",IF(AB191="P07",IF(F191="No material change","CONF-SC-NMC-CONTRADICTION","CONF-CONTRADICTION"),IF(AB191="P08",IF(Q191="Material and unresolved","CONF-NOT-ASSIGNABLE-ASSUMPTION",IF(AND(F191="No material change",OR(J191="Stale",S191="Stale for current decision")),"CONF-SC-NMC-STALE",IF(S191="Context not established","CONF-NOT-ASSIGNABLE-CONTEXT","CONF-NOT-ASSIGNABLE-STALE-CURRENT"))),IF(AB191="P09",IF(AND(F191="Use with limits",G191=""),"CONF-SC-LIMIT-MISSING",IF(AND(F191="No material change",H191="Changed exact claim"),"CONF-SC-NMC-CLAIM-CHANGED",IF(AND(F191="No material change",I191="Changed decision use"),"CONF-SC-NMC-USE-CHANGED",IF(AND(OR(O191="Multiple independent lines",O191="One independent line"),P191="Not established"),"CONF-SC-INDEPENDENCE-UNPROVEN",IF(AND(Q191="None",R191&lt;&gt;""),"CONF-SC-ASSUMPTION-CONFLICT","CONF-SC-UNCLASSIFIED"))))),IF(AB191="P10",IF(Q191="Material but bounded","CONF-LOW-ASSUMPTION",IF(AND(S191="Historical but deliberately bounded",J191="Limited / weak"),"CONF-LOW-HISTORICAL",IF(O191="Not established","CONF-LOW-NOT-ESTABLISHED",IF(AND(J191="Limited / weak",O191="Multiple independent lines",P191="Established independent origins",T191="Likely to change assessment"),"CONF-LOW-WEAK-LINES",IF(AND(O191="Single-origin only",NOT(AND(F191="Use",J191="Fit",OR(K191="Supported",K191="Inferred"),L191="Yes",OR(M191="None found",M191="Apparent contradiction resolved"),N191="None",O191="Single-origin only",OR(Q191="None",Q191="Limited and visible"),S191="Fit for current decision",T191="Unlikely to change assessment"))),"CONF-LOW-SINGLE-ORIGIN","CONF-LOW-SENSITIVE"))))),IF(AB191="P11",IF(F191="No material change","CONF-MODERATE-NMC",IF(F191="Use with limits","CONF-MODERATE-LIMITED",IF(S191="Historical but deliberately bounded","CONF-MODERATE-HISTORICAL",IF(P191="Shared or dependent origins","CONF-MODERATE-SHARED-ORIGINS",IF(OR(O191="One independent line",AND(F191="Use",J191="Fit",OR(K191="Supported",K191="Inferred"),L191="Yes",OR(M191="None found",M191="Apparent contradiction resolved"),N191="None",O191="Single-origin only",OR(Q191="None",Q191="Limited and visible"),S191="Fit for current decision",T191="Unlikely to change assessment")),"CONF-MODERATE-ONE-LINE",IF(AND(J191="Limited / weak",O191="Multiple independent lines",P191="Established independent origins",OR(T191="Unlikely to change assessment",T191="Could change scope or wording")),"CONF-MODERATE-WEAK-LINES","CONF-MODERATE-SENSITIVE")))))),IF(AB191="P12",IF(F191="No material change","CONF-HIGH-NMC",IF(K191="Inferred","CONF-HIGH-INFERENCE-RETAINED","CONF-HIGH-DIRECT-INDEPENDENT")),""))))))))))))))</x:f>
      </x:c>
      <x:c r="AD191" s="38" t="str">
        <x:f>IF(A191="","",IF(AC191="A213-TECH-INVALID-ENUM","One or more active Stage 1 controlled values are invalid.",IF(AC191="A213-INCOMPLETE","The active Stage 1 assessment is incomplete.",IF(AC191="A213-UPSTREAM-REFUSE","What Counts as Reliable Evidence in Competitor Analysis? returned Refuse claim.",IF(AC191="A213-UPSTREAM-REVIEW","What Counts as Reliable Evidence in Competitor Analysis? returned Review required.",IF(AC191="A213-SC-NMC-UNRESOLVED","The no-material-change claim remains unresolved.",IF(AC191="A213-UPSTREAM-UNRESOLVED","The claim remains unresolved.",IF(AC191="A213-DIRECT-FIT","The evidence does not directly fit the exact submitted claim.",IF(AC191="A213-DIRECT-FIT-PARTIAL","The submitted claim only partially fits the evidence.",IF(AC191="A213-MISSING-OR-UNCHECKED","Required evidence is missing, unavailable, unknown, or contradiction checking is incomplete.",IF(AC191="A213-CONTRADICTION","A material contradiction remains unresolved.",IF(AC191="A213-SC-NMC-CONTRADICTION","The no-material-change submission contains an unresolved material contradiction.",IF(AC191="A213-NOT-ASSIGNABLE-ASSUMPTION","A material assumption remains unresolved.",IF(AC191="A213-NOT-ASSIGNABLE-CONTEXT","The relevant context is not established.",IF(AC191="A213-NOT-ASSIGNABLE-STALE-CURRENT","The evidence or context is stale for the current decision.",IF(AC191="A213-SC-NMC-STALE","The no-material-change assessment is stale for the current decision.",IF(AC191="A213-SC-ASSUMPTION-CONFLICT","The assumption category and detail conflict.",IF(AC191="A213-SC-INDEPENDENCE-UNPROVEN","Independent origins are not established.",IF(AC191="A213-SC-LIMIT-MISSING","Use with limits requires a named limitation.",IF(AC191="A213-SC-NMC-CLAIM-CHANGED","The exact claim changed, so prior confidence cannot be carried forward.",IF(AC191="A213-SC-NMC-USE-CHANGED","The decision use changed.",IF(AC191="A213-SC-UNCLASSIFIED","The valid input combination has no authorized classification.",IF(AC191="A213-LOW-ASSUMPTION","A bounded material assumption makes the eligible assessment fragile.",IF(AC191="A213-LOW-HISTORICAL","Historical, weak support makes the assessment fragile.",IF(AC191="A213-LOW-NOT-ESTABLISHED","Support exists but independent support is not established.",IF(AC191="A213-LOW-SENSITIVE","Plausible new evidence is likely to change the assessment.",IF(AC191="A213-LOW-SINGLE-ORIGIN","The eligible assessment depends on one origin and fails the stable single-origin conjunction.",IF(AC191="A213-LOW-WEAK-LINES","Multiple independent lines remain weak and the result is likely to change.",IF(AC191="A213-MODERATE-HISTORICAL","The evidence supports a deliberately historical, bounded assessment.",IF(AC191="A213-MODERATE-LIMITED","The assessment is eligible only within the named limitation.",IF(AC191="A213-MODERATE-NMC","The unchanged assessment remains eligible but retains meaningful uncertainty.",IF(AC191="A213-MODERATE-ONE-LINE","The assessment rests on one effective line of support.",IF(AC191="A213-MODERATE-SENSITIVE","Meaningful new evidence could change the scope or wording.",IF(AC191="A213-MODERATE-SHARED-ORIGINS","The lines share or depend on common origins, reducing independent corroboration.",IF(AC191="A213-MODERATE-WEAK-LINES","Established independent origins support the assessment, but the evidence remains limited or weak.",IF(AC191="A213-HIGH-DIRECT-INDEPENDENT","Direct, coherent support with established independent origins and limited visible assumptions supports the bounded assessment.",IF(AC191="A213-HIGH-INFERENCE-RETAINED","Direct, coherent support with established independent origins supports the bounded inference; it remains explicitly an inference.",IF(AC191="A213-HIGH-NMC","The exact claim and decision use are unchanged and the strong-support conditions remain satisfied.",""))))))))))))))))))))))))))))))))))))))</x:f>
      </x:c>
      <x:c r="AE191" s="38" t="str">
        <x:f>IF(A191="","",IF(Z191="Invalid controlled input","No confidence statement is permitted.",IF(Z191="Incomplete","No confidence statement is permitted until Stage 1 is complete.",IF(Z191="Not eligible","Confidence not assignable: no confidence statement is permitted for "&amp;C191&amp;" because "&amp;AD191&amp;" "&amp;AG191,IF(AA191="High confidence",IF(K191="Inferred","The evidence supports the inference that ","The available evidence strongly supports the assessment that ")&amp;C191&amp;", with High confidence within "&amp;D191&amp;". The principal remaining uncertainty is "&amp;U191,IF(AA191="Moderate confidence",IF(K191="Inferred","The evidence supports the inference that ","The available evidence supports the assessment that ")&amp;C191&amp;", with Moderate confidence within "&amp;D191&amp;". "&amp;U191&amp;" could change its scope or wording.",IF(K191="Inferred","The limited evidence supports the provisional inference that ","Limited evidence weakly supports the bounded assessment that ")&amp;C191&amp;". Treat it as provisional because "&amp;U191))))))</x:f>
      </x:c>
      <x:c r="AF191" s="38" t="str">
        <x:f>IF(A191="","",IF(Z191="Invalid controlled input","Do not preserve or reuse a previous result.",IF(Z191="Incomplete","Do not infer a result from partial inputs.",IF(Z191="Not eligible","Do not use High, Moderate or Low confidence, zero confidence, very low confidence, or wording that presents the claim as established.",IF(AA191="High confidence","Do not say certain, proven, guaranteed, definitely, conclusive, established fact, or assign a numerical probability.",IF(AA191="Moderate confidence","Do not say definitive, conclusive, established fact, or attach a percentage band.","Do not say shows, confirms, demonstrates as established, or use Low confidence to rescue an unsupported claim."))))))</x:f>
      </x:c>
      <x:c r="AG191" s="38" t="str">
        <x:f>IF(A191="","",IF(AC191="A213-TECH-INVALID-ENUM","Correct the exact invalid value and resubmit.",IF(AC191="A213-INCOMPLETE","Complete every active Stage 1 field.",IF(AC191="A213-UPSTREAM-REFUSE","Resolve or replace the refused claim through What Counts as Reliable Evidence in Competitor Analysis?.",IF(AC191="A213-UPSTREAM-REVIEW","Complete the review in What Counts as Reliable Evidence in Competitor Analysis? before confidence assessment.",IF(AC191="A213-SC-NMC-UNRESOLVED","Resolve the claim status upstream before assigning confidence.",IF(AC191="A213-UPSTREAM-UNRESOLVED","Resolve the claim status upstream before assigning confidence.",IF(AC191="A213-DIRECT-FIT","Narrow or replace the claim and rerun What Counts as Reliable Evidence in Competitor Analysis?.",IF(AC191="A213-DIRECT-FIT-PARTIAL","Submit the separately narrowed proposition approved through What Counts as Reliable Evidence in Competitor Analysis? as the new Exact claim with Direct claim fit set to Yes.",IF(AC191="A213-MISSING-OR-UNCHECKED","Recover or document the required evidence and complete the review in What Counts as Reliable Evidence in Competitor Analysis? before assigning confidence.",IF(AC191="A213-CONTRADICTION","Resolve or preserve the contradiction through How to Handle Contradictory Competitor Evidence before assigning confidence.",IF(AC191="A213-SC-NMC-CONTRADICTION","Resolve or preserve the contradiction through How to Handle Contradictory Competitor Evidence before assigning confidence.",IF(AC191="A213-NOT-ASSIGNABLE-ASSUMPTION","Resolve the material assumption or narrow the claim.",IF(AC191="A213-NOT-ASSIGNABLE-CONTEXT","Establish the relevant context before assigning confidence.",IF(AC191="A213-NOT-ASSIGNABLE-STALE-CURRENT","Update or historically bind the evidence through When Competitor Evidence Becomes Too Old to Use.",IF(AC191="A213-SC-NMC-STALE","Run a fresh assessment with current evidence.",IF(AC191="A213-SC-ASSUMPTION-CONFLICT","Choose a bounded assumption category or remove the detail.",IF(AC191="A213-SC-INDEPENDENCE-UNPROVEN","Trace origins or correct the support category.",IF(AC191="A213-SC-LIMIT-MISSING","Add the exact limitation or correct the upstream outcome.",IF(AC191="A213-SC-NMC-CLAIM-CHANGED","Run a fresh assessment.",IF(AC191="A213-SC-NMC-USE-CHANGED","Run a fresh assessment for the new use.",IF(AC191="A213-SC-UNCLASSIFIED","Return to method governance; do not invent a result.",IF(AC191="A213-LOW-ASSUMPTION","Keep the assumption explicit and seek evidence that could remove it.",IF(AC191="A213-LOW-HISTORICAL","Use only historically bounded wording and seek current evidence.",IF(AC191="A213-LOW-NOT-ESTABLISHED","Trace provenance or collect genuinely independent evidence.",IF(AC191="A213-LOW-SENSITIVE","Collect the evidence most likely to change the result.",IF(AC191="A213-LOW-SINGLE-ORIGIN","Seek genuinely independent corroboration.",IF(AC191="A213-LOW-WEAK-LINES","Strengthen direct support before consequential use.",IF(AC191="A213-MODERATE-HISTORICAL","Do not generalize it to the current decision without fresh evidence.",IF(AC191="A213-MODERATE-LIMITED","Reopen if the named limitation no longer holds.",IF(AC191="A213-MODERATE-NMC","Reopen if the exact claim, use, evidence or context changes.",IF(AC191="A213-MODERATE-ONE-LINE","A second genuinely independent line could change scope or wording.",IF(AC191="A213-MODERATE-SENSITIVE","Name the likely change trigger and keep the statement bounded.",IF(AC191="A213-MODERATE-SHARED-ORIGINS","Seek genuinely independent origins.",IF(AC191="A213-MODERATE-WEAK-LINES","Strengthen the direct evidence and preserve the limitation.",IF(AC191="A213-HIGH-DIRECT-INDEPENDENT","Reopen on the named evidence, context, assumption or decision-use trigger.",IF(AC191="A213-HIGH-INFERENCE-RETAINED","Retain the inference marker and reopen on the named trigger.",IF(AC191="A213-HIGH-NMC","Reopen on the named evidence, context, assumption or decision-use trigger.",""))))))))))))))))))))))))))))))))))))))</x:f>
      </x:c>
      <x:c r="AH191" s="38" t="str">
        <x:f>IF(A191="","",IF(Z191&lt;&gt;"Eligible","",IF(AND(V191="Consequential / high-impact",W191="Hard to reverse"),"CONF-OVERLAY-CONSEQUENCE + CONF-OVERLAY-HARD-TO-REVERSE",IF(AND(AA191="Low confidence",W191="Hard to reverse"),"CONF-OVERLAY-HARD-TO-REVERSE",IF(V191="Consequential / high-impact","CONF-OVERLAY-CONSEQUENCE",IF(W191="Hard to reverse","CONF-OVERLAY-HARD-TO-REVERSE",IF(OR(V191="Material / decision-changing",W191="Costly to reverse"),"CONF-OVERLAY-CONSEQUENCE","")))))))</x:f>
      </x:c>
      <x:c r="AI191" s="38" t="str">
        <x:f>IF(A191="","",IF(Z191&lt;&gt;"Eligible","",IF(AND(V191="Consequential / high-impact",W191="Hard to reverse"),IF(AA191="Low confidence","Independent review and formal approval required; default to deferral, evidence collection or a reversible test.","Independent accountable review and formal approval required before a consequential, hard-to-reverse action."),IF(AND(AA191="Low confidence",W191="Hard to reverse"),"Independent review and formal approval required; default to deferral, evidence collection or a reversible test.",IF(V191="Consequential / high-impact","Independent accountable review and formal approval required.",IF(W191="Hard to reverse","Independent review required before a hard-to-reverse action.",IF(OR(V191="Material / decision-changing",W191="Costly to reverse"),"Accountable reviewer required before material use.","Owner review; reopen on the named trigger.")))))))</x:f>
      </x:c>
      <x:c r="AJ191" s="38" t="str">
        <x:f>IF(A191="","",IF(Z191&lt;&gt;"Eligible","",IF(AND(V191="Consequential / high-impact",W191="Hard to reverse"),IF(AA191="Low confidence","Do not make an irreversible commitment from this Low-confidence assessment.","Prefer a reversible step and proceed only within the recorded scope after independent review; confidence itself is unchanged."),IF(AND(AA191="Low confidence",W191="Hard to reverse"),"Do not make an irreversible commitment from this Low-confidence assessment.",IF(V191="Consequential / high-impact","Proceed only within the recorded scope after independent review; confidence itself is unchanged.",IF(W191="Hard to reverse","Prefer a reversible step until review is complete.",IF(OR(V191="Material / decision-changing",W191="Costly to reverse"),"Use only after accountable review and within the stated boundary.","Proceed within the stated scope and preserve the reopen condition.")))))))</x:f>
      </x:c>
      <x:c r="AK191" s="37"/>
      <x:c r="AL191" s="37"/>
      <x:c r="AM191" s="37"/>
      <x:c r="AN191" s="37"/>
      <x:c r="AO191" s="42"/>
      <x:c r="AP191" s="38" t="str">
        <x:f>IF(A191="","",IF(Z191&lt;&gt;"Eligible","Not active",IF(OR(AND(AN191&lt;&gt;"",NOT(OR(EXACT(AN191,"Yes"),EXACT(AN191,"No")))),AND(AO191&lt;&gt;"",NOT(ISNUMBER(AO191)))),"H00",IF(OR(AK191="",AM191="",AN191=""),"H01",IF(AND(OR(V191="Material / decision-changing",V191="Consequential / high-impact",W191="Costly to reverse",W191="Hard to reverse"),AL191=""),"H02",IF(AND(OR(V191="Consequential / high-impact",W191="Hard to reverse"),AK191&lt;&gt;"",AL191&lt;&gt;"",EXACT(AK191,AL191)),"H03",IF(AND(AN191="Yes",AO191=""),"H04",IF(AND(AN191="No",AO191&lt;&gt;""),"H05","H06"))))))))</x:f>
      </x:c>
      <x:c r="AQ191" s="38" t="str">
        <x:f>IF(A191="","",IF(AP191="Not active","Not active",IF(OR(AP191="H00",AP191="H01",AP191="H04"),"Incomplete",IF(OR(AP191="H02",AP191="H03",AP191="H05"),"Draft","Complete"))))</x:f>
      </x:c>
      <x:c r="AR191" s="38" t="str">
        <x:f>IF(A191="","",IF(AP191="H00","CONF-HANDOFF-INVALID",IF(AP191="H01","CONF-HANDOFF-INCOMPLETE",IF(AP191="H02","CONF-HANDOFF-REVIEWER",IF(AP191="H03","CONF-HANDOFF-INDEPENDENCE",IF(AP191="H04","CONF-HANDOFF-DATE",IF(AP191="H05","CONF-HANDOFF-DATE-NOT-MATERIAL","")))))))</x:f>
      </x:c>
      <x:c r="AS191" s="38" t="str">
        <x:f>IF(A191="","",IF(AP191="H06","Permitted","Prohibited"))</x:f>
      </x:c>
      <x:c r="AT191" s="38" t="str">
        <x:f>IF(A191="","",IF(OR(AB191="P191",AB191="P192",AB191="P194",AB191="P195"),"What Counts as Reliable Evidence in Competitor Analysis?",IF(AB191="P193","Observed, Inferred and Unresolved Evidence",IF(AB191="P196","How to Handle Contradictory Competitor Evidence",IF(AB191="P197","When Competitor Evidence Becomes Too Old to Use","")))))</x:f>
      </x:c>
      <x:c r="AU191" s="38" t="str">
        <x:f>IF(A191="","","SERPIFAI Confidence Statement Method v1.0.1")</x:f>
      </x:c>
      <x:c r="AV191" s="38" t="str">
        <x:f>IF(A191="","","Qualitative evidence-and-uncertainty protocol; not probability, calibrated accuracy, scoring, assurance or a guarantee.")</x:f>
      </x:c>
    </x:row>
    <x:row r="192">
      <x:c r="A192" s="37"/>
      <x:c r="B192" s="37"/>
      <x:c r="C192" s="37"/>
      <x:c r="D192" s="37"/>
      <x:c r="E192" s="42"/>
      <x:c r="F192" s="37"/>
      <x:c r="G192" s="37"/>
      <x:c r="H192" s="37"/>
      <x:c r="I192" s="37"/>
      <x:c r="J192" s="37"/>
      <x:c r="K192" s="37"/>
      <x:c r="L192" s="37"/>
      <x:c r="M192" s="37"/>
      <x:c r="N192" s="37"/>
      <x:c r="O192" s="37"/>
      <x:c r="P192" s="37"/>
      <x:c r="Q192" s="37"/>
      <x:c r="R192" s="37"/>
      <x:c r="S192" s="37"/>
      <x:c r="T192" s="37"/>
      <x:c r="U192" s="37"/>
      <x:c r="V192" s="37"/>
      <x:c r="W192" s="37"/>
      <x:c r="X192" s="38" t="str">
        <x:f>IF(A192="","",IF(NOT(AND(OR(EXACT(F192,"Use"),EXACT(F192,"Use with limits"),EXACT(F192,"Review required"),EXACT(F192,"Refuse claim"),EXACT(F192,"No material change")),OR(EXACT(J192,"Fit"),EXACT(J192,"Limited / weak"),EXACT(J192,"Stale"),EXACT(J192,"Contradictory"),EXACT(J192,"Missing")),OR(EXACT(K192,"Supported"),EXACT(K192,"Inferred"),EXACT(K192,"Unresolved")),OR(EXACT(L192,"Yes"),EXACT(L192,"Partial"),EXACT(L192,"No"),EXACT(L192,"Unknown")),OR(EXACT(M192,"None found"),EXACT(M192,"Apparent contradiction resolved"),EXACT(M192,"Material contradiction unresolved"),EXACT(M192,"Not checked")),OR(EXACT(N192,"None"),EXACT(N192,"Recoverable missing evidence"),EXACT(N192,"Material evidence unavailable"),EXACT(N192,"Unknown")),OR(EXACT(O192,"Multiple independent lines"),EXACT(O192,"One independent line"),EXACT(O192,"Single-origin only"),EXACT(O192,"Not established")),OR(EXACT(Q192,"None"),EXACT(Q192,"Limited and visible"),EXACT(Q192,"Material but bounded"),EXACT(Q192,"Material and unresolved")),OR(EXACT(S192,"Fit for current decision"),EXACT(S192,"Historical but deliberately bounded"),EXACT(S192,"Stale for current decision"),EXACT(S192,"Context not established")),OR(EXACT(T192,"Unlikely to change assessment"),EXACT(T192,"Could change scope or wording"),EXACT(T192,"Likely to change assessment")),OR(EXACT(V192,"Routine / descriptive"),EXACT(V192,"Material / decision-changing"),EXACT(V192,"Consequential / high-impact")),OR(EXACT(W192,"Easy to reverse"),EXACT(W192,"Costly to reverse"),EXACT(W192,"Hard to reverse")),IF(F192="No material change",OR(EXACT(H192,"Unchanged exact claim"),EXACT(H192,"Changed exact claim")),TRUE),IF(F192="No material change",OR(EXACT(I192,"Unchanged decision use"),EXACT(I192,"Changed decision use")),TRUE),IF(OR(O192="Multiple independent lines",O192="One independent line"),OR(EXACT(P192,"Established independent origins"),EXACT(P192,"Shared or dependent origins"),EXACT(P192,"Not established")),TRUE))),"Invalid","Valid"))</x:f>
      </x:c>
      <x:c r="Y192" s="38" t="str">
        <x:f>IF(A192="","",IF(X192="Invalid","Not evaluated after P00",IF(OR(C192="",D192="",F192="",IF(F192="No material change",OR(H192="",I192=""),FALSE),J192="",K192="",L192="",M192="",N192="",O192="",IF(OR(O192="Multiple independent lines",O192="One independent line"),P192="",FALSE),Q192="",IF(Q192&lt;&gt;"None",R192="",FALSE),S192="",T192="",U192="",V192="",W192=""),"Incomplete","Complete")))</x:f>
      </x:c>
      <x:c r="Z192" s="38" t="str">
        <x:f>IF(A192="","",IF(AB192="P00","Invalid controlled input",IF(AB192="P01","Incomplete",IF(OR(AB192="P02",AB192="P03",AB192="P04",AB192="P05",AB192="P06",AB192="P07",AB192="P08",AB192="P09"),"Not eligible","Eligible"))))</x:f>
      </x:c>
      <x:c r="AA192" s="38" t="str">
        <x:f>IF(A192="","",IF(AB192="P00","No confidence assigned",IF(AB192="P01","No confidence result",IF(OR(AB192="P02",AB192="P03",AB192="P04",AB192="P05",AB192="P06",AB192="P07",AB192="P08",AB192="P09"),"Confidence not assignable",IF(AB192="P10","Low confidence",IF(AB192="P11","Moderate confidence","High confidence"))))))</x:f>
      </x:c>
      <x:c r="AB192" s="38" t="str">
        <x:f>IF(A192="","",IF(X192="Invalid","P00",IF(Y192="Incomplete","P01",IF(F192="Refuse claim","P02",IF(F192="Review required","P03",IF(K192="Unresolved","P04",IF(OR(L192="No",L192="Unknown",L192="Partial"),"P05",IF(OR(J192="Missing",N192&lt;&gt;"None",M192="Not checked"),"P06",IF(OR(J192="Contradictory",M192="Material contradiction unresolved"),"P07",IF(OR(J192="Stale",S192="Stale for current decision",S192="Context not established",Q192="Material and unresolved"),"P08",IF(OR(AND(F192="Use with limits",G192=""),AND(F192="No material change",H192="Changed exact claim"),AND(F192="No material change",I192="Changed decision use"),AND(OR(O192="Multiple independent lines",O192="One independent line"),P192="Not established"),AND(Q192="None",R192&lt;&gt;"")),"P09",IF(OR(Q192="Material but bounded",AND(S192="Historical but deliberately bounded",J192="Limited / weak"),O192="Not established",AND(J192="Limited / weak",O192="Multiple independent lines",P192="Established independent origins",T192="Likely to change assessment"),AND(O192="Single-origin only",NOT(AND(F192="Use",J192="Fit",OR(K192="Supported",K192="Inferred"),L192="Yes",OR(M192="None found",M192="Apparent contradiction resolved"),N192="None",O192="Single-origin only",OR(Q192="None",Q192="Limited and visible"),S192="Fit for current decision",T192="Unlikely to change assessment"))),T192="Likely to change assessment"),"P10",IF(OR(AND(F192="No material change",NOT(AND(OR(F192="Use",F192="No material change"),IF(F192="No material change",AND(H192="Unchanged exact claim",I192="Unchanged decision use"),TRUE),J192="Fit",OR(K192="Supported",K192="Inferred"),L192="Yes",OR(M192="None found",M192="Apparent contradiction resolved"),N192="None",O192="Multiple independent lines",P192="Established independent origins",OR(Q192="None",Q192="Limited and visible"),S192="Fit for current decision",T192="Unlikely to change assessment"))),F192="Use with limits",S192="Historical but deliberately bounded",P192="Shared or dependent origins",O192="One independent line",AND(F192="Use",J192="Fit",OR(K192="Supported",K192="Inferred"),L192="Yes",OR(M192="None found",M192="Apparent contradiction resolved"),N192="None",O192="Single-origin only",OR(Q192="None",Q192="Limited and visible"),S192="Fit for current decision",T192="Unlikely to change assessment"),AND(J192="Limited / weak",O192="Multiple independent lines",P192="Established independent origins",OR(T192="Unlikely to change assessment",T192="Could change scope or wording")),T192="Could change scope or wording"),"P11",IF(AND(OR(F192="Use",F192="No material change"),IF(F192="No material change",AND(H192="Unchanged exact claim",I192="Unchanged decision use"),TRUE),J192="Fit",OR(K192="Supported",K192="Inferred"),L192="Yes",OR(M192="None found",M192="Apparent contradiction resolved"),N192="None",O192="Multiple independent lines",P192="Established independent origins",OR(Q192="None",Q192="Limited and visible"),S192="Fit for current decision",T192="Unlikely to change assessment"),"P12","P09"))))))))))))))</x:f>
      </x:c>
      <x:c r="AC192" s="38" t="str">
        <x:f>IF(A192="","",IF(AB192="P00","CONF-TECH-INVALID-ENUM",IF(AB192="P01","CONF-INCOMPLETE",IF(AB192="P02","CONF-UPSTREAM-REFUSE",IF(AB192="P03","CONF-UPSTREAM-REVIEW",IF(AB192="P04",IF(F192="No material change","CONF-SC-NMC-UNRESOLVED","CONF-UPSTREAM-UNRESOLVED"),IF(AB192="P05",IF(L192="Partial","CONF-DIRECT-FIT-PARTIAL","CONF-DIRECT-FIT"),IF(AB192="P06","CONF-MISSING-OR-UNCHECKED",IF(AB192="P07",IF(F192="No material change","CONF-SC-NMC-CONTRADICTION","CONF-CONTRADICTION"),IF(AB192="P08",IF(Q192="Material and unresolved","CONF-NOT-ASSIGNABLE-ASSUMPTION",IF(AND(F192="No material change",OR(J192="Stale",S192="Stale for current decision")),"CONF-SC-NMC-STALE",IF(S192="Context not established","CONF-NOT-ASSIGNABLE-CONTEXT","CONF-NOT-ASSIGNABLE-STALE-CURRENT"))),IF(AB192="P09",IF(AND(F192="Use with limits",G192=""),"CONF-SC-LIMIT-MISSING",IF(AND(F192="No material change",H192="Changed exact claim"),"CONF-SC-NMC-CLAIM-CHANGED",IF(AND(F192="No material change",I192="Changed decision use"),"CONF-SC-NMC-USE-CHANGED",IF(AND(OR(O192="Multiple independent lines",O192="One independent line"),P192="Not established"),"CONF-SC-INDEPENDENCE-UNPROVEN",IF(AND(Q192="None",R192&lt;&gt;""),"CONF-SC-ASSUMPTION-CONFLICT","CONF-SC-UNCLASSIFIED"))))),IF(AB192="P10",IF(Q192="Material but bounded","CONF-LOW-ASSUMPTION",IF(AND(S192="Historical but deliberately bounded",J192="Limited / weak"),"CONF-LOW-HISTORICAL",IF(O192="Not established","CONF-LOW-NOT-ESTABLISHED",IF(AND(J192="Limited / weak",O192="Multiple independent lines",P192="Established independent origins",T192="Likely to change assessment"),"CONF-LOW-WEAK-LINES",IF(AND(O192="Single-origin only",NOT(AND(F192="Use",J192="Fit",OR(K192="Supported",K192="Inferred"),L192="Yes",OR(M192="None found",M192="Apparent contradiction resolved"),N192="None",O192="Single-origin only",OR(Q192="None",Q192="Limited and visible"),S192="Fit for current decision",T192="Unlikely to change assessment"))),"CONF-LOW-SINGLE-ORIGIN","CONF-LOW-SENSITIVE"))))),IF(AB192="P11",IF(F192="No material change","CONF-MODERATE-NMC",IF(F192="Use with limits","CONF-MODERATE-LIMITED",IF(S192="Historical but deliberately bounded","CONF-MODERATE-HISTORICAL",IF(P192="Shared or dependent origins","CONF-MODERATE-SHARED-ORIGINS",IF(OR(O192="One independent line",AND(F192="Use",J192="Fit",OR(K192="Supported",K192="Inferred"),L192="Yes",OR(M192="None found",M192="Apparent contradiction resolved"),N192="None",O192="Single-origin only",OR(Q192="None",Q192="Limited and visible"),S192="Fit for current decision",T192="Unlikely to change assessment")),"CONF-MODERATE-ONE-LINE",IF(AND(J192="Limited / weak",O192="Multiple independent lines",P192="Established independent origins",OR(T192="Unlikely to change assessment",T192="Could change scope or wording")),"CONF-MODERATE-WEAK-LINES","CONF-MODERATE-SENSITIVE")))))),IF(AB192="P12",IF(F192="No material change","CONF-HIGH-NMC",IF(K192="Inferred","CONF-HIGH-INFERENCE-RETAINED","CONF-HIGH-DIRECT-INDEPENDENT")),""))))))))))))))</x:f>
      </x:c>
      <x:c r="AD192" s="38" t="str">
        <x:f>IF(A192="","",IF(AC192="A214-TECH-INVALID-ENUM","One or more active Stage 1 controlled values are invalid.",IF(AC192="A214-INCOMPLETE","The active Stage 1 assessment is incomplete.",IF(AC192="A214-UPSTREAM-REFUSE","What Counts as Reliable Evidence in Competitor Analysis? returned Refuse claim.",IF(AC192="A214-UPSTREAM-REVIEW","What Counts as Reliable Evidence in Competitor Analysis? returned Review required.",IF(AC192="A214-SC-NMC-UNRESOLVED","The no-material-change claim remains unresolved.",IF(AC192="A214-UPSTREAM-UNRESOLVED","The claim remains unresolved.",IF(AC192="A214-DIRECT-FIT","The evidence does not directly fit the exact submitted claim.",IF(AC192="A214-DIRECT-FIT-PARTIAL","The submitted claim only partially fits the evidence.",IF(AC192="A214-MISSING-OR-UNCHECKED","Required evidence is missing, unavailable, unknown, or contradiction checking is incomplete.",IF(AC192="A214-CONTRADICTION","A material contradiction remains unresolved.",IF(AC192="A214-SC-NMC-CONTRADICTION","The no-material-change submission contains an unresolved material contradiction.",IF(AC192="A214-NOT-ASSIGNABLE-ASSUMPTION","A material assumption remains unresolved.",IF(AC192="A214-NOT-ASSIGNABLE-CONTEXT","The relevant context is not established.",IF(AC192="A214-NOT-ASSIGNABLE-STALE-CURRENT","The evidence or context is stale for the current decision.",IF(AC192="A214-SC-NMC-STALE","The no-material-change assessment is stale for the current decision.",IF(AC192="A214-SC-ASSUMPTION-CONFLICT","The assumption category and detail conflict.",IF(AC192="A214-SC-INDEPENDENCE-UNPROVEN","Independent origins are not established.",IF(AC192="A214-SC-LIMIT-MISSING","Use with limits requires a named limitation.",IF(AC192="A214-SC-NMC-CLAIM-CHANGED","The exact claim changed, so prior confidence cannot be carried forward.",IF(AC192="A214-SC-NMC-USE-CHANGED","The decision use changed.",IF(AC192="A214-SC-UNCLASSIFIED","The valid input combination has no authorized classification.",IF(AC192="A214-LOW-ASSUMPTION","A bounded material assumption makes the eligible assessment fragile.",IF(AC192="A214-LOW-HISTORICAL","Historical, weak support makes the assessment fragile.",IF(AC192="A214-LOW-NOT-ESTABLISHED","Support exists but independent support is not established.",IF(AC192="A214-LOW-SENSITIVE","Plausible new evidence is likely to change the assessment.",IF(AC192="A214-LOW-SINGLE-ORIGIN","The eligible assessment depends on one origin and fails the stable single-origin conjunction.",IF(AC192="A214-LOW-WEAK-LINES","Multiple independent lines remain weak and the result is likely to change.",IF(AC192="A214-MODERATE-HISTORICAL","The evidence supports a deliberately historical, bounded assessment.",IF(AC192="A214-MODERATE-LIMITED","The assessment is eligible only within the named limitation.",IF(AC192="A214-MODERATE-NMC","The unchanged assessment remains eligible but retains meaningful uncertainty.",IF(AC192="A214-MODERATE-ONE-LINE","The assessment rests on one effective line of support.",IF(AC192="A214-MODERATE-SENSITIVE","Meaningful new evidence could change the scope or wording.",IF(AC192="A214-MODERATE-SHARED-ORIGINS","The lines share or depend on common origins, reducing independent corroboration.",IF(AC192="A214-MODERATE-WEAK-LINES","Established independent origins support the assessment, but the evidence remains limited or weak.",IF(AC192="A214-HIGH-DIRECT-INDEPENDENT","Direct, coherent support with established independent origins and limited visible assumptions supports the bounded assessment.",IF(AC192="A214-HIGH-INFERENCE-RETAINED","Direct, coherent support with established independent origins supports the bounded inference; it remains explicitly an inference.",IF(AC192="A214-HIGH-NMC","The exact claim and decision use are unchanged and the strong-support conditions remain satisfied.",""))))))))))))))))))))))))))))))))))))))</x:f>
      </x:c>
      <x:c r="AE192" s="38" t="str">
        <x:f>IF(A192="","",IF(Z192="Invalid controlled input","No confidence statement is permitted.",IF(Z192="Incomplete","No confidence statement is permitted until Stage 1 is complete.",IF(Z192="Not eligible","Confidence not assignable: no confidence statement is permitted for "&amp;C192&amp;" because "&amp;AD192&amp;" "&amp;AG192,IF(AA192="High confidence",IF(K192="Inferred","The evidence supports the inference that ","The available evidence strongly supports the assessment that ")&amp;C192&amp;", with High confidence within "&amp;D192&amp;". The principal remaining uncertainty is "&amp;U192,IF(AA192="Moderate confidence",IF(K192="Inferred","The evidence supports the inference that ","The available evidence supports the assessment that ")&amp;C192&amp;", with Moderate confidence within "&amp;D192&amp;". "&amp;U192&amp;" could change its scope or wording.",IF(K192="Inferred","The limited evidence supports the provisional inference that ","Limited evidence weakly supports the bounded assessment that ")&amp;C192&amp;". Treat it as provisional because "&amp;U192))))))</x:f>
      </x:c>
      <x:c r="AF192" s="38" t="str">
        <x:f>IF(A192="","",IF(Z192="Invalid controlled input","Do not preserve or reuse a previous result.",IF(Z192="Incomplete","Do not infer a result from partial inputs.",IF(Z192="Not eligible","Do not use High, Moderate or Low confidence, zero confidence, very low confidence, or wording that presents the claim as established.",IF(AA192="High confidence","Do not say certain, proven, guaranteed, definitely, conclusive, established fact, or assign a numerical probability.",IF(AA192="Moderate confidence","Do not say definitive, conclusive, established fact, or attach a percentage band.","Do not say shows, confirms, demonstrates as established, or use Low confidence to rescue an unsupported claim."))))))</x:f>
      </x:c>
      <x:c r="AG192" s="38" t="str">
        <x:f>IF(A192="","",IF(AC192="A214-TECH-INVALID-ENUM","Correct the exact invalid value and resubmit.",IF(AC192="A214-INCOMPLETE","Complete every active Stage 1 field.",IF(AC192="A214-UPSTREAM-REFUSE","Resolve or replace the refused claim through What Counts as Reliable Evidence in Competitor Analysis?.",IF(AC192="A214-UPSTREAM-REVIEW","Complete the review in What Counts as Reliable Evidence in Competitor Analysis? before confidence assessment.",IF(AC192="A214-SC-NMC-UNRESOLVED","Resolve the claim status upstream before assigning confidence.",IF(AC192="A214-UPSTREAM-UNRESOLVED","Resolve the claim status upstream before assigning confidence.",IF(AC192="A214-DIRECT-FIT","Narrow or replace the claim and rerun What Counts as Reliable Evidence in Competitor Analysis?.",IF(AC192="A214-DIRECT-FIT-PARTIAL","Submit the separately narrowed proposition approved through What Counts as Reliable Evidence in Competitor Analysis? as the new Exact claim with Direct claim fit set to Yes.",IF(AC192="A214-MISSING-OR-UNCHECKED","Recover or document the required evidence and complete the review in What Counts as Reliable Evidence in Competitor Analysis? before assigning confidence.",IF(AC192="A214-CONTRADICTION","Resolve or preserve the contradiction through How to Handle Contradictory Competitor Evidence before assigning confidence.",IF(AC192="A214-SC-NMC-CONTRADICTION","Resolve or preserve the contradiction through How to Handle Contradictory Competitor Evidence before assigning confidence.",IF(AC192="A214-NOT-ASSIGNABLE-ASSUMPTION","Resolve the material assumption or narrow the claim.",IF(AC192="A214-NOT-ASSIGNABLE-CONTEXT","Establish the relevant context before assigning confidence.",IF(AC192="A214-NOT-ASSIGNABLE-STALE-CURRENT","Update or historically bind the evidence through When Competitor Evidence Becomes Too Old to Use.",IF(AC192="A214-SC-NMC-STALE","Run a fresh assessment with current evidence.",IF(AC192="A214-SC-ASSUMPTION-CONFLICT","Choose a bounded assumption category or remove the detail.",IF(AC192="A214-SC-INDEPENDENCE-UNPROVEN","Trace origins or correct the support category.",IF(AC192="A214-SC-LIMIT-MISSING","Add the exact limitation or correct the upstream outcome.",IF(AC192="A214-SC-NMC-CLAIM-CHANGED","Run a fresh assessment.",IF(AC192="A214-SC-NMC-USE-CHANGED","Run a fresh assessment for the new use.",IF(AC192="A214-SC-UNCLASSIFIED","Return to method governance; do not invent a result.",IF(AC192="A214-LOW-ASSUMPTION","Keep the assumption explicit and seek evidence that could remove it.",IF(AC192="A214-LOW-HISTORICAL","Use only historically bounded wording and seek current evidence.",IF(AC192="A214-LOW-NOT-ESTABLISHED","Trace provenance or collect genuinely independent evidence.",IF(AC192="A214-LOW-SENSITIVE","Collect the evidence most likely to change the result.",IF(AC192="A214-LOW-SINGLE-ORIGIN","Seek genuinely independent corroboration.",IF(AC192="A214-LOW-WEAK-LINES","Strengthen direct support before consequential use.",IF(AC192="A214-MODERATE-HISTORICAL","Do not generalize it to the current decision without fresh evidence.",IF(AC192="A214-MODERATE-LIMITED","Reopen if the named limitation no longer holds.",IF(AC192="A214-MODERATE-NMC","Reopen if the exact claim, use, evidence or context changes.",IF(AC192="A214-MODERATE-ONE-LINE","A second genuinely independent line could change scope or wording.",IF(AC192="A214-MODERATE-SENSITIVE","Name the likely change trigger and keep the statement bounded.",IF(AC192="A214-MODERATE-SHARED-ORIGINS","Seek genuinely independent origins.",IF(AC192="A214-MODERATE-WEAK-LINES","Strengthen the direct evidence and preserve the limitation.",IF(AC192="A214-HIGH-DIRECT-INDEPENDENT","Reopen on the named evidence, context, assumption or decision-use trigger.",IF(AC192="A214-HIGH-INFERENCE-RETAINED","Retain the inference marker and reopen on the named trigger.",IF(AC192="A214-HIGH-NMC","Reopen on the named evidence, context, assumption or decision-use trigger.",""))))))))))))))))))))))))))))))))))))))</x:f>
      </x:c>
      <x:c r="AH192" s="38" t="str">
        <x:f>IF(A192="","",IF(Z192&lt;&gt;"Eligible","",IF(AND(V192="Consequential / high-impact",W192="Hard to reverse"),"CONF-OVERLAY-CONSEQUENCE + CONF-OVERLAY-HARD-TO-REVERSE",IF(AND(AA192="Low confidence",W192="Hard to reverse"),"CONF-OVERLAY-HARD-TO-REVERSE",IF(V192="Consequential / high-impact","CONF-OVERLAY-CONSEQUENCE",IF(W192="Hard to reverse","CONF-OVERLAY-HARD-TO-REVERSE",IF(OR(V192="Material / decision-changing",W192="Costly to reverse"),"CONF-OVERLAY-CONSEQUENCE","")))))))</x:f>
      </x:c>
      <x:c r="AI192" s="38" t="str">
        <x:f>IF(A192="","",IF(Z192&lt;&gt;"Eligible","",IF(AND(V192="Consequential / high-impact",W192="Hard to reverse"),IF(AA192="Low confidence","Independent review and formal approval required; default to deferral, evidence collection or a reversible test.","Independent accountable review and formal approval required before a consequential, hard-to-reverse action."),IF(AND(AA192="Low confidence",W192="Hard to reverse"),"Independent review and formal approval required; default to deferral, evidence collection or a reversible test.",IF(V192="Consequential / high-impact","Independent accountable review and formal approval required.",IF(W192="Hard to reverse","Independent review required before a hard-to-reverse action.",IF(OR(V192="Material / decision-changing",W192="Costly to reverse"),"Accountable reviewer required before material use.","Owner review; reopen on the named trigger.")))))))</x:f>
      </x:c>
      <x:c r="AJ192" s="38" t="str">
        <x:f>IF(A192="","",IF(Z192&lt;&gt;"Eligible","",IF(AND(V192="Consequential / high-impact",W192="Hard to reverse"),IF(AA192="Low confidence","Do not make an irreversible commitment from this Low-confidence assessment.","Prefer a reversible step and proceed only within the recorded scope after independent review; confidence itself is unchanged."),IF(AND(AA192="Low confidence",W192="Hard to reverse"),"Do not make an irreversible commitment from this Low-confidence assessment.",IF(V192="Consequential / high-impact","Proceed only within the recorded scope after independent review; confidence itself is unchanged.",IF(W192="Hard to reverse","Prefer a reversible step until review is complete.",IF(OR(V192="Material / decision-changing",W192="Costly to reverse"),"Use only after accountable review and within the stated boundary.","Proceed within the stated scope and preserve the reopen condition.")))))))</x:f>
      </x:c>
      <x:c r="AK192" s="37"/>
      <x:c r="AL192" s="37"/>
      <x:c r="AM192" s="37"/>
      <x:c r="AN192" s="37"/>
      <x:c r="AO192" s="42"/>
      <x:c r="AP192" s="38" t="str">
        <x:f>IF(A192="","",IF(Z192&lt;&gt;"Eligible","Not active",IF(OR(AND(AN192&lt;&gt;"",NOT(OR(EXACT(AN192,"Yes"),EXACT(AN192,"No")))),AND(AO192&lt;&gt;"",NOT(ISNUMBER(AO192)))),"H00",IF(OR(AK192="",AM192="",AN192=""),"H01",IF(AND(OR(V192="Material / decision-changing",V192="Consequential / high-impact",W192="Costly to reverse",W192="Hard to reverse"),AL192=""),"H02",IF(AND(OR(V192="Consequential / high-impact",W192="Hard to reverse"),AK192&lt;&gt;"",AL192&lt;&gt;"",EXACT(AK192,AL192)),"H03",IF(AND(AN192="Yes",AO192=""),"H04",IF(AND(AN192="No",AO192&lt;&gt;""),"H05","H06"))))))))</x:f>
      </x:c>
      <x:c r="AQ192" s="38" t="str">
        <x:f>IF(A192="","",IF(AP192="Not active","Not active",IF(OR(AP192="H00",AP192="H01",AP192="H04"),"Incomplete",IF(OR(AP192="H02",AP192="H03",AP192="H05"),"Draft","Complete"))))</x:f>
      </x:c>
      <x:c r="AR192" s="38" t="str">
        <x:f>IF(A192="","",IF(AP192="H00","CONF-HANDOFF-INVALID",IF(AP192="H01","CONF-HANDOFF-INCOMPLETE",IF(AP192="H02","CONF-HANDOFF-REVIEWER",IF(AP192="H03","CONF-HANDOFF-INDEPENDENCE",IF(AP192="H04","CONF-HANDOFF-DATE",IF(AP192="H05","CONF-HANDOFF-DATE-NOT-MATERIAL","")))))))</x:f>
      </x:c>
      <x:c r="AS192" s="38" t="str">
        <x:f>IF(A192="","",IF(AP192="H06","Permitted","Prohibited"))</x:f>
      </x:c>
      <x:c r="AT192" s="38" t="str">
        <x:f>IF(A192="","",IF(OR(AB192="P192",AB192="P193",AB192="P195",AB192="P196"),"What Counts as Reliable Evidence in Competitor Analysis?",IF(AB192="P194","Observed, Inferred and Unresolved Evidence",IF(AB192="P197","How to Handle Contradictory Competitor Evidence",IF(AB192="P198","When Competitor Evidence Becomes Too Old to Use","")))))</x:f>
      </x:c>
      <x:c r="AU192" s="38" t="str">
        <x:f>IF(A192="","","SERPIFAI Confidence Statement Method v1.0.1")</x:f>
      </x:c>
      <x:c r="AV192" s="38" t="str">
        <x:f>IF(A192="","","Qualitative evidence-and-uncertainty protocol; not probability, calibrated accuracy, scoring, assurance or a guarantee.")</x:f>
      </x:c>
    </x:row>
    <x:row r="193">
      <x:c r="A193" s="37"/>
      <x:c r="B193" s="37"/>
      <x:c r="C193" s="37"/>
      <x:c r="D193" s="37"/>
      <x:c r="E193" s="42"/>
      <x:c r="F193" s="37"/>
      <x:c r="G193" s="37"/>
      <x:c r="H193" s="37"/>
      <x:c r="I193" s="37"/>
      <x:c r="J193" s="37"/>
      <x:c r="K193" s="37"/>
      <x:c r="L193" s="37"/>
      <x:c r="M193" s="37"/>
      <x:c r="N193" s="37"/>
      <x:c r="O193" s="37"/>
      <x:c r="P193" s="37"/>
      <x:c r="Q193" s="37"/>
      <x:c r="R193" s="37"/>
      <x:c r="S193" s="37"/>
      <x:c r="T193" s="37"/>
      <x:c r="U193" s="37"/>
      <x:c r="V193" s="37"/>
      <x:c r="W193" s="37"/>
      <x:c r="X193" s="38" t="str">
        <x:f>IF(A193="","",IF(NOT(AND(OR(EXACT(F193,"Use"),EXACT(F193,"Use with limits"),EXACT(F193,"Review required"),EXACT(F193,"Refuse claim"),EXACT(F193,"No material change")),OR(EXACT(J193,"Fit"),EXACT(J193,"Limited / weak"),EXACT(J193,"Stale"),EXACT(J193,"Contradictory"),EXACT(J193,"Missing")),OR(EXACT(K193,"Supported"),EXACT(K193,"Inferred"),EXACT(K193,"Unresolved")),OR(EXACT(L193,"Yes"),EXACT(L193,"Partial"),EXACT(L193,"No"),EXACT(L193,"Unknown")),OR(EXACT(M193,"None found"),EXACT(M193,"Apparent contradiction resolved"),EXACT(M193,"Material contradiction unresolved"),EXACT(M193,"Not checked")),OR(EXACT(N193,"None"),EXACT(N193,"Recoverable missing evidence"),EXACT(N193,"Material evidence unavailable"),EXACT(N193,"Unknown")),OR(EXACT(O193,"Multiple independent lines"),EXACT(O193,"One independent line"),EXACT(O193,"Single-origin only"),EXACT(O193,"Not established")),OR(EXACT(Q193,"None"),EXACT(Q193,"Limited and visible"),EXACT(Q193,"Material but bounded"),EXACT(Q193,"Material and unresolved")),OR(EXACT(S193,"Fit for current decision"),EXACT(S193,"Historical but deliberately bounded"),EXACT(S193,"Stale for current decision"),EXACT(S193,"Context not established")),OR(EXACT(T193,"Unlikely to change assessment"),EXACT(T193,"Could change scope or wording"),EXACT(T193,"Likely to change assessment")),OR(EXACT(V193,"Routine / descriptive"),EXACT(V193,"Material / decision-changing"),EXACT(V193,"Consequential / high-impact")),OR(EXACT(W193,"Easy to reverse"),EXACT(W193,"Costly to reverse"),EXACT(W193,"Hard to reverse")),IF(F193="No material change",OR(EXACT(H193,"Unchanged exact claim"),EXACT(H193,"Changed exact claim")),TRUE),IF(F193="No material change",OR(EXACT(I193,"Unchanged decision use"),EXACT(I193,"Changed decision use")),TRUE),IF(OR(O193="Multiple independent lines",O193="One independent line"),OR(EXACT(P193,"Established independent origins"),EXACT(P193,"Shared or dependent origins"),EXACT(P193,"Not established")),TRUE))),"Invalid","Valid"))</x:f>
      </x:c>
      <x:c r="Y193" s="38" t="str">
        <x:f>IF(A193="","",IF(X193="Invalid","Not evaluated after P00",IF(OR(C193="",D193="",F193="",IF(F193="No material change",OR(H193="",I193=""),FALSE),J193="",K193="",L193="",M193="",N193="",O193="",IF(OR(O193="Multiple independent lines",O193="One independent line"),P193="",FALSE),Q193="",IF(Q193&lt;&gt;"None",R193="",FALSE),S193="",T193="",U193="",V193="",W193=""),"Incomplete","Complete")))</x:f>
      </x:c>
      <x:c r="Z193" s="38" t="str">
        <x:f>IF(A193="","",IF(AB193="P00","Invalid controlled input",IF(AB193="P01","Incomplete",IF(OR(AB193="P02",AB193="P03",AB193="P04",AB193="P05",AB193="P06",AB193="P07",AB193="P08",AB193="P09"),"Not eligible","Eligible"))))</x:f>
      </x:c>
      <x:c r="AA193" s="38" t="str">
        <x:f>IF(A193="","",IF(AB193="P00","No confidence assigned",IF(AB193="P01","No confidence result",IF(OR(AB193="P02",AB193="P03",AB193="P04",AB193="P05",AB193="P06",AB193="P07",AB193="P08",AB193="P09"),"Confidence not assignable",IF(AB193="P10","Low confidence",IF(AB193="P11","Moderate confidence","High confidence"))))))</x:f>
      </x:c>
      <x:c r="AB193" s="38" t="str">
        <x:f>IF(A193="","",IF(X193="Invalid","P00",IF(Y193="Incomplete","P01",IF(F193="Refuse claim","P02",IF(F193="Review required","P03",IF(K193="Unresolved","P04",IF(OR(L193="No",L193="Unknown",L193="Partial"),"P05",IF(OR(J193="Missing",N193&lt;&gt;"None",M193="Not checked"),"P06",IF(OR(J193="Contradictory",M193="Material contradiction unresolved"),"P07",IF(OR(J193="Stale",S193="Stale for current decision",S193="Context not established",Q193="Material and unresolved"),"P08",IF(OR(AND(F193="Use with limits",G193=""),AND(F193="No material change",H193="Changed exact claim"),AND(F193="No material change",I193="Changed decision use"),AND(OR(O193="Multiple independent lines",O193="One independent line"),P193="Not established"),AND(Q193="None",R193&lt;&gt;"")),"P09",IF(OR(Q193="Material but bounded",AND(S193="Historical but deliberately bounded",J193="Limited / weak"),O193="Not established",AND(J193="Limited / weak",O193="Multiple independent lines",P193="Established independent origins",T193="Likely to change assessment"),AND(O193="Single-origin only",NOT(AND(F193="Use",J193="Fit",OR(K193="Supported",K193="Inferred"),L193="Yes",OR(M193="None found",M193="Apparent contradiction resolved"),N193="None",O193="Single-origin only",OR(Q193="None",Q193="Limited and visible"),S193="Fit for current decision",T193="Unlikely to change assessment"))),T193="Likely to change assessment"),"P10",IF(OR(AND(F193="No material change",NOT(AND(OR(F193="Use",F193="No material change"),IF(F193="No material change",AND(H193="Unchanged exact claim",I193="Unchanged decision use"),TRUE),J193="Fit",OR(K193="Supported",K193="Inferred"),L193="Yes",OR(M193="None found",M193="Apparent contradiction resolved"),N193="None",O193="Multiple independent lines",P193="Established independent origins",OR(Q193="None",Q193="Limited and visible"),S193="Fit for current decision",T193="Unlikely to change assessment"))),F193="Use with limits",S193="Historical but deliberately bounded",P193="Shared or dependent origins",O193="One independent line",AND(F193="Use",J193="Fit",OR(K193="Supported",K193="Inferred"),L193="Yes",OR(M193="None found",M193="Apparent contradiction resolved"),N193="None",O193="Single-origin only",OR(Q193="None",Q193="Limited and visible"),S193="Fit for current decision",T193="Unlikely to change assessment"),AND(J193="Limited / weak",O193="Multiple independent lines",P193="Established independent origins",OR(T193="Unlikely to change assessment",T193="Could change scope or wording")),T193="Could change scope or wording"),"P11",IF(AND(OR(F193="Use",F193="No material change"),IF(F193="No material change",AND(H193="Unchanged exact claim",I193="Unchanged decision use"),TRUE),J193="Fit",OR(K193="Supported",K193="Inferred"),L193="Yes",OR(M193="None found",M193="Apparent contradiction resolved"),N193="None",O193="Multiple independent lines",P193="Established independent origins",OR(Q193="None",Q193="Limited and visible"),S193="Fit for current decision",T193="Unlikely to change assessment"),"P12","P09"))))))))))))))</x:f>
      </x:c>
      <x:c r="AC193" s="38" t="str">
        <x:f>IF(A193="","",IF(AB193="P00","CONF-TECH-INVALID-ENUM",IF(AB193="P01","CONF-INCOMPLETE",IF(AB193="P02","CONF-UPSTREAM-REFUSE",IF(AB193="P03","CONF-UPSTREAM-REVIEW",IF(AB193="P04",IF(F193="No material change","CONF-SC-NMC-UNRESOLVED","CONF-UPSTREAM-UNRESOLVED"),IF(AB193="P05",IF(L193="Partial","CONF-DIRECT-FIT-PARTIAL","CONF-DIRECT-FIT"),IF(AB193="P06","CONF-MISSING-OR-UNCHECKED",IF(AB193="P07",IF(F193="No material change","CONF-SC-NMC-CONTRADICTION","CONF-CONTRADICTION"),IF(AB193="P08",IF(Q193="Material and unresolved","CONF-NOT-ASSIGNABLE-ASSUMPTION",IF(AND(F193="No material change",OR(J193="Stale",S193="Stale for current decision")),"CONF-SC-NMC-STALE",IF(S193="Context not established","CONF-NOT-ASSIGNABLE-CONTEXT","CONF-NOT-ASSIGNABLE-STALE-CURRENT"))),IF(AB193="P09",IF(AND(F193="Use with limits",G193=""),"CONF-SC-LIMIT-MISSING",IF(AND(F193="No material change",H193="Changed exact claim"),"CONF-SC-NMC-CLAIM-CHANGED",IF(AND(F193="No material change",I193="Changed decision use"),"CONF-SC-NMC-USE-CHANGED",IF(AND(OR(O193="Multiple independent lines",O193="One independent line"),P193="Not established"),"CONF-SC-INDEPENDENCE-UNPROVEN",IF(AND(Q193="None",R193&lt;&gt;""),"CONF-SC-ASSUMPTION-CONFLICT","CONF-SC-UNCLASSIFIED"))))),IF(AB193="P10",IF(Q193="Material but bounded","CONF-LOW-ASSUMPTION",IF(AND(S193="Historical but deliberately bounded",J193="Limited / weak"),"CONF-LOW-HISTORICAL",IF(O193="Not established","CONF-LOW-NOT-ESTABLISHED",IF(AND(J193="Limited / weak",O193="Multiple independent lines",P193="Established independent origins",T193="Likely to change assessment"),"CONF-LOW-WEAK-LINES",IF(AND(O193="Single-origin only",NOT(AND(F193="Use",J193="Fit",OR(K193="Supported",K193="Inferred"),L193="Yes",OR(M193="None found",M193="Apparent contradiction resolved"),N193="None",O193="Single-origin only",OR(Q193="None",Q193="Limited and visible"),S193="Fit for current decision",T193="Unlikely to change assessment"))),"CONF-LOW-SINGLE-ORIGIN","CONF-LOW-SENSITIVE"))))),IF(AB193="P11",IF(F193="No material change","CONF-MODERATE-NMC",IF(F193="Use with limits","CONF-MODERATE-LIMITED",IF(S193="Historical but deliberately bounded","CONF-MODERATE-HISTORICAL",IF(P193="Shared or dependent origins","CONF-MODERATE-SHARED-ORIGINS",IF(OR(O193="One independent line",AND(F193="Use",J193="Fit",OR(K193="Supported",K193="Inferred"),L193="Yes",OR(M193="None found",M193="Apparent contradiction resolved"),N193="None",O193="Single-origin only",OR(Q193="None",Q193="Limited and visible"),S193="Fit for current decision",T193="Unlikely to change assessment")),"CONF-MODERATE-ONE-LINE",IF(AND(J193="Limited / weak",O193="Multiple independent lines",P193="Established independent origins",OR(T193="Unlikely to change assessment",T193="Could change scope or wording")),"CONF-MODERATE-WEAK-LINES","CONF-MODERATE-SENSITIVE")))))),IF(AB193="P12",IF(F193="No material change","CONF-HIGH-NMC",IF(K193="Inferred","CONF-HIGH-INFERENCE-RETAINED","CONF-HIGH-DIRECT-INDEPENDENT")),""))))))))))))))</x:f>
      </x:c>
      <x:c r="AD193" s="38" t="str">
        <x:f>IF(A193="","",IF(AC193="A215-TECH-INVALID-ENUM","One or more active Stage 1 controlled values are invalid.",IF(AC193="A215-INCOMPLETE","The active Stage 1 assessment is incomplete.",IF(AC193="A215-UPSTREAM-REFUSE","What Counts as Reliable Evidence in Competitor Analysis? returned Refuse claim.",IF(AC193="A215-UPSTREAM-REVIEW","What Counts as Reliable Evidence in Competitor Analysis? returned Review required.",IF(AC193="A215-SC-NMC-UNRESOLVED","The no-material-change claim remains unresolved.",IF(AC193="A215-UPSTREAM-UNRESOLVED","The claim remains unresolved.",IF(AC193="A215-DIRECT-FIT","The evidence does not directly fit the exact submitted claim.",IF(AC193="A215-DIRECT-FIT-PARTIAL","The submitted claim only partially fits the evidence.",IF(AC193="A215-MISSING-OR-UNCHECKED","Required evidence is missing, unavailable, unknown, or contradiction checking is incomplete.",IF(AC193="A215-CONTRADICTION","A material contradiction remains unresolved.",IF(AC193="A215-SC-NMC-CONTRADICTION","The no-material-change submission contains an unresolved material contradiction.",IF(AC193="A215-NOT-ASSIGNABLE-ASSUMPTION","A material assumption remains unresolved.",IF(AC193="A215-NOT-ASSIGNABLE-CONTEXT","The relevant context is not established.",IF(AC193="A215-NOT-ASSIGNABLE-STALE-CURRENT","The evidence or context is stale for the current decision.",IF(AC193="A215-SC-NMC-STALE","The no-material-change assessment is stale for the current decision.",IF(AC193="A215-SC-ASSUMPTION-CONFLICT","The assumption category and detail conflict.",IF(AC193="A215-SC-INDEPENDENCE-UNPROVEN","Independent origins are not established.",IF(AC193="A215-SC-LIMIT-MISSING","Use with limits requires a named limitation.",IF(AC193="A215-SC-NMC-CLAIM-CHANGED","The exact claim changed, so prior confidence cannot be carried forward.",IF(AC193="A215-SC-NMC-USE-CHANGED","The decision use changed.",IF(AC193="A215-SC-UNCLASSIFIED","The valid input combination has no authorized classification.",IF(AC193="A215-LOW-ASSUMPTION","A bounded material assumption makes the eligible assessment fragile.",IF(AC193="A215-LOW-HISTORICAL","Historical, weak support makes the assessment fragile.",IF(AC193="A215-LOW-NOT-ESTABLISHED","Support exists but independent support is not established.",IF(AC193="A215-LOW-SENSITIVE","Plausible new evidence is likely to change the assessment.",IF(AC193="A215-LOW-SINGLE-ORIGIN","The eligible assessment depends on one origin and fails the stable single-origin conjunction.",IF(AC193="A215-LOW-WEAK-LINES","Multiple independent lines remain weak and the result is likely to change.",IF(AC193="A215-MODERATE-HISTORICAL","The evidence supports a deliberately historical, bounded assessment.",IF(AC193="A215-MODERATE-LIMITED","The assessment is eligible only within the named limitation.",IF(AC193="A215-MODERATE-NMC","The unchanged assessment remains eligible but retains meaningful uncertainty.",IF(AC193="A215-MODERATE-ONE-LINE","The assessment rests on one effective line of support.",IF(AC193="A215-MODERATE-SENSITIVE","Meaningful new evidence could change the scope or wording.",IF(AC193="A215-MODERATE-SHARED-ORIGINS","The lines share or depend on common origins, reducing independent corroboration.",IF(AC193="A215-MODERATE-WEAK-LINES","Established independent origins support the assessment, but the evidence remains limited or weak.",IF(AC193="A215-HIGH-DIRECT-INDEPENDENT","Direct, coherent support with established independent origins and limited visible assumptions supports the bounded assessment.",IF(AC193="A215-HIGH-INFERENCE-RETAINED","Direct, coherent support with established independent origins supports the bounded inference; it remains explicitly an inference.",IF(AC193="A215-HIGH-NMC","The exact claim and decision use are unchanged and the strong-support conditions remain satisfied.",""))))))))))))))))))))))))))))))))))))))</x:f>
      </x:c>
      <x:c r="AE193" s="38" t="str">
        <x:f>IF(A193="","",IF(Z193="Invalid controlled input","No confidence statement is permitted.",IF(Z193="Incomplete","No confidence statement is permitted until Stage 1 is complete.",IF(Z193="Not eligible","Confidence not assignable: no confidence statement is permitted for "&amp;C193&amp;" because "&amp;AD193&amp;" "&amp;AG193,IF(AA193="High confidence",IF(K193="Inferred","The evidence supports the inference that ","The available evidence strongly supports the assessment that ")&amp;C193&amp;", with High confidence within "&amp;D193&amp;". The principal remaining uncertainty is "&amp;U193,IF(AA193="Moderate confidence",IF(K193="Inferred","The evidence supports the inference that ","The available evidence supports the assessment that ")&amp;C193&amp;", with Moderate confidence within "&amp;D193&amp;". "&amp;U193&amp;" could change its scope or wording.",IF(K193="Inferred","The limited evidence supports the provisional inference that ","Limited evidence weakly supports the bounded assessment that ")&amp;C193&amp;". Treat it as provisional because "&amp;U193))))))</x:f>
      </x:c>
      <x:c r="AF193" s="38" t="str">
        <x:f>IF(A193="","",IF(Z193="Invalid controlled input","Do not preserve or reuse a previous result.",IF(Z193="Incomplete","Do not infer a result from partial inputs.",IF(Z193="Not eligible","Do not use High, Moderate or Low confidence, zero confidence, very low confidence, or wording that presents the claim as established.",IF(AA193="High confidence","Do not say certain, proven, guaranteed, definitely, conclusive, established fact, or assign a numerical probability.",IF(AA193="Moderate confidence","Do not say definitive, conclusive, established fact, or attach a percentage band.","Do not say shows, confirms, demonstrates as established, or use Low confidence to rescue an unsupported claim."))))))</x:f>
      </x:c>
      <x:c r="AG193" s="38" t="str">
        <x:f>IF(A193="","",IF(AC193="A215-TECH-INVALID-ENUM","Correct the exact invalid value and resubmit.",IF(AC193="A215-INCOMPLETE","Complete every active Stage 1 field.",IF(AC193="A215-UPSTREAM-REFUSE","Resolve or replace the refused claim through What Counts as Reliable Evidence in Competitor Analysis?.",IF(AC193="A215-UPSTREAM-REVIEW","Complete the review in What Counts as Reliable Evidence in Competitor Analysis? before confidence assessment.",IF(AC193="A215-SC-NMC-UNRESOLVED","Resolve the claim status upstream before assigning confidence.",IF(AC193="A215-UPSTREAM-UNRESOLVED","Resolve the claim status upstream before assigning confidence.",IF(AC193="A215-DIRECT-FIT","Narrow or replace the claim and rerun What Counts as Reliable Evidence in Competitor Analysis?.",IF(AC193="A215-DIRECT-FIT-PARTIAL","Submit the separately narrowed proposition approved through What Counts as Reliable Evidence in Competitor Analysis? as the new Exact claim with Direct claim fit set to Yes.",IF(AC193="A215-MISSING-OR-UNCHECKED","Recover or document the required evidence and complete the review in What Counts as Reliable Evidence in Competitor Analysis? before assigning confidence.",IF(AC193="A215-CONTRADICTION","Resolve or preserve the contradiction through How to Handle Contradictory Competitor Evidence before assigning confidence.",IF(AC193="A215-SC-NMC-CONTRADICTION","Resolve or preserve the contradiction through How to Handle Contradictory Competitor Evidence before assigning confidence.",IF(AC193="A215-NOT-ASSIGNABLE-ASSUMPTION","Resolve the material assumption or narrow the claim.",IF(AC193="A215-NOT-ASSIGNABLE-CONTEXT","Establish the relevant context before assigning confidence.",IF(AC193="A215-NOT-ASSIGNABLE-STALE-CURRENT","Update or historically bind the evidence through When Competitor Evidence Becomes Too Old to Use.",IF(AC193="A215-SC-NMC-STALE","Run a fresh assessment with current evidence.",IF(AC193="A215-SC-ASSUMPTION-CONFLICT","Choose a bounded assumption category or remove the detail.",IF(AC193="A215-SC-INDEPENDENCE-UNPROVEN","Trace origins or correct the support category.",IF(AC193="A215-SC-LIMIT-MISSING","Add the exact limitation or correct the upstream outcome.",IF(AC193="A215-SC-NMC-CLAIM-CHANGED","Run a fresh assessment.",IF(AC193="A215-SC-NMC-USE-CHANGED","Run a fresh assessment for the new use.",IF(AC193="A215-SC-UNCLASSIFIED","Return to method governance; do not invent a result.",IF(AC193="A215-LOW-ASSUMPTION","Keep the assumption explicit and seek evidence that could remove it.",IF(AC193="A215-LOW-HISTORICAL","Use only historically bounded wording and seek current evidence.",IF(AC193="A215-LOW-NOT-ESTABLISHED","Trace provenance or collect genuinely independent evidence.",IF(AC193="A215-LOW-SENSITIVE","Collect the evidence most likely to change the result.",IF(AC193="A215-LOW-SINGLE-ORIGIN","Seek genuinely independent corroboration.",IF(AC193="A215-LOW-WEAK-LINES","Strengthen direct support before consequential use.",IF(AC193="A215-MODERATE-HISTORICAL","Do not generalize it to the current decision without fresh evidence.",IF(AC193="A215-MODERATE-LIMITED","Reopen if the named limitation no longer holds.",IF(AC193="A215-MODERATE-NMC","Reopen if the exact claim, use, evidence or context changes.",IF(AC193="A215-MODERATE-ONE-LINE","A second genuinely independent line could change scope or wording.",IF(AC193="A215-MODERATE-SENSITIVE","Name the likely change trigger and keep the statement bounded.",IF(AC193="A215-MODERATE-SHARED-ORIGINS","Seek genuinely independent origins.",IF(AC193="A215-MODERATE-WEAK-LINES","Strengthen the direct evidence and preserve the limitation.",IF(AC193="A215-HIGH-DIRECT-INDEPENDENT","Reopen on the named evidence, context, assumption or decision-use trigger.",IF(AC193="A215-HIGH-INFERENCE-RETAINED","Retain the inference marker and reopen on the named trigger.",IF(AC193="A215-HIGH-NMC","Reopen on the named evidence, context, assumption or decision-use trigger.",""))))))))))))))))))))))))))))))))))))))</x:f>
      </x:c>
      <x:c r="AH193" s="38" t="str">
        <x:f>IF(A193="","",IF(Z193&lt;&gt;"Eligible","",IF(AND(V193="Consequential / high-impact",W193="Hard to reverse"),"CONF-OVERLAY-CONSEQUENCE + CONF-OVERLAY-HARD-TO-REVERSE",IF(AND(AA193="Low confidence",W193="Hard to reverse"),"CONF-OVERLAY-HARD-TO-REVERSE",IF(V193="Consequential / high-impact","CONF-OVERLAY-CONSEQUENCE",IF(W193="Hard to reverse","CONF-OVERLAY-HARD-TO-REVERSE",IF(OR(V193="Material / decision-changing",W193="Costly to reverse"),"CONF-OVERLAY-CONSEQUENCE","")))))))</x:f>
      </x:c>
      <x:c r="AI193" s="38" t="str">
        <x:f>IF(A193="","",IF(Z193&lt;&gt;"Eligible","",IF(AND(V193="Consequential / high-impact",W193="Hard to reverse"),IF(AA193="Low confidence","Independent review and formal approval required; default to deferral, evidence collection or a reversible test.","Independent accountable review and formal approval required before a consequential, hard-to-reverse action."),IF(AND(AA193="Low confidence",W193="Hard to reverse"),"Independent review and formal approval required; default to deferral, evidence collection or a reversible test.",IF(V193="Consequential / high-impact","Independent accountable review and formal approval required.",IF(W193="Hard to reverse","Independent review required before a hard-to-reverse action.",IF(OR(V193="Material / decision-changing",W193="Costly to reverse"),"Accountable reviewer required before material use.","Owner review; reopen on the named trigger.")))))))</x:f>
      </x:c>
      <x:c r="AJ193" s="38" t="str">
        <x:f>IF(A193="","",IF(Z193&lt;&gt;"Eligible","",IF(AND(V193="Consequential / high-impact",W193="Hard to reverse"),IF(AA193="Low confidence","Do not make an irreversible commitment from this Low-confidence assessment.","Prefer a reversible step and proceed only within the recorded scope after independent review; confidence itself is unchanged."),IF(AND(AA193="Low confidence",W193="Hard to reverse"),"Do not make an irreversible commitment from this Low-confidence assessment.",IF(V193="Consequential / high-impact","Proceed only within the recorded scope after independent review; confidence itself is unchanged.",IF(W193="Hard to reverse","Prefer a reversible step until review is complete.",IF(OR(V193="Material / decision-changing",W193="Costly to reverse"),"Use only after accountable review and within the stated boundary.","Proceed within the stated scope and preserve the reopen condition.")))))))</x:f>
      </x:c>
      <x:c r="AK193" s="37"/>
      <x:c r="AL193" s="37"/>
      <x:c r="AM193" s="37"/>
      <x:c r="AN193" s="37"/>
      <x:c r="AO193" s="42"/>
      <x:c r="AP193" s="38" t="str">
        <x:f>IF(A193="","",IF(Z193&lt;&gt;"Eligible","Not active",IF(OR(AND(AN193&lt;&gt;"",NOT(OR(EXACT(AN193,"Yes"),EXACT(AN193,"No")))),AND(AO193&lt;&gt;"",NOT(ISNUMBER(AO193)))),"H00",IF(OR(AK193="",AM193="",AN193=""),"H01",IF(AND(OR(V193="Material / decision-changing",V193="Consequential / high-impact",W193="Costly to reverse",W193="Hard to reverse"),AL193=""),"H02",IF(AND(OR(V193="Consequential / high-impact",W193="Hard to reverse"),AK193&lt;&gt;"",AL193&lt;&gt;"",EXACT(AK193,AL193)),"H03",IF(AND(AN193="Yes",AO193=""),"H04",IF(AND(AN193="No",AO193&lt;&gt;""),"H05","H06"))))))))</x:f>
      </x:c>
      <x:c r="AQ193" s="38" t="str">
        <x:f>IF(A193="","",IF(AP193="Not active","Not active",IF(OR(AP193="H00",AP193="H01",AP193="H04"),"Incomplete",IF(OR(AP193="H02",AP193="H03",AP193="H05"),"Draft","Complete"))))</x:f>
      </x:c>
      <x:c r="AR193" s="38" t="str">
        <x:f>IF(A193="","",IF(AP193="H00","CONF-HANDOFF-INVALID",IF(AP193="H01","CONF-HANDOFF-INCOMPLETE",IF(AP193="H02","CONF-HANDOFF-REVIEWER",IF(AP193="H03","CONF-HANDOFF-INDEPENDENCE",IF(AP193="H04","CONF-HANDOFF-DATE",IF(AP193="H05","CONF-HANDOFF-DATE-NOT-MATERIAL","")))))))</x:f>
      </x:c>
      <x:c r="AS193" s="38" t="str">
        <x:f>IF(A193="","",IF(AP193="H06","Permitted","Prohibited"))</x:f>
      </x:c>
      <x:c r="AT193" s="38" t="str">
        <x:f>IF(A193="","",IF(OR(AB193="P193",AB193="P194",AB193="P196",AB193="P197"),"What Counts as Reliable Evidence in Competitor Analysis?",IF(AB193="P195","Observed, Inferred and Unresolved Evidence",IF(AB193="P198","How to Handle Contradictory Competitor Evidence",IF(AB193="P199","When Competitor Evidence Becomes Too Old to Use","")))))</x:f>
      </x:c>
      <x:c r="AU193" s="38" t="str">
        <x:f>IF(A193="","","SERPIFAI Confidence Statement Method v1.0.1")</x:f>
      </x:c>
      <x:c r="AV193" s="38" t="str">
        <x:f>IF(A193="","","Qualitative evidence-and-uncertainty protocol; not probability, calibrated accuracy, scoring, assurance or a guarantee.")</x:f>
      </x:c>
    </x:row>
    <x:row r="194">
      <x:c r="A194" s="37"/>
      <x:c r="B194" s="37"/>
      <x:c r="C194" s="37"/>
      <x:c r="D194" s="37"/>
      <x:c r="E194" s="42"/>
      <x:c r="F194" s="37"/>
      <x:c r="G194" s="37"/>
      <x:c r="H194" s="37"/>
      <x:c r="I194" s="37"/>
      <x:c r="J194" s="37"/>
      <x:c r="K194" s="37"/>
      <x:c r="L194" s="37"/>
      <x:c r="M194" s="37"/>
      <x:c r="N194" s="37"/>
      <x:c r="O194" s="37"/>
      <x:c r="P194" s="37"/>
      <x:c r="Q194" s="37"/>
      <x:c r="R194" s="37"/>
      <x:c r="S194" s="37"/>
      <x:c r="T194" s="37"/>
      <x:c r="U194" s="37"/>
      <x:c r="V194" s="37"/>
      <x:c r="W194" s="37"/>
      <x:c r="X194" s="38" t="str">
        <x:f>IF(A194="","",IF(NOT(AND(OR(EXACT(F194,"Use"),EXACT(F194,"Use with limits"),EXACT(F194,"Review required"),EXACT(F194,"Refuse claim"),EXACT(F194,"No material change")),OR(EXACT(J194,"Fit"),EXACT(J194,"Limited / weak"),EXACT(J194,"Stale"),EXACT(J194,"Contradictory"),EXACT(J194,"Missing")),OR(EXACT(K194,"Supported"),EXACT(K194,"Inferred"),EXACT(K194,"Unresolved")),OR(EXACT(L194,"Yes"),EXACT(L194,"Partial"),EXACT(L194,"No"),EXACT(L194,"Unknown")),OR(EXACT(M194,"None found"),EXACT(M194,"Apparent contradiction resolved"),EXACT(M194,"Material contradiction unresolved"),EXACT(M194,"Not checked")),OR(EXACT(N194,"None"),EXACT(N194,"Recoverable missing evidence"),EXACT(N194,"Material evidence unavailable"),EXACT(N194,"Unknown")),OR(EXACT(O194,"Multiple independent lines"),EXACT(O194,"One independent line"),EXACT(O194,"Single-origin only"),EXACT(O194,"Not established")),OR(EXACT(Q194,"None"),EXACT(Q194,"Limited and visible"),EXACT(Q194,"Material but bounded"),EXACT(Q194,"Material and unresolved")),OR(EXACT(S194,"Fit for current decision"),EXACT(S194,"Historical but deliberately bounded"),EXACT(S194,"Stale for current decision"),EXACT(S194,"Context not established")),OR(EXACT(T194,"Unlikely to change assessment"),EXACT(T194,"Could change scope or wording"),EXACT(T194,"Likely to change assessment")),OR(EXACT(V194,"Routine / descriptive"),EXACT(V194,"Material / decision-changing"),EXACT(V194,"Consequential / high-impact")),OR(EXACT(W194,"Easy to reverse"),EXACT(W194,"Costly to reverse"),EXACT(W194,"Hard to reverse")),IF(F194="No material change",OR(EXACT(H194,"Unchanged exact claim"),EXACT(H194,"Changed exact claim")),TRUE),IF(F194="No material change",OR(EXACT(I194,"Unchanged decision use"),EXACT(I194,"Changed decision use")),TRUE),IF(OR(O194="Multiple independent lines",O194="One independent line"),OR(EXACT(P194,"Established independent origins"),EXACT(P194,"Shared or dependent origins"),EXACT(P194,"Not established")),TRUE))),"Invalid","Valid"))</x:f>
      </x:c>
      <x:c r="Y194" s="38" t="str">
        <x:f>IF(A194="","",IF(X194="Invalid","Not evaluated after P00",IF(OR(C194="",D194="",F194="",IF(F194="No material change",OR(H194="",I194=""),FALSE),J194="",K194="",L194="",M194="",N194="",O194="",IF(OR(O194="Multiple independent lines",O194="One independent line"),P194="",FALSE),Q194="",IF(Q194&lt;&gt;"None",R194="",FALSE),S194="",T194="",U194="",V194="",W194=""),"Incomplete","Complete")))</x:f>
      </x:c>
      <x:c r="Z194" s="38" t="str">
        <x:f>IF(A194="","",IF(AB194="P00","Invalid controlled input",IF(AB194="P01","Incomplete",IF(OR(AB194="P02",AB194="P03",AB194="P04",AB194="P05",AB194="P06",AB194="P07",AB194="P08",AB194="P09"),"Not eligible","Eligible"))))</x:f>
      </x:c>
      <x:c r="AA194" s="38" t="str">
        <x:f>IF(A194="","",IF(AB194="P00","No confidence assigned",IF(AB194="P01","No confidence result",IF(OR(AB194="P02",AB194="P03",AB194="P04",AB194="P05",AB194="P06",AB194="P07",AB194="P08",AB194="P09"),"Confidence not assignable",IF(AB194="P10","Low confidence",IF(AB194="P11","Moderate confidence","High confidence"))))))</x:f>
      </x:c>
      <x:c r="AB194" s="38" t="str">
        <x:f>IF(A194="","",IF(X194="Invalid","P00",IF(Y194="Incomplete","P01",IF(F194="Refuse claim","P02",IF(F194="Review required","P03",IF(K194="Unresolved","P04",IF(OR(L194="No",L194="Unknown",L194="Partial"),"P05",IF(OR(J194="Missing",N194&lt;&gt;"None",M194="Not checked"),"P06",IF(OR(J194="Contradictory",M194="Material contradiction unresolved"),"P07",IF(OR(J194="Stale",S194="Stale for current decision",S194="Context not established",Q194="Material and unresolved"),"P08",IF(OR(AND(F194="Use with limits",G194=""),AND(F194="No material change",H194="Changed exact claim"),AND(F194="No material change",I194="Changed decision use"),AND(OR(O194="Multiple independent lines",O194="One independent line"),P194="Not established"),AND(Q194="None",R194&lt;&gt;"")),"P09",IF(OR(Q194="Material but bounded",AND(S194="Historical but deliberately bounded",J194="Limited / weak"),O194="Not established",AND(J194="Limited / weak",O194="Multiple independent lines",P194="Established independent origins",T194="Likely to change assessment"),AND(O194="Single-origin only",NOT(AND(F194="Use",J194="Fit",OR(K194="Supported",K194="Inferred"),L194="Yes",OR(M194="None found",M194="Apparent contradiction resolved"),N194="None",O194="Single-origin only",OR(Q194="None",Q194="Limited and visible"),S194="Fit for current decision",T194="Unlikely to change assessment"))),T194="Likely to change assessment"),"P10",IF(OR(AND(F194="No material change",NOT(AND(OR(F194="Use",F194="No material change"),IF(F194="No material change",AND(H194="Unchanged exact claim",I194="Unchanged decision use"),TRUE),J194="Fit",OR(K194="Supported",K194="Inferred"),L194="Yes",OR(M194="None found",M194="Apparent contradiction resolved"),N194="None",O194="Multiple independent lines",P194="Established independent origins",OR(Q194="None",Q194="Limited and visible"),S194="Fit for current decision",T194="Unlikely to change assessment"))),F194="Use with limits",S194="Historical but deliberately bounded",P194="Shared or dependent origins",O194="One independent line",AND(F194="Use",J194="Fit",OR(K194="Supported",K194="Inferred"),L194="Yes",OR(M194="None found",M194="Apparent contradiction resolved"),N194="None",O194="Single-origin only",OR(Q194="None",Q194="Limited and visible"),S194="Fit for current decision",T194="Unlikely to change assessment"),AND(J194="Limited / weak",O194="Multiple independent lines",P194="Established independent origins",OR(T194="Unlikely to change assessment",T194="Could change scope or wording")),T194="Could change scope or wording"),"P11",IF(AND(OR(F194="Use",F194="No material change"),IF(F194="No material change",AND(H194="Unchanged exact claim",I194="Unchanged decision use"),TRUE),J194="Fit",OR(K194="Supported",K194="Inferred"),L194="Yes",OR(M194="None found",M194="Apparent contradiction resolved"),N194="None",O194="Multiple independent lines",P194="Established independent origins",OR(Q194="None",Q194="Limited and visible"),S194="Fit for current decision",T194="Unlikely to change assessment"),"P12","P09"))))))))))))))</x:f>
      </x:c>
      <x:c r="AC194" s="38" t="str">
        <x:f>IF(A194="","",IF(AB194="P00","CONF-TECH-INVALID-ENUM",IF(AB194="P01","CONF-INCOMPLETE",IF(AB194="P02","CONF-UPSTREAM-REFUSE",IF(AB194="P03","CONF-UPSTREAM-REVIEW",IF(AB194="P04",IF(F194="No material change","CONF-SC-NMC-UNRESOLVED","CONF-UPSTREAM-UNRESOLVED"),IF(AB194="P05",IF(L194="Partial","CONF-DIRECT-FIT-PARTIAL","CONF-DIRECT-FIT"),IF(AB194="P06","CONF-MISSING-OR-UNCHECKED",IF(AB194="P07",IF(F194="No material change","CONF-SC-NMC-CONTRADICTION","CONF-CONTRADICTION"),IF(AB194="P08",IF(Q194="Material and unresolved","CONF-NOT-ASSIGNABLE-ASSUMPTION",IF(AND(F194="No material change",OR(J194="Stale",S194="Stale for current decision")),"CONF-SC-NMC-STALE",IF(S194="Context not established","CONF-NOT-ASSIGNABLE-CONTEXT","CONF-NOT-ASSIGNABLE-STALE-CURRENT"))),IF(AB194="P09",IF(AND(F194="Use with limits",G194=""),"CONF-SC-LIMIT-MISSING",IF(AND(F194="No material change",H194="Changed exact claim"),"CONF-SC-NMC-CLAIM-CHANGED",IF(AND(F194="No material change",I194="Changed decision use"),"CONF-SC-NMC-USE-CHANGED",IF(AND(OR(O194="Multiple independent lines",O194="One independent line"),P194="Not established"),"CONF-SC-INDEPENDENCE-UNPROVEN",IF(AND(Q194="None",R194&lt;&gt;""),"CONF-SC-ASSUMPTION-CONFLICT","CONF-SC-UNCLASSIFIED"))))),IF(AB194="P10",IF(Q194="Material but bounded","CONF-LOW-ASSUMPTION",IF(AND(S194="Historical but deliberately bounded",J194="Limited / weak"),"CONF-LOW-HISTORICAL",IF(O194="Not established","CONF-LOW-NOT-ESTABLISHED",IF(AND(J194="Limited / weak",O194="Multiple independent lines",P194="Established independent origins",T194="Likely to change assessment"),"CONF-LOW-WEAK-LINES",IF(AND(O194="Single-origin only",NOT(AND(F194="Use",J194="Fit",OR(K194="Supported",K194="Inferred"),L194="Yes",OR(M194="None found",M194="Apparent contradiction resolved"),N194="None",O194="Single-origin only",OR(Q194="None",Q194="Limited and visible"),S194="Fit for current decision",T194="Unlikely to change assessment"))),"CONF-LOW-SINGLE-ORIGIN","CONF-LOW-SENSITIVE"))))),IF(AB194="P11",IF(F194="No material change","CONF-MODERATE-NMC",IF(F194="Use with limits","CONF-MODERATE-LIMITED",IF(S194="Historical but deliberately bounded","CONF-MODERATE-HISTORICAL",IF(P194="Shared or dependent origins","CONF-MODERATE-SHARED-ORIGINS",IF(OR(O194="One independent line",AND(F194="Use",J194="Fit",OR(K194="Supported",K194="Inferred"),L194="Yes",OR(M194="None found",M194="Apparent contradiction resolved"),N194="None",O194="Single-origin only",OR(Q194="None",Q194="Limited and visible"),S194="Fit for current decision",T194="Unlikely to change assessment")),"CONF-MODERATE-ONE-LINE",IF(AND(J194="Limited / weak",O194="Multiple independent lines",P194="Established independent origins",OR(T194="Unlikely to change assessment",T194="Could change scope or wording")),"CONF-MODERATE-WEAK-LINES","CONF-MODERATE-SENSITIVE")))))),IF(AB194="P12",IF(F194="No material change","CONF-HIGH-NMC",IF(K194="Inferred","CONF-HIGH-INFERENCE-RETAINED","CONF-HIGH-DIRECT-INDEPENDENT")),""))))))))))))))</x:f>
      </x:c>
      <x:c r="AD194" s="38" t="str">
        <x:f>IF(A194="","",IF(AC194="A216-TECH-INVALID-ENUM","One or more active Stage 1 controlled values are invalid.",IF(AC194="A216-INCOMPLETE","The active Stage 1 assessment is incomplete.",IF(AC194="A216-UPSTREAM-REFUSE","What Counts as Reliable Evidence in Competitor Analysis? returned Refuse claim.",IF(AC194="A216-UPSTREAM-REVIEW","What Counts as Reliable Evidence in Competitor Analysis? returned Review required.",IF(AC194="A216-SC-NMC-UNRESOLVED","The no-material-change claim remains unresolved.",IF(AC194="A216-UPSTREAM-UNRESOLVED","The claim remains unresolved.",IF(AC194="A216-DIRECT-FIT","The evidence does not directly fit the exact submitted claim.",IF(AC194="A216-DIRECT-FIT-PARTIAL","The submitted claim only partially fits the evidence.",IF(AC194="A216-MISSING-OR-UNCHECKED","Required evidence is missing, unavailable, unknown, or contradiction checking is incomplete.",IF(AC194="A216-CONTRADICTION","A material contradiction remains unresolved.",IF(AC194="A216-SC-NMC-CONTRADICTION","The no-material-change submission contains an unresolved material contradiction.",IF(AC194="A216-NOT-ASSIGNABLE-ASSUMPTION","A material assumption remains unresolved.",IF(AC194="A216-NOT-ASSIGNABLE-CONTEXT","The relevant context is not established.",IF(AC194="A216-NOT-ASSIGNABLE-STALE-CURRENT","The evidence or context is stale for the current decision.",IF(AC194="A216-SC-NMC-STALE","The no-material-change assessment is stale for the current decision.",IF(AC194="A216-SC-ASSUMPTION-CONFLICT","The assumption category and detail conflict.",IF(AC194="A216-SC-INDEPENDENCE-UNPROVEN","Independent origins are not established.",IF(AC194="A216-SC-LIMIT-MISSING","Use with limits requires a named limitation.",IF(AC194="A216-SC-NMC-CLAIM-CHANGED","The exact claim changed, so prior confidence cannot be carried forward.",IF(AC194="A216-SC-NMC-USE-CHANGED","The decision use changed.",IF(AC194="A216-SC-UNCLASSIFIED","The valid input combination has no authorized classification.",IF(AC194="A216-LOW-ASSUMPTION","A bounded material assumption makes the eligible assessment fragile.",IF(AC194="A216-LOW-HISTORICAL","Historical, weak support makes the assessment fragile.",IF(AC194="A216-LOW-NOT-ESTABLISHED","Support exists but independent support is not established.",IF(AC194="A216-LOW-SENSITIVE","Plausible new evidence is likely to change the assessment.",IF(AC194="A216-LOW-SINGLE-ORIGIN","The eligible assessment depends on one origin and fails the stable single-origin conjunction.",IF(AC194="A216-LOW-WEAK-LINES","Multiple independent lines remain weak and the result is likely to change.",IF(AC194="A216-MODERATE-HISTORICAL","The evidence supports a deliberately historical, bounded assessment.",IF(AC194="A216-MODERATE-LIMITED","The assessment is eligible only within the named limitation.",IF(AC194="A216-MODERATE-NMC","The unchanged assessment remains eligible but retains meaningful uncertainty.",IF(AC194="A216-MODERATE-ONE-LINE","The assessment rests on one effective line of support.",IF(AC194="A216-MODERATE-SENSITIVE","Meaningful new evidence could change the scope or wording.",IF(AC194="A216-MODERATE-SHARED-ORIGINS","The lines share or depend on common origins, reducing independent corroboration.",IF(AC194="A216-MODERATE-WEAK-LINES","Established independent origins support the assessment, but the evidence remains limited or weak.",IF(AC194="A216-HIGH-DIRECT-INDEPENDENT","Direct, coherent support with established independent origins and limited visible assumptions supports the bounded assessment.",IF(AC194="A216-HIGH-INFERENCE-RETAINED","Direct, coherent support with established independent origins supports the bounded inference; it remains explicitly an inference.",IF(AC194="A216-HIGH-NMC","The exact claim and decision use are unchanged and the strong-support conditions remain satisfied.",""))))))))))))))))))))))))))))))))))))))</x:f>
      </x:c>
      <x:c r="AE194" s="38" t="str">
        <x:f>IF(A194="","",IF(Z194="Invalid controlled input","No confidence statement is permitted.",IF(Z194="Incomplete","No confidence statement is permitted until Stage 1 is complete.",IF(Z194="Not eligible","Confidence not assignable: no confidence statement is permitted for "&amp;C194&amp;" because "&amp;AD194&amp;" "&amp;AG194,IF(AA194="High confidence",IF(K194="Inferred","The evidence supports the inference that ","The available evidence strongly supports the assessment that ")&amp;C194&amp;", with High confidence within "&amp;D194&amp;". The principal remaining uncertainty is "&amp;U194,IF(AA194="Moderate confidence",IF(K194="Inferred","The evidence supports the inference that ","The available evidence supports the assessment that ")&amp;C194&amp;", with Moderate confidence within "&amp;D194&amp;". "&amp;U194&amp;" could change its scope or wording.",IF(K194="Inferred","The limited evidence supports the provisional inference that ","Limited evidence weakly supports the bounded assessment that ")&amp;C194&amp;". Treat it as provisional because "&amp;U194))))))</x:f>
      </x:c>
      <x:c r="AF194" s="38" t="str">
        <x:f>IF(A194="","",IF(Z194="Invalid controlled input","Do not preserve or reuse a previous result.",IF(Z194="Incomplete","Do not infer a result from partial inputs.",IF(Z194="Not eligible","Do not use High, Moderate or Low confidence, zero confidence, very low confidence, or wording that presents the claim as established.",IF(AA194="High confidence","Do not say certain, proven, guaranteed, definitely, conclusive, established fact, or assign a numerical probability.",IF(AA194="Moderate confidence","Do not say definitive, conclusive, established fact, or attach a percentage band.","Do not say shows, confirms, demonstrates as established, or use Low confidence to rescue an unsupported claim."))))))</x:f>
      </x:c>
      <x:c r="AG194" s="38" t="str">
        <x:f>IF(A194="","",IF(AC194="A216-TECH-INVALID-ENUM","Correct the exact invalid value and resubmit.",IF(AC194="A216-INCOMPLETE","Complete every active Stage 1 field.",IF(AC194="A216-UPSTREAM-REFUSE","Resolve or replace the refused claim through What Counts as Reliable Evidence in Competitor Analysis?.",IF(AC194="A216-UPSTREAM-REVIEW","Complete the review in What Counts as Reliable Evidence in Competitor Analysis? before confidence assessment.",IF(AC194="A216-SC-NMC-UNRESOLVED","Resolve the claim status upstream before assigning confidence.",IF(AC194="A216-UPSTREAM-UNRESOLVED","Resolve the claim status upstream before assigning confidence.",IF(AC194="A216-DIRECT-FIT","Narrow or replace the claim and rerun What Counts as Reliable Evidence in Competitor Analysis?.",IF(AC194="A216-DIRECT-FIT-PARTIAL","Submit the separately narrowed proposition approved through What Counts as Reliable Evidence in Competitor Analysis? as the new Exact claim with Direct claim fit set to Yes.",IF(AC194="A216-MISSING-OR-UNCHECKED","Recover or document the required evidence and complete the review in What Counts as Reliable Evidence in Competitor Analysis? before assigning confidence.",IF(AC194="A216-CONTRADICTION","Resolve or preserve the contradiction through How to Handle Contradictory Competitor Evidence before assigning confidence.",IF(AC194="A216-SC-NMC-CONTRADICTION","Resolve or preserve the contradiction through How to Handle Contradictory Competitor Evidence before assigning confidence.",IF(AC194="A216-NOT-ASSIGNABLE-ASSUMPTION","Resolve the material assumption or narrow the claim.",IF(AC194="A216-NOT-ASSIGNABLE-CONTEXT","Establish the relevant context before assigning confidence.",IF(AC194="A216-NOT-ASSIGNABLE-STALE-CURRENT","Update or historically bind the evidence through When Competitor Evidence Becomes Too Old to Use.",IF(AC194="A216-SC-NMC-STALE","Run a fresh assessment with current evidence.",IF(AC194="A216-SC-ASSUMPTION-CONFLICT","Choose a bounded assumption category or remove the detail.",IF(AC194="A216-SC-INDEPENDENCE-UNPROVEN","Trace origins or correct the support category.",IF(AC194="A216-SC-LIMIT-MISSING","Add the exact limitation or correct the upstream outcome.",IF(AC194="A216-SC-NMC-CLAIM-CHANGED","Run a fresh assessment.",IF(AC194="A216-SC-NMC-USE-CHANGED","Run a fresh assessment for the new use.",IF(AC194="A216-SC-UNCLASSIFIED","Return to method governance; do not invent a result.",IF(AC194="A216-LOW-ASSUMPTION","Keep the assumption explicit and seek evidence that could remove it.",IF(AC194="A216-LOW-HISTORICAL","Use only historically bounded wording and seek current evidence.",IF(AC194="A216-LOW-NOT-ESTABLISHED","Trace provenance or collect genuinely independent evidence.",IF(AC194="A216-LOW-SENSITIVE","Collect the evidence most likely to change the result.",IF(AC194="A216-LOW-SINGLE-ORIGIN","Seek genuinely independent corroboration.",IF(AC194="A216-LOW-WEAK-LINES","Strengthen direct support before consequential use.",IF(AC194="A216-MODERATE-HISTORICAL","Do not generalize it to the current decision without fresh evidence.",IF(AC194="A216-MODERATE-LIMITED","Reopen if the named limitation no longer holds.",IF(AC194="A216-MODERATE-NMC","Reopen if the exact claim, use, evidence or context changes.",IF(AC194="A216-MODERATE-ONE-LINE","A second genuinely independent line could change scope or wording.",IF(AC194="A216-MODERATE-SENSITIVE","Name the likely change trigger and keep the statement bounded.",IF(AC194="A216-MODERATE-SHARED-ORIGINS","Seek genuinely independent origins.",IF(AC194="A216-MODERATE-WEAK-LINES","Strengthen the direct evidence and preserve the limitation.",IF(AC194="A216-HIGH-DIRECT-INDEPENDENT","Reopen on the named evidence, context, assumption or decision-use trigger.",IF(AC194="A216-HIGH-INFERENCE-RETAINED","Retain the inference marker and reopen on the named trigger.",IF(AC194="A216-HIGH-NMC","Reopen on the named evidence, context, assumption or decision-use trigger.",""))))))))))))))))))))))))))))))))))))))</x:f>
      </x:c>
      <x:c r="AH194" s="38" t="str">
        <x:f>IF(A194="","",IF(Z194&lt;&gt;"Eligible","",IF(AND(V194="Consequential / high-impact",W194="Hard to reverse"),"CONF-OVERLAY-CONSEQUENCE + CONF-OVERLAY-HARD-TO-REVERSE",IF(AND(AA194="Low confidence",W194="Hard to reverse"),"CONF-OVERLAY-HARD-TO-REVERSE",IF(V194="Consequential / high-impact","CONF-OVERLAY-CONSEQUENCE",IF(W194="Hard to reverse","CONF-OVERLAY-HARD-TO-REVERSE",IF(OR(V194="Material / decision-changing",W194="Costly to reverse"),"CONF-OVERLAY-CONSEQUENCE","")))))))</x:f>
      </x:c>
      <x:c r="AI194" s="38" t="str">
        <x:f>IF(A194="","",IF(Z194&lt;&gt;"Eligible","",IF(AND(V194="Consequential / high-impact",W194="Hard to reverse"),IF(AA194="Low confidence","Independent review and formal approval required; default to deferral, evidence collection or a reversible test.","Independent accountable review and formal approval required before a consequential, hard-to-reverse action."),IF(AND(AA194="Low confidence",W194="Hard to reverse"),"Independent review and formal approval required; default to deferral, evidence collection or a reversible test.",IF(V194="Consequential / high-impact","Independent accountable review and formal approval required.",IF(W194="Hard to reverse","Independent review required before a hard-to-reverse action.",IF(OR(V194="Material / decision-changing",W194="Costly to reverse"),"Accountable reviewer required before material use.","Owner review; reopen on the named trigger.")))))))</x:f>
      </x:c>
      <x:c r="AJ194" s="38" t="str">
        <x:f>IF(A194="","",IF(Z194&lt;&gt;"Eligible","",IF(AND(V194="Consequential / high-impact",W194="Hard to reverse"),IF(AA194="Low confidence","Do not make an irreversible commitment from this Low-confidence assessment.","Prefer a reversible step and proceed only within the recorded scope after independent review; confidence itself is unchanged."),IF(AND(AA194="Low confidence",W194="Hard to reverse"),"Do not make an irreversible commitment from this Low-confidence assessment.",IF(V194="Consequential / high-impact","Proceed only within the recorded scope after independent review; confidence itself is unchanged.",IF(W194="Hard to reverse","Prefer a reversible step until review is complete.",IF(OR(V194="Material / decision-changing",W194="Costly to reverse"),"Use only after accountable review and within the stated boundary.","Proceed within the stated scope and preserve the reopen condition.")))))))</x:f>
      </x:c>
      <x:c r="AK194" s="37"/>
      <x:c r="AL194" s="37"/>
      <x:c r="AM194" s="37"/>
      <x:c r="AN194" s="37"/>
      <x:c r="AO194" s="42"/>
      <x:c r="AP194" s="38" t="str">
        <x:f>IF(A194="","",IF(Z194&lt;&gt;"Eligible","Not active",IF(OR(AND(AN194&lt;&gt;"",NOT(OR(EXACT(AN194,"Yes"),EXACT(AN194,"No")))),AND(AO194&lt;&gt;"",NOT(ISNUMBER(AO194)))),"H00",IF(OR(AK194="",AM194="",AN194=""),"H01",IF(AND(OR(V194="Material / decision-changing",V194="Consequential / high-impact",W194="Costly to reverse",W194="Hard to reverse"),AL194=""),"H02",IF(AND(OR(V194="Consequential / high-impact",W194="Hard to reverse"),AK194&lt;&gt;"",AL194&lt;&gt;"",EXACT(AK194,AL194)),"H03",IF(AND(AN194="Yes",AO194=""),"H04",IF(AND(AN194="No",AO194&lt;&gt;""),"H05","H06"))))))))</x:f>
      </x:c>
      <x:c r="AQ194" s="38" t="str">
        <x:f>IF(A194="","",IF(AP194="Not active","Not active",IF(OR(AP194="H00",AP194="H01",AP194="H04"),"Incomplete",IF(OR(AP194="H02",AP194="H03",AP194="H05"),"Draft","Complete"))))</x:f>
      </x:c>
      <x:c r="AR194" s="38" t="str">
        <x:f>IF(A194="","",IF(AP194="H00","CONF-HANDOFF-INVALID",IF(AP194="H01","CONF-HANDOFF-INCOMPLETE",IF(AP194="H02","CONF-HANDOFF-REVIEWER",IF(AP194="H03","CONF-HANDOFF-INDEPENDENCE",IF(AP194="H04","CONF-HANDOFF-DATE",IF(AP194="H05","CONF-HANDOFF-DATE-NOT-MATERIAL","")))))))</x:f>
      </x:c>
      <x:c r="AS194" s="38" t="str">
        <x:f>IF(A194="","",IF(AP194="H06","Permitted","Prohibited"))</x:f>
      </x:c>
      <x:c r="AT194" s="38" t="str">
        <x:f>IF(A194="","",IF(OR(AB194="P194",AB194="P195",AB194="P197",AB194="P198"),"What Counts as Reliable Evidence in Competitor Analysis?",IF(AB194="P196","Observed, Inferred and Unresolved Evidence",IF(AB194="P199","How to Handle Contradictory Competitor Evidence",IF(AB194="P200","When Competitor Evidence Becomes Too Old to Use","")))))</x:f>
      </x:c>
      <x:c r="AU194" s="38" t="str">
        <x:f>IF(A194="","","SERPIFAI Confidence Statement Method v1.0.1")</x:f>
      </x:c>
      <x:c r="AV194" s="38" t="str">
        <x:f>IF(A194="","","Qualitative evidence-and-uncertainty protocol; not probability, calibrated accuracy, scoring, assurance or a guarantee.")</x:f>
      </x:c>
    </x:row>
    <x:row r="195">
      <x:c r="A195" s="37"/>
      <x:c r="B195" s="37"/>
      <x:c r="C195" s="37"/>
      <x:c r="D195" s="37"/>
      <x:c r="E195" s="42"/>
      <x:c r="F195" s="37"/>
      <x:c r="G195" s="37"/>
      <x:c r="H195" s="37"/>
      <x:c r="I195" s="37"/>
      <x:c r="J195" s="37"/>
      <x:c r="K195" s="37"/>
      <x:c r="L195" s="37"/>
      <x:c r="M195" s="37"/>
      <x:c r="N195" s="37"/>
      <x:c r="O195" s="37"/>
      <x:c r="P195" s="37"/>
      <x:c r="Q195" s="37"/>
      <x:c r="R195" s="37"/>
      <x:c r="S195" s="37"/>
      <x:c r="T195" s="37"/>
      <x:c r="U195" s="37"/>
      <x:c r="V195" s="37"/>
      <x:c r="W195" s="37"/>
      <x:c r="X195" s="38" t="str">
        <x:f>IF(A195="","",IF(NOT(AND(OR(EXACT(F195,"Use"),EXACT(F195,"Use with limits"),EXACT(F195,"Review required"),EXACT(F195,"Refuse claim"),EXACT(F195,"No material change")),OR(EXACT(J195,"Fit"),EXACT(J195,"Limited / weak"),EXACT(J195,"Stale"),EXACT(J195,"Contradictory"),EXACT(J195,"Missing")),OR(EXACT(K195,"Supported"),EXACT(K195,"Inferred"),EXACT(K195,"Unresolved")),OR(EXACT(L195,"Yes"),EXACT(L195,"Partial"),EXACT(L195,"No"),EXACT(L195,"Unknown")),OR(EXACT(M195,"None found"),EXACT(M195,"Apparent contradiction resolved"),EXACT(M195,"Material contradiction unresolved"),EXACT(M195,"Not checked")),OR(EXACT(N195,"None"),EXACT(N195,"Recoverable missing evidence"),EXACT(N195,"Material evidence unavailable"),EXACT(N195,"Unknown")),OR(EXACT(O195,"Multiple independent lines"),EXACT(O195,"One independent line"),EXACT(O195,"Single-origin only"),EXACT(O195,"Not established")),OR(EXACT(Q195,"None"),EXACT(Q195,"Limited and visible"),EXACT(Q195,"Material but bounded"),EXACT(Q195,"Material and unresolved")),OR(EXACT(S195,"Fit for current decision"),EXACT(S195,"Historical but deliberately bounded"),EXACT(S195,"Stale for current decision"),EXACT(S195,"Context not established")),OR(EXACT(T195,"Unlikely to change assessment"),EXACT(T195,"Could change scope or wording"),EXACT(T195,"Likely to change assessment")),OR(EXACT(V195,"Routine / descriptive"),EXACT(V195,"Material / decision-changing"),EXACT(V195,"Consequential / high-impact")),OR(EXACT(W195,"Easy to reverse"),EXACT(W195,"Costly to reverse"),EXACT(W195,"Hard to reverse")),IF(F195="No material change",OR(EXACT(H195,"Unchanged exact claim"),EXACT(H195,"Changed exact claim")),TRUE),IF(F195="No material change",OR(EXACT(I195,"Unchanged decision use"),EXACT(I195,"Changed decision use")),TRUE),IF(OR(O195="Multiple independent lines",O195="One independent line"),OR(EXACT(P195,"Established independent origins"),EXACT(P195,"Shared or dependent origins"),EXACT(P195,"Not established")),TRUE))),"Invalid","Valid"))</x:f>
      </x:c>
      <x:c r="Y195" s="38" t="str">
        <x:f>IF(A195="","",IF(X195="Invalid","Not evaluated after P00",IF(OR(C195="",D195="",F195="",IF(F195="No material change",OR(H195="",I195=""),FALSE),J195="",K195="",L195="",M195="",N195="",O195="",IF(OR(O195="Multiple independent lines",O195="One independent line"),P195="",FALSE),Q195="",IF(Q195&lt;&gt;"None",R195="",FALSE),S195="",T195="",U195="",V195="",W195=""),"Incomplete","Complete")))</x:f>
      </x:c>
      <x:c r="Z195" s="38" t="str">
        <x:f>IF(A195="","",IF(AB195="P00","Invalid controlled input",IF(AB195="P01","Incomplete",IF(OR(AB195="P02",AB195="P03",AB195="P04",AB195="P05",AB195="P06",AB195="P07",AB195="P08",AB195="P09"),"Not eligible","Eligible"))))</x:f>
      </x:c>
      <x:c r="AA195" s="38" t="str">
        <x:f>IF(A195="","",IF(AB195="P00","No confidence assigned",IF(AB195="P01","No confidence result",IF(OR(AB195="P02",AB195="P03",AB195="P04",AB195="P05",AB195="P06",AB195="P07",AB195="P08",AB195="P09"),"Confidence not assignable",IF(AB195="P10","Low confidence",IF(AB195="P11","Moderate confidence","High confidence"))))))</x:f>
      </x:c>
      <x:c r="AB195" s="38" t="str">
        <x:f>IF(A195="","",IF(X195="Invalid","P00",IF(Y195="Incomplete","P01",IF(F195="Refuse claim","P02",IF(F195="Review required","P03",IF(K195="Unresolved","P04",IF(OR(L195="No",L195="Unknown",L195="Partial"),"P05",IF(OR(J195="Missing",N195&lt;&gt;"None",M195="Not checked"),"P06",IF(OR(J195="Contradictory",M195="Material contradiction unresolved"),"P07",IF(OR(J195="Stale",S195="Stale for current decision",S195="Context not established",Q195="Material and unresolved"),"P08",IF(OR(AND(F195="Use with limits",G195=""),AND(F195="No material change",H195="Changed exact claim"),AND(F195="No material change",I195="Changed decision use"),AND(OR(O195="Multiple independent lines",O195="One independent line"),P195="Not established"),AND(Q195="None",R195&lt;&gt;"")),"P09",IF(OR(Q195="Material but bounded",AND(S195="Historical but deliberately bounded",J195="Limited / weak"),O195="Not established",AND(J195="Limited / weak",O195="Multiple independent lines",P195="Established independent origins",T195="Likely to change assessment"),AND(O195="Single-origin only",NOT(AND(F195="Use",J195="Fit",OR(K195="Supported",K195="Inferred"),L195="Yes",OR(M195="None found",M195="Apparent contradiction resolved"),N195="None",O195="Single-origin only",OR(Q195="None",Q195="Limited and visible"),S195="Fit for current decision",T195="Unlikely to change assessment"))),T195="Likely to change assessment"),"P10",IF(OR(AND(F195="No material change",NOT(AND(OR(F195="Use",F195="No material change"),IF(F195="No material change",AND(H195="Unchanged exact claim",I195="Unchanged decision use"),TRUE),J195="Fit",OR(K195="Supported",K195="Inferred"),L195="Yes",OR(M195="None found",M195="Apparent contradiction resolved"),N195="None",O195="Multiple independent lines",P195="Established independent origins",OR(Q195="None",Q195="Limited and visible"),S195="Fit for current decision",T195="Unlikely to change assessment"))),F195="Use with limits",S195="Historical but deliberately bounded",P195="Shared or dependent origins",O195="One independent line",AND(F195="Use",J195="Fit",OR(K195="Supported",K195="Inferred"),L195="Yes",OR(M195="None found",M195="Apparent contradiction resolved"),N195="None",O195="Single-origin only",OR(Q195="None",Q195="Limited and visible"),S195="Fit for current decision",T195="Unlikely to change assessment"),AND(J195="Limited / weak",O195="Multiple independent lines",P195="Established independent origins",OR(T195="Unlikely to change assessment",T195="Could change scope or wording")),T195="Could change scope or wording"),"P11",IF(AND(OR(F195="Use",F195="No material change"),IF(F195="No material change",AND(H195="Unchanged exact claim",I195="Unchanged decision use"),TRUE),J195="Fit",OR(K195="Supported",K195="Inferred"),L195="Yes",OR(M195="None found",M195="Apparent contradiction resolved"),N195="None",O195="Multiple independent lines",P195="Established independent origins",OR(Q195="None",Q195="Limited and visible"),S195="Fit for current decision",T195="Unlikely to change assessment"),"P12","P09"))))))))))))))</x:f>
      </x:c>
      <x:c r="AC195" s="38" t="str">
        <x:f>IF(A195="","",IF(AB195="P00","CONF-TECH-INVALID-ENUM",IF(AB195="P01","CONF-INCOMPLETE",IF(AB195="P02","CONF-UPSTREAM-REFUSE",IF(AB195="P03","CONF-UPSTREAM-REVIEW",IF(AB195="P04",IF(F195="No material change","CONF-SC-NMC-UNRESOLVED","CONF-UPSTREAM-UNRESOLVED"),IF(AB195="P05",IF(L195="Partial","CONF-DIRECT-FIT-PARTIAL","CONF-DIRECT-FIT"),IF(AB195="P06","CONF-MISSING-OR-UNCHECKED",IF(AB195="P07",IF(F195="No material change","CONF-SC-NMC-CONTRADICTION","CONF-CONTRADICTION"),IF(AB195="P08",IF(Q195="Material and unresolved","CONF-NOT-ASSIGNABLE-ASSUMPTION",IF(AND(F195="No material change",OR(J195="Stale",S195="Stale for current decision")),"CONF-SC-NMC-STALE",IF(S195="Context not established","CONF-NOT-ASSIGNABLE-CONTEXT","CONF-NOT-ASSIGNABLE-STALE-CURRENT"))),IF(AB195="P09",IF(AND(F195="Use with limits",G195=""),"CONF-SC-LIMIT-MISSING",IF(AND(F195="No material change",H195="Changed exact claim"),"CONF-SC-NMC-CLAIM-CHANGED",IF(AND(F195="No material change",I195="Changed decision use"),"CONF-SC-NMC-USE-CHANGED",IF(AND(OR(O195="Multiple independent lines",O195="One independent line"),P195="Not established"),"CONF-SC-INDEPENDENCE-UNPROVEN",IF(AND(Q195="None",R195&lt;&gt;""),"CONF-SC-ASSUMPTION-CONFLICT","CONF-SC-UNCLASSIFIED"))))),IF(AB195="P10",IF(Q195="Material but bounded","CONF-LOW-ASSUMPTION",IF(AND(S195="Historical but deliberately bounded",J195="Limited / weak"),"CONF-LOW-HISTORICAL",IF(O195="Not established","CONF-LOW-NOT-ESTABLISHED",IF(AND(J195="Limited / weak",O195="Multiple independent lines",P195="Established independent origins",T195="Likely to change assessment"),"CONF-LOW-WEAK-LINES",IF(AND(O195="Single-origin only",NOT(AND(F195="Use",J195="Fit",OR(K195="Supported",K195="Inferred"),L195="Yes",OR(M195="None found",M195="Apparent contradiction resolved"),N195="None",O195="Single-origin only",OR(Q195="None",Q195="Limited and visible"),S195="Fit for current decision",T195="Unlikely to change assessment"))),"CONF-LOW-SINGLE-ORIGIN","CONF-LOW-SENSITIVE"))))),IF(AB195="P11",IF(F195="No material change","CONF-MODERATE-NMC",IF(F195="Use with limits","CONF-MODERATE-LIMITED",IF(S195="Historical but deliberately bounded","CONF-MODERATE-HISTORICAL",IF(P195="Shared or dependent origins","CONF-MODERATE-SHARED-ORIGINS",IF(OR(O195="One independent line",AND(F195="Use",J195="Fit",OR(K195="Supported",K195="Inferred"),L195="Yes",OR(M195="None found",M195="Apparent contradiction resolved"),N195="None",O195="Single-origin only",OR(Q195="None",Q195="Limited and visible"),S195="Fit for current decision",T195="Unlikely to change assessment")),"CONF-MODERATE-ONE-LINE",IF(AND(J195="Limited / weak",O195="Multiple independent lines",P195="Established independent origins",OR(T195="Unlikely to change assessment",T195="Could change scope or wording")),"CONF-MODERATE-WEAK-LINES","CONF-MODERATE-SENSITIVE")))))),IF(AB195="P12",IF(F195="No material change","CONF-HIGH-NMC",IF(K195="Inferred","CONF-HIGH-INFERENCE-RETAINED","CONF-HIGH-DIRECT-INDEPENDENT")),""))))))))))))))</x:f>
      </x:c>
      <x:c r="AD195" s="38" t="str">
        <x:f>IF(A195="","",IF(AC195="A217-TECH-INVALID-ENUM","One or more active Stage 1 controlled values are invalid.",IF(AC195="A217-INCOMPLETE","The active Stage 1 assessment is incomplete.",IF(AC195="A217-UPSTREAM-REFUSE","What Counts as Reliable Evidence in Competitor Analysis? returned Refuse claim.",IF(AC195="A217-UPSTREAM-REVIEW","What Counts as Reliable Evidence in Competitor Analysis? returned Review required.",IF(AC195="A217-SC-NMC-UNRESOLVED","The no-material-change claim remains unresolved.",IF(AC195="A217-UPSTREAM-UNRESOLVED","The claim remains unresolved.",IF(AC195="A217-DIRECT-FIT","The evidence does not directly fit the exact submitted claim.",IF(AC195="A217-DIRECT-FIT-PARTIAL","The submitted claim only partially fits the evidence.",IF(AC195="A217-MISSING-OR-UNCHECKED","Required evidence is missing, unavailable, unknown, or contradiction checking is incomplete.",IF(AC195="A217-CONTRADICTION","A material contradiction remains unresolved.",IF(AC195="A217-SC-NMC-CONTRADICTION","The no-material-change submission contains an unresolved material contradiction.",IF(AC195="A217-NOT-ASSIGNABLE-ASSUMPTION","A material assumption remains unresolved.",IF(AC195="A217-NOT-ASSIGNABLE-CONTEXT","The relevant context is not established.",IF(AC195="A217-NOT-ASSIGNABLE-STALE-CURRENT","The evidence or context is stale for the current decision.",IF(AC195="A217-SC-NMC-STALE","The no-material-change assessment is stale for the current decision.",IF(AC195="A217-SC-ASSUMPTION-CONFLICT","The assumption category and detail conflict.",IF(AC195="A217-SC-INDEPENDENCE-UNPROVEN","Independent origins are not established.",IF(AC195="A217-SC-LIMIT-MISSING","Use with limits requires a named limitation.",IF(AC195="A217-SC-NMC-CLAIM-CHANGED","The exact claim changed, so prior confidence cannot be carried forward.",IF(AC195="A217-SC-NMC-USE-CHANGED","The decision use changed.",IF(AC195="A217-SC-UNCLASSIFIED","The valid input combination has no authorized classification.",IF(AC195="A217-LOW-ASSUMPTION","A bounded material assumption makes the eligible assessment fragile.",IF(AC195="A217-LOW-HISTORICAL","Historical, weak support makes the assessment fragile.",IF(AC195="A217-LOW-NOT-ESTABLISHED","Support exists but independent support is not established.",IF(AC195="A217-LOW-SENSITIVE","Plausible new evidence is likely to change the assessment.",IF(AC195="A217-LOW-SINGLE-ORIGIN","The eligible assessment depends on one origin and fails the stable single-origin conjunction.",IF(AC195="A217-LOW-WEAK-LINES","Multiple independent lines remain weak and the result is likely to change.",IF(AC195="A217-MODERATE-HISTORICAL","The evidence supports a deliberately historical, bounded assessment.",IF(AC195="A217-MODERATE-LIMITED","The assessment is eligible only within the named limitation.",IF(AC195="A217-MODERATE-NMC","The unchanged assessment remains eligible but retains meaningful uncertainty.",IF(AC195="A217-MODERATE-ONE-LINE","The assessment rests on one effective line of support.",IF(AC195="A217-MODERATE-SENSITIVE","Meaningful new evidence could change the scope or wording.",IF(AC195="A217-MODERATE-SHARED-ORIGINS","The lines share or depend on common origins, reducing independent corroboration.",IF(AC195="A217-MODERATE-WEAK-LINES","Established independent origins support the assessment, but the evidence remains limited or weak.",IF(AC195="A217-HIGH-DIRECT-INDEPENDENT","Direct, coherent support with established independent origins and limited visible assumptions supports the bounded assessment.",IF(AC195="A217-HIGH-INFERENCE-RETAINED","Direct, coherent support with established independent origins supports the bounded inference; it remains explicitly an inference.",IF(AC195="A217-HIGH-NMC","The exact claim and decision use are unchanged and the strong-support conditions remain satisfied.",""))))))))))))))))))))))))))))))))))))))</x:f>
      </x:c>
      <x:c r="AE195" s="38" t="str">
        <x:f>IF(A195="","",IF(Z195="Invalid controlled input","No confidence statement is permitted.",IF(Z195="Incomplete","No confidence statement is permitted until Stage 1 is complete.",IF(Z195="Not eligible","Confidence not assignable: no confidence statement is permitted for "&amp;C195&amp;" because "&amp;AD195&amp;" "&amp;AG195,IF(AA195="High confidence",IF(K195="Inferred","The evidence supports the inference that ","The available evidence strongly supports the assessment that ")&amp;C195&amp;", with High confidence within "&amp;D195&amp;". The principal remaining uncertainty is "&amp;U195,IF(AA195="Moderate confidence",IF(K195="Inferred","The evidence supports the inference that ","The available evidence supports the assessment that ")&amp;C195&amp;", with Moderate confidence within "&amp;D195&amp;". "&amp;U195&amp;" could change its scope or wording.",IF(K195="Inferred","The limited evidence supports the provisional inference that ","Limited evidence weakly supports the bounded assessment that ")&amp;C195&amp;". Treat it as provisional because "&amp;U195))))))</x:f>
      </x:c>
      <x:c r="AF195" s="38" t="str">
        <x:f>IF(A195="","",IF(Z195="Invalid controlled input","Do not preserve or reuse a previous result.",IF(Z195="Incomplete","Do not infer a result from partial inputs.",IF(Z195="Not eligible","Do not use High, Moderate or Low confidence, zero confidence, very low confidence, or wording that presents the claim as established.",IF(AA195="High confidence","Do not say certain, proven, guaranteed, definitely, conclusive, established fact, or assign a numerical probability.",IF(AA195="Moderate confidence","Do not say definitive, conclusive, established fact, or attach a percentage band.","Do not say shows, confirms, demonstrates as established, or use Low confidence to rescue an unsupported claim."))))))</x:f>
      </x:c>
      <x:c r="AG195" s="38" t="str">
        <x:f>IF(A195="","",IF(AC195="A217-TECH-INVALID-ENUM","Correct the exact invalid value and resubmit.",IF(AC195="A217-INCOMPLETE","Complete every active Stage 1 field.",IF(AC195="A217-UPSTREAM-REFUSE","Resolve or replace the refused claim through What Counts as Reliable Evidence in Competitor Analysis?.",IF(AC195="A217-UPSTREAM-REVIEW","Complete the review in What Counts as Reliable Evidence in Competitor Analysis? before confidence assessment.",IF(AC195="A217-SC-NMC-UNRESOLVED","Resolve the claim status upstream before assigning confidence.",IF(AC195="A217-UPSTREAM-UNRESOLVED","Resolve the claim status upstream before assigning confidence.",IF(AC195="A217-DIRECT-FIT","Narrow or replace the claim and rerun What Counts as Reliable Evidence in Competitor Analysis?.",IF(AC195="A217-DIRECT-FIT-PARTIAL","Submit the separately narrowed proposition approved through What Counts as Reliable Evidence in Competitor Analysis? as the new Exact claim with Direct claim fit set to Yes.",IF(AC195="A217-MISSING-OR-UNCHECKED","Recover or document the required evidence and complete the review in What Counts as Reliable Evidence in Competitor Analysis? before assigning confidence.",IF(AC195="A217-CONTRADICTION","Resolve or preserve the contradiction through How to Handle Contradictory Competitor Evidence before assigning confidence.",IF(AC195="A217-SC-NMC-CONTRADICTION","Resolve or preserve the contradiction through How to Handle Contradictory Competitor Evidence before assigning confidence.",IF(AC195="A217-NOT-ASSIGNABLE-ASSUMPTION","Resolve the material assumption or narrow the claim.",IF(AC195="A217-NOT-ASSIGNABLE-CONTEXT","Establish the relevant context before assigning confidence.",IF(AC195="A217-NOT-ASSIGNABLE-STALE-CURRENT","Update or historically bind the evidence through When Competitor Evidence Becomes Too Old to Use.",IF(AC195="A217-SC-NMC-STALE","Run a fresh assessment with current evidence.",IF(AC195="A217-SC-ASSUMPTION-CONFLICT","Choose a bounded assumption category or remove the detail.",IF(AC195="A217-SC-INDEPENDENCE-UNPROVEN","Trace origins or correct the support category.",IF(AC195="A217-SC-LIMIT-MISSING","Add the exact limitation or correct the upstream outcome.",IF(AC195="A217-SC-NMC-CLAIM-CHANGED","Run a fresh assessment.",IF(AC195="A217-SC-NMC-USE-CHANGED","Run a fresh assessment for the new use.",IF(AC195="A217-SC-UNCLASSIFIED","Return to method governance; do not invent a result.",IF(AC195="A217-LOW-ASSUMPTION","Keep the assumption explicit and seek evidence that could remove it.",IF(AC195="A217-LOW-HISTORICAL","Use only historically bounded wording and seek current evidence.",IF(AC195="A217-LOW-NOT-ESTABLISHED","Trace provenance or collect genuinely independent evidence.",IF(AC195="A217-LOW-SENSITIVE","Collect the evidence most likely to change the result.",IF(AC195="A217-LOW-SINGLE-ORIGIN","Seek genuinely independent corroboration.",IF(AC195="A217-LOW-WEAK-LINES","Strengthen direct support before consequential use.",IF(AC195="A217-MODERATE-HISTORICAL","Do not generalize it to the current decision without fresh evidence.",IF(AC195="A217-MODERATE-LIMITED","Reopen if the named limitation no longer holds.",IF(AC195="A217-MODERATE-NMC","Reopen if the exact claim, use, evidence or context changes.",IF(AC195="A217-MODERATE-ONE-LINE","A second genuinely independent line could change scope or wording.",IF(AC195="A217-MODERATE-SENSITIVE","Name the likely change trigger and keep the statement bounded.",IF(AC195="A217-MODERATE-SHARED-ORIGINS","Seek genuinely independent origins.",IF(AC195="A217-MODERATE-WEAK-LINES","Strengthen the direct evidence and preserve the limitation.",IF(AC195="A217-HIGH-DIRECT-INDEPENDENT","Reopen on the named evidence, context, assumption or decision-use trigger.",IF(AC195="A217-HIGH-INFERENCE-RETAINED","Retain the inference marker and reopen on the named trigger.",IF(AC195="A217-HIGH-NMC","Reopen on the named evidence, context, assumption or decision-use trigger.",""))))))))))))))))))))))))))))))))))))))</x:f>
      </x:c>
      <x:c r="AH195" s="38" t="str">
        <x:f>IF(A195="","",IF(Z195&lt;&gt;"Eligible","",IF(AND(V195="Consequential / high-impact",W195="Hard to reverse"),"CONF-OVERLAY-CONSEQUENCE + CONF-OVERLAY-HARD-TO-REVERSE",IF(AND(AA195="Low confidence",W195="Hard to reverse"),"CONF-OVERLAY-HARD-TO-REVERSE",IF(V195="Consequential / high-impact","CONF-OVERLAY-CONSEQUENCE",IF(W195="Hard to reverse","CONF-OVERLAY-HARD-TO-REVERSE",IF(OR(V195="Material / decision-changing",W195="Costly to reverse"),"CONF-OVERLAY-CONSEQUENCE","")))))))</x:f>
      </x:c>
      <x:c r="AI195" s="38" t="str">
        <x:f>IF(A195="","",IF(Z195&lt;&gt;"Eligible","",IF(AND(V195="Consequential / high-impact",W195="Hard to reverse"),IF(AA195="Low confidence","Independent review and formal approval required; default to deferral, evidence collection or a reversible test.","Independent accountable review and formal approval required before a consequential, hard-to-reverse action."),IF(AND(AA195="Low confidence",W195="Hard to reverse"),"Independent review and formal approval required; default to deferral, evidence collection or a reversible test.",IF(V195="Consequential / high-impact","Independent accountable review and formal approval required.",IF(W195="Hard to reverse","Independent review required before a hard-to-reverse action.",IF(OR(V195="Material / decision-changing",W195="Costly to reverse"),"Accountable reviewer required before material use.","Owner review; reopen on the named trigger.")))))))</x:f>
      </x:c>
      <x:c r="AJ195" s="38" t="str">
        <x:f>IF(A195="","",IF(Z195&lt;&gt;"Eligible","",IF(AND(V195="Consequential / high-impact",W195="Hard to reverse"),IF(AA195="Low confidence","Do not make an irreversible commitment from this Low-confidence assessment.","Prefer a reversible step and proceed only within the recorded scope after independent review; confidence itself is unchanged."),IF(AND(AA195="Low confidence",W195="Hard to reverse"),"Do not make an irreversible commitment from this Low-confidence assessment.",IF(V195="Consequential / high-impact","Proceed only within the recorded scope after independent review; confidence itself is unchanged.",IF(W195="Hard to reverse","Prefer a reversible step until review is complete.",IF(OR(V195="Material / decision-changing",W195="Costly to reverse"),"Use only after accountable review and within the stated boundary.","Proceed within the stated scope and preserve the reopen condition.")))))))</x:f>
      </x:c>
      <x:c r="AK195" s="37"/>
      <x:c r="AL195" s="37"/>
      <x:c r="AM195" s="37"/>
      <x:c r="AN195" s="37"/>
      <x:c r="AO195" s="42"/>
      <x:c r="AP195" s="38" t="str">
        <x:f>IF(A195="","",IF(Z195&lt;&gt;"Eligible","Not active",IF(OR(AND(AN195&lt;&gt;"",NOT(OR(EXACT(AN195,"Yes"),EXACT(AN195,"No")))),AND(AO195&lt;&gt;"",NOT(ISNUMBER(AO195)))),"H00",IF(OR(AK195="",AM195="",AN195=""),"H01",IF(AND(OR(V195="Material / decision-changing",V195="Consequential / high-impact",W195="Costly to reverse",W195="Hard to reverse"),AL195=""),"H02",IF(AND(OR(V195="Consequential / high-impact",W195="Hard to reverse"),AK195&lt;&gt;"",AL195&lt;&gt;"",EXACT(AK195,AL195)),"H03",IF(AND(AN195="Yes",AO195=""),"H04",IF(AND(AN195="No",AO195&lt;&gt;""),"H05","H06"))))))))</x:f>
      </x:c>
      <x:c r="AQ195" s="38" t="str">
        <x:f>IF(A195="","",IF(AP195="Not active","Not active",IF(OR(AP195="H00",AP195="H01",AP195="H04"),"Incomplete",IF(OR(AP195="H02",AP195="H03",AP195="H05"),"Draft","Complete"))))</x:f>
      </x:c>
      <x:c r="AR195" s="38" t="str">
        <x:f>IF(A195="","",IF(AP195="H00","CONF-HANDOFF-INVALID",IF(AP195="H01","CONF-HANDOFF-INCOMPLETE",IF(AP195="H02","CONF-HANDOFF-REVIEWER",IF(AP195="H03","CONF-HANDOFF-INDEPENDENCE",IF(AP195="H04","CONF-HANDOFF-DATE",IF(AP195="H05","CONF-HANDOFF-DATE-NOT-MATERIAL","")))))))</x:f>
      </x:c>
      <x:c r="AS195" s="38" t="str">
        <x:f>IF(A195="","",IF(AP195="H06","Permitted","Prohibited"))</x:f>
      </x:c>
      <x:c r="AT195" s="38" t="str">
        <x:f>IF(A195="","",IF(OR(AB195="P195",AB195="P196",AB195="P198",AB195="P199"),"What Counts as Reliable Evidence in Competitor Analysis?",IF(AB195="P197","Observed, Inferred and Unresolved Evidence",IF(AB195="P200","How to Handle Contradictory Competitor Evidence",IF(AB195="P201","When Competitor Evidence Becomes Too Old to Use","")))))</x:f>
      </x:c>
      <x:c r="AU195" s="38" t="str">
        <x:f>IF(A195="","","SERPIFAI Confidence Statement Method v1.0.1")</x:f>
      </x:c>
      <x:c r="AV195" s="38" t="str">
        <x:f>IF(A195="","","Qualitative evidence-and-uncertainty protocol; not probability, calibrated accuracy, scoring, assurance or a guarantee.")</x:f>
      </x:c>
    </x:row>
    <x:row r="196">
      <x:c r="A196" s="37"/>
      <x:c r="B196" s="37"/>
      <x:c r="C196" s="37"/>
      <x:c r="D196" s="37"/>
      <x:c r="E196" s="42"/>
      <x:c r="F196" s="37"/>
      <x:c r="G196" s="37"/>
      <x:c r="H196" s="37"/>
      <x:c r="I196" s="37"/>
      <x:c r="J196" s="37"/>
      <x:c r="K196" s="37"/>
      <x:c r="L196" s="37"/>
      <x:c r="M196" s="37"/>
      <x:c r="N196" s="37"/>
      <x:c r="O196" s="37"/>
      <x:c r="P196" s="37"/>
      <x:c r="Q196" s="37"/>
      <x:c r="R196" s="37"/>
      <x:c r="S196" s="37"/>
      <x:c r="T196" s="37"/>
      <x:c r="U196" s="37"/>
      <x:c r="V196" s="37"/>
      <x:c r="W196" s="37"/>
      <x:c r="X196" s="38" t="str">
        <x:f>IF(A196="","",IF(NOT(AND(OR(EXACT(F196,"Use"),EXACT(F196,"Use with limits"),EXACT(F196,"Review required"),EXACT(F196,"Refuse claim"),EXACT(F196,"No material change")),OR(EXACT(J196,"Fit"),EXACT(J196,"Limited / weak"),EXACT(J196,"Stale"),EXACT(J196,"Contradictory"),EXACT(J196,"Missing")),OR(EXACT(K196,"Supported"),EXACT(K196,"Inferred"),EXACT(K196,"Unresolved")),OR(EXACT(L196,"Yes"),EXACT(L196,"Partial"),EXACT(L196,"No"),EXACT(L196,"Unknown")),OR(EXACT(M196,"None found"),EXACT(M196,"Apparent contradiction resolved"),EXACT(M196,"Material contradiction unresolved"),EXACT(M196,"Not checked")),OR(EXACT(N196,"None"),EXACT(N196,"Recoverable missing evidence"),EXACT(N196,"Material evidence unavailable"),EXACT(N196,"Unknown")),OR(EXACT(O196,"Multiple independent lines"),EXACT(O196,"One independent line"),EXACT(O196,"Single-origin only"),EXACT(O196,"Not established")),OR(EXACT(Q196,"None"),EXACT(Q196,"Limited and visible"),EXACT(Q196,"Material but bounded"),EXACT(Q196,"Material and unresolved")),OR(EXACT(S196,"Fit for current decision"),EXACT(S196,"Historical but deliberately bounded"),EXACT(S196,"Stale for current decision"),EXACT(S196,"Context not established")),OR(EXACT(T196,"Unlikely to change assessment"),EXACT(T196,"Could change scope or wording"),EXACT(T196,"Likely to change assessment")),OR(EXACT(V196,"Routine / descriptive"),EXACT(V196,"Material / decision-changing"),EXACT(V196,"Consequential / high-impact")),OR(EXACT(W196,"Easy to reverse"),EXACT(W196,"Costly to reverse"),EXACT(W196,"Hard to reverse")),IF(F196="No material change",OR(EXACT(H196,"Unchanged exact claim"),EXACT(H196,"Changed exact claim")),TRUE),IF(F196="No material change",OR(EXACT(I196,"Unchanged decision use"),EXACT(I196,"Changed decision use")),TRUE),IF(OR(O196="Multiple independent lines",O196="One independent line"),OR(EXACT(P196,"Established independent origins"),EXACT(P196,"Shared or dependent origins"),EXACT(P196,"Not established")),TRUE))),"Invalid","Valid"))</x:f>
      </x:c>
      <x:c r="Y196" s="38" t="str">
        <x:f>IF(A196="","",IF(X196="Invalid","Not evaluated after P00",IF(OR(C196="",D196="",F196="",IF(F196="No material change",OR(H196="",I196=""),FALSE),J196="",K196="",L196="",M196="",N196="",O196="",IF(OR(O196="Multiple independent lines",O196="One independent line"),P196="",FALSE),Q196="",IF(Q196&lt;&gt;"None",R196="",FALSE),S196="",T196="",U196="",V196="",W196=""),"Incomplete","Complete")))</x:f>
      </x:c>
      <x:c r="Z196" s="38" t="str">
        <x:f>IF(A196="","",IF(AB196="P00","Invalid controlled input",IF(AB196="P01","Incomplete",IF(OR(AB196="P02",AB196="P03",AB196="P04",AB196="P05",AB196="P06",AB196="P07",AB196="P08",AB196="P09"),"Not eligible","Eligible"))))</x:f>
      </x:c>
      <x:c r="AA196" s="38" t="str">
        <x:f>IF(A196="","",IF(AB196="P00","No confidence assigned",IF(AB196="P01","No confidence result",IF(OR(AB196="P02",AB196="P03",AB196="P04",AB196="P05",AB196="P06",AB196="P07",AB196="P08",AB196="P09"),"Confidence not assignable",IF(AB196="P10","Low confidence",IF(AB196="P11","Moderate confidence","High confidence"))))))</x:f>
      </x:c>
      <x:c r="AB196" s="38" t="str">
        <x:f>IF(A196="","",IF(X196="Invalid","P00",IF(Y196="Incomplete","P01",IF(F196="Refuse claim","P02",IF(F196="Review required","P03",IF(K196="Unresolved","P04",IF(OR(L196="No",L196="Unknown",L196="Partial"),"P05",IF(OR(J196="Missing",N196&lt;&gt;"None",M196="Not checked"),"P06",IF(OR(J196="Contradictory",M196="Material contradiction unresolved"),"P07",IF(OR(J196="Stale",S196="Stale for current decision",S196="Context not established",Q196="Material and unresolved"),"P08",IF(OR(AND(F196="Use with limits",G196=""),AND(F196="No material change",H196="Changed exact claim"),AND(F196="No material change",I196="Changed decision use"),AND(OR(O196="Multiple independent lines",O196="One independent line"),P196="Not established"),AND(Q196="None",R196&lt;&gt;"")),"P09",IF(OR(Q196="Material but bounded",AND(S196="Historical but deliberately bounded",J196="Limited / weak"),O196="Not established",AND(J196="Limited / weak",O196="Multiple independent lines",P196="Established independent origins",T196="Likely to change assessment"),AND(O196="Single-origin only",NOT(AND(F196="Use",J196="Fit",OR(K196="Supported",K196="Inferred"),L196="Yes",OR(M196="None found",M196="Apparent contradiction resolved"),N196="None",O196="Single-origin only",OR(Q196="None",Q196="Limited and visible"),S196="Fit for current decision",T196="Unlikely to change assessment"))),T196="Likely to change assessment"),"P10",IF(OR(AND(F196="No material change",NOT(AND(OR(F196="Use",F196="No material change"),IF(F196="No material change",AND(H196="Unchanged exact claim",I196="Unchanged decision use"),TRUE),J196="Fit",OR(K196="Supported",K196="Inferred"),L196="Yes",OR(M196="None found",M196="Apparent contradiction resolved"),N196="None",O196="Multiple independent lines",P196="Established independent origins",OR(Q196="None",Q196="Limited and visible"),S196="Fit for current decision",T196="Unlikely to change assessment"))),F196="Use with limits",S196="Historical but deliberately bounded",P196="Shared or dependent origins",O196="One independent line",AND(F196="Use",J196="Fit",OR(K196="Supported",K196="Inferred"),L196="Yes",OR(M196="None found",M196="Apparent contradiction resolved"),N196="None",O196="Single-origin only",OR(Q196="None",Q196="Limited and visible"),S196="Fit for current decision",T196="Unlikely to change assessment"),AND(J196="Limited / weak",O196="Multiple independent lines",P196="Established independent origins",OR(T196="Unlikely to change assessment",T196="Could change scope or wording")),T196="Could change scope or wording"),"P11",IF(AND(OR(F196="Use",F196="No material change"),IF(F196="No material change",AND(H196="Unchanged exact claim",I196="Unchanged decision use"),TRUE),J196="Fit",OR(K196="Supported",K196="Inferred"),L196="Yes",OR(M196="None found",M196="Apparent contradiction resolved"),N196="None",O196="Multiple independent lines",P196="Established independent origins",OR(Q196="None",Q196="Limited and visible"),S196="Fit for current decision",T196="Unlikely to change assessment"),"P12","P09"))))))))))))))</x:f>
      </x:c>
      <x:c r="AC196" s="38" t="str">
        <x:f>IF(A196="","",IF(AB196="P00","CONF-TECH-INVALID-ENUM",IF(AB196="P01","CONF-INCOMPLETE",IF(AB196="P02","CONF-UPSTREAM-REFUSE",IF(AB196="P03","CONF-UPSTREAM-REVIEW",IF(AB196="P04",IF(F196="No material change","CONF-SC-NMC-UNRESOLVED","CONF-UPSTREAM-UNRESOLVED"),IF(AB196="P05",IF(L196="Partial","CONF-DIRECT-FIT-PARTIAL","CONF-DIRECT-FIT"),IF(AB196="P06","CONF-MISSING-OR-UNCHECKED",IF(AB196="P07",IF(F196="No material change","CONF-SC-NMC-CONTRADICTION","CONF-CONTRADICTION"),IF(AB196="P08",IF(Q196="Material and unresolved","CONF-NOT-ASSIGNABLE-ASSUMPTION",IF(AND(F196="No material change",OR(J196="Stale",S196="Stale for current decision")),"CONF-SC-NMC-STALE",IF(S196="Context not established","CONF-NOT-ASSIGNABLE-CONTEXT","CONF-NOT-ASSIGNABLE-STALE-CURRENT"))),IF(AB196="P09",IF(AND(F196="Use with limits",G196=""),"CONF-SC-LIMIT-MISSING",IF(AND(F196="No material change",H196="Changed exact claim"),"CONF-SC-NMC-CLAIM-CHANGED",IF(AND(F196="No material change",I196="Changed decision use"),"CONF-SC-NMC-USE-CHANGED",IF(AND(OR(O196="Multiple independent lines",O196="One independent line"),P196="Not established"),"CONF-SC-INDEPENDENCE-UNPROVEN",IF(AND(Q196="None",R196&lt;&gt;""),"CONF-SC-ASSUMPTION-CONFLICT","CONF-SC-UNCLASSIFIED"))))),IF(AB196="P10",IF(Q196="Material but bounded","CONF-LOW-ASSUMPTION",IF(AND(S196="Historical but deliberately bounded",J196="Limited / weak"),"CONF-LOW-HISTORICAL",IF(O196="Not established","CONF-LOW-NOT-ESTABLISHED",IF(AND(J196="Limited / weak",O196="Multiple independent lines",P196="Established independent origins",T196="Likely to change assessment"),"CONF-LOW-WEAK-LINES",IF(AND(O196="Single-origin only",NOT(AND(F196="Use",J196="Fit",OR(K196="Supported",K196="Inferred"),L196="Yes",OR(M196="None found",M196="Apparent contradiction resolved"),N196="None",O196="Single-origin only",OR(Q196="None",Q196="Limited and visible"),S196="Fit for current decision",T196="Unlikely to change assessment"))),"CONF-LOW-SINGLE-ORIGIN","CONF-LOW-SENSITIVE"))))),IF(AB196="P11",IF(F196="No material change","CONF-MODERATE-NMC",IF(F196="Use with limits","CONF-MODERATE-LIMITED",IF(S196="Historical but deliberately bounded","CONF-MODERATE-HISTORICAL",IF(P196="Shared or dependent origins","CONF-MODERATE-SHARED-ORIGINS",IF(OR(O196="One independent line",AND(F196="Use",J196="Fit",OR(K196="Supported",K196="Inferred"),L196="Yes",OR(M196="None found",M196="Apparent contradiction resolved"),N196="None",O196="Single-origin only",OR(Q196="None",Q196="Limited and visible"),S196="Fit for current decision",T196="Unlikely to change assessment")),"CONF-MODERATE-ONE-LINE",IF(AND(J196="Limited / weak",O196="Multiple independent lines",P196="Established independent origins",OR(T196="Unlikely to change assessment",T196="Could change scope or wording")),"CONF-MODERATE-WEAK-LINES","CONF-MODERATE-SENSITIVE")))))),IF(AB196="P12",IF(F196="No material change","CONF-HIGH-NMC",IF(K196="Inferred","CONF-HIGH-INFERENCE-RETAINED","CONF-HIGH-DIRECT-INDEPENDENT")),""))))))))))))))</x:f>
      </x:c>
      <x:c r="AD196" s="38" t="str">
        <x:f>IF(A196="","",IF(AC196="A218-TECH-INVALID-ENUM","One or more active Stage 1 controlled values are invalid.",IF(AC196="A218-INCOMPLETE","The active Stage 1 assessment is incomplete.",IF(AC196="A218-UPSTREAM-REFUSE","What Counts as Reliable Evidence in Competitor Analysis? returned Refuse claim.",IF(AC196="A218-UPSTREAM-REVIEW","What Counts as Reliable Evidence in Competitor Analysis? returned Review required.",IF(AC196="A218-SC-NMC-UNRESOLVED","The no-material-change claim remains unresolved.",IF(AC196="A218-UPSTREAM-UNRESOLVED","The claim remains unresolved.",IF(AC196="A218-DIRECT-FIT","The evidence does not directly fit the exact submitted claim.",IF(AC196="A218-DIRECT-FIT-PARTIAL","The submitted claim only partially fits the evidence.",IF(AC196="A218-MISSING-OR-UNCHECKED","Required evidence is missing, unavailable, unknown, or contradiction checking is incomplete.",IF(AC196="A218-CONTRADICTION","A material contradiction remains unresolved.",IF(AC196="A218-SC-NMC-CONTRADICTION","The no-material-change submission contains an unresolved material contradiction.",IF(AC196="A218-NOT-ASSIGNABLE-ASSUMPTION","A material assumption remains unresolved.",IF(AC196="A218-NOT-ASSIGNABLE-CONTEXT","The relevant context is not established.",IF(AC196="A218-NOT-ASSIGNABLE-STALE-CURRENT","The evidence or context is stale for the current decision.",IF(AC196="A218-SC-NMC-STALE","The no-material-change assessment is stale for the current decision.",IF(AC196="A218-SC-ASSUMPTION-CONFLICT","The assumption category and detail conflict.",IF(AC196="A218-SC-INDEPENDENCE-UNPROVEN","Independent origins are not established.",IF(AC196="A218-SC-LIMIT-MISSING","Use with limits requires a named limitation.",IF(AC196="A218-SC-NMC-CLAIM-CHANGED","The exact claim changed, so prior confidence cannot be carried forward.",IF(AC196="A218-SC-NMC-USE-CHANGED","The decision use changed.",IF(AC196="A218-SC-UNCLASSIFIED","The valid input combination has no authorized classification.",IF(AC196="A218-LOW-ASSUMPTION","A bounded material assumption makes the eligible assessment fragile.",IF(AC196="A218-LOW-HISTORICAL","Historical, weak support makes the assessment fragile.",IF(AC196="A218-LOW-NOT-ESTABLISHED","Support exists but independent support is not established.",IF(AC196="A218-LOW-SENSITIVE","Plausible new evidence is likely to change the assessment.",IF(AC196="A218-LOW-SINGLE-ORIGIN","The eligible assessment depends on one origin and fails the stable single-origin conjunction.",IF(AC196="A218-LOW-WEAK-LINES","Multiple independent lines remain weak and the result is likely to change.",IF(AC196="A218-MODERATE-HISTORICAL","The evidence supports a deliberately historical, bounded assessment.",IF(AC196="A218-MODERATE-LIMITED","The assessment is eligible only within the named limitation.",IF(AC196="A218-MODERATE-NMC","The unchanged assessment remains eligible but retains meaningful uncertainty.",IF(AC196="A218-MODERATE-ONE-LINE","The assessment rests on one effective line of support.",IF(AC196="A218-MODERATE-SENSITIVE","Meaningful new evidence could change the scope or wording.",IF(AC196="A218-MODERATE-SHARED-ORIGINS","The lines share or depend on common origins, reducing independent corroboration.",IF(AC196="A218-MODERATE-WEAK-LINES","Established independent origins support the assessment, but the evidence remains limited or weak.",IF(AC196="A218-HIGH-DIRECT-INDEPENDENT","Direct, coherent support with established independent origins and limited visible assumptions supports the bounded assessment.",IF(AC196="A218-HIGH-INFERENCE-RETAINED","Direct, coherent support with established independent origins supports the bounded inference; it remains explicitly an inference.",IF(AC196="A218-HIGH-NMC","The exact claim and decision use are unchanged and the strong-support conditions remain satisfied.",""))))))))))))))))))))))))))))))))))))))</x:f>
      </x:c>
      <x:c r="AE196" s="38" t="str">
        <x:f>IF(A196="","",IF(Z196="Invalid controlled input","No confidence statement is permitted.",IF(Z196="Incomplete","No confidence statement is permitted until Stage 1 is complete.",IF(Z196="Not eligible","Confidence not assignable: no confidence statement is permitted for "&amp;C196&amp;" because "&amp;AD196&amp;" "&amp;AG196,IF(AA196="High confidence",IF(K196="Inferred","The evidence supports the inference that ","The available evidence strongly supports the assessment that ")&amp;C196&amp;", with High confidence within "&amp;D196&amp;". The principal remaining uncertainty is "&amp;U196,IF(AA196="Moderate confidence",IF(K196="Inferred","The evidence supports the inference that ","The available evidence supports the assessment that ")&amp;C196&amp;", with Moderate confidence within "&amp;D196&amp;". "&amp;U196&amp;" could change its scope or wording.",IF(K196="Inferred","The limited evidence supports the provisional inference that ","Limited evidence weakly supports the bounded assessment that ")&amp;C196&amp;". Treat it as provisional because "&amp;U196))))))</x:f>
      </x:c>
      <x:c r="AF196" s="38" t="str">
        <x:f>IF(A196="","",IF(Z196="Invalid controlled input","Do not preserve or reuse a previous result.",IF(Z196="Incomplete","Do not infer a result from partial inputs.",IF(Z196="Not eligible","Do not use High, Moderate or Low confidence, zero confidence, very low confidence, or wording that presents the claim as established.",IF(AA196="High confidence","Do not say certain, proven, guaranteed, definitely, conclusive, established fact, or assign a numerical probability.",IF(AA196="Moderate confidence","Do not say definitive, conclusive, established fact, or attach a percentage band.","Do not say shows, confirms, demonstrates as established, or use Low confidence to rescue an unsupported claim."))))))</x:f>
      </x:c>
      <x:c r="AG196" s="38" t="str">
        <x:f>IF(A196="","",IF(AC196="A218-TECH-INVALID-ENUM","Correct the exact invalid value and resubmit.",IF(AC196="A218-INCOMPLETE","Complete every active Stage 1 field.",IF(AC196="A218-UPSTREAM-REFUSE","Resolve or replace the refused claim through What Counts as Reliable Evidence in Competitor Analysis?.",IF(AC196="A218-UPSTREAM-REVIEW","Complete the review in What Counts as Reliable Evidence in Competitor Analysis? before confidence assessment.",IF(AC196="A218-SC-NMC-UNRESOLVED","Resolve the claim status upstream before assigning confidence.",IF(AC196="A218-UPSTREAM-UNRESOLVED","Resolve the claim status upstream before assigning confidence.",IF(AC196="A218-DIRECT-FIT","Narrow or replace the claim and rerun What Counts as Reliable Evidence in Competitor Analysis?.",IF(AC196="A218-DIRECT-FIT-PARTIAL","Submit the separately narrowed proposition approved through What Counts as Reliable Evidence in Competitor Analysis? as the new Exact claim with Direct claim fit set to Yes.",IF(AC196="A218-MISSING-OR-UNCHECKED","Recover or document the required evidence and complete the review in What Counts as Reliable Evidence in Competitor Analysis? before assigning confidence.",IF(AC196="A218-CONTRADICTION","Resolve or preserve the contradiction through How to Handle Contradictory Competitor Evidence before assigning confidence.",IF(AC196="A218-SC-NMC-CONTRADICTION","Resolve or preserve the contradiction through How to Handle Contradictory Competitor Evidence before assigning confidence.",IF(AC196="A218-NOT-ASSIGNABLE-ASSUMPTION","Resolve the material assumption or narrow the claim.",IF(AC196="A218-NOT-ASSIGNABLE-CONTEXT","Establish the relevant context before assigning confidence.",IF(AC196="A218-NOT-ASSIGNABLE-STALE-CURRENT","Update or historically bind the evidence through When Competitor Evidence Becomes Too Old to Use.",IF(AC196="A218-SC-NMC-STALE","Run a fresh assessment with current evidence.",IF(AC196="A218-SC-ASSUMPTION-CONFLICT","Choose a bounded assumption category or remove the detail.",IF(AC196="A218-SC-INDEPENDENCE-UNPROVEN","Trace origins or correct the support category.",IF(AC196="A218-SC-LIMIT-MISSING","Add the exact limitation or correct the upstream outcome.",IF(AC196="A218-SC-NMC-CLAIM-CHANGED","Run a fresh assessment.",IF(AC196="A218-SC-NMC-USE-CHANGED","Run a fresh assessment for the new use.",IF(AC196="A218-SC-UNCLASSIFIED","Return to method governance; do not invent a result.",IF(AC196="A218-LOW-ASSUMPTION","Keep the assumption explicit and seek evidence that could remove it.",IF(AC196="A218-LOW-HISTORICAL","Use only historically bounded wording and seek current evidence.",IF(AC196="A218-LOW-NOT-ESTABLISHED","Trace provenance or collect genuinely independent evidence.",IF(AC196="A218-LOW-SENSITIVE","Collect the evidence most likely to change the result.",IF(AC196="A218-LOW-SINGLE-ORIGIN","Seek genuinely independent corroboration.",IF(AC196="A218-LOW-WEAK-LINES","Strengthen direct support before consequential use.",IF(AC196="A218-MODERATE-HISTORICAL","Do not generalize it to the current decision without fresh evidence.",IF(AC196="A218-MODERATE-LIMITED","Reopen if the named limitation no longer holds.",IF(AC196="A218-MODERATE-NMC","Reopen if the exact claim, use, evidence or context changes.",IF(AC196="A218-MODERATE-ONE-LINE","A second genuinely independent line could change scope or wording.",IF(AC196="A218-MODERATE-SENSITIVE","Name the likely change trigger and keep the statement bounded.",IF(AC196="A218-MODERATE-SHARED-ORIGINS","Seek genuinely independent origins.",IF(AC196="A218-MODERATE-WEAK-LINES","Strengthen the direct evidence and preserve the limitation.",IF(AC196="A218-HIGH-DIRECT-INDEPENDENT","Reopen on the named evidence, context, assumption or decision-use trigger.",IF(AC196="A218-HIGH-INFERENCE-RETAINED","Retain the inference marker and reopen on the named trigger.",IF(AC196="A218-HIGH-NMC","Reopen on the named evidence, context, assumption or decision-use trigger.",""))))))))))))))))))))))))))))))))))))))</x:f>
      </x:c>
      <x:c r="AH196" s="38" t="str">
        <x:f>IF(A196="","",IF(Z196&lt;&gt;"Eligible","",IF(AND(V196="Consequential / high-impact",W196="Hard to reverse"),"CONF-OVERLAY-CONSEQUENCE + CONF-OVERLAY-HARD-TO-REVERSE",IF(AND(AA196="Low confidence",W196="Hard to reverse"),"CONF-OVERLAY-HARD-TO-REVERSE",IF(V196="Consequential / high-impact","CONF-OVERLAY-CONSEQUENCE",IF(W196="Hard to reverse","CONF-OVERLAY-HARD-TO-REVERSE",IF(OR(V196="Material / decision-changing",W196="Costly to reverse"),"CONF-OVERLAY-CONSEQUENCE","")))))))</x:f>
      </x:c>
      <x:c r="AI196" s="38" t="str">
        <x:f>IF(A196="","",IF(Z196&lt;&gt;"Eligible","",IF(AND(V196="Consequential / high-impact",W196="Hard to reverse"),IF(AA196="Low confidence","Independent review and formal approval required; default to deferral, evidence collection or a reversible test.","Independent accountable review and formal approval required before a consequential, hard-to-reverse action."),IF(AND(AA196="Low confidence",W196="Hard to reverse"),"Independent review and formal approval required; default to deferral, evidence collection or a reversible test.",IF(V196="Consequential / high-impact","Independent accountable review and formal approval required.",IF(W196="Hard to reverse","Independent review required before a hard-to-reverse action.",IF(OR(V196="Material / decision-changing",W196="Costly to reverse"),"Accountable reviewer required before material use.","Owner review; reopen on the named trigger.")))))))</x:f>
      </x:c>
      <x:c r="AJ196" s="38" t="str">
        <x:f>IF(A196="","",IF(Z196&lt;&gt;"Eligible","",IF(AND(V196="Consequential / high-impact",W196="Hard to reverse"),IF(AA196="Low confidence","Do not make an irreversible commitment from this Low-confidence assessment.","Prefer a reversible step and proceed only within the recorded scope after independent review; confidence itself is unchanged."),IF(AND(AA196="Low confidence",W196="Hard to reverse"),"Do not make an irreversible commitment from this Low-confidence assessment.",IF(V196="Consequential / high-impact","Proceed only within the recorded scope after independent review; confidence itself is unchanged.",IF(W196="Hard to reverse","Prefer a reversible step until review is complete.",IF(OR(V196="Material / decision-changing",W196="Costly to reverse"),"Use only after accountable review and within the stated boundary.","Proceed within the stated scope and preserve the reopen condition.")))))))</x:f>
      </x:c>
      <x:c r="AK196" s="37"/>
      <x:c r="AL196" s="37"/>
      <x:c r="AM196" s="37"/>
      <x:c r="AN196" s="37"/>
      <x:c r="AO196" s="42"/>
      <x:c r="AP196" s="38" t="str">
        <x:f>IF(A196="","",IF(Z196&lt;&gt;"Eligible","Not active",IF(OR(AND(AN196&lt;&gt;"",NOT(OR(EXACT(AN196,"Yes"),EXACT(AN196,"No")))),AND(AO196&lt;&gt;"",NOT(ISNUMBER(AO196)))),"H00",IF(OR(AK196="",AM196="",AN196=""),"H01",IF(AND(OR(V196="Material / decision-changing",V196="Consequential / high-impact",W196="Costly to reverse",W196="Hard to reverse"),AL196=""),"H02",IF(AND(OR(V196="Consequential / high-impact",W196="Hard to reverse"),AK196&lt;&gt;"",AL196&lt;&gt;"",EXACT(AK196,AL196)),"H03",IF(AND(AN196="Yes",AO196=""),"H04",IF(AND(AN196="No",AO196&lt;&gt;""),"H05","H06"))))))))</x:f>
      </x:c>
      <x:c r="AQ196" s="38" t="str">
        <x:f>IF(A196="","",IF(AP196="Not active","Not active",IF(OR(AP196="H00",AP196="H01",AP196="H04"),"Incomplete",IF(OR(AP196="H02",AP196="H03",AP196="H05"),"Draft","Complete"))))</x:f>
      </x:c>
      <x:c r="AR196" s="38" t="str">
        <x:f>IF(A196="","",IF(AP196="H00","CONF-HANDOFF-INVALID",IF(AP196="H01","CONF-HANDOFF-INCOMPLETE",IF(AP196="H02","CONF-HANDOFF-REVIEWER",IF(AP196="H03","CONF-HANDOFF-INDEPENDENCE",IF(AP196="H04","CONF-HANDOFF-DATE",IF(AP196="H05","CONF-HANDOFF-DATE-NOT-MATERIAL","")))))))</x:f>
      </x:c>
      <x:c r="AS196" s="38" t="str">
        <x:f>IF(A196="","",IF(AP196="H06","Permitted","Prohibited"))</x:f>
      </x:c>
      <x:c r="AT196" s="38" t="str">
        <x:f>IF(A196="","",IF(OR(AB196="P196",AB196="P197",AB196="P199",AB196="P200"),"What Counts as Reliable Evidence in Competitor Analysis?",IF(AB196="P198","Observed, Inferred and Unresolved Evidence",IF(AB196="P201","How to Handle Contradictory Competitor Evidence",IF(AB196="P202","When Competitor Evidence Becomes Too Old to Use","")))))</x:f>
      </x:c>
      <x:c r="AU196" s="38" t="str">
        <x:f>IF(A196="","","SERPIFAI Confidence Statement Method v1.0.1")</x:f>
      </x:c>
      <x:c r="AV196" s="38" t="str">
        <x:f>IF(A196="","","Qualitative evidence-and-uncertainty protocol; not probability, calibrated accuracy, scoring, assurance or a guarantee.")</x:f>
      </x:c>
    </x:row>
    <x:row r="197">
      <x:c r="A197" s="37"/>
      <x:c r="B197" s="37"/>
      <x:c r="C197" s="37"/>
      <x:c r="D197" s="37"/>
      <x:c r="E197" s="42"/>
      <x:c r="F197" s="37"/>
      <x:c r="G197" s="37"/>
      <x:c r="H197" s="37"/>
      <x:c r="I197" s="37"/>
      <x:c r="J197" s="37"/>
      <x:c r="K197" s="37"/>
      <x:c r="L197" s="37"/>
      <x:c r="M197" s="37"/>
      <x:c r="N197" s="37"/>
      <x:c r="O197" s="37"/>
      <x:c r="P197" s="37"/>
      <x:c r="Q197" s="37"/>
      <x:c r="R197" s="37"/>
      <x:c r="S197" s="37"/>
      <x:c r="T197" s="37"/>
      <x:c r="U197" s="37"/>
      <x:c r="V197" s="37"/>
      <x:c r="W197" s="37"/>
      <x:c r="X197" s="38" t="str">
        <x:f>IF(A197="","",IF(NOT(AND(OR(EXACT(F197,"Use"),EXACT(F197,"Use with limits"),EXACT(F197,"Review required"),EXACT(F197,"Refuse claim"),EXACT(F197,"No material change")),OR(EXACT(J197,"Fit"),EXACT(J197,"Limited / weak"),EXACT(J197,"Stale"),EXACT(J197,"Contradictory"),EXACT(J197,"Missing")),OR(EXACT(K197,"Supported"),EXACT(K197,"Inferred"),EXACT(K197,"Unresolved")),OR(EXACT(L197,"Yes"),EXACT(L197,"Partial"),EXACT(L197,"No"),EXACT(L197,"Unknown")),OR(EXACT(M197,"None found"),EXACT(M197,"Apparent contradiction resolved"),EXACT(M197,"Material contradiction unresolved"),EXACT(M197,"Not checked")),OR(EXACT(N197,"None"),EXACT(N197,"Recoverable missing evidence"),EXACT(N197,"Material evidence unavailable"),EXACT(N197,"Unknown")),OR(EXACT(O197,"Multiple independent lines"),EXACT(O197,"One independent line"),EXACT(O197,"Single-origin only"),EXACT(O197,"Not established")),OR(EXACT(Q197,"None"),EXACT(Q197,"Limited and visible"),EXACT(Q197,"Material but bounded"),EXACT(Q197,"Material and unresolved")),OR(EXACT(S197,"Fit for current decision"),EXACT(S197,"Historical but deliberately bounded"),EXACT(S197,"Stale for current decision"),EXACT(S197,"Context not established")),OR(EXACT(T197,"Unlikely to change assessment"),EXACT(T197,"Could change scope or wording"),EXACT(T197,"Likely to change assessment")),OR(EXACT(V197,"Routine / descriptive"),EXACT(V197,"Material / decision-changing"),EXACT(V197,"Consequential / high-impact")),OR(EXACT(W197,"Easy to reverse"),EXACT(W197,"Costly to reverse"),EXACT(W197,"Hard to reverse")),IF(F197="No material change",OR(EXACT(H197,"Unchanged exact claim"),EXACT(H197,"Changed exact claim")),TRUE),IF(F197="No material change",OR(EXACT(I197,"Unchanged decision use"),EXACT(I197,"Changed decision use")),TRUE),IF(OR(O197="Multiple independent lines",O197="One independent line"),OR(EXACT(P197,"Established independent origins"),EXACT(P197,"Shared or dependent origins"),EXACT(P197,"Not established")),TRUE))),"Invalid","Valid"))</x:f>
      </x:c>
      <x:c r="Y197" s="38" t="str">
        <x:f>IF(A197="","",IF(X197="Invalid","Not evaluated after P00",IF(OR(C197="",D197="",F197="",IF(F197="No material change",OR(H197="",I197=""),FALSE),J197="",K197="",L197="",M197="",N197="",O197="",IF(OR(O197="Multiple independent lines",O197="One independent line"),P197="",FALSE),Q197="",IF(Q197&lt;&gt;"None",R197="",FALSE),S197="",T197="",U197="",V197="",W197=""),"Incomplete","Complete")))</x:f>
      </x:c>
      <x:c r="Z197" s="38" t="str">
        <x:f>IF(A197="","",IF(AB197="P00","Invalid controlled input",IF(AB197="P01","Incomplete",IF(OR(AB197="P02",AB197="P03",AB197="P04",AB197="P05",AB197="P06",AB197="P07",AB197="P08",AB197="P09"),"Not eligible","Eligible"))))</x:f>
      </x:c>
      <x:c r="AA197" s="38" t="str">
        <x:f>IF(A197="","",IF(AB197="P00","No confidence assigned",IF(AB197="P01","No confidence result",IF(OR(AB197="P02",AB197="P03",AB197="P04",AB197="P05",AB197="P06",AB197="P07",AB197="P08",AB197="P09"),"Confidence not assignable",IF(AB197="P10","Low confidence",IF(AB197="P11","Moderate confidence","High confidence"))))))</x:f>
      </x:c>
      <x:c r="AB197" s="38" t="str">
        <x:f>IF(A197="","",IF(X197="Invalid","P00",IF(Y197="Incomplete","P01",IF(F197="Refuse claim","P02",IF(F197="Review required","P03",IF(K197="Unresolved","P04",IF(OR(L197="No",L197="Unknown",L197="Partial"),"P05",IF(OR(J197="Missing",N197&lt;&gt;"None",M197="Not checked"),"P06",IF(OR(J197="Contradictory",M197="Material contradiction unresolved"),"P07",IF(OR(J197="Stale",S197="Stale for current decision",S197="Context not established",Q197="Material and unresolved"),"P08",IF(OR(AND(F197="Use with limits",G197=""),AND(F197="No material change",H197="Changed exact claim"),AND(F197="No material change",I197="Changed decision use"),AND(OR(O197="Multiple independent lines",O197="One independent line"),P197="Not established"),AND(Q197="None",R197&lt;&gt;"")),"P09",IF(OR(Q197="Material but bounded",AND(S197="Historical but deliberately bounded",J197="Limited / weak"),O197="Not established",AND(J197="Limited / weak",O197="Multiple independent lines",P197="Established independent origins",T197="Likely to change assessment"),AND(O197="Single-origin only",NOT(AND(F197="Use",J197="Fit",OR(K197="Supported",K197="Inferred"),L197="Yes",OR(M197="None found",M197="Apparent contradiction resolved"),N197="None",O197="Single-origin only",OR(Q197="None",Q197="Limited and visible"),S197="Fit for current decision",T197="Unlikely to change assessment"))),T197="Likely to change assessment"),"P10",IF(OR(AND(F197="No material change",NOT(AND(OR(F197="Use",F197="No material change"),IF(F197="No material change",AND(H197="Unchanged exact claim",I197="Unchanged decision use"),TRUE),J197="Fit",OR(K197="Supported",K197="Inferred"),L197="Yes",OR(M197="None found",M197="Apparent contradiction resolved"),N197="None",O197="Multiple independent lines",P197="Established independent origins",OR(Q197="None",Q197="Limited and visible"),S197="Fit for current decision",T197="Unlikely to change assessment"))),F197="Use with limits",S197="Historical but deliberately bounded",P197="Shared or dependent origins",O197="One independent line",AND(F197="Use",J197="Fit",OR(K197="Supported",K197="Inferred"),L197="Yes",OR(M197="None found",M197="Apparent contradiction resolved"),N197="None",O197="Single-origin only",OR(Q197="None",Q197="Limited and visible"),S197="Fit for current decision",T197="Unlikely to change assessment"),AND(J197="Limited / weak",O197="Multiple independent lines",P197="Established independent origins",OR(T197="Unlikely to change assessment",T197="Could change scope or wording")),T197="Could change scope or wording"),"P11",IF(AND(OR(F197="Use",F197="No material change"),IF(F197="No material change",AND(H197="Unchanged exact claim",I197="Unchanged decision use"),TRUE),J197="Fit",OR(K197="Supported",K197="Inferred"),L197="Yes",OR(M197="None found",M197="Apparent contradiction resolved"),N197="None",O197="Multiple independent lines",P197="Established independent origins",OR(Q197="None",Q197="Limited and visible"),S197="Fit for current decision",T197="Unlikely to change assessment"),"P12","P09"))))))))))))))</x:f>
      </x:c>
      <x:c r="AC197" s="38" t="str">
        <x:f>IF(A197="","",IF(AB197="P00","CONF-TECH-INVALID-ENUM",IF(AB197="P01","CONF-INCOMPLETE",IF(AB197="P02","CONF-UPSTREAM-REFUSE",IF(AB197="P03","CONF-UPSTREAM-REVIEW",IF(AB197="P04",IF(F197="No material change","CONF-SC-NMC-UNRESOLVED","CONF-UPSTREAM-UNRESOLVED"),IF(AB197="P05",IF(L197="Partial","CONF-DIRECT-FIT-PARTIAL","CONF-DIRECT-FIT"),IF(AB197="P06","CONF-MISSING-OR-UNCHECKED",IF(AB197="P07",IF(F197="No material change","CONF-SC-NMC-CONTRADICTION","CONF-CONTRADICTION"),IF(AB197="P08",IF(Q197="Material and unresolved","CONF-NOT-ASSIGNABLE-ASSUMPTION",IF(AND(F197="No material change",OR(J197="Stale",S197="Stale for current decision")),"CONF-SC-NMC-STALE",IF(S197="Context not established","CONF-NOT-ASSIGNABLE-CONTEXT","CONF-NOT-ASSIGNABLE-STALE-CURRENT"))),IF(AB197="P09",IF(AND(F197="Use with limits",G197=""),"CONF-SC-LIMIT-MISSING",IF(AND(F197="No material change",H197="Changed exact claim"),"CONF-SC-NMC-CLAIM-CHANGED",IF(AND(F197="No material change",I197="Changed decision use"),"CONF-SC-NMC-USE-CHANGED",IF(AND(OR(O197="Multiple independent lines",O197="One independent line"),P197="Not established"),"CONF-SC-INDEPENDENCE-UNPROVEN",IF(AND(Q197="None",R197&lt;&gt;""),"CONF-SC-ASSUMPTION-CONFLICT","CONF-SC-UNCLASSIFIED"))))),IF(AB197="P10",IF(Q197="Material but bounded","CONF-LOW-ASSUMPTION",IF(AND(S197="Historical but deliberately bounded",J197="Limited / weak"),"CONF-LOW-HISTORICAL",IF(O197="Not established","CONF-LOW-NOT-ESTABLISHED",IF(AND(J197="Limited / weak",O197="Multiple independent lines",P197="Established independent origins",T197="Likely to change assessment"),"CONF-LOW-WEAK-LINES",IF(AND(O197="Single-origin only",NOT(AND(F197="Use",J197="Fit",OR(K197="Supported",K197="Inferred"),L197="Yes",OR(M197="None found",M197="Apparent contradiction resolved"),N197="None",O197="Single-origin only",OR(Q197="None",Q197="Limited and visible"),S197="Fit for current decision",T197="Unlikely to change assessment"))),"CONF-LOW-SINGLE-ORIGIN","CONF-LOW-SENSITIVE"))))),IF(AB197="P11",IF(F197="No material change","CONF-MODERATE-NMC",IF(F197="Use with limits","CONF-MODERATE-LIMITED",IF(S197="Historical but deliberately bounded","CONF-MODERATE-HISTORICAL",IF(P197="Shared or dependent origins","CONF-MODERATE-SHARED-ORIGINS",IF(OR(O197="One independent line",AND(F197="Use",J197="Fit",OR(K197="Supported",K197="Inferred"),L197="Yes",OR(M197="None found",M197="Apparent contradiction resolved"),N197="None",O197="Single-origin only",OR(Q197="None",Q197="Limited and visible"),S197="Fit for current decision",T197="Unlikely to change assessment")),"CONF-MODERATE-ONE-LINE",IF(AND(J197="Limited / weak",O197="Multiple independent lines",P197="Established independent origins",OR(T197="Unlikely to change assessment",T197="Could change scope or wording")),"CONF-MODERATE-WEAK-LINES","CONF-MODERATE-SENSITIVE")))))),IF(AB197="P12",IF(F197="No material change","CONF-HIGH-NMC",IF(K197="Inferred","CONF-HIGH-INFERENCE-RETAINED","CONF-HIGH-DIRECT-INDEPENDENT")),""))))))))))))))</x:f>
      </x:c>
      <x:c r="AD197" s="38" t="str">
        <x:f>IF(A197="","",IF(AC197="A219-TECH-INVALID-ENUM","One or more active Stage 1 controlled values are invalid.",IF(AC197="A219-INCOMPLETE","The active Stage 1 assessment is incomplete.",IF(AC197="A219-UPSTREAM-REFUSE","What Counts as Reliable Evidence in Competitor Analysis? returned Refuse claim.",IF(AC197="A219-UPSTREAM-REVIEW","What Counts as Reliable Evidence in Competitor Analysis? returned Review required.",IF(AC197="A219-SC-NMC-UNRESOLVED","The no-material-change claim remains unresolved.",IF(AC197="A219-UPSTREAM-UNRESOLVED","The claim remains unresolved.",IF(AC197="A219-DIRECT-FIT","The evidence does not directly fit the exact submitted claim.",IF(AC197="A219-DIRECT-FIT-PARTIAL","The submitted claim only partially fits the evidence.",IF(AC197="A219-MISSING-OR-UNCHECKED","Required evidence is missing, unavailable, unknown, or contradiction checking is incomplete.",IF(AC197="A219-CONTRADICTION","A material contradiction remains unresolved.",IF(AC197="A219-SC-NMC-CONTRADICTION","The no-material-change submission contains an unresolved material contradiction.",IF(AC197="A219-NOT-ASSIGNABLE-ASSUMPTION","A material assumption remains unresolved.",IF(AC197="A219-NOT-ASSIGNABLE-CONTEXT","The relevant context is not established.",IF(AC197="A219-NOT-ASSIGNABLE-STALE-CURRENT","The evidence or context is stale for the current decision.",IF(AC197="A219-SC-NMC-STALE","The no-material-change assessment is stale for the current decision.",IF(AC197="A219-SC-ASSUMPTION-CONFLICT","The assumption category and detail conflict.",IF(AC197="A219-SC-INDEPENDENCE-UNPROVEN","Independent origins are not established.",IF(AC197="A219-SC-LIMIT-MISSING","Use with limits requires a named limitation.",IF(AC197="A219-SC-NMC-CLAIM-CHANGED","The exact claim changed, so prior confidence cannot be carried forward.",IF(AC197="A219-SC-NMC-USE-CHANGED","The decision use changed.",IF(AC197="A219-SC-UNCLASSIFIED","The valid input combination has no authorized classification.",IF(AC197="A219-LOW-ASSUMPTION","A bounded material assumption makes the eligible assessment fragile.",IF(AC197="A219-LOW-HISTORICAL","Historical, weak support makes the assessment fragile.",IF(AC197="A219-LOW-NOT-ESTABLISHED","Support exists but independent support is not established.",IF(AC197="A219-LOW-SENSITIVE","Plausible new evidence is likely to change the assessment.",IF(AC197="A219-LOW-SINGLE-ORIGIN","The eligible assessment depends on one origin and fails the stable single-origin conjunction.",IF(AC197="A219-LOW-WEAK-LINES","Multiple independent lines remain weak and the result is likely to change.",IF(AC197="A219-MODERATE-HISTORICAL","The evidence supports a deliberately historical, bounded assessment.",IF(AC197="A219-MODERATE-LIMITED","The assessment is eligible only within the named limitation.",IF(AC197="A219-MODERATE-NMC","The unchanged assessment remains eligible but retains meaningful uncertainty.",IF(AC197="A219-MODERATE-ONE-LINE","The assessment rests on one effective line of support.",IF(AC197="A219-MODERATE-SENSITIVE","Meaningful new evidence could change the scope or wording.",IF(AC197="A219-MODERATE-SHARED-ORIGINS","The lines share or depend on common origins, reducing independent corroboration.",IF(AC197="A219-MODERATE-WEAK-LINES","Established independent origins support the assessment, but the evidence remains limited or weak.",IF(AC197="A219-HIGH-DIRECT-INDEPENDENT","Direct, coherent support with established independent origins and limited visible assumptions supports the bounded assessment.",IF(AC197="A219-HIGH-INFERENCE-RETAINED","Direct, coherent support with established independent origins supports the bounded inference; it remains explicitly an inference.",IF(AC197="A219-HIGH-NMC","The exact claim and decision use are unchanged and the strong-support conditions remain satisfied.",""))))))))))))))))))))))))))))))))))))))</x:f>
      </x:c>
      <x:c r="AE197" s="38" t="str">
        <x:f>IF(A197="","",IF(Z197="Invalid controlled input","No confidence statement is permitted.",IF(Z197="Incomplete","No confidence statement is permitted until Stage 1 is complete.",IF(Z197="Not eligible","Confidence not assignable: no confidence statement is permitted for "&amp;C197&amp;" because "&amp;AD197&amp;" "&amp;AG197,IF(AA197="High confidence",IF(K197="Inferred","The evidence supports the inference that ","The available evidence strongly supports the assessment that ")&amp;C197&amp;", with High confidence within "&amp;D197&amp;". The principal remaining uncertainty is "&amp;U197,IF(AA197="Moderate confidence",IF(K197="Inferred","The evidence supports the inference that ","The available evidence supports the assessment that ")&amp;C197&amp;", with Moderate confidence within "&amp;D197&amp;". "&amp;U197&amp;" could change its scope or wording.",IF(K197="Inferred","The limited evidence supports the provisional inference that ","Limited evidence weakly supports the bounded assessment that ")&amp;C197&amp;". Treat it as provisional because "&amp;U197))))))</x:f>
      </x:c>
      <x:c r="AF197" s="38" t="str">
        <x:f>IF(A197="","",IF(Z197="Invalid controlled input","Do not preserve or reuse a previous result.",IF(Z197="Incomplete","Do not infer a result from partial inputs.",IF(Z197="Not eligible","Do not use High, Moderate or Low confidence, zero confidence, very low confidence, or wording that presents the claim as established.",IF(AA197="High confidence","Do not say certain, proven, guaranteed, definitely, conclusive, established fact, or assign a numerical probability.",IF(AA197="Moderate confidence","Do not say definitive, conclusive, established fact, or attach a percentage band.","Do not say shows, confirms, demonstrates as established, or use Low confidence to rescue an unsupported claim."))))))</x:f>
      </x:c>
      <x:c r="AG197" s="38" t="str">
        <x:f>IF(A197="","",IF(AC197="A219-TECH-INVALID-ENUM","Correct the exact invalid value and resubmit.",IF(AC197="A219-INCOMPLETE","Complete every active Stage 1 field.",IF(AC197="A219-UPSTREAM-REFUSE","Resolve or replace the refused claim through What Counts as Reliable Evidence in Competitor Analysis?.",IF(AC197="A219-UPSTREAM-REVIEW","Complete the review in What Counts as Reliable Evidence in Competitor Analysis? before confidence assessment.",IF(AC197="A219-SC-NMC-UNRESOLVED","Resolve the claim status upstream before assigning confidence.",IF(AC197="A219-UPSTREAM-UNRESOLVED","Resolve the claim status upstream before assigning confidence.",IF(AC197="A219-DIRECT-FIT","Narrow or replace the claim and rerun What Counts as Reliable Evidence in Competitor Analysis?.",IF(AC197="A219-DIRECT-FIT-PARTIAL","Submit the separately narrowed proposition approved through What Counts as Reliable Evidence in Competitor Analysis? as the new Exact claim with Direct claim fit set to Yes.",IF(AC197="A219-MISSING-OR-UNCHECKED","Recover or document the required evidence and complete the review in What Counts as Reliable Evidence in Competitor Analysis? before assigning confidence.",IF(AC197="A219-CONTRADICTION","Resolve or preserve the contradiction through How to Handle Contradictory Competitor Evidence before assigning confidence.",IF(AC197="A219-SC-NMC-CONTRADICTION","Resolve or preserve the contradiction through How to Handle Contradictory Competitor Evidence before assigning confidence.",IF(AC197="A219-NOT-ASSIGNABLE-ASSUMPTION","Resolve the material assumption or narrow the claim.",IF(AC197="A219-NOT-ASSIGNABLE-CONTEXT","Establish the relevant context before assigning confidence.",IF(AC197="A219-NOT-ASSIGNABLE-STALE-CURRENT","Update or historically bind the evidence through When Competitor Evidence Becomes Too Old to Use.",IF(AC197="A219-SC-NMC-STALE","Run a fresh assessment with current evidence.",IF(AC197="A219-SC-ASSUMPTION-CONFLICT","Choose a bounded assumption category or remove the detail.",IF(AC197="A219-SC-INDEPENDENCE-UNPROVEN","Trace origins or correct the support category.",IF(AC197="A219-SC-LIMIT-MISSING","Add the exact limitation or correct the upstream outcome.",IF(AC197="A219-SC-NMC-CLAIM-CHANGED","Run a fresh assessment.",IF(AC197="A219-SC-NMC-USE-CHANGED","Run a fresh assessment for the new use.",IF(AC197="A219-SC-UNCLASSIFIED","Return to method governance; do not invent a result.",IF(AC197="A219-LOW-ASSUMPTION","Keep the assumption explicit and seek evidence that could remove it.",IF(AC197="A219-LOW-HISTORICAL","Use only historically bounded wording and seek current evidence.",IF(AC197="A219-LOW-NOT-ESTABLISHED","Trace provenance or collect genuinely independent evidence.",IF(AC197="A219-LOW-SENSITIVE","Collect the evidence most likely to change the result.",IF(AC197="A219-LOW-SINGLE-ORIGIN","Seek genuinely independent corroboration.",IF(AC197="A219-LOW-WEAK-LINES","Strengthen direct support before consequential use.",IF(AC197="A219-MODERATE-HISTORICAL","Do not generalize it to the current decision without fresh evidence.",IF(AC197="A219-MODERATE-LIMITED","Reopen if the named limitation no longer holds.",IF(AC197="A219-MODERATE-NMC","Reopen if the exact claim, use, evidence or context changes.",IF(AC197="A219-MODERATE-ONE-LINE","A second genuinely independent line could change scope or wording.",IF(AC197="A219-MODERATE-SENSITIVE","Name the likely change trigger and keep the statement bounded.",IF(AC197="A219-MODERATE-SHARED-ORIGINS","Seek genuinely independent origins.",IF(AC197="A219-MODERATE-WEAK-LINES","Strengthen the direct evidence and preserve the limitation.",IF(AC197="A219-HIGH-DIRECT-INDEPENDENT","Reopen on the named evidence, context, assumption or decision-use trigger.",IF(AC197="A219-HIGH-INFERENCE-RETAINED","Retain the inference marker and reopen on the named trigger.",IF(AC197="A219-HIGH-NMC","Reopen on the named evidence, context, assumption or decision-use trigger.",""))))))))))))))))))))))))))))))))))))))</x:f>
      </x:c>
      <x:c r="AH197" s="38" t="str">
        <x:f>IF(A197="","",IF(Z197&lt;&gt;"Eligible","",IF(AND(V197="Consequential / high-impact",W197="Hard to reverse"),"CONF-OVERLAY-CONSEQUENCE + CONF-OVERLAY-HARD-TO-REVERSE",IF(AND(AA197="Low confidence",W197="Hard to reverse"),"CONF-OVERLAY-HARD-TO-REVERSE",IF(V197="Consequential / high-impact","CONF-OVERLAY-CONSEQUENCE",IF(W197="Hard to reverse","CONF-OVERLAY-HARD-TO-REVERSE",IF(OR(V197="Material / decision-changing",W197="Costly to reverse"),"CONF-OVERLAY-CONSEQUENCE","")))))))</x:f>
      </x:c>
      <x:c r="AI197" s="38" t="str">
        <x:f>IF(A197="","",IF(Z197&lt;&gt;"Eligible","",IF(AND(V197="Consequential / high-impact",W197="Hard to reverse"),IF(AA197="Low confidence","Independent review and formal approval required; default to deferral, evidence collection or a reversible test.","Independent accountable review and formal approval required before a consequential, hard-to-reverse action."),IF(AND(AA197="Low confidence",W197="Hard to reverse"),"Independent review and formal approval required; default to deferral, evidence collection or a reversible test.",IF(V197="Consequential / high-impact","Independent accountable review and formal approval required.",IF(W197="Hard to reverse","Independent review required before a hard-to-reverse action.",IF(OR(V197="Material / decision-changing",W197="Costly to reverse"),"Accountable reviewer required before material use.","Owner review; reopen on the named trigger.")))))))</x:f>
      </x:c>
      <x:c r="AJ197" s="38" t="str">
        <x:f>IF(A197="","",IF(Z197&lt;&gt;"Eligible","",IF(AND(V197="Consequential / high-impact",W197="Hard to reverse"),IF(AA197="Low confidence","Do not make an irreversible commitment from this Low-confidence assessment.","Prefer a reversible step and proceed only within the recorded scope after independent review; confidence itself is unchanged."),IF(AND(AA197="Low confidence",W197="Hard to reverse"),"Do not make an irreversible commitment from this Low-confidence assessment.",IF(V197="Consequential / high-impact","Proceed only within the recorded scope after independent review; confidence itself is unchanged.",IF(W197="Hard to reverse","Prefer a reversible step until review is complete.",IF(OR(V197="Material / decision-changing",W197="Costly to reverse"),"Use only after accountable review and within the stated boundary.","Proceed within the stated scope and preserve the reopen condition.")))))))</x:f>
      </x:c>
      <x:c r="AK197" s="37"/>
      <x:c r="AL197" s="37"/>
      <x:c r="AM197" s="37"/>
      <x:c r="AN197" s="37"/>
      <x:c r="AO197" s="42"/>
      <x:c r="AP197" s="38" t="str">
        <x:f>IF(A197="","",IF(Z197&lt;&gt;"Eligible","Not active",IF(OR(AND(AN197&lt;&gt;"",NOT(OR(EXACT(AN197,"Yes"),EXACT(AN197,"No")))),AND(AO197&lt;&gt;"",NOT(ISNUMBER(AO197)))),"H00",IF(OR(AK197="",AM197="",AN197=""),"H01",IF(AND(OR(V197="Material / decision-changing",V197="Consequential / high-impact",W197="Costly to reverse",W197="Hard to reverse"),AL197=""),"H02",IF(AND(OR(V197="Consequential / high-impact",W197="Hard to reverse"),AK197&lt;&gt;"",AL197&lt;&gt;"",EXACT(AK197,AL197)),"H03",IF(AND(AN197="Yes",AO197=""),"H04",IF(AND(AN197="No",AO197&lt;&gt;""),"H05","H06"))))))))</x:f>
      </x:c>
      <x:c r="AQ197" s="38" t="str">
        <x:f>IF(A197="","",IF(AP197="Not active","Not active",IF(OR(AP197="H00",AP197="H01",AP197="H04"),"Incomplete",IF(OR(AP197="H02",AP197="H03",AP197="H05"),"Draft","Complete"))))</x:f>
      </x:c>
      <x:c r="AR197" s="38" t="str">
        <x:f>IF(A197="","",IF(AP197="H00","CONF-HANDOFF-INVALID",IF(AP197="H01","CONF-HANDOFF-INCOMPLETE",IF(AP197="H02","CONF-HANDOFF-REVIEWER",IF(AP197="H03","CONF-HANDOFF-INDEPENDENCE",IF(AP197="H04","CONF-HANDOFF-DATE",IF(AP197="H05","CONF-HANDOFF-DATE-NOT-MATERIAL","")))))))</x:f>
      </x:c>
      <x:c r="AS197" s="38" t="str">
        <x:f>IF(A197="","",IF(AP197="H06","Permitted","Prohibited"))</x:f>
      </x:c>
      <x:c r="AT197" s="38" t="str">
        <x:f>IF(A197="","",IF(OR(AB197="P197",AB197="P198",AB197="P200",AB197="P201"),"What Counts as Reliable Evidence in Competitor Analysis?",IF(AB197="P199","Observed, Inferred and Unresolved Evidence",IF(AB197="P202","How to Handle Contradictory Competitor Evidence",IF(AB197="P203","When Competitor Evidence Becomes Too Old to Use","")))))</x:f>
      </x:c>
      <x:c r="AU197" s="38" t="str">
        <x:f>IF(A197="","","SERPIFAI Confidence Statement Method v1.0.1")</x:f>
      </x:c>
      <x:c r="AV197" s="38" t="str">
        <x:f>IF(A197="","","Qualitative evidence-and-uncertainty protocol; not probability, calibrated accuracy, scoring, assurance or a guarantee.")</x:f>
      </x:c>
    </x:row>
    <x:row r="198">
      <x:c r="A198" s="37"/>
      <x:c r="B198" s="37"/>
      <x:c r="C198" s="37"/>
      <x:c r="D198" s="37"/>
      <x:c r="E198" s="42"/>
      <x:c r="F198" s="37"/>
      <x:c r="G198" s="37"/>
      <x:c r="H198" s="37"/>
      <x:c r="I198" s="37"/>
      <x:c r="J198" s="37"/>
      <x:c r="K198" s="37"/>
      <x:c r="L198" s="37"/>
      <x:c r="M198" s="37"/>
      <x:c r="N198" s="37"/>
      <x:c r="O198" s="37"/>
      <x:c r="P198" s="37"/>
      <x:c r="Q198" s="37"/>
      <x:c r="R198" s="37"/>
      <x:c r="S198" s="37"/>
      <x:c r="T198" s="37"/>
      <x:c r="U198" s="37"/>
      <x:c r="V198" s="37"/>
      <x:c r="W198" s="37"/>
      <x:c r="X198" s="38" t="str">
        <x:f>IF(A198="","",IF(NOT(AND(OR(EXACT(F198,"Use"),EXACT(F198,"Use with limits"),EXACT(F198,"Review required"),EXACT(F198,"Refuse claim"),EXACT(F198,"No material change")),OR(EXACT(J198,"Fit"),EXACT(J198,"Limited / weak"),EXACT(J198,"Stale"),EXACT(J198,"Contradictory"),EXACT(J198,"Missing")),OR(EXACT(K198,"Supported"),EXACT(K198,"Inferred"),EXACT(K198,"Unresolved")),OR(EXACT(L198,"Yes"),EXACT(L198,"Partial"),EXACT(L198,"No"),EXACT(L198,"Unknown")),OR(EXACT(M198,"None found"),EXACT(M198,"Apparent contradiction resolved"),EXACT(M198,"Material contradiction unresolved"),EXACT(M198,"Not checked")),OR(EXACT(N198,"None"),EXACT(N198,"Recoverable missing evidence"),EXACT(N198,"Material evidence unavailable"),EXACT(N198,"Unknown")),OR(EXACT(O198,"Multiple independent lines"),EXACT(O198,"One independent line"),EXACT(O198,"Single-origin only"),EXACT(O198,"Not established")),OR(EXACT(Q198,"None"),EXACT(Q198,"Limited and visible"),EXACT(Q198,"Material but bounded"),EXACT(Q198,"Material and unresolved")),OR(EXACT(S198,"Fit for current decision"),EXACT(S198,"Historical but deliberately bounded"),EXACT(S198,"Stale for current decision"),EXACT(S198,"Context not established")),OR(EXACT(T198,"Unlikely to change assessment"),EXACT(T198,"Could change scope or wording"),EXACT(T198,"Likely to change assessment")),OR(EXACT(V198,"Routine / descriptive"),EXACT(V198,"Material / decision-changing"),EXACT(V198,"Consequential / high-impact")),OR(EXACT(W198,"Easy to reverse"),EXACT(W198,"Costly to reverse"),EXACT(W198,"Hard to reverse")),IF(F198="No material change",OR(EXACT(H198,"Unchanged exact claim"),EXACT(H198,"Changed exact claim")),TRUE),IF(F198="No material change",OR(EXACT(I198,"Unchanged decision use"),EXACT(I198,"Changed decision use")),TRUE),IF(OR(O198="Multiple independent lines",O198="One independent line"),OR(EXACT(P198,"Established independent origins"),EXACT(P198,"Shared or dependent origins"),EXACT(P198,"Not established")),TRUE))),"Invalid","Valid"))</x:f>
      </x:c>
      <x:c r="Y198" s="38" t="str">
        <x:f>IF(A198="","",IF(X198="Invalid","Not evaluated after P00",IF(OR(C198="",D198="",F198="",IF(F198="No material change",OR(H198="",I198=""),FALSE),J198="",K198="",L198="",M198="",N198="",O198="",IF(OR(O198="Multiple independent lines",O198="One independent line"),P198="",FALSE),Q198="",IF(Q198&lt;&gt;"None",R198="",FALSE),S198="",T198="",U198="",V198="",W198=""),"Incomplete","Complete")))</x:f>
      </x:c>
      <x:c r="Z198" s="38" t="str">
        <x:f>IF(A198="","",IF(AB198="P00","Invalid controlled input",IF(AB198="P01","Incomplete",IF(OR(AB198="P02",AB198="P03",AB198="P04",AB198="P05",AB198="P06",AB198="P07",AB198="P08",AB198="P09"),"Not eligible","Eligible"))))</x:f>
      </x:c>
      <x:c r="AA198" s="38" t="str">
        <x:f>IF(A198="","",IF(AB198="P00","No confidence assigned",IF(AB198="P01","No confidence result",IF(OR(AB198="P02",AB198="P03",AB198="P04",AB198="P05",AB198="P06",AB198="P07",AB198="P08",AB198="P09"),"Confidence not assignable",IF(AB198="P10","Low confidence",IF(AB198="P11","Moderate confidence","High confidence"))))))</x:f>
      </x:c>
      <x:c r="AB198" s="38" t="str">
        <x:f>IF(A198="","",IF(X198="Invalid","P00",IF(Y198="Incomplete","P01",IF(F198="Refuse claim","P02",IF(F198="Review required","P03",IF(K198="Unresolved","P04",IF(OR(L198="No",L198="Unknown",L198="Partial"),"P05",IF(OR(J198="Missing",N198&lt;&gt;"None",M198="Not checked"),"P06",IF(OR(J198="Contradictory",M198="Material contradiction unresolved"),"P07",IF(OR(J198="Stale",S198="Stale for current decision",S198="Context not established",Q198="Material and unresolved"),"P08",IF(OR(AND(F198="Use with limits",G198=""),AND(F198="No material change",H198="Changed exact claim"),AND(F198="No material change",I198="Changed decision use"),AND(OR(O198="Multiple independent lines",O198="One independent line"),P198="Not established"),AND(Q198="None",R198&lt;&gt;"")),"P09",IF(OR(Q198="Material but bounded",AND(S198="Historical but deliberately bounded",J198="Limited / weak"),O198="Not established",AND(J198="Limited / weak",O198="Multiple independent lines",P198="Established independent origins",T198="Likely to change assessment"),AND(O198="Single-origin only",NOT(AND(F198="Use",J198="Fit",OR(K198="Supported",K198="Inferred"),L198="Yes",OR(M198="None found",M198="Apparent contradiction resolved"),N198="None",O198="Single-origin only",OR(Q198="None",Q198="Limited and visible"),S198="Fit for current decision",T198="Unlikely to change assessment"))),T198="Likely to change assessment"),"P10",IF(OR(AND(F198="No material change",NOT(AND(OR(F198="Use",F198="No material change"),IF(F198="No material change",AND(H198="Unchanged exact claim",I198="Unchanged decision use"),TRUE),J198="Fit",OR(K198="Supported",K198="Inferred"),L198="Yes",OR(M198="None found",M198="Apparent contradiction resolved"),N198="None",O198="Multiple independent lines",P198="Established independent origins",OR(Q198="None",Q198="Limited and visible"),S198="Fit for current decision",T198="Unlikely to change assessment"))),F198="Use with limits",S198="Historical but deliberately bounded",P198="Shared or dependent origins",O198="One independent line",AND(F198="Use",J198="Fit",OR(K198="Supported",K198="Inferred"),L198="Yes",OR(M198="None found",M198="Apparent contradiction resolved"),N198="None",O198="Single-origin only",OR(Q198="None",Q198="Limited and visible"),S198="Fit for current decision",T198="Unlikely to change assessment"),AND(J198="Limited / weak",O198="Multiple independent lines",P198="Established independent origins",OR(T198="Unlikely to change assessment",T198="Could change scope or wording")),T198="Could change scope or wording"),"P11",IF(AND(OR(F198="Use",F198="No material change"),IF(F198="No material change",AND(H198="Unchanged exact claim",I198="Unchanged decision use"),TRUE),J198="Fit",OR(K198="Supported",K198="Inferred"),L198="Yes",OR(M198="None found",M198="Apparent contradiction resolved"),N198="None",O198="Multiple independent lines",P198="Established independent origins",OR(Q198="None",Q198="Limited and visible"),S198="Fit for current decision",T198="Unlikely to change assessment"),"P12","P09"))))))))))))))</x:f>
      </x:c>
      <x:c r="AC198" s="38" t="str">
        <x:f>IF(A198="","",IF(AB198="P00","CONF-TECH-INVALID-ENUM",IF(AB198="P01","CONF-INCOMPLETE",IF(AB198="P02","CONF-UPSTREAM-REFUSE",IF(AB198="P03","CONF-UPSTREAM-REVIEW",IF(AB198="P04",IF(F198="No material change","CONF-SC-NMC-UNRESOLVED","CONF-UPSTREAM-UNRESOLVED"),IF(AB198="P05",IF(L198="Partial","CONF-DIRECT-FIT-PARTIAL","CONF-DIRECT-FIT"),IF(AB198="P06","CONF-MISSING-OR-UNCHECKED",IF(AB198="P07",IF(F198="No material change","CONF-SC-NMC-CONTRADICTION","CONF-CONTRADICTION"),IF(AB198="P08",IF(Q198="Material and unresolved","CONF-NOT-ASSIGNABLE-ASSUMPTION",IF(AND(F198="No material change",OR(J198="Stale",S198="Stale for current decision")),"CONF-SC-NMC-STALE",IF(S198="Context not established","CONF-NOT-ASSIGNABLE-CONTEXT","CONF-NOT-ASSIGNABLE-STALE-CURRENT"))),IF(AB198="P09",IF(AND(F198="Use with limits",G198=""),"CONF-SC-LIMIT-MISSING",IF(AND(F198="No material change",H198="Changed exact claim"),"CONF-SC-NMC-CLAIM-CHANGED",IF(AND(F198="No material change",I198="Changed decision use"),"CONF-SC-NMC-USE-CHANGED",IF(AND(OR(O198="Multiple independent lines",O198="One independent line"),P198="Not established"),"CONF-SC-INDEPENDENCE-UNPROVEN",IF(AND(Q198="None",R198&lt;&gt;""),"CONF-SC-ASSUMPTION-CONFLICT","CONF-SC-UNCLASSIFIED"))))),IF(AB198="P10",IF(Q198="Material but bounded","CONF-LOW-ASSUMPTION",IF(AND(S198="Historical but deliberately bounded",J198="Limited / weak"),"CONF-LOW-HISTORICAL",IF(O198="Not established","CONF-LOW-NOT-ESTABLISHED",IF(AND(J198="Limited / weak",O198="Multiple independent lines",P198="Established independent origins",T198="Likely to change assessment"),"CONF-LOW-WEAK-LINES",IF(AND(O198="Single-origin only",NOT(AND(F198="Use",J198="Fit",OR(K198="Supported",K198="Inferred"),L198="Yes",OR(M198="None found",M198="Apparent contradiction resolved"),N198="None",O198="Single-origin only",OR(Q198="None",Q198="Limited and visible"),S198="Fit for current decision",T198="Unlikely to change assessment"))),"CONF-LOW-SINGLE-ORIGIN","CONF-LOW-SENSITIVE"))))),IF(AB198="P11",IF(F198="No material change","CONF-MODERATE-NMC",IF(F198="Use with limits","CONF-MODERATE-LIMITED",IF(S198="Historical but deliberately bounded","CONF-MODERATE-HISTORICAL",IF(P198="Shared or dependent origins","CONF-MODERATE-SHARED-ORIGINS",IF(OR(O198="One independent line",AND(F198="Use",J198="Fit",OR(K198="Supported",K198="Inferred"),L198="Yes",OR(M198="None found",M198="Apparent contradiction resolved"),N198="None",O198="Single-origin only",OR(Q198="None",Q198="Limited and visible"),S198="Fit for current decision",T198="Unlikely to change assessment")),"CONF-MODERATE-ONE-LINE",IF(AND(J198="Limited / weak",O198="Multiple independent lines",P198="Established independent origins",OR(T198="Unlikely to change assessment",T198="Could change scope or wording")),"CONF-MODERATE-WEAK-LINES","CONF-MODERATE-SENSITIVE")))))),IF(AB198="P12",IF(F198="No material change","CONF-HIGH-NMC",IF(K198="Inferred","CONF-HIGH-INFERENCE-RETAINED","CONF-HIGH-DIRECT-INDEPENDENT")),""))))))))))))))</x:f>
      </x:c>
      <x:c r="AD198" s="38" t="str">
        <x:f>IF(A198="","",IF(AC198="A220-TECH-INVALID-ENUM","One or more active Stage 1 controlled values are invalid.",IF(AC198="A220-INCOMPLETE","The active Stage 1 assessment is incomplete.",IF(AC198="A220-UPSTREAM-REFUSE","What Counts as Reliable Evidence in Competitor Analysis? returned Refuse claim.",IF(AC198="A220-UPSTREAM-REVIEW","What Counts as Reliable Evidence in Competitor Analysis? returned Review required.",IF(AC198="A220-SC-NMC-UNRESOLVED","The no-material-change claim remains unresolved.",IF(AC198="A220-UPSTREAM-UNRESOLVED","The claim remains unresolved.",IF(AC198="A220-DIRECT-FIT","The evidence does not directly fit the exact submitted claim.",IF(AC198="A220-DIRECT-FIT-PARTIAL","The submitted claim only partially fits the evidence.",IF(AC198="A220-MISSING-OR-UNCHECKED","Required evidence is missing, unavailable, unknown, or contradiction checking is incomplete.",IF(AC198="A220-CONTRADICTION","A material contradiction remains unresolved.",IF(AC198="A220-SC-NMC-CONTRADICTION","The no-material-change submission contains an unresolved material contradiction.",IF(AC198="A220-NOT-ASSIGNABLE-ASSUMPTION","A material assumption remains unresolved.",IF(AC198="A220-NOT-ASSIGNABLE-CONTEXT","The relevant context is not established.",IF(AC198="A220-NOT-ASSIGNABLE-STALE-CURRENT","The evidence or context is stale for the current decision.",IF(AC198="A220-SC-NMC-STALE","The no-material-change assessment is stale for the current decision.",IF(AC198="A220-SC-ASSUMPTION-CONFLICT","The assumption category and detail conflict.",IF(AC198="A220-SC-INDEPENDENCE-UNPROVEN","Independent origins are not established.",IF(AC198="A220-SC-LIMIT-MISSING","Use with limits requires a named limitation.",IF(AC198="A220-SC-NMC-CLAIM-CHANGED","The exact claim changed, so prior confidence cannot be carried forward.",IF(AC198="A220-SC-NMC-USE-CHANGED","The decision use changed.",IF(AC198="A220-SC-UNCLASSIFIED","The valid input combination has no authorized classification.",IF(AC198="A220-LOW-ASSUMPTION","A bounded material assumption makes the eligible assessment fragile.",IF(AC198="A220-LOW-HISTORICAL","Historical, weak support makes the assessment fragile.",IF(AC198="A220-LOW-NOT-ESTABLISHED","Support exists but independent support is not established.",IF(AC198="A220-LOW-SENSITIVE","Plausible new evidence is likely to change the assessment.",IF(AC198="A220-LOW-SINGLE-ORIGIN","The eligible assessment depends on one origin and fails the stable single-origin conjunction.",IF(AC198="A220-LOW-WEAK-LINES","Multiple independent lines remain weak and the result is likely to change.",IF(AC198="A220-MODERATE-HISTORICAL","The evidence supports a deliberately historical, bounded assessment.",IF(AC198="A220-MODERATE-LIMITED","The assessment is eligible only within the named limitation.",IF(AC198="A220-MODERATE-NMC","The unchanged assessment remains eligible but retains meaningful uncertainty.",IF(AC198="A220-MODERATE-ONE-LINE","The assessment rests on one effective line of support.",IF(AC198="A220-MODERATE-SENSITIVE","Meaningful new evidence could change the scope or wording.",IF(AC198="A220-MODERATE-SHARED-ORIGINS","The lines share or depend on common origins, reducing independent corroboration.",IF(AC198="A220-MODERATE-WEAK-LINES","Established independent origins support the assessment, but the evidence remains limited or weak.",IF(AC198="A220-HIGH-DIRECT-INDEPENDENT","Direct, coherent support with established independent origins and limited visible assumptions supports the bounded assessment.",IF(AC198="A220-HIGH-INFERENCE-RETAINED","Direct, coherent support with established independent origins supports the bounded inference; it remains explicitly an inference.",IF(AC198="A220-HIGH-NMC","The exact claim and decision use are unchanged and the strong-support conditions remain satisfied.",""))))))))))))))))))))))))))))))))))))))</x:f>
      </x:c>
      <x:c r="AE198" s="38" t="str">
        <x:f>IF(A198="","",IF(Z198="Invalid controlled input","No confidence statement is permitted.",IF(Z198="Incomplete","No confidence statement is permitted until Stage 1 is complete.",IF(Z198="Not eligible","Confidence not assignable: no confidence statement is permitted for "&amp;C198&amp;" because "&amp;AD198&amp;" "&amp;AG198,IF(AA198="High confidence",IF(K198="Inferred","The evidence supports the inference that ","The available evidence strongly supports the assessment that ")&amp;C198&amp;", with High confidence within "&amp;D198&amp;". The principal remaining uncertainty is "&amp;U198,IF(AA198="Moderate confidence",IF(K198="Inferred","The evidence supports the inference that ","The available evidence supports the assessment that ")&amp;C198&amp;", with Moderate confidence within "&amp;D198&amp;". "&amp;U198&amp;" could change its scope or wording.",IF(K198="Inferred","The limited evidence supports the provisional inference that ","Limited evidence weakly supports the bounded assessment that ")&amp;C198&amp;". Treat it as provisional because "&amp;U198))))))</x:f>
      </x:c>
      <x:c r="AF198" s="38" t="str">
        <x:f>IF(A198="","",IF(Z198="Invalid controlled input","Do not preserve or reuse a previous result.",IF(Z198="Incomplete","Do not infer a result from partial inputs.",IF(Z198="Not eligible","Do not use High, Moderate or Low confidence, zero confidence, very low confidence, or wording that presents the claim as established.",IF(AA198="High confidence","Do not say certain, proven, guaranteed, definitely, conclusive, established fact, or assign a numerical probability.",IF(AA198="Moderate confidence","Do not say definitive, conclusive, established fact, or attach a percentage band.","Do not say shows, confirms, demonstrates as established, or use Low confidence to rescue an unsupported claim."))))))</x:f>
      </x:c>
      <x:c r="AG198" s="38" t="str">
        <x:f>IF(A198="","",IF(AC198="A220-TECH-INVALID-ENUM","Correct the exact invalid value and resubmit.",IF(AC198="A220-INCOMPLETE","Complete every active Stage 1 field.",IF(AC198="A220-UPSTREAM-REFUSE","Resolve or replace the refused claim through What Counts as Reliable Evidence in Competitor Analysis?.",IF(AC198="A220-UPSTREAM-REVIEW","Complete the review in What Counts as Reliable Evidence in Competitor Analysis? before confidence assessment.",IF(AC198="A220-SC-NMC-UNRESOLVED","Resolve the claim status upstream before assigning confidence.",IF(AC198="A220-UPSTREAM-UNRESOLVED","Resolve the claim status upstream before assigning confidence.",IF(AC198="A220-DIRECT-FIT","Narrow or replace the claim and rerun What Counts as Reliable Evidence in Competitor Analysis?.",IF(AC198="A220-DIRECT-FIT-PARTIAL","Submit the separately narrowed proposition approved through What Counts as Reliable Evidence in Competitor Analysis? as the new Exact claim with Direct claim fit set to Yes.",IF(AC198="A220-MISSING-OR-UNCHECKED","Recover or document the required evidence and complete the review in What Counts as Reliable Evidence in Competitor Analysis? before assigning confidence.",IF(AC198="A220-CONTRADICTION","Resolve or preserve the contradiction through How to Handle Contradictory Competitor Evidence before assigning confidence.",IF(AC198="A220-SC-NMC-CONTRADICTION","Resolve or preserve the contradiction through How to Handle Contradictory Competitor Evidence before assigning confidence.",IF(AC198="A220-NOT-ASSIGNABLE-ASSUMPTION","Resolve the material assumption or narrow the claim.",IF(AC198="A220-NOT-ASSIGNABLE-CONTEXT","Establish the relevant context before assigning confidence.",IF(AC198="A220-NOT-ASSIGNABLE-STALE-CURRENT","Update or historically bind the evidence through When Competitor Evidence Becomes Too Old to Use.",IF(AC198="A220-SC-NMC-STALE","Run a fresh assessment with current evidence.",IF(AC198="A220-SC-ASSUMPTION-CONFLICT","Choose a bounded assumption category or remove the detail.",IF(AC198="A220-SC-INDEPENDENCE-UNPROVEN","Trace origins or correct the support category.",IF(AC198="A220-SC-LIMIT-MISSING","Add the exact limitation or correct the upstream outcome.",IF(AC198="A220-SC-NMC-CLAIM-CHANGED","Run a fresh assessment.",IF(AC198="A220-SC-NMC-USE-CHANGED","Run a fresh assessment for the new use.",IF(AC198="A220-SC-UNCLASSIFIED","Return to method governance; do not invent a result.",IF(AC198="A220-LOW-ASSUMPTION","Keep the assumption explicit and seek evidence that could remove it.",IF(AC198="A220-LOW-HISTORICAL","Use only historically bounded wording and seek current evidence.",IF(AC198="A220-LOW-NOT-ESTABLISHED","Trace provenance or collect genuinely independent evidence.",IF(AC198="A220-LOW-SENSITIVE","Collect the evidence most likely to change the result.",IF(AC198="A220-LOW-SINGLE-ORIGIN","Seek genuinely independent corroboration.",IF(AC198="A220-LOW-WEAK-LINES","Strengthen direct support before consequential use.",IF(AC198="A220-MODERATE-HISTORICAL","Do not generalize it to the current decision without fresh evidence.",IF(AC198="A220-MODERATE-LIMITED","Reopen if the named limitation no longer holds.",IF(AC198="A220-MODERATE-NMC","Reopen if the exact claim, use, evidence or context changes.",IF(AC198="A220-MODERATE-ONE-LINE","A second genuinely independent line could change scope or wording.",IF(AC198="A220-MODERATE-SENSITIVE","Name the likely change trigger and keep the statement bounded.",IF(AC198="A220-MODERATE-SHARED-ORIGINS","Seek genuinely independent origins.",IF(AC198="A220-MODERATE-WEAK-LINES","Strengthen the direct evidence and preserve the limitation.",IF(AC198="A220-HIGH-DIRECT-INDEPENDENT","Reopen on the named evidence, context, assumption or decision-use trigger.",IF(AC198="A220-HIGH-INFERENCE-RETAINED","Retain the inference marker and reopen on the named trigger.",IF(AC198="A220-HIGH-NMC","Reopen on the named evidence, context, assumption or decision-use trigger.",""))))))))))))))))))))))))))))))))))))))</x:f>
      </x:c>
      <x:c r="AH198" s="38" t="str">
        <x:f>IF(A198="","",IF(Z198&lt;&gt;"Eligible","",IF(AND(V198="Consequential / high-impact",W198="Hard to reverse"),"CONF-OVERLAY-CONSEQUENCE + CONF-OVERLAY-HARD-TO-REVERSE",IF(AND(AA198="Low confidence",W198="Hard to reverse"),"CONF-OVERLAY-HARD-TO-REVERSE",IF(V198="Consequential / high-impact","CONF-OVERLAY-CONSEQUENCE",IF(W198="Hard to reverse","CONF-OVERLAY-HARD-TO-REVERSE",IF(OR(V198="Material / decision-changing",W198="Costly to reverse"),"CONF-OVERLAY-CONSEQUENCE","")))))))</x:f>
      </x:c>
      <x:c r="AI198" s="38" t="str">
        <x:f>IF(A198="","",IF(Z198&lt;&gt;"Eligible","",IF(AND(V198="Consequential / high-impact",W198="Hard to reverse"),IF(AA198="Low confidence","Independent review and formal approval required; default to deferral, evidence collection or a reversible test.","Independent accountable review and formal approval required before a consequential, hard-to-reverse action."),IF(AND(AA198="Low confidence",W198="Hard to reverse"),"Independent review and formal approval required; default to deferral, evidence collection or a reversible test.",IF(V198="Consequential / high-impact","Independent accountable review and formal approval required.",IF(W198="Hard to reverse","Independent review required before a hard-to-reverse action.",IF(OR(V198="Material / decision-changing",W198="Costly to reverse"),"Accountable reviewer required before material use.","Owner review; reopen on the named trigger.")))))))</x:f>
      </x:c>
      <x:c r="AJ198" s="38" t="str">
        <x:f>IF(A198="","",IF(Z198&lt;&gt;"Eligible","",IF(AND(V198="Consequential / high-impact",W198="Hard to reverse"),IF(AA198="Low confidence","Do not make an irreversible commitment from this Low-confidence assessment.","Prefer a reversible step and proceed only within the recorded scope after independent review; confidence itself is unchanged."),IF(AND(AA198="Low confidence",W198="Hard to reverse"),"Do not make an irreversible commitment from this Low-confidence assessment.",IF(V198="Consequential / high-impact","Proceed only within the recorded scope after independent review; confidence itself is unchanged.",IF(W198="Hard to reverse","Prefer a reversible step until review is complete.",IF(OR(V198="Material / decision-changing",W198="Costly to reverse"),"Use only after accountable review and within the stated boundary.","Proceed within the stated scope and preserve the reopen condition.")))))))</x:f>
      </x:c>
      <x:c r="AK198" s="37"/>
      <x:c r="AL198" s="37"/>
      <x:c r="AM198" s="37"/>
      <x:c r="AN198" s="37"/>
      <x:c r="AO198" s="42"/>
      <x:c r="AP198" s="38" t="str">
        <x:f>IF(A198="","",IF(Z198&lt;&gt;"Eligible","Not active",IF(OR(AND(AN198&lt;&gt;"",NOT(OR(EXACT(AN198,"Yes"),EXACT(AN198,"No")))),AND(AO198&lt;&gt;"",NOT(ISNUMBER(AO198)))),"H00",IF(OR(AK198="",AM198="",AN198=""),"H01",IF(AND(OR(V198="Material / decision-changing",V198="Consequential / high-impact",W198="Costly to reverse",W198="Hard to reverse"),AL198=""),"H02",IF(AND(OR(V198="Consequential / high-impact",W198="Hard to reverse"),AK198&lt;&gt;"",AL198&lt;&gt;"",EXACT(AK198,AL198)),"H03",IF(AND(AN198="Yes",AO198=""),"H04",IF(AND(AN198="No",AO198&lt;&gt;""),"H05","H06"))))))))</x:f>
      </x:c>
      <x:c r="AQ198" s="38" t="str">
        <x:f>IF(A198="","",IF(AP198="Not active","Not active",IF(OR(AP198="H00",AP198="H01",AP198="H04"),"Incomplete",IF(OR(AP198="H02",AP198="H03",AP198="H05"),"Draft","Complete"))))</x:f>
      </x:c>
      <x:c r="AR198" s="38" t="str">
        <x:f>IF(A198="","",IF(AP198="H00","CONF-HANDOFF-INVALID",IF(AP198="H01","CONF-HANDOFF-INCOMPLETE",IF(AP198="H02","CONF-HANDOFF-REVIEWER",IF(AP198="H03","CONF-HANDOFF-INDEPENDENCE",IF(AP198="H04","CONF-HANDOFF-DATE",IF(AP198="H05","CONF-HANDOFF-DATE-NOT-MATERIAL","")))))))</x:f>
      </x:c>
      <x:c r="AS198" s="38" t="str">
        <x:f>IF(A198="","",IF(AP198="H06","Permitted","Prohibited"))</x:f>
      </x:c>
      <x:c r="AT198" s="38" t="str">
        <x:f>IF(A198="","",IF(OR(AB198="P198",AB198="P199",AB198="P201",AB198="P202"),"What Counts as Reliable Evidence in Competitor Analysis?",IF(AB198="P200","Observed, Inferred and Unresolved Evidence",IF(AB198="P203","How to Handle Contradictory Competitor Evidence",IF(AB198="P204","When Competitor Evidence Becomes Too Old to Use","")))))</x:f>
      </x:c>
      <x:c r="AU198" s="38" t="str">
        <x:f>IF(A198="","","SERPIFAI Confidence Statement Method v1.0.1")</x:f>
      </x:c>
      <x:c r="AV198" s="38" t="str">
        <x:f>IF(A198="","","Qualitative evidence-and-uncertainty protocol; not probability, calibrated accuracy, scoring, assurance or a guarantee.")</x:f>
      </x:c>
    </x:row>
    <x:row r="199">
      <x:c r="A199" s="37"/>
      <x:c r="B199" s="37"/>
      <x:c r="C199" s="37"/>
      <x:c r="D199" s="37"/>
      <x:c r="E199" s="42"/>
      <x:c r="F199" s="37"/>
      <x:c r="G199" s="37"/>
      <x:c r="H199" s="37"/>
      <x:c r="I199" s="37"/>
      <x:c r="J199" s="37"/>
      <x:c r="K199" s="37"/>
      <x:c r="L199" s="37"/>
      <x:c r="M199" s="37"/>
      <x:c r="N199" s="37"/>
      <x:c r="O199" s="37"/>
      <x:c r="P199" s="37"/>
      <x:c r="Q199" s="37"/>
      <x:c r="R199" s="37"/>
      <x:c r="S199" s="37"/>
      <x:c r="T199" s="37"/>
      <x:c r="U199" s="37"/>
      <x:c r="V199" s="37"/>
      <x:c r="W199" s="37"/>
      <x:c r="X199" s="38" t="str">
        <x:f>IF(A199="","",IF(NOT(AND(OR(EXACT(F199,"Use"),EXACT(F199,"Use with limits"),EXACT(F199,"Review required"),EXACT(F199,"Refuse claim"),EXACT(F199,"No material change")),OR(EXACT(J199,"Fit"),EXACT(J199,"Limited / weak"),EXACT(J199,"Stale"),EXACT(J199,"Contradictory"),EXACT(J199,"Missing")),OR(EXACT(K199,"Supported"),EXACT(K199,"Inferred"),EXACT(K199,"Unresolved")),OR(EXACT(L199,"Yes"),EXACT(L199,"Partial"),EXACT(L199,"No"),EXACT(L199,"Unknown")),OR(EXACT(M199,"None found"),EXACT(M199,"Apparent contradiction resolved"),EXACT(M199,"Material contradiction unresolved"),EXACT(M199,"Not checked")),OR(EXACT(N199,"None"),EXACT(N199,"Recoverable missing evidence"),EXACT(N199,"Material evidence unavailable"),EXACT(N199,"Unknown")),OR(EXACT(O199,"Multiple independent lines"),EXACT(O199,"One independent line"),EXACT(O199,"Single-origin only"),EXACT(O199,"Not established")),OR(EXACT(Q199,"None"),EXACT(Q199,"Limited and visible"),EXACT(Q199,"Material but bounded"),EXACT(Q199,"Material and unresolved")),OR(EXACT(S199,"Fit for current decision"),EXACT(S199,"Historical but deliberately bounded"),EXACT(S199,"Stale for current decision"),EXACT(S199,"Context not established")),OR(EXACT(T199,"Unlikely to change assessment"),EXACT(T199,"Could change scope or wording"),EXACT(T199,"Likely to change assessment")),OR(EXACT(V199,"Routine / descriptive"),EXACT(V199,"Material / decision-changing"),EXACT(V199,"Consequential / high-impact")),OR(EXACT(W199,"Easy to reverse"),EXACT(W199,"Costly to reverse"),EXACT(W199,"Hard to reverse")),IF(F199="No material change",OR(EXACT(H199,"Unchanged exact claim"),EXACT(H199,"Changed exact claim")),TRUE),IF(F199="No material change",OR(EXACT(I199,"Unchanged decision use"),EXACT(I199,"Changed decision use")),TRUE),IF(OR(O199="Multiple independent lines",O199="One independent line"),OR(EXACT(P199,"Established independent origins"),EXACT(P199,"Shared or dependent origins"),EXACT(P199,"Not established")),TRUE))),"Invalid","Valid"))</x:f>
      </x:c>
      <x:c r="Y199" s="38" t="str">
        <x:f>IF(A199="","",IF(X199="Invalid","Not evaluated after P00",IF(OR(C199="",D199="",F199="",IF(F199="No material change",OR(H199="",I199=""),FALSE),J199="",K199="",L199="",M199="",N199="",O199="",IF(OR(O199="Multiple independent lines",O199="One independent line"),P199="",FALSE),Q199="",IF(Q199&lt;&gt;"None",R199="",FALSE),S199="",T199="",U199="",V199="",W199=""),"Incomplete","Complete")))</x:f>
      </x:c>
      <x:c r="Z199" s="38" t="str">
        <x:f>IF(A199="","",IF(AB199="P00","Invalid controlled input",IF(AB199="P01","Incomplete",IF(OR(AB199="P02",AB199="P03",AB199="P04",AB199="P05",AB199="P06",AB199="P07",AB199="P08",AB199="P09"),"Not eligible","Eligible"))))</x:f>
      </x:c>
      <x:c r="AA199" s="38" t="str">
        <x:f>IF(A199="","",IF(AB199="P00","No confidence assigned",IF(AB199="P01","No confidence result",IF(OR(AB199="P02",AB199="P03",AB199="P04",AB199="P05",AB199="P06",AB199="P07",AB199="P08",AB199="P09"),"Confidence not assignable",IF(AB199="P10","Low confidence",IF(AB199="P11","Moderate confidence","High confidence"))))))</x:f>
      </x:c>
      <x:c r="AB199" s="38" t="str">
        <x:f>IF(A199="","",IF(X199="Invalid","P00",IF(Y199="Incomplete","P01",IF(F199="Refuse claim","P02",IF(F199="Review required","P03",IF(K199="Unresolved","P04",IF(OR(L199="No",L199="Unknown",L199="Partial"),"P05",IF(OR(J199="Missing",N199&lt;&gt;"None",M199="Not checked"),"P06",IF(OR(J199="Contradictory",M199="Material contradiction unresolved"),"P07",IF(OR(J199="Stale",S199="Stale for current decision",S199="Context not established",Q199="Material and unresolved"),"P08",IF(OR(AND(F199="Use with limits",G199=""),AND(F199="No material change",H199="Changed exact claim"),AND(F199="No material change",I199="Changed decision use"),AND(OR(O199="Multiple independent lines",O199="One independent line"),P199="Not established"),AND(Q199="None",R199&lt;&gt;"")),"P09",IF(OR(Q199="Material but bounded",AND(S199="Historical but deliberately bounded",J199="Limited / weak"),O199="Not established",AND(J199="Limited / weak",O199="Multiple independent lines",P199="Established independent origins",T199="Likely to change assessment"),AND(O199="Single-origin only",NOT(AND(F199="Use",J199="Fit",OR(K199="Supported",K199="Inferred"),L199="Yes",OR(M199="None found",M199="Apparent contradiction resolved"),N199="None",O199="Single-origin only",OR(Q199="None",Q199="Limited and visible"),S199="Fit for current decision",T199="Unlikely to change assessment"))),T199="Likely to change assessment"),"P10",IF(OR(AND(F199="No material change",NOT(AND(OR(F199="Use",F199="No material change"),IF(F199="No material change",AND(H199="Unchanged exact claim",I199="Unchanged decision use"),TRUE),J199="Fit",OR(K199="Supported",K199="Inferred"),L199="Yes",OR(M199="None found",M199="Apparent contradiction resolved"),N199="None",O199="Multiple independent lines",P199="Established independent origins",OR(Q199="None",Q199="Limited and visible"),S199="Fit for current decision",T199="Unlikely to change assessment"))),F199="Use with limits",S199="Historical but deliberately bounded",P199="Shared or dependent origins",O199="One independent line",AND(F199="Use",J199="Fit",OR(K199="Supported",K199="Inferred"),L199="Yes",OR(M199="None found",M199="Apparent contradiction resolved"),N199="None",O199="Single-origin only",OR(Q199="None",Q199="Limited and visible"),S199="Fit for current decision",T199="Unlikely to change assessment"),AND(J199="Limited / weak",O199="Multiple independent lines",P199="Established independent origins",OR(T199="Unlikely to change assessment",T199="Could change scope or wording")),T199="Could change scope or wording"),"P11",IF(AND(OR(F199="Use",F199="No material change"),IF(F199="No material change",AND(H199="Unchanged exact claim",I199="Unchanged decision use"),TRUE),J199="Fit",OR(K199="Supported",K199="Inferred"),L199="Yes",OR(M199="None found",M199="Apparent contradiction resolved"),N199="None",O199="Multiple independent lines",P199="Established independent origins",OR(Q199="None",Q199="Limited and visible"),S199="Fit for current decision",T199="Unlikely to change assessment"),"P12","P09"))))))))))))))</x:f>
      </x:c>
      <x:c r="AC199" s="38" t="str">
        <x:f>IF(A199="","",IF(AB199="P00","CONF-TECH-INVALID-ENUM",IF(AB199="P01","CONF-INCOMPLETE",IF(AB199="P02","CONF-UPSTREAM-REFUSE",IF(AB199="P03","CONF-UPSTREAM-REVIEW",IF(AB199="P04",IF(F199="No material change","CONF-SC-NMC-UNRESOLVED","CONF-UPSTREAM-UNRESOLVED"),IF(AB199="P05",IF(L199="Partial","CONF-DIRECT-FIT-PARTIAL","CONF-DIRECT-FIT"),IF(AB199="P06","CONF-MISSING-OR-UNCHECKED",IF(AB199="P07",IF(F199="No material change","CONF-SC-NMC-CONTRADICTION","CONF-CONTRADICTION"),IF(AB199="P08",IF(Q199="Material and unresolved","CONF-NOT-ASSIGNABLE-ASSUMPTION",IF(AND(F199="No material change",OR(J199="Stale",S199="Stale for current decision")),"CONF-SC-NMC-STALE",IF(S199="Context not established","CONF-NOT-ASSIGNABLE-CONTEXT","CONF-NOT-ASSIGNABLE-STALE-CURRENT"))),IF(AB199="P09",IF(AND(F199="Use with limits",G199=""),"CONF-SC-LIMIT-MISSING",IF(AND(F199="No material change",H199="Changed exact claim"),"CONF-SC-NMC-CLAIM-CHANGED",IF(AND(F199="No material change",I199="Changed decision use"),"CONF-SC-NMC-USE-CHANGED",IF(AND(OR(O199="Multiple independent lines",O199="One independent line"),P199="Not established"),"CONF-SC-INDEPENDENCE-UNPROVEN",IF(AND(Q199="None",R199&lt;&gt;""),"CONF-SC-ASSUMPTION-CONFLICT","CONF-SC-UNCLASSIFIED"))))),IF(AB199="P10",IF(Q199="Material but bounded","CONF-LOW-ASSUMPTION",IF(AND(S199="Historical but deliberately bounded",J199="Limited / weak"),"CONF-LOW-HISTORICAL",IF(O199="Not established","CONF-LOW-NOT-ESTABLISHED",IF(AND(J199="Limited / weak",O199="Multiple independent lines",P199="Established independent origins",T199="Likely to change assessment"),"CONF-LOW-WEAK-LINES",IF(AND(O199="Single-origin only",NOT(AND(F199="Use",J199="Fit",OR(K199="Supported",K199="Inferred"),L199="Yes",OR(M199="None found",M199="Apparent contradiction resolved"),N199="None",O199="Single-origin only",OR(Q199="None",Q199="Limited and visible"),S199="Fit for current decision",T199="Unlikely to change assessment"))),"CONF-LOW-SINGLE-ORIGIN","CONF-LOW-SENSITIVE"))))),IF(AB199="P11",IF(F199="No material change","CONF-MODERATE-NMC",IF(F199="Use with limits","CONF-MODERATE-LIMITED",IF(S199="Historical but deliberately bounded","CONF-MODERATE-HISTORICAL",IF(P199="Shared or dependent origins","CONF-MODERATE-SHARED-ORIGINS",IF(OR(O199="One independent line",AND(F199="Use",J199="Fit",OR(K199="Supported",K199="Inferred"),L199="Yes",OR(M199="None found",M199="Apparent contradiction resolved"),N199="None",O199="Single-origin only",OR(Q199="None",Q199="Limited and visible"),S199="Fit for current decision",T199="Unlikely to change assessment")),"CONF-MODERATE-ONE-LINE",IF(AND(J199="Limited / weak",O199="Multiple independent lines",P199="Established independent origins",OR(T199="Unlikely to change assessment",T199="Could change scope or wording")),"CONF-MODERATE-WEAK-LINES","CONF-MODERATE-SENSITIVE")))))),IF(AB199="P12",IF(F199="No material change","CONF-HIGH-NMC",IF(K199="Inferred","CONF-HIGH-INFERENCE-RETAINED","CONF-HIGH-DIRECT-INDEPENDENT")),""))))))))))))))</x:f>
      </x:c>
      <x:c r="AD199" s="38" t="str">
        <x:f>IF(A199="","",IF(AC199="A221-TECH-INVALID-ENUM","One or more active Stage 1 controlled values are invalid.",IF(AC199="A221-INCOMPLETE","The active Stage 1 assessment is incomplete.",IF(AC199="A221-UPSTREAM-REFUSE","What Counts as Reliable Evidence in Competitor Analysis? returned Refuse claim.",IF(AC199="A221-UPSTREAM-REVIEW","What Counts as Reliable Evidence in Competitor Analysis? returned Review required.",IF(AC199="A221-SC-NMC-UNRESOLVED","The no-material-change claim remains unresolved.",IF(AC199="A221-UPSTREAM-UNRESOLVED","The claim remains unresolved.",IF(AC199="A221-DIRECT-FIT","The evidence does not directly fit the exact submitted claim.",IF(AC199="A221-DIRECT-FIT-PARTIAL","The submitted claim only partially fits the evidence.",IF(AC199="A221-MISSING-OR-UNCHECKED","Required evidence is missing, unavailable, unknown, or contradiction checking is incomplete.",IF(AC199="A221-CONTRADICTION","A material contradiction remains unresolved.",IF(AC199="A221-SC-NMC-CONTRADICTION","The no-material-change submission contains an unresolved material contradiction.",IF(AC199="A221-NOT-ASSIGNABLE-ASSUMPTION","A material assumption remains unresolved.",IF(AC199="A221-NOT-ASSIGNABLE-CONTEXT","The relevant context is not established.",IF(AC199="A221-NOT-ASSIGNABLE-STALE-CURRENT","The evidence or context is stale for the current decision.",IF(AC199="A221-SC-NMC-STALE","The no-material-change assessment is stale for the current decision.",IF(AC199="A221-SC-ASSUMPTION-CONFLICT","The assumption category and detail conflict.",IF(AC199="A221-SC-INDEPENDENCE-UNPROVEN","Independent origins are not established.",IF(AC199="A221-SC-LIMIT-MISSING","Use with limits requires a named limitation.",IF(AC199="A221-SC-NMC-CLAIM-CHANGED","The exact claim changed, so prior confidence cannot be carried forward.",IF(AC199="A221-SC-NMC-USE-CHANGED","The decision use changed.",IF(AC199="A221-SC-UNCLASSIFIED","The valid input combination has no authorized classification.",IF(AC199="A221-LOW-ASSUMPTION","A bounded material assumption makes the eligible assessment fragile.",IF(AC199="A221-LOW-HISTORICAL","Historical, weak support makes the assessment fragile.",IF(AC199="A221-LOW-NOT-ESTABLISHED","Support exists but independent support is not established.",IF(AC199="A221-LOW-SENSITIVE","Plausible new evidence is likely to change the assessment.",IF(AC199="A221-LOW-SINGLE-ORIGIN","The eligible assessment depends on one origin and fails the stable single-origin conjunction.",IF(AC199="A221-LOW-WEAK-LINES","Multiple independent lines remain weak and the result is likely to change.",IF(AC199="A221-MODERATE-HISTORICAL","The evidence supports a deliberately historical, bounded assessment.",IF(AC199="A221-MODERATE-LIMITED","The assessment is eligible only within the named limitation.",IF(AC199="A221-MODERATE-NMC","The unchanged assessment remains eligible but retains meaningful uncertainty.",IF(AC199="A221-MODERATE-ONE-LINE","The assessment rests on one effective line of support.",IF(AC199="A221-MODERATE-SENSITIVE","Meaningful new evidence could change the scope or wording.",IF(AC199="A221-MODERATE-SHARED-ORIGINS","The lines share or depend on common origins, reducing independent corroboration.",IF(AC199="A221-MODERATE-WEAK-LINES","Established independent origins support the assessment, but the evidence remains limited or weak.",IF(AC199="A221-HIGH-DIRECT-INDEPENDENT","Direct, coherent support with established independent origins and limited visible assumptions supports the bounded assessment.",IF(AC199="A221-HIGH-INFERENCE-RETAINED","Direct, coherent support with established independent origins supports the bounded inference; it remains explicitly an inference.",IF(AC199="A221-HIGH-NMC","The exact claim and decision use are unchanged and the strong-support conditions remain satisfied.",""))))))))))))))))))))))))))))))))))))))</x:f>
      </x:c>
      <x:c r="AE199" s="38" t="str">
        <x:f>IF(A199="","",IF(Z199="Invalid controlled input","No confidence statement is permitted.",IF(Z199="Incomplete","No confidence statement is permitted until Stage 1 is complete.",IF(Z199="Not eligible","Confidence not assignable: no confidence statement is permitted for "&amp;C199&amp;" because "&amp;AD199&amp;" "&amp;AG199,IF(AA199="High confidence",IF(K199="Inferred","The evidence supports the inference that ","The available evidence strongly supports the assessment that ")&amp;C199&amp;", with High confidence within "&amp;D199&amp;". The principal remaining uncertainty is "&amp;U199,IF(AA199="Moderate confidence",IF(K199="Inferred","The evidence supports the inference that ","The available evidence supports the assessment that ")&amp;C199&amp;", with Moderate confidence within "&amp;D199&amp;". "&amp;U199&amp;" could change its scope or wording.",IF(K199="Inferred","The limited evidence supports the provisional inference that ","Limited evidence weakly supports the bounded assessment that ")&amp;C199&amp;". Treat it as provisional because "&amp;U199))))))</x:f>
      </x:c>
      <x:c r="AF199" s="38" t="str">
        <x:f>IF(A199="","",IF(Z199="Invalid controlled input","Do not preserve or reuse a previous result.",IF(Z199="Incomplete","Do not infer a result from partial inputs.",IF(Z199="Not eligible","Do not use High, Moderate or Low confidence, zero confidence, very low confidence, or wording that presents the claim as established.",IF(AA199="High confidence","Do not say certain, proven, guaranteed, definitely, conclusive, established fact, or assign a numerical probability.",IF(AA199="Moderate confidence","Do not say definitive, conclusive, established fact, or attach a percentage band.","Do not say shows, confirms, demonstrates as established, or use Low confidence to rescue an unsupported claim."))))))</x:f>
      </x:c>
      <x:c r="AG199" s="38" t="str">
        <x:f>IF(A199="","",IF(AC199="A221-TECH-INVALID-ENUM","Correct the exact invalid value and resubmit.",IF(AC199="A221-INCOMPLETE","Complete every active Stage 1 field.",IF(AC199="A221-UPSTREAM-REFUSE","Resolve or replace the refused claim through What Counts as Reliable Evidence in Competitor Analysis?.",IF(AC199="A221-UPSTREAM-REVIEW","Complete the review in What Counts as Reliable Evidence in Competitor Analysis? before confidence assessment.",IF(AC199="A221-SC-NMC-UNRESOLVED","Resolve the claim status upstream before assigning confidence.",IF(AC199="A221-UPSTREAM-UNRESOLVED","Resolve the claim status upstream before assigning confidence.",IF(AC199="A221-DIRECT-FIT","Narrow or replace the claim and rerun What Counts as Reliable Evidence in Competitor Analysis?.",IF(AC199="A221-DIRECT-FIT-PARTIAL","Submit the separately narrowed proposition approved through What Counts as Reliable Evidence in Competitor Analysis? as the new Exact claim with Direct claim fit set to Yes.",IF(AC199="A221-MISSING-OR-UNCHECKED","Recover or document the required evidence and complete the review in What Counts as Reliable Evidence in Competitor Analysis? before assigning confidence.",IF(AC199="A221-CONTRADICTION","Resolve or preserve the contradiction through How to Handle Contradictory Competitor Evidence before assigning confidence.",IF(AC199="A221-SC-NMC-CONTRADICTION","Resolve or preserve the contradiction through How to Handle Contradictory Competitor Evidence before assigning confidence.",IF(AC199="A221-NOT-ASSIGNABLE-ASSUMPTION","Resolve the material assumption or narrow the claim.",IF(AC199="A221-NOT-ASSIGNABLE-CONTEXT","Establish the relevant context before assigning confidence.",IF(AC199="A221-NOT-ASSIGNABLE-STALE-CURRENT","Update or historically bind the evidence through When Competitor Evidence Becomes Too Old to Use.",IF(AC199="A221-SC-NMC-STALE","Run a fresh assessment with current evidence.",IF(AC199="A221-SC-ASSUMPTION-CONFLICT","Choose a bounded assumption category or remove the detail.",IF(AC199="A221-SC-INDEPENDENCE-UNPROVEN","Trace origins or correct the support category.",IF(AC199="A221-SC-LIMIT-MISSING","Add the exact limitation or correct the upstream outcome.",IF(AC199="A221-SC-NMC-CLAIM-CHANGED","Run a fresh assessment.",IF(AC199="A221-SC-NMC-USE-CHANGED","Run a fresh assessment for the new use.",IF(AC199="A221-SC-UNCLASSIFIED","Return to method governance; do not invent a result.",IF(AC199="A221-LOW-ASSUMPTION","Keep the assumption explicit and seek evidence that could remove it.",IF(AC199="A221-LOW-HISTORICAL","Use only historically bounded wording and seek current evidence.",IF(AC199="A221-LOW-NOT-ESTABLISHED","Trace provenance or collect genuinely independent evidence.",IF(AC199="A221-LOW-SENSITIVE","Collect the evidence most likely to change the result.",IF(AC199="A221-LOW-SINGLE-ORIGIN","Seek genuinely independent corroboration.",IF(AC199="A221-LOW-WEAK-LINES","Strengthen direct support before consequential use.",IF(AC199="A221-MODERATE-HISTORICAL","Do not generalize it to the current decision without fresh evidence.",IF(AC199="A221-MODERATE-LIMITED","Reopen if the named limitation no longer holds.",IF(AC199="A221-MODERATE-NMC","Reopen if the exact claim, use, evidence or context changes.",IF(AC199="A221-MODERATE-ONE-LINE","A second genuinely independent line could change scope or wording.",IF(AC199="A221-MODERATE-SENSITIVE","Name the likely change trigger and keep the statement bounded.",IF(AC199="A221-MODERATE-SHARED-ORIGINS","Seek genuinely independent origins.",IF(AC199="A221-MODERATE-WEAK-LINES","Strengthen the direct evidence and preserve the limitation.",IF(AC199="A221-HIGH-DIRECT-INDEPENDENT","Reopen on the named evidence, context, assumption or decision-use trigger.",IF(AC199="A221-HIGH-INFERENCE-RETAINED","Retain the inference marker and reopen on the named trigger.",IF(AC199="A221-HIGH-NMC","Reopen on the named evidence, context, assumption or decision-use trigger.",""))))))))))))))))))))))))))))))))))))))</x:f>
      </x:c>
      <x:c r="AH199" s="38" t="str">
        <x:f>IF(A199="","",IF(Z199&lt;&gt;"Eligible","",IF(AND(V199="Consequential / high-impact",W199="Hard to reverse"),"CONF-OVERLAY-CONSEQUENCE + CONF-OVERLAY-HARD-TO-REVERSE",IF(AND(AA199="Low confidence",W199="Hard to reverse"),"CONF-OVERLAY-HARD-TO-REVERSE",IF(V199="Consequential / high-impact","CONF-OVERLAY-CONSEQUENCE",IF(W199="Hard to reverse","CONF-OVERLAY-HARD-TO-REVERSE",IF(OR(V199="Material / decision-changing",W199="Costly to reverse"),"CONF-OVERLAY-CONSEQUENCE","")))))))</x:f>
      </x:c>
      <x:c r="AI199" s="38" t="str">
        <x:f>IF(A199="","",IF(Z199&lt;&gt;"Eligible","",IF(AND(V199="Consequential / high-impact",W199="Hard to reverse"),IF(AA199="Low confidence","Independent review and formal approval required; default to deferral, evidence collection or a reversible test.","Independent accountable review and formal approval required before a consequential, hard-to-reverse action."),IF(AND(AA199="Low confidence",W199="Hard to reverse"),"Independent review and formal approval required; default to deferral, evidence collection or a reversible test.",IF(V199="Consequential / high-impact","Independent accountable review and formal approval required.",IF(W199="Hard to reverse","Independent review required before a hard-to-reverse action.",IF(OR(V199="Material / decision-changing",W199="Costly to reverse"),"Accountable reviewer required before material use.","Owner review; reopen on the named trigger.")))))))</x:f>
      </x:c>
      <x:c r="AJ199" s="38" t="str">
        <x:f>IF(A199="","",IF(Z199&lt;&gt;"Eligible","",IF(AND(V199="Consequential / high-impact",W199="Hard to reverse"),IF(AA199="Low confidence","Do not make an irreversible commitment from this Low-confidence assessment.","Prefer a reversible step and proceed only within the recorded scope after independent review; confidence itself is unchanged."),IF(AND(AA199="Low confidence",W199="Hard to reverse"),"Do not make an irreversible commitment from this Low-confidence assessment.",IF(V199="Consequential / high-impact","Proceed only within the recorded scope after independent review; confidence itself is unchanged.",IF(W199="Hard to reverse","Prefer a reversible step until review is complete.",IF(OR(V199="Material / decision-changing",W199="Costly to reverse"),"Use only after accountable review and within the stated boundary.","Proceed within the stated scope and preserve the reopen condition.")))))))</x:f>
      </x:c>
      <x:c r="AK199" s="37"/>
      <x:c r="AL199" s="37"/>
      <x:c r="AM199" s="37"/>
      <x:c r="AN199" s="37"/>
      <x:c r="AO199" s="42"/>
      <x:c r="AP199" s="38" t="str">
        <x:f>IF(A199="","",IF(Z199&lt;&gt;"Eligible","Not active",IF(OR(AND(AN199&lt;&gt;"",NOT(OR(EXACT(AN199,"Yes"),EXACT(AN199,"No")))),AND(AO199&lt;&gt;"",NOT(ISNUMBER(AO199)))),"H00",IF(OR(AK199="",AM199="",AN199=""),"H01",IF(AND(OR(V199="Material / decision-changing",V199="Consequential / high-impact",W199="Costly to reverse",W199="Hard to reverse"),AL199=""),"H02",IF(AND(OR(V199="Consequential / high-impact",W199="Hard to reverse"),AK199&lt;&gt;"",AL199&lt;&gt;"",EXACT(AK199,AL199)),"H03",IF(AND(AN199="Yes",AO199=""),"H04",IF(AND(AN199="No",AO199&lt;&gt;""),"H05","H06"))))))))</x:f>
      </x:c>
      <x:c r="AQ199" s="38" t="str">
        <x:f>IF(A199="","",IF(AP199="Not active","Not active",IF(OR(AP199="H00",AP199="H01",AP199="H04"),"Incomplete",IF(OR(AP199="H02",AP199="H03",AP199="H05"),"Draft","Complete"))))</x:f>
      </x:c>
      <x:c r="AR199" s="38" t="str">
        <x:f>IF(A199="","",IF(AP199="H00","CONF-HANDOFF-INVALID",IF(AP199="H01","CONF-HANDOFF-INCOMPLETE",IF(AP199="H02","CONF-HANDOFF-REVIEWER",IF(AP199="H03","CONF-HANDOFF-INDEPENDENCE",IF(AP199="H04","CONF-HANDOFF-DATE",IF(AP199="H05","CONF-HANDOFF-DATE-NOT-MATERIAL","")))))))</x:f>
      </x:c>
      <x:c r="AS199" s="38" t="str">
        <x:f>IF(A199="","",IF(AP199="H06","Permitted","Prohibited"))</x:f>
      </x:c>
      <x:c r="AT199" s="38" t="str">
        <x:f>IF(A199="","",IF(OR(AB199="P199",AB199="P200",AB199="P202",AB199="P203"),"What Counts as Reliable Evidence in Competitor Analysis?",IF(AB199="P201","Observed, Inferred and Unresolved Evidence",IF(AB199="P204","How to Handle Contradictory Competitor Evidence",IF(AB199="P205","When Competitor Evidence Becomes Too Old to Use","")))))</x:f>
      </x:c>
      <x:c r="AU199" s="38" t="str">
        <x:f>IF(A199="","","SERPIFAI Confidence Statement Method v1.0.1")</x:f>
      </x:c>
      <x:c r="AV199" s="38" t="str">
        <x:f>IF(A199="","","Qualitative evidence-and-uncertainty protocol; not probability, calibrated accuracy, scoring, assurance or a guarantee.")</x:f>
      </x:c>
    </x:row>
    <x:row r="200">
      <x:c r="A200" s="37"/>
      <x:c r="B200" s="37"/>
      <x:c r="C200" s="37"/>
      <x:c r="D200" s="37"/>
      <x:c r="E200" s="42"/>
      <x:c r="F200" s="37"/>
      <x:c r="G200" s="37"/>
      <x:c r="H200" s="37"/>
      <x:c r="I200" s="37"/>
      <x:c r="J200" s="37"/>
      <x:c r="K200" s="37"/>
      <x:c r="L200" s="37"/>
      <x:c r="M200" s="37"/>
      <x:c r="N200" s="37"/>
      <x:c r="O200" s="37"/>
      <x:c r="P200" s="37"/>
      <x:c r="Q200" s="37"/>
      <x:c r="R200" s="37"/>
      <x:c r="S200" s="37"/>
      <x:c r="T200" s="37"/>
      <x:c r="U200" s="37"/>
      <x:c r="V200" s="37"/>
      <x:c r="W200" s="37"/>
      <x:c r="X200" s="38" t="str">
        <x:f>IF(A200="","",IF(NOT(AND(OR(EXACT(F200,"Use"),EXACT(F200,"Use with limits"),EXACT(F200,"Review required"),EXACT(F200,"Refuse claim"),EXACT(F200,"No material change")),OR(EXACT(J200,"Fit"),EXACT(J200,"Limited / weak"),EXACT(J200,"Stale"),EXACT(J200,"Contradictory"),EXACT(J200,"Missing")),OR(EXACT(K200,"Supported"),EXACT(K200,"Inferred"),EXACT(K200,"Unresolved")),OR(EXACT(L200,"Yes"),EXACT(L200,"Partial"),EXACT(L200,"No"),EXACT(L200,"Unknown")),OR(EXACT(M200,"None found"),EXACT(M200,"Apparent contradiction resolved"),EXACT(M200,"Material contradiction unresolved"),EXACT(M200,"Not checked")),OR(EXACT(N200,"None"),EXACT(N200,"Recoverable missing evidence"),EXACT(N200,"Material evidence unavailable"),EXACT(N200,"Unknown")),OR(EXACT(O200,"Multiple independent lines"),EXACT(O200,"One independent line"),EXACT(O200,"Single-origin only"),EXACT(O200,"Not established")),OR(EXACT(Q200,"None"),EXACT(Q200,"Limited and visible"),EXACT(Q200,"Material but bounded"),EXACT(Q200,"Material and unresolved")),OR(EXACT(S200,"Fit for current decision"),EXACT(S200,"Historical but deliberately bounded"),EXACT(S200,"Stale for current decision"),EXACT(S200,"Context not established")),OR(EXACT(T200,"Unlikely to change assessment"),EXACT(T200,"Could change scope or wording"),EXACT(T200,"Likely to change assessment")),OR(EXACT(V200,"Routine / descriptive"),EXACT(V200,"Material / decision-changing"),EXACT(V200,"Consequential / high-impact")),OR(EXACT(W200,"Easy to reverse"),EXACT(W200,"Costly to reverse"),EXACT(W200,"Hard to reverse")),IF(F200="No material change",OR(EXACT(H200,"Unchanged exact claim"),EXACT(H200,"Changed exact claim")),TRUE),IF(F200="No material change",OR(EXACT(I200,"Unchanged decision use"),EXACT(I200,"Changed decision use")),TRUE),IF(OR(O200="Multiple independent lines",O200="One independent line"),OR(EXACT(P200,"Established independent origins"),EXACT(P200,"Shared or dependent origins"),EXACT(P200,"Not established")),TRUE))),"Invalid","Valid"))</x:f>
      </x:c>
      <x:c r="Y200" s="38" t="str">
        <x:f>IF(A200="","",IF(X200="Invalid","Not evaluated after P00",IF(OR(C200="",D200="",F200="",IF(F200="No material change",OR(H200="",I200=""),FALSE),J200="",K200="",L200="",M200="",N200="",O200="",IF(OR(O200="Multiple independent lines",O200="One independent line"),P200="",FALSE),Q200="",IF(Q200&lt;&gt;"None",R200="",FALSE),S200="",T200="",U200="",V200="",W200=""),"Incomplete","Complete")))</x:f>
      </x:c>
      <x:c r="Z200" s="38" t="str">
        <x:f>IF(A200="","",IF(AB200="P00","Invalid controlled input",IF(AB200="P01","Incomplete",IF(OR(AB200="P02",AB200="P03",AB200="P04",AB200="P05",AB200="P06",AB200="P07",AB200="P08",AB200="P09"),"Not eligible","Eligible"))))</x:f>
      </x:c>
      <x:c r="AA200" s="38" t="str">
        <x:f>IF(A200="","",IF(AB200="P00","No confidence assigned",IF(AB200="P01","No confidence result",IF(OR(AB200="P02",AB200="P03",AB200="P04",AB200="P05",AB200="P06",AB200="P07",AB200="P08",AB200="P09"),"Confidence not assignable",IF(AB200="P10","Low confidence",IF(AB200="P11","Moderate confidence","High confidence"))))))</x:f>
      </x:c>
      <x:c r="AB200" s="38" t="str">
        <x:f>IF(A200="","",IF(X200="Invalid","P00",IF(Y200="Incomplete","P01",IF(F200="Refuse claim","P02",IF(F200="Review required","P03",IF(K200="Unresolved","P04",IF(OR(L200="No",L200="Unknown",L200="Partial"),"P05",IF(OR(J200="Missing",N200&lt;&gt;"None",M200="Not checked"),"P06",IF(OR(J200="Contradictory",M200="Material contradiction unresolved"),"P07",IF(OR(J200="Stale",S200="Stale for current decision",S200="Context not established",Q200="Material and unresolved"),"P08",IF(OR(AND(F200="Use with limits",G200=""),AND(F200="No material change",H200="Changed exact claim"),AND(F200="No material change",I200="Changed decision use"),AND(OR(O200="Multiple independent lines",O200="One independent line"),P200="Not established"),AND(Q200="None",R200&lt;&gt;"")),"P09",IF(OR(Q200="Material but bounded",AND(S200="Historical but deliberately bounded",J200="Limited / weak"),O200="Not established",AND(J200="Limited / weak",O200="Multiple independent lines",P200="Established independent origins",T200="Likely to change assessment"),AND(O200="Single-origin only",NOT(AND(F200="Use",J200="Fit",OR(K200="Supported",K200="Inferred"),L200="Yes",OR(M200="None found",M200="Apparent contradiction resolved"),N200="None",O200="Single-origin only",OR(Q200="None",Q200="Limited and visible"),S200="Fit for current decision",T200="Unlikely to change assessment"))),T200="Likely to change assessment"),"P10",IF(OR(AND(F200="No material change",NOT(AND(OR(F200="Use",F200="No material change"),IF(F200="No material change",AND(H200="Unchanged exact claim",I200="Unchanged decision use"),TRUE),J200="Fit",OR(K200="Supported",K200="Inferred"),L200="Yes",OR(M200="None found",M200="Apparent contradiction resolved"),N200="None",O200="Multiple independent lines",P200="Established independent origins",OR(Q200="None",Q200="Limited and visible"),S200="Fit for current decision",T200="Unlikely to change assessment"))),F200="Use with limits",S200="Historical but deliberately bounded",P200="Shared or dependent origins",O200="One independent line",AND(F200="Use",J200="Fit",OR(K200="Supported",K200="Inferred"),L200="Yes",OR(M200="None found",M200="Apparent contradiction resolved"),N200="None",O200="Single-origin only",OR(Q200="None",Q200="Limited and visible"),S200="Fit for current decision",T200="Unlikely to change assessment"),AND(J200="Limited / weak",O200="Multiple independent lines",P200="Established independent origins",OR(T200="Unlikely to change assessment",T200="Could change scope or wording")),T200="Could change scope or wording"),"P11",IF(AND(OR(F200="Use",F200="No material change"),IF(F200="No material change",AND(H200="Unchanged exact claim",I200="Unchanged decision use"),TRUE),J200="Fit",OR(K200="Supported",K200="Inferred"),L200="Yes",OR(M200="None found",M200="Apparent contradiction resolved"),N200="None",O200="Multiple independent lines",P200="Established independent origins",OR(Q200="None",Q200="Limited and visible"),S200="Fit for current decision",T200="Unlikely to change assessment"),"P12","P09"))))))))))))))</x:f>
      </x:c>
      <x:c r="AC200" s="38" t="str">
        <x:f>IF(A200="","",IF(AB200="P00","CONF-TECH-INVALID-ENUM",IF(AB200="P01","CONF-INCOMPLETE",IF(AB200="P02","CONF-UPSTREAM-REFUSE",IF(AB200="P03","CONF-UPSTREAM-REVIEW",IF(AB200="P04",IF(F200="No material change","CONF-SC-NMC-UNRESOLVED","CONF-UPSTREAM-UNRESOLVED"),IF(AB200="P05",IF(L200="Partial","CONF-DIRECT-FIT-PARTIAL","CONF-DIRECT-FIT"),IF(AB200="P06","CONF-MISSING-OR-UNCHECKED",IF(AB200="P07",IF(F200="No material change","CONF-SC-NMC-CONTRADICTION","CONF-CONTRADICTION"),IF(AB200="P08",IF(Q200="Material and unresolved","CONF-NOT-ASSIGNABLE-ASSUMPTION",IF(AND(F200="No material change",OR(J200="Stale",S200="Stale for current decision")),"CONF-SC-NMC-STALE",IF(S200="Context not established","CONF-NOT-ASSIGNABLE-CONTEXT","CONF-NOT-ASSIGNABLE-STALE-CURRENT"))),IF(AB200="P09",IF(AND(F200="Use with limits",G200=""),"CONF-SC-LIMIT-MISSING",IF(AND(F200="No material change",H200="Changed exact claim"),"CONF-SC-NMC-CLAIM-CHANGED",IF(AND(F200="No material change",I200="Changed decision use"),"CONF-SC-NMC-USE-CHANGED",IF(AND(OR(O200="Multiple independent lines",O200="One independent line"),P200="Not established"),"CONF-SC-INDEPENDENCE-UNPROVEN",IF(AND(Q200="None",R200&lt;&gt;""),"CONF-SC-ASSUMPTION-CONFLICT","CONF-SC-UNCLASSIFIED"))))),IF(AB200="P10",IF(Q200="Material but bounded","CONF-LOW-ASSUMPTION",IF(AND(S200="Historical but deliberately bounded",J200="Limited / weak"),"CONF-LOW-HISTORICAL",IF(O200="Not established","CONF-LOW-NOT-ESTABLISHED",IF(AND(J200="Limited / weak",O200="Multiple independent lines",P200="Established independent origins",T200="Likely to change assessment"),"CONF-LOW-WEAK-LINES",IF(AND(O200="Single-origin only",NOT(AND(F200="Use",J200="Fit",OR(K200="Supported",K200="Inferred"),L200="Yes",OR(M200="None found",M200="Apparent contradiction resolved"),N200="None",O200="Single-origin only",OR(Q200="None",Q200="Limited and visible"),S200="Fit for current decision",T200="Unlikely to change assessment"))),"CONF-LOW-SINGLE-ORIGIN","CONF-LOW-SENSITIVE"))))),IF(AB200="P11",IF(F200="No material change","CONF-MODERATE-NMC",IF(F200="Use with limits","CONF-MODERATE-LIMITED",IF(S200="Historical but deliberately bounded","CONF-MODERATE-HISTORICAL",IF(P200="Shared or dependent origins","CONF-MODERATE-SHARED-ORIGINS",IF(OR(O200="One independent line",AND(F200="Use",J200="Fit",OR(K200="Supported",K200="Inferred"),L200="Yes",OR(M200="None found",M200="Apparent contradiction resolved"),N200="None",O200="Single-origin only",OR(Q200="None",Q200="Limited and visible"),S200="Fit for current decision",T200="Unlikely to change assessment")),"CONF-MODERATE-ONE-LINE",IF(AND(J200="Limited / weak",O200="Multiple independent lines",P200="Established independent origins",OR(T200="Unlikely to change assessment",T200="Could change scope or wording")),"CONF-MODERATE-WEAK-LINES","CONF-MODERATE-SENSITIVE")))))),IF(AB200="P12",IF(F200="No material change","CONF-HIGH-NMC",IF(K200="Inferred","CONF-HIGH-INFERENCE-RETAINED","CONF-HIGH-DIRECT-INDEPENDENT")),""))))))))))))))</x:f>
      </x:c>
      <x:c r="AD200" s="38" t="str">
        <x:f>IF(A200="","",IF(AC200="A222-TECH-INVALID-ENUM","One or more active Stage 1 controlled values are invalid.",IF(AC200="A222-INCOMPLETE","The active Stage 1 assessment is incomplete.",IF(AC200="A222-UPSTREAM-REFUSE","What Counts as Reliable Evidence in Competitor Analysis? returned Refuse claim.",IF(AC200="A222-UPSTREAM-REVIEW","What Counts as Reliable Evidence in Competitor Analysis? returned Review required.",IF(AC200="A222-SC-NMC-UNRESOLVED","The no-material-change claim remains unresolved.",IF(AC200="A222-UPSTREAM-UNRESOLVED","The claim remains unresolved.",IF(AC200="A222-DIRECT-FIT","The evidence does not directly fit the exact submitted claim.",IF(AC200="A222-DIRECT-FIT-PARTIAL","The submitted claim only partially fits the evidence.",IF(AC200="A222-MISSING-OR-UNCHECKED","Required evidence is missing, unavailable, unknown, or contradiction checking is incomplete.",IF(AC200="A222-CONTRADICTION","A material contradiction remains unresolved.",IF(AC200="A222-SC-NMC-CONTRADICTION","The no-material-change submission contains an unresolved material contradiction.",IF(AC200="A222-NOT-ASSIGNABLE-ASSUMPTION","A material assumption remains unresolved.",IF(AC200="A222-NOT-ASSIGNABLE-CONTEXT","The relevant context is not established.",IF(AC200="A222-NOT-ASSIGNABLE-STALE-CURRENT","The evidence or context is stale for the current decision.",IF(AC200="A222-SC-NMC-STALE","The no-material-change assessment is stale for the current decision.",IF(AC200="A222-SC-ASSUMPTION-CONFLICT","The assumption category and detail conflict.",IF(AC200="A222-SC-INDEPENDENCE-UNPROVEN","Independent origins are not established.",IF(AC200="A222-SC-LIMIT-MISSING","Use with limits requires a named limitation.",IF(AC200="A222-SC-NMC-CLAIM-CHANGED","The exact claim changed, so prior confidence cannot be carried forward.",IF(AC200="A222-SC-NMC-USE-CHANGED","The decision use changed.",IF(AC200="A222-SC-UNCLASSIFIED","The valid input combination has no authorized classification.",IF(AC200="A222-LOW-ASSUMPTION","A bounded material assumption makes the eligible assessment fragile.",IF(AC200="A222-LOW-HISTORICAL","Historical, weak support makes the assessment fragile.",IF(AC200="A222-LOW-NOT-ESTABLISHED","Support exists but independent support is not established.",IF(AC200="A222-LOW-SENSITIVE","Plausible new evidence is likely to change the assessment.",IF(AC200="A222-LOW-SINGLE-ORIGIN","The eligible assessment depends on one origin and fails the stable single-origin conjunction.",IF(AC200="A222-LOW-WEAK-LINES","Multiple independent lines remain weak and the result is likely to change.",IF(AC200="A222-MODERATE-HISTORICAL","The evidence supports a deliberately historical, bounded assessment.",IF(AC200="A222-MODERATE-LIMITED","The assessment is eligible only within the named limitation.",IF(AC200="A222-MODERATE-NMC","The unchanged assessment remains eligible but retains meaningful uncertainty.",IF(AC200="A222-MODERATE-ONE-LINE","The assessment rests on one effective line of support.",IF(AC200="A222-MODERATE-SENSITIVE","Meaningful new evidence could change the scope or wording.",IF(AC200="A222-MODERATE-SHARED-ORIGINS","The lines share or depend on common origins, reducing independent corroboration.",IF(AC200="A222-MODERATE-WEAK-LINES","Established independent origins support the assessment, but the evidence remains limited or weak.",IF(AC200="A222-HIGH-DIRECT-INDEPENDENT","Direct, coherent support with established independent origins and limited visible assumptions supports the bounded assessment.",IF(AC200="A222-HIGH-INFERENCE-RETAINED","Direct, coherent support with established independent origins supports the bounded inference; it remains explicitly an inference.",IF(AC200="A222-HIGH-NMC","The exact claim and decision use are unchanged and the strong-support conditions remain satisfied.",""))))))))))))))))))))))))))))))))))))))</x:f>
      </x:c>
      <x:c r="AE200" s="38" t="str">
        <x:f>IF(A200="","",IF(Z200="Invalid controlled input","No confidence statement is permitted.",IF(Z200="Incomplete","No confidence statement is permitted until Stage 1 is complete.",IF(Z200="Not eligible","Confidence not assignable: no confidence statement is permitted for "&amp;C200&amp;" because "&amp;AD200&amp;" "&amp;AG200,IF(AA200="High confidence",IF(K200="Inferred","The evidence supports the inference that ","The available evidence strongly supports the assessment that ")&amp;C200&amp;", with High confidence within "&amp;D200&amp;". The principal remaining uncertainty is "&amp;U200,IF(AA200="Moderate confidence",IF(K200="Inferred","The evidence supports the inference that ","The available evidence supports the assessment that ")&amp;C200&amp;", with Moderate confidence within "&amp;D200&amp;". "&amp;U200&amp;" could change its scope or wording.",IF(K200="Inferred","The limited evidence supports the provisional inference that ","Limited evidence weakly supports the bounded assessment that ")&amp;C200&amp;". Treat it as provisional because "&amp;U200))))))</x:f>
      </x:c>
      <x:c r="AF200" s="38" t="str">
        <x:f>IF(A200="","",IF(Z200="Invalid controlled input","Do not preserve or reuse a previous result.",IF(Z200="Incomplete","Do not infer a result from partial inputs.",IF(Z200="Not eligible","Do not use High, Moderate or Low confidence, zero confidence, very low confidence, or wording that presents the claim as established.",IF(AA200="High confidence","Do not say certain, proven, guaranteed, definitely, conclusive, established fact, or assign a numerical probability.",IF(AA200="Moderate confidence","Do not say definitive, conclusive, established fact, or attach a percentage band.","Do not say shows, confirms, demonstrates as established, or use Low confidence to rescue an unsupported claim."))))))</x:f>
      </x:c>
      <x:c r="AG200" s="38" t="str">
        <x:f>IF(A200="","",IF(AC200="A222-TECH-INVALID-ENUM","Correct the exact invalid value and resubmit.",IF(AC200="A222-INCOMPLETE","Complete every active Stage 1 field.",IF(AC200="A222-UPSTREAM-REFUSE","Resolve or replace the refused claim through What Counts as Reliable Evidence in Competitor Analysis?.",IF(AC200="A222-UPSTREAM-REVIEW","Complete the review in What Counts as Reliable Evidence in Competitor Analysis? before confidence assessment.",IF(AC200="A222-SC-NMC-UNRESOLVED","Resolve the claim status upstream before assigning confidence.",IF(AC200="A222-UPSTREAM-UNRESOLVED","Resolve the claim status upstream before assigning confidence.",IF(AC200="A222-DIRECT-FIT","Narrow or replace the claim and rerun What Counts as Reliable Evidence in Competitor Analysis?.",IF(AC200="A222-DIRECT-FIT-PARTIAL","Submit the separately narrowed proposition approved through What Counts as Reliable Evidence in Competitor Analysis? as the new Exact claim with Direct claim fit set to Yes.",IF(AC200="A222-MISSING-OR-UNCHECKED","Recover or document the required evidence and complete the review in What Counts as Reliable Evidence in Competitor Analysis? before assigning confidence.",IF(AC200="A222-CONTRADICTION","Resolve or preserve the contradiction through How to Handle Contradictory Competitor Evidence before assigning confidence.",IF(AC200="A222-SC-NMC-CONTRADICTION","Resolve or preserve the contradiction through How to Handle Contradictory Competitor Evidence before assigning confidence.",IF(AC200="A222-NOT-ASSIGNABLE-ASSUMPTION","Resolve the material assumption or narrow the claim.",IF(AC200="A222-NOT-ASSIGNABLE-CONTEXT","Establish the relevant context before assigning confidence.",IF(AC200="A222-NOT-ASSIGNABLE-STALE-CURRENT","Update or historically bind the evidence through When Competitor Evidence Becomes Too Old to Use.",IF(AC200="A222-SC-NMC-STALE","Run a fresh assessment with current evidence.",IF(AC200="A222-SC-ASSUMPTION-CONFLICT","Choose a bounded assumption category or remove the detail.",IF(AC200="A222-SC-INDEPENDENCE-UNPROVEN","Trace origins or correct the support category.",IF(AC200="A222-SC-LIMIT-MISSING","Add the exact limitation or correct the upstream outcome.",IF(AC200="A222-SC-NMC-CLAIM-CHANGED","Run a fresh assessment.",IF(AC200="A222-SC-NMC-USE-CHANGED","Run a fresh assessment for the new use.",IF(AC200="A222-SC-UNCLASSIFIED","Return to method governance; do not invent a result.",IF(AC200="A222-LOW-ASSUMPTION","Keep the assumption explicit and seek evidence that could remove it.",IF(AC200="A222-LOW-HISTORICAL","Use only historically bounded wording and seek current evidence.",IF(AC200="A222-LOW-NOT-ESTABLISHED","Trace provenance or collect genuinely independent evidence.",IF(AC200="A222-LOW-SENSITIVE","Collect the evidence most likely to change the result.",IF(AC200="A222-LOW-SINGLE-ORIGIN","Seek genuinely independent corroboration.",IF(AC200="A222-LOW-WEAK-LINES","Strengthen direct support before consequential use.",IF(AC200="A222-MODERATE-HISTORICAL","Do not generalize it to the current decision without fresh evidence.",IF(AC200="A222-MODERATE-LIMITED","Reopen if the named limitation no longer holds.",IF(AC200="A222-MODERATE-NMC","Reopen if the exact claim, use, evidence or context changes.",IF(AC200="A222-MODERATE-ONE-LINE","A second genuinely independent line could change scope or wording.",IF(AC200="A222-MODERATE-SENSITIVE","Name the likely change trigger and keep the statement bounded.",IF(AC200="A222-MODERATE-SHARED-ORIGINS","Seek genuinely independent origins.",IF(AC200="A222-MODERATE-WEAK-LINES","Strengthen the direct evidence and preserve the limitation.",IF(AC200="A222-HIGH-DIRECT-INDEPENDENT","Reopen on the named evidence, context, assumption or decision-use trigger.",IF(AC200="A222-HIGH-INFERENCE-RETAINED","Retain the inference marker and reopen on the named trigger.",IF(AC200="A222-HIGH-NMC","Reopen on the named evidence, context, assumption or decision-use trigger.",""))))))))))))))))))))))))))))))))))))))</x:f>
      </x:c>
      <x:c r="AH200" s="38" t="str">
        <x:f>IF(A200="","",IF(Z200&lt;&gt;"Eligible","",IF(AND(V200="Consequential / high-impact",W200="Hard to reverse"),"CONF-OVERLAY-CONSEQUENCE + CONF-OVERLAY-HARD-TO-REVERSE",IF(AND(AA200="Low confidence",W200="Hard to reverse"),"CONF-OVERLAY-HARD-TO-REVERSE",IF(V200="Consequential / high-impact","CONF-OVERLAY-CONSEQUENCE",IF(W200="Hard to reverse","CONF-OVERLAY-HARD-TO-REVERSE",IF(OR(V200="Material / decision-changing",W200="Costly to reverse"),"CONF-OVERLAY-CONSEQUENCE","")))))))</x:f>
      </x:c>
      <x:c r="AI200" s="38" t="str">
        <x:f>IF(A200="","",IF(Z200&lt;&gt;"Eligible","",IF(AND(V200="Consequential / high-impact",W200="Hard to reverse"),IF(AA200="Low confidence","Independent review and formal approval required; default to deferral, evidence collection or a reversible test.","Independent accountable review and formal approval required before a consequential, hard-to-reverse action."),IF(AND(AA200="Low confidence",W200="Hard to reverse"),"Independent review and formal approval required; default to deferral, evidence collection or a reversible test.",IF(V200="Consequential / high-impact","Independent accountable review and formal approval required.",IF(W200="Hard to reverse","Independent review required before a hard-to-reverse action.",IF(OR(V200="Material / decision-changing",W200="Costly to reverse"),"Accountable reviewer required before material use.","Owner review; reopen on the named trigger.")))))))</x:f>
      </x:c>
      <x:c r="AJ200" s="38" t="str">
        <x:f>IF(A200="","",IF(Z200&lt;&gt;"Eligible","",IF(AND(V200="Consequential / high-impact",W200="Hard to reverse"),IF(AA200="Low confidence","Do not make an irreversible commitment from this Low-confidence assessment.","Prefer a reversible step and proceed only within the recorded scope after independent review; confidence itself is unchanged."),IF(AND(AA200="Low confidence",W200="Hard to reverse"),"Do not make an irreversible commitment from this Low-confidence assessment.",IF(V200="Consequential / high-impact","Proceed only within the recorded scope after independent review; confidence itself is unchanged.",IF(W200="Hard to reverse","Prefer a reversible step until review is complete.",IF(OR(V200="Material / decision-changing",W200="Costly to reverse"),"Use only after accountable review and within the stated boundary.","Proceed within the stated scope and preserve the reopen condition.")))))))</x:f>
      </x:c>
      <x:c r="AK200" s="37"/>
      <x:c r="AL200" s="37"/>
      <x:c r="AM200" s="37"/>
      <x:c r="AN200" s="37"/>
      <x:c r="AO200" s="42"/>
      <x:c r="AP200" s="38" t="str">
        <x:f>IF(A200="","",IF(Z200&lt;&gt;"Eligible","Not active",IF(OR(AND(AN200&lt;&gt;"",NOT(OR(EXACT(AN200,"Yes"),EXACT(AN200,"No")))),AND(AO200&lt;&gt;"",NOT(ISNUMBER(AO200)))),"H00",IF(OR(AK200="",AM200="",AN200=""),"H01",IF(AND(OR(V200="Material / decision-changing",V200="Consequential / high-impact",W200="Costly to reverse",W200="Hard to reverse"),AL200=""),"H02",IF(AND(OR(V200="Consequential / high-impact",W200="Hard to reverse"),AK200&lt;&gt;"",AL200&lt;&gt;"",EXACT(AK200,AL200)),"H03",IF(AND(AN200="Yes",AO200=""),"H04",IF(AND(AN200="No",AO200&lt;&gt;""),"H05","H06"))))))))</x:f>
      </x:c>
      <x:c r="AQ200" s="38" t="str">
        <x:f>IF(A200="","",IF(AP200="Not active","Not active",IF(OR(AP200="H00",AP200="H01",AP200="H04"),"Incomplete",IF(OR(AP200="H02",AP200="H03",AP200="H05"),"Draft","Complete"))))</x:f>
      </x:c>
      <x:c r="AR200" s="38" t="str">
        <x:f>IF(A200="","",IF(AP200="H00","CONF-HANDOFF-INVALID",IF(AP200="H01","CONF-HANDOFF-INCOMPLETE",IF(AP200="H02","CONF-HANDOFF-REVIEWER",IF(AP200="H03","CONF-HANDOFF-INDEPENDENCE",IF(AP200="H04","CONF-HANDOFF-DATE",IF(AP200="H05","CONF-HANDOFF-DATE-NOT-MATERIAL","")))))))</x:f>
      </x:c>
      <x:c r="AS200" s="38" t="str">
        <x:f>IF(A200="","",IF(AP200="H06","Permitted","Prohibited"))</x:f>
      </x:c>
      <x:c r="AT200" s="38" t="str">
        <x:f>IF(A200="","",IF(OR(AB200="P200",AB200="P201",AB200="P203",AB200="P204"),"What Counts as Reliable Evidence in Competitor Analysis?",IF(AB200="P202","Observed, Inferred and Unresolved Evidence",IF(AB200="P205","How to Handle Contradictory Competitor Evidence",IF(AB200="P206","When Competitor Evidence Becomes Too Old to Use","")))))</x:f>
      </x:c>
      <x:c r="AU200" s="38" t="str">
        <x:f>IF(A200="","","SERPIFAI Confidence Statement Method v1.0.1")</x:f>
      </x:c>
      <x:c r="AV200" s="38" t="str">
        <x:f>IF(A200="","","Qualitative evidence-and-uncertainty protocol; not probability, calibrated accuracy, scoring, assurance or a guarantee.")</x:f>
      </x:c>
    </x:row>
    <x:row r="201">
      <x:c r="A201" s="37"/>
      <x:c r="B201" s="37"/>
      <x:c r="C201" s="37"/>
      <x:c r="D201" s="37"/>
      <x:c r="E201" s="42"/>
      <x:c r="F201" s="37"/>
      <x:c r="G201" s="37"/>
      <x:c r="H201" s="37"/>
      <x:c r="I201" s="37"/>
      <x:c r="J201" s="37"/>
      <x:c r="K201" s="37"/>
      <x:c r="L201" s="37"/>
      <x:c r="M201" s="37"/>
      <x:c r="N201" s="37"/>
      <x:c r="O201" s="37"/>
      <x:c r="P201" s="37"/>
      <x:c r="Q201" s="37"/>
      <x:c r="R201" s="37"/>
      <x:c r="S201" s="37"/>
      <x:c r="T201" s="37"/>
      <x:c r="U201" s="37"/>
      <x:c r="V201" s="37"/>
      <x:c r="W201" s="37"/>
      <x:c r="X201" s="38" t="str">
        <x:f>IF(A201="","",IF(NOT(AND(OR(EXACT(F201,"Use"),EXACT(F201,"Use with limits"),EXACT(F201,"Review required"),EXACT(F201,"Refuse claim"),EXACT(F201,"No material change")),OR(EXACT(J201,"Fit"),EXACT(J201,"Limited / weak"),EXACT(J201,"Stale"),EXACT(J201,"Contradictory"),EXACT(J201,"Missing")),OR(EXACT(K201,"Supported"),EXACT(K201,"Inferred"),EXACT(K201,"Unresolved")),OR(EXACT(L201,"Yes"),EXACT(L201,"Partial"),EXACT(L201,"No"),EXACT(L201,"Unknown")),OR(EXACT(M201,"None found"),EXACT(M201,"Apparent contradiction resolved"),EXACT(M201,"Material contradiction unresolved"),EXACT(M201,"Not checked")),OR(EXACT(N201,"None"),EXACT(N201,"Recoverable missing evidence"),EXACT(N201,"Material evidence unavailable"),EXACT(N201,"Unknown")),OR(EXACT(O201,"Multiple independent lines"),EXACT(O201,"One independent line"),EXACT(O201,"Single-origin only"),EXACT(O201,"Not established")),OR(EXACT(Q201,"None"),EXACT(Q201,"Limited and visible"),EXACT(Q201,"Material but bounded"),EXACT(Q201,"Material and unresolved")),OR(EXACT(S201,"Fit for current decision"),EXACT(S201,"Historical but deliberately bounded"),EXACT(S201,"Stale for current decision"),EXACT(S201,"Context not established")),OR(EXACT(T201,"Unlikely to change assessment"),EXACT(T201,"Could change scope or wording"),EXACT(T201,"Likely to change assessment")),OR(EXACT(V201,"Routine / descriptive"),EXACT(V201,"Material / decision-changing"),EXACT(V201,"Consequential / high-impact")),OR(EXACT(W201,"Easy to reverse"),EXACT(W201,"Costly to reverse"),EXACT(W201,"Hard to reverse")),IF(F201="No material change",OR(EXACT(H201,"Unchanged exact claim"),EXACT(H201,"Changed exact claim")),TRUE),IF(F201="No material change",OR(EXACT(I201,"Unchanged decision use"),EXACT(I201,"Changed decision use")),TRUE),IF(OR(O201="Multiple independent lines",O201="One independent line"),OR(EXACT(P201,"Established independent origins"),EXACT(P201,"Shared or dependent origins"),EXACT(P201,"Not established")),TRUE))),"Invalid","Valid"))</x:f>
      </x:c>
      <x:c r="Y201" s="38" t="str">
        <x:f>IF(A201="","",IF(X201="Invalid","Not evaluated after P00",IF(OR(C201="",D201="",F201="",IF(F201="No material change",OR(H201="",I201=""),FALSE),J201="",K201="",L201="",M201="",N201="",O201="",IF(OR(O201="Multiple independent lines",O201="One independent line"),P201="",FALSE),Q201="",IF(Q201&lt;&gt;"None",R201="",FALSE),S201="",T201="",U201="",V201="",W201=""),"Incomplete","Complete")))</x:f>
      </x:c>
      <x:c r="Z201" s="38" t="str">
        <x:f>IF(A201="","",IF(AB201="P00","Invalid controlled input",IF(AB201="P01","Incomplete",IF(OR(AB201="P02",AB201="P03",AB201="P04",AB201="P05",AB201="P06",AB201="P07",AB201="P08",AB201="P09"),"Not eligible","Eligible"))))</x:f>
      </x:c>
      <x:c r="AA201" s="38" t="str">
        <x:f>IF(A201="","",IF(AB201="P00","No confidence assigned",IF(AB201="P01","No confidence result",IF(OR(AB201="P02",AB201="P03",AB201="P04",AB201="P05",AB201="P06",AB201="P07",AB201="P08",AB201="P09"),"Confidence not assignable",IF(AB201="P10","Low confidence",IF(AB201="P11","Moderate confidence","High confidence"))))))</x:f>
      </x:c>
      <x:c r="AB201" s="38" t="str">
        <x:f>IF(A201="","",IF(X201="Invalid","P00",IF(Y201="Incomplete","P01",IF(F201="Refuse claim","P02",IF(F201="Review required","P03",IF(K201="Unresolved","P04",IF(OR(L201="No",L201="Unknown",L201="Partial"),"P05",IF(OR(J201="Missing",N201&lt;&gt;"None",M201="Not checked"),"P06",IF(OR(J201="Contradictory",M201="Material contradiction unresolved"),"P07",IF(OR(J201="Stale",S201="Stale for current decision",S201="Context not established",Q201="Material and unresolved"),"P08",IF(OR(AND(F201="Use with limits",G201=""),AND(F201="No material change",H201="Changed exact claim"),AND(F201="No material change",I201="Changed decision use"),AND(OR(O201="Multiple independent lines",O201="One independent line"),P201="Not established"),AND(Q201="None",R201&lt;&gt;"")),"P09",IF(OR(Q201="Material but bounded",AND(S201="Historical but deliberately bounded",J201="Limited / weak"),O201="Not established",AND(J201="Limited / weak",O201="Multiple independent lines",P201="Established independent origins",T201="Likely to change assessment"),AND(O201="Single-origin only",NOT(AND(F201="Use",J201="Fit",OR(K201="Supported",K201="Inferred"),L201="Yes",OR(M201="None found",M201="Apparent contradiction resolved"),N201="None",O201="Single-origin only",OR(Q201="None",Q201="Limited and visible"),S201="Fit for current decision",T201="Unlikely to change assessment"))),T201="Likely to change assessment"),"P10",IF(OR(AND(F201="No material change",NOT(AND(OR(F201="Use",F201="No material change"),IF(F201="No material change",AND(H201="Unchanged exact claim",I201="Unchanged decision use"),TRUE),J201="Fit",OR(K201="Supported",K201="Inferred"),L201="Yes",OR(M201="None found",M201="Apparent contradiction resolved"),N201="None",O201="Multiple independent lines",P201="Established independent origins",OR(Q201="None",Q201="Limited and visible"),S201="Fit for current decision",T201="Unlikely to change assessment"))),F201="Use with limits",S201="Historical but deliberately bounded",P201="Shared or dependent origins",O201="One independent line",AND(F201="Use",J201="Fit",OR(K201="Supported",K201="Inferred"),L201="Yes",OR(M201="None found",M201="Apparent contradiction resolved"),N201="None",O201="Single-origin only",OR(Q201="None",Q201="Limited and visible"),S201="Fit for current decision",T201="Unlikely to change assessment"),AND(J201="Limited / weak",O201="Multiple independent lines",P201="Established independent origins",OR(T201="Unlikely to change assessment",T201="Could change scope or wording")),T201="Could change scope or wording"),"P11",IF(AND(OR(F201="Use",F201="No material change"),IF(F201="No material change",AND(H201="Unchanged exact claim",I201="Unchanged decision use"),TRUE),J201="Fit",OR(K201="Supported",K201="Inferred"),L201="Yes",OR(M201="None found",M201="Apparent contradiction resolved"),N201="None",O201="Multiple independent lines",P201="Established independent origins",OR(Q201="None",Q201="Limited and visible"),S201="Fit for current decision",T201="Unlikely to change assessment"),"P12","P09"))))))))))))))</x:f>
      </x:c>
      <x:c r="AC201" s="38" t="str">
        <x:f>IF(A201="","",IF(AB201="P00","CONF-TECH-INVALID-ENUM",IF(AB201="P01","CONF-INCOMPLETE",IF(AB201="P02","CONF-UPSTREAM-REFUSE",IF(AB201="P03","CONF-UPSTREAM-REVIEW",IF(AB201="P04",IF(F201="No material change","CONF-SC-NMC-UNRESOLVED","CONF-UPSTREAM-UNRESOLVED"),IF(AB201="P05",IF(L201="Partial","CONF-DIRECT-FIT-PARTIAL","CONF-DIRECT-FIT"),IF(AB201="P06","CONF-MISSING-OR-UNCHECKED",IF(AB201="P07",IF(F201="No material change","CONF-SC-NMC-CONTRADICTION","CONF-CONTRADICTION"),IF(AB201="P08",IF(Q201="Material and unresolved","CONF-NOT-ASSIGNABLE-ASSUMPTION",IF(AND(F201="No material change",OR(J201="Stale",S201="Stale for current decision")),"CONF-SC-NMC-STALE",IF(S201="Context not established","CONF-NOT-ASSIGNABLE-CONTEXT","CONF-NOT-ASSIGNABLE-STALE-CURRENT"))),IF(AB201="P09",IF(AND(F201="Use with limits",G201=""),"CONF-SC-LIMIT-MISSING",IF(AND(F201="No material change",H201="Changed exact claim"),"CONF-SC-NMC-CLAIM-CHANGED",IF(AND(F201="No material change",I201="Changed decision use"),"CONF-SC-NMC-USE-CHANGED",IF(AND(OR(O201="Multiple independent lines",O201="One independent line"),P201="Not established"),"CONF-SC-INDEPENDENCE-UNPROVEN",IF(AND(Q201="None",R201&lt;&gt;""),"CONF-SC-ASSUMPTION-CONFLICT","CONF-SC-UNCLASSIFIED"))))),IF(AB201="P10",IF(Q201="Material but bounded","CONF-LOW-ASSUMPTION",IF(AND(S201="Historical but deliberately bounded",J201="Limited / weak"),"CONF-LOW-HISTORICAL",IF(O201="Not established","CONF-LOW-NOT-ESTABLISHED",IF(AND(J201="Limited / weak",O201="Multiple independent lines",P201="Established independent origins",T201="Likely to change assessment"),"CONF-LOW-WEAK-LINES",IF(AND(O201="Single-origin only",NOT(AND(F201="Use",J201="Fit",OR(K201="Supported",K201="Inferred"),L201="Yes",OR(M201="None found",M201="Apparent contradiction resolved"),N201="None",O201="Single-origin only",OR(Q201="None",Q201="Limited and visible"),S201="Fit for current decision",T201="Unlikely to change assessment"))),"CONF-LOW-SINGLE-ORIGIN","CONF-LOW-SENSITIVE"))))),IF(AB201="P11",IF(F201="No material change","CONF-MODERATE-NMC",IF(F201="Use with limits","CONF-MODERATE-LIMITED",IF(S201="Historical but deliberately bounded","CONF-MODERATE-HISTORICAL",IF(P201="Shared or dependent origins","CONF-MODERATE-SHARED-ORIGINS",IF(OR(O201="One independent line",AND(F201="Use",J201="Fit",OR(K201="Supported",K201="Inferred"),L201="Yes",OR(M201="None found",M201="Apparent contradiction resolved"),N201="None",O201="Single-origin only",OR(Q201="None",Q201="Limited and visible"),S201="Fit for current decision",T201="Unlikely to change assessment")),"CONF-MODERATE-ONE-LINE",IF(AND(J201="Limited / weak",O201="Multiple independent lines",P201="Established independent origins",OR(T201="Unlikely to change assessment",T201="Could change scope or wording")),"CONF-MODERATE-WEAK-LINES","CONF-MODERATE-SENSITIVE")))))),IF(AB201="P12",IF(F201="No material change","CONF-HIGH-NMC",IF(K201="Inferred","CONF-HIGH-INFERENCE-RETAINED","CONF-HIGH-DIRECT-INDEPENDENT")),""))))))))))))))</x:f>
      </x:c>
      <x:c r="AD201" s="38" t="str">
        <x:f>IF(A201="","",IF(AC201="A223-TECH-INVALID-ENUM","One or more active Stage 1 controlled values are invalid.",IF(AC201="A223-INCOMPLETE","The active Stage 1 assessment is incomplete.",IF(AC201="A223-UPSTREAM-REFUSE","What Counts as Reliable Evidence in Competitor Analysis? returned Refuse claim.",IF(AC201="A223-UPSTREAM-REVIEW","What Counts as Reliable Evidence in Competitor Analysis? returned Review required.",IF(AC201="A223-SC-NMC-UNRESOLVED","The no-material-change claim remains unresolved.",IF(AC201="A223-UPSTREAM-UNRESOLVED","The claim remains unresolved.",IF(AC201="A223-DIRECT-FIT","The evidence does not directly fit the exact submitted claim.",IF(AC201="A223-DIRECT-FIT-PARTIAL","The submitted claim only partially fits the evidence.",IF(AC201="A223-MISSING-OR-UNCHECKED","Required evidence is missing, unavailable, unknown, or contradiction checking is incomplete.",IF(AC201="A223-CONTRADICTION","A material contradiction remains unresolved.",IF(AC201="A223-SC-NMC-CONTRADICTION","The no-material-change submission contains an unresolved material contradiction.",IF(AC201="A223-NOT-ASSIGNABLE-ASSUMPTION","A material assumption remains unresolved.",IF(AC201="A223-NOT-ASSIGNABLE-CONTEXT","The relevant context is not established.",IF(AC201="A223-NOT-ASSIGNABLE-STALE-CURRENT","The evidence or context is stale for the current decision.",IF(AC201="A223-SC-NMC-STALE","The no-material-change assessment is stale for the current decision.",IF(AC201="A223-SC-ASSUMPTION-CONFLICT","The assumption category and detail conflict.",IF(AC201="A223-SC-INDEPENDENCE-UNPROVEN","Independent origins are not established.",IF(AC201="A223-SC-LIMIT-MISSING","Use with limits requires a named limitation.",IF(AC201="A223-SC-NMC-CLAIM-CHANGED","The exact claim changed, so prior confidence cannot be carried forward.",IF(AC201="A223-SC-NMC-USE-CHANGED","The decision use changed.",IF(AC201="A223-SC-UNCLASSIFIED","The valid input combination has no authorized classification.",IF(AC201="A223-LOW-ASSUMPTION","A bounded material assumption makes the eligible assessment fragile.",IF(AC201="A223-LOW-HISTORICAL","Historical, weak support makes the assessment fragile.",IF(AC201="A223-LOW-NOT-ESTABLISHED","Support exists but independent support is not established.",IF(AC201="A223-LOW-SENSITIVE","Plausible new evidence is likely to change the assessment.",IF(AC201="A223-LOW-SINGLE-ORIGIN","The eligible assessment depends on one origin and fails the stable single-origin conjunction.",IF(AC201="A223-LOW-WEAK-LINES","Multiple independent lines remain weak and the result is likely to change.",IF(AC201="A223-MODERATE-HISTORICAL","The evidence supports a deliberately historical, bounded assessment.",IF(AC201="A223-MODERATE-LIMITED","The assessment is eligible only within the named limitation.",IF(AC201="A223-MODERATE-NMC","The unchanged assessment remains eligible but retains meaningful uncertainty.",IF(AC201="A223-MODERATE-ONE-LINE","The assessment rests on one effective line of support.",IF(AC201="A223-MODERATE-SENSITIVE","Meaningful new evidence could change the scope or wording.",IF(AC201="A223-MODERATE-SHARED-ORIGINS","The lines share or depend on common origins, reducing independent corroboration.",IF(AC201="A223-MODERATE-WEAK-LINES","Established independent origins support the assessment, but the evidence remains limited or weak.",IF(AC201="A223-HIGH-DIRECT-INDEPENDENT","Direct, coherent support with established independent origins and limited visible assumptions supports the bounded assessment.",IF(AC201="A223-HIGH-INFERENCE-RETAINED","Direct, coherent support with established independent origins supports the bounded inference; it remains explicitly an inference.",IF(AC201="A223-HIGH-NMC","The exact claim and decision use are unchanged and the strong-support conditions remain satisfied.",""))))))))))))))))))))))))))))))))))))))</x:f>
      </x:c>
      <x:c r="AE201" s="38" t="str">
        <x:f>IF(A201="","",IF(Z201="Invalid controlled input","No confidence statement is permitted.",IF(Z201="Incomplete","No confidence statement is permitted until Stage 1 is complete.",IF(Z201="Not eligible","Confidence not assignable: no confidence statement is permitted for "&amp;C201&amp;" because "&amp;AD201&amp;" "&amp;AG201,IF(AA201="High confidence",IF(K201="Inferred","The evidence supports the inference that ","The available evidence strongly supports the assessment that ")&amp;C201&amp;", with High confidence within "&amp;D201&amp;". The principal remaining uncertainty is "&amp;U201,IF(AA201="Moderate confidence",IF(K201="Inferred","The evidence supports the inference that ","The available evidence supports the assessment that ")&amp;C201&amp;", with Moderate confidence within "&amp;D201&amp;". "&amp;U201&amp;" could change its scope or wording.",IF(K201="Inferred","The limited evidence supports the provisional inference that ","Limited evidence weakly supports the bounded assessment that ")&amp;C201&amp;". Treat it as provisional because "&amp;U201))))))</x:f>
      </x:c>
      <x:c r="AF201" s="38" t="str">
        <x:f>IF(A201="","",IF(Z201="Invalid controlled input","Do not preserve or reuse a previous result.",IF(Z201="Incomplete","Do not infer a result from partial inputs.",IF(Z201="Not eligible","Do not use High, Moderate or Low confidence, zero confidence, very low confidence, or wording that presents the claim as established.",IF(AA201="High confidence","Do not say certain, proven, guaranteed, definitely, conclusive, established fact, or assign a numerical probability.",IF(AA201="Moderate confidence","Do not say definitive, conclusive, established fact, or attach a percentage band.","Do not say shows, confirms, demonstrates as established, or use Low confidence to rescue an unsupported claim."))))))</x:f>
      </x:c>
      <x:c r="AG201" s="38" t="str">
        <x:f>IF(A201="","",IF(AC201="A223-TECH-INVALID-ENUM","Correct the exact invalid value and resubmit.",IF(AC201="A223-INCOMPLETE","Complete every active Stage 1 field.",IF(AC201="A223-UPSTREAM-REFUSE","Resolve or replace the refused claim through What Counts as Reliable Evidence in Competitor Analysis?.",IF(AC201="A223-UPSTREAM-REVIEW","Complete the review in What Counts as Reliable Evidence in Competitor Analysis? before confidence assessment.",IF(AC201="A223-SC-NMC-UNRESOLVED","Resolve the claim status upstream before assigning confidence.",IF(AC201="A223-UPSTREAM-UNRESOLVED","Resolve the claim status upstream before assigning confidence.",IF(AC201="A223-DIRECT-FIT","Narrow or replace the claim and rerun What Counts as Reliable Evidence in Competitor Analysis?.",IF(AC201="A223-DIRECT-FIT-PARTIAL","Submit the separately narrowed proposition approved through What Counts as Reliable Evidence in Competitor Analysis? as the new Exact claim with Direct claim fit set to Yes.",IF(AC201="A223-MISSING-OR-UNCHECKED","Recover or document the required evidence and complete the review in What Counts as Reliable Evidence in Competitor Analysis? before assigning confidence.",IF(AC201="A223-CONTRADICTION","Resolve or preserve the contradiction through How to Handle Contradictory Competitor Evidence before assigning confidence.",IF(AC201="A223-SC-NMC-CONTRADICTION","Resolve or preserve the contradiction through How to Handle Contradictory Competitor Evidence before assigning confidence.",IF(AC201="A223-NOT-ASSIGNABLE-ASSUMPTION","Resolve the material assumption or narrow the claim.",IF(AC201="A223-NOT-ASSIGNABLE-CONTEXT","Establish the relevant context before assigning confidence.",IF(AC201="A223-NOT-ASSIGNABLE-STALE-CURRENT","Update or historically bind the evidence through When Competitor Evidence Becomes Too Old to Use.",IF(AC201="A223-SC-NMC-STALE","Run a fresh assessment with current evidence.",IF(AC201="A223-SC-ASSUMPTION-CONFLICT","Choose a bounded assumption category or remove the detail.",IF(AC201="A223-SC-INDEPENDENCE-UNPROVEN","Trace origins or correct the support category.",IF(AC201="A223-SC-LIMIT-MISSING","Add the exact limitation or correct the upstream outcome.",IF(AC201="A223-SC-NMC-CLAIM-CHANGED","Run a fresh assessment.",IF(AC201="A223-SC-NMC-USE-CHANGED","Run a fresh assessment for the new use.",IF(AC201="A223-SC-UNCLASSIFIED","Return to method governance; do not invent a result.",IF(AC201="A223-LOW-ASSUMPTION","Keep the assumption explicit and seek evidence that could remove it.",IF(AC201="A223-LOW-HISTORICAL","Use only historically bounded wording and seek current evidence.",IF(AC201="A223-LOW-NOT-ESTABLISHED","Trace provenance or collect genuinely independent evidence.",IF(AC201="A223-LOW-SENSITIVE","Collect the evidence most likely to change the result.",IF(AC201="A223-LOW-SINGLE-ORIGIN","Seek genuinely independent corroboration.",IF(AC201="A223-LOW-WEAK-LINES","Strengthen direct support before consequential use.",IF(AC201="A223-MODERATE-HISTORICAL","Do not generalize it to the current decision without fresh evidence.",IF(AC201="A223-MODERATE-LIMITED","Reopen if the named limitation no longer holds.",IF(AC201="A223-MODERATE-NMC","Reopen if the exact claim, use, evidence or context changes.",IF(AC201="A223-MODERATE-ONE-LINE","A second genuinely independent line could change scope or wording.",IF(AC201="A223-MODERATE-SENSITIVE","Name the likely change trigger and keep the statement bounded.",IF(AC201="A223-MODERATE-SHARED-ORIGINS","Seek genuinely independent origins.",IF(AC201="A223-MODERATE-WEAK-LINES","Strengthen the direct evidence and preserve the limitation.",IF(AC201="A223-HIGH-DIRECT-INDEPENDENT","Reopen on the named evidence, context, assumption or decision-use trigger.",IF(AC201="A223-HIGH-INFERENCE-RETAINED","Retain the inference marker and reopen on the named trigger.",IF(AC201="A223-HIGH-NMC","Reopen on the named evidence, context, assumption or decision-use trigger.",""))))))))))))))))))))))))))))))))))))))</x:f>
      </x:c>
      <x:c r="AH201" s="38" t="str">
        <x:f>IF(A201="","",IF(Z201&lt;&gt;"Eligible","",IF(AND(V201="Consequential / high-impact",W201="Hard to reverse"),"CONF-OVERLAY-CONSEQUENCE + CONF-OVERLAY-HARD-TO-REVERSE",IF(AND(AA201="Low confidence",W201="Hard to reverse"),"CONF-OVERLAY-HARD-TO-REVERSE",IF(V201="Consequential / high-impact","CONF-OVERLAY-CONSEQUENCE",IF(W201="Hard to reverse","CONF-OVERLAY-HARD-TO-REVERSE",IF(OR(V201="Material / decision-changing",W201="Costly to reverse"),"CONF-OVERLAY-CONSEQUENCE","")))))))</x:f>
      </x:c>
      <x:c r="AI201" s="38" t="str">
        <x:f>IF(A201="","",IF(Z201&lt;&gt;"Eligible","",IF(AND(V201="Consequential / high-impact",W201="Hard to reverse"),IF(AA201="Low confidence","Independent review and formal approval required; default to deferral, evidence collection or a reversible test.","Independent accountable review and formal approval required before a consequential, hard-to-reverse action."),IF(AND(AA201="Low confidence",W201="Hard to reverse"),"Independent review and formal approval required; default to deferral, evidence collection or a reversible test.",IF(V201="Consequential / high-impact","Independent accountable review and formal approval required.",IF(W201="Hard to reverse","Independent review required before a hard-to-reverse action.",IF(OR(V201="Material / decision-changing",W201="Costly to reverse"),"Accountable reviewer required before material use.","Owner review; reopen on the named trigger.")))))))</x:f>
      </x:c>
      <x:c r="AJ201" s="38" t="str">
        <x:f>IF(A201="","",IF(Z201&lt;&gt;"Eligible","",IF(AND(V201="Consequential / high-impact",W201="Hard to reverse"),IF(AA201="Low confidence","Do not make an irreversible commitment from this Low-confidence assessment.","Prefer a reversible step and proceed only within the recorded scope after independent review; confidence itself is unchanged."),IF(AND(AA201="Low confidence",W201="Hard to reverse"),"Do not make an irreversible commitment from this Low-confidence assessment.",IF(V201="Consequential / high-impact","Proceed only within the recorded scope after independent review; confidence itself is unchanged.",IF(W201="Hard to reverse","Prefer a reversible step until review is complete.",IF(OR(V201="Material / decision-changing",W201="Costly to reverse"),"Use only after accountable review and within the stated boundary.","Proceed within the stated scope and preserve the reopen condition.")))))))</x:f>
      </x:c>
      <x:c r="AK201" s="37"/>
      <x:c r="AL201" s="37"/>
      <x:c r="AM201" s="37"/>
      <x:c r="AN201" s="37"/>
      <x:c r="AO201" s="42"/>
      <x:c r="AP201" s="38" t="str">
        <x:f>IF(A201="","",IF(Z201&lt;&gt;"Eligible","Not active",IF(OR(AND(AN201&lt;&gt;"",NOT(OR(EXACT(AN201,"Yes"),EXACT(AN201,"No")))),AND(AO201&lt;&gt;"",NOT(ISNUMBER(AO201)))),"H00",IF(OR(AK201="",AM201="",AN201=""),"H01",IF(AND(OR(V201="Material / decision-changing",V201="Consequential / high-impact",W201="Costly to reverse",W201="Hard to reverse"),AL201=""),"H02",IF(AND(OR(V201="Consequential / high-impact",W201="Hard to reverse"),AK201&lt;&gt;"",AL201&lt;&gt;"",EXACT(AK201,AL201)),"H03",IF(AND(AN201="Yes",AO201=""),"H04",IF(AND(AN201="No",AO201&lt;&gt;""),"H05","H06"))))))))</x:f>
      </x:c>
      <x:c r="AQ201" s="38" t="str">
        <x:f>IF(A201="","",IF(AP201="Not active","Not active",IF(OR(AP201="H00",AP201="H01",AP201="H04"),"Incomplete",IF(OR(AP201="H02",AP201="H03",AP201="H05"),"Draft","Complete"))))</x:f>
      </x:c>
      <x:c r="AR201" s="38" t="str">
        <x:f>IF(A201="","",IF(AP201="H00","CONF-HANDOFF-INVALID",IF(AP201="H01","CONF-HANDOFF-INCOMPLETE",IF(AP201="H02","CONF-HANDOFF-REVIEWER",IF(AP201="H03","CONF-HANDOFF-INDEPENDENCE",IF(AP201="H04","CONF-HANDOFF-DATE",IF(AP201="H05","CONF-HANDOFF-DATE-NOT-MATERIAL","")))))))</x:f>
      </x:c>
      <x:c r="AS201" s="38" t="str">
        <x:f>IF(A201="","",IF(AP201="H06","Permitted","Prohibited"))</x:f>
      </x:c>
      <x:c r="AT201" s="38" t="str">
        <x:f>IF(A201="","",IF(OR(AB201="P201",AB201="P202",AB201="P204",AB201="P205"),"What Counts as Reliable Evidence in Competitor Analysis?",IF(AB201="P203","Observed, Inferred and Unresolved Evidence",IF(AB201="P206","How to Handle Contradictory Competitor Evidence",IF(AB201="P207","When Competitor Evidence Becomes Too Old to Use","")))))</x:f>
      </x:c>
      <x:c r="AU201" s="38" t="str">
        <x:f>IF(A201="","","SERPIFAI Confidence Statement Method v1.0.1")</x:f>
      </x:c>
      <x:c r="AV201" s="38" t="str">
        <x:f>IF(A201="","","Qualitative evidence-and-uncertainty protocol; not probability, calibrated accuracy, scoring, assurance or a guarantee.")</x:f>
      </x:c>
    </x:row>
  </x:sheetData>
  <x:conditionalFormatting sqref="AA2:AA201">
    <x:cfRule type="expression" dxfId="0" priority="1">
      <x:formula>AA2="High confidence"</x:formula>
    </x:cfRule>
    <x:cfRule type="expression" dxfId="1" priority="2">
      <x:formula>AA2="Moderate confidence"</x:formula>
    </x:cfRule>
    <x:cfRule type="expression" dxfId="2" priority="3">
      <x:formula>AA2="Low confidence"</x:formula>
    </x:cfRule>
    <x:cfRule type="expression" dxfId="3" priority="4">
      <x:formula>AA2="Confidence not assignable"</x:formula>
    </x:cfRule>
  </x:conditionalFormatting>
  <x:conditionalFormatting sqref="AQ2:AQ201">
    <x:cfRule type="expression" dxfId="4" priority="5">
      <x:formula>AQ2="Complete"</x:formula>
    </x:cfRule>
    <x:cfRule type="expression" dxfId="5" priority="6">
      <x:formula>OR(AQ2="Incomplete",AQ2="Draft")</x:formula>
    </x:cfRule>
  </x:conditionalFormatting>
  <x:dataValidations count="16">
    <x:dataValidation type="list" sqref="F2:F201">
      <x:formula1>'Validation Lists'!$A$2:$A$6</x:formula1>
    </x:dataValidation>
    <x:dataValidation type="list" sqref="H2:H201">
      <x:formula1>'Validation Lists'!$B$2:$B$3</x:formula1>
    </x:dataValidation>
    <x:dataValidation type="list" sqref="I2:I201">
      <x:formula1>'Validation Lists'!$C$2:$C$3</x:formula1>
    </x:dataValidation>
    <x:dataValidation type="list" sqref="J2:J201">
      <x:formula1>'Validation Lists'!$D$2:$D$6</x:formula1>
    </x:dataValidation>
    <x:dataValidation type="list" sqref="K2:K201">
      <x:formula1>'Validation Lists'!$E$2:$E$4</x:formula1>
    </x:dataValidation>
    <x:dataValidation type="list" sqref="L2:L201">
      <x:formula1>'Validation Lists'!$F$2:$F$5</x:formula1>
    </x:dataValidation>
    <x:dataValidation type="list" sqref="M2:M201">
      <x:formula1>'Validation Lists'!$G$2:$G$5</x:formula1>
    </x:dataValidation>
    <x:dataValidation type="list" sqref="N2:N201">
      <x:formula1>'Validation Lists'!$H$2:$H$5</x:formula1>
    </x:dataValidation>
    <x:dataValidation type="list" sqref="O2:O201">
      <x:formula1>'Validation Lists'!$I$2:$I$5</x:formula1>
    </x:dataValidation>
    <x:dataValidation type="list" sqref="P2:P201">
      <x:formula1>'Validation Lists'!$J$2:$J$4</x:formula1>
    </x:dataValidation>
    <x:dataValidation type="list" sqref="Q2:Q201">
      <x:formula1>'Validation Lists'!$K$2:$K$5</x:formula1>
    </x:dataValidation>
    <x:dataValidation type="list" sqref="S2:S201">
      <x:formula1>'Validation Lists'!$L$2:$L$5</x:formula1>
    </x:dataValidation>
    <x:dataValidation type="list" sqref="T2:T201">
      <x:formula1>'Validation Lists'!$M$2:$M$4</x:formula1>
    </x:dataValidation>
    <x:dataValidation type="list" sqref="V2:V201">
      <x:formula1>'Validation Lists'!$N$2:$N$4</x:formula1>
    </x:dataValidation>
    <x:dataValidation type="list" sqref="W2:W201">
      <x:formula1>'Validation Lists'!$O$2:$O$4</x:formula1>
    </x:dataValidation>
    <x:dataValidation type="list" sqref="AN2:AN201">
      <x:formula1>'Validation Lists'!$P$2:$P$3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768442a63f47f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4" max="4" width="20" hidden="0" customWidth="1"/>
    <x:col min="5" max="5" width="44" hidden="0" customWidth="1"/>
    <x:col min="6" max="6" width="18" hidden="0" customWidth="1"/>
  </x:cols>
  <x:sheetData>
    <x:row r="1" ht="30" customHeight="1">
      <x:c r="A1" s="16" t="str">
        <x:v>Decision Summary</x:v>
      </x:c>
      <x:c r="B1" s="16"/>
      <x:c r="C1" s="16"/>
      <x:c r="D1" s="16"/>
      <x:c r="E1" s="16"/>
      <x:c r="F1" s="16"/>
    </x:row>
    <x:row r="2" ht="24" customHeight="1">
      <x:c r="A2" s="23" t="str">
        <x:v>Counts include only formula-controlled records. Completed means eligible Stage 1 plus H06 handoff.</x:v>
      </x:c>
      <x:c r="B2" s="23"/>
      <x:c r="C2" s="23"/>
      <x:c r="D2" s="23"/>
      <x:c r="E2" s="23"/>
      <x:c r="F2" s="23"/>
    </x:row>
    <x:row r="4">
      <x:c r="A4" s="6" t="str">
        <x:v>Metric</x:v>
      </x:c>
      <x:c r="B4" s="6" t="str">
        <x:v>Value</x:v>
      </x:c>
      <x:c r="D4" s="6" t="str">
        <x:v>Status</x:v>
      </x:c>
      <x:c r="E4" s="6" t="str">
        <x:v>Meaning</x:v>
      </x:c>
      <x:c r="F4" s="6" t="str">
        <x:v>PDF</x:v>
      </x:c>
    </x:row>
    <x:row r="5">
      <x:c r="A5" s="12" t="str">
        <x:v>Records entered</x:v>
      </x:c>
      <x:c r="B5" s="12" t="n">
        <x:f>COUNTIF('Confidence Register'!$A$2:$A$201,"&lt;&gt;")</x:f>
        <x:v>0</x:v>
      </x:c>
      <x:c r="D5" s="12" t="str">
        <x:v>Complete</x:v>
      </x:c>
      <x:c r="E5" s="12" t="str">
        <x:v>H06; eligible handoff</x:v>
      </x:c>
      <x:c r="F5" s="12" t="str">
        <x:v>Permitted</x:v>
      </x:c>
    </x:row>
    <x:row r="6">
      <x:c r="A6" s="12" t="str">
        <x:v>Completed eligible handoffs</x:v>
      </x:c>
      <x:c r="B6" s="12" t="n">
        <x:f>COUNTIFS('Confidence Register'!$Z$2:$Z$201,"Eligible",'Confidence Register'!$AQ$2:$AQ$201,"Complete")</x:f>
        <x:v>0</x:v>
      </x:c>
      <x:c r="D6" s="12" t="str">
        <x:v>Draft</x:v>
      </x:c>
      <x:c r="E6" s="12" t="str">
        <x:v>Reviewer independence or unnecessary date issue</x:v>
      </x:c>
      <x:c r="F6" s="12" t="str">
        <x:v>Prohibited</x:v>
      </x:c>
    </x:row>
    <x:row r="7">
      <x:c r="A7" s="12" t="str">
        <x:v>High confidence complete</x:v>
      </x:c>
      <x:c r="B7" s="12" t="n">
        <x:f>COUNTIFS('Confidence Register'!$AA$2:$AA$201,"High confidence",'Confidence Register'!$AQ$2:$AQ$201,"Complete")</x:f>
        <x:v>0</x:v>
      </x:c>
      <x:c r="D7" s="12" t="str">
        <x:v>Incomplete</x:v>
      </x:c>
      <x:c r="E7" s="12" t="str">
        <x:v>Invalid/missing Stage 2 value or required date</x:v>
      </x:c>
      <x:c r="F7" s="12" t="str">
        <x:v>Prohibited</x:v>
      </x:c>
    </x:row>
    <x:row r="8">
      <x:c r="A8" s="12" t="str">
        <x:v>Moderate confidence complete</x:v>
      </x:c>
      <x:c r="B8" s="12" t="n">
        <x:f>COUNTIFS('Confidence Register'!$AA$2:$AA$201,"Moderate confidence",'Confidence Register'!$AQ$2:$AQ$201,"Complete")</x:f>
        <x:v>0</x:v>
      </x:c>
      <x:c r="D8" s="12" t="str">
        <x:v>Not active</x:v>
      </x:c>
      <x:c r="E8" s="12" t="str">
        <x:v>Stage 1 not eligible</x:v>
      </x:c>
      <x:c r="F8" s="12" t="str">
        <x:v>Prohibited</x:v>
      </x:c>
    </x:row>
    <x:row r="9">
      <x:c r="A9" s="12" t="str">
        <x:v>Low confidence complete</x:v>
      </x:c>
      <x:c r="B9" s="12" t="n">
        <x:f>COUNTIFS('Confidence Register'!$AA$2:$AA$201,"Low confidence",'Confidence Register'!$AQ$2:$AQ$201,"Complete")</x:f>
        <x:v>0</x:v>
      </x:c>
      <x:c r="D9" s="12" t="str">
        <x:v>Technical/incomplete Stage 1</x:v>
      </x:c>
      <x:c r="E9" s="12" t="str">
        <x:v>No confidence result</x:v>
      </x:c>
      <x:c r="F9" s="12" t="str">
        <x:v>Prohibited</x:v>
      </x:c>
    </x:row>
    <x:row r="10">
      <x:c r="A10" s="12" t="str">
        <x:v>Not assignable</x:v>
      </x:c>
      <x:c r="B10" s="12" t="n">
        <x:f>COUNTIF('Confidence Register'!$AA$2:$AA$201,"Confidence not assignable")</x:f>
        <x:v>0</x:v>
      </x:c>
    </x:row>
    <x:row r="11">
      <x:c r="A11" s="12" t="str">
        <x:v>Invalid or incomplete</x:v>
      </x:c>
      <x:c r="B11" s="12" t="n">
        <x:f>COUNTIF('Confidence Register'!$AB$2:$AB$201,"P00")+COUNTIF('Confidence Register'!$AB$2:$AB$201,"P01")</x:f>
        <x:v>0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34" hidden="0" customWidth="1"/>
    <x:col min="5" max="5" width="17" hidden="0" customWidth="1"/>
    <x:col min="6" max="6" width="34" hidden="0" customWidth="1"/>
    <x:col min="7" max="7" width="17" hidden="0" customWidth="1"/>
    <x:col min="8" max="8" width="34" hidden="0" customWidth="1"/>
    <x:col min="9" max="9" width="55" hidden="0" customWidth="1"/>
  </x:cols>
  <x:sheetData>
    <x:row r="1" ht="30" customHeight="1">
      <x:c r="A1" s="47" t="str">
        <x:v>Review Queue</x:v>
      </x:c>
      <x:c r="B1" s="47"/>
      <x:c r="C1" s="47"/>
      <x:c r="D1" s="47"/>
      <x:c r="E1" s="47"/>
      <x:c r="F1" s="47"/>
      <x:c r="G1" s="47"/>
      <x:c r="H1" s="47"/>
      <x:c r="I1" s="47"/>
    </x:row>
    <x:row r="2" ht="30" customHeight="1">
      <x:c r="A2" s="23" t="str">
        <x:v>Use the Confidence Register table filters. This sheet freezes the exact queue conditions without duplicating or hiding the canonical formulas.</x:v>
      </x:c>
      <x:c r="B2" s="23"/>
      <x:c r="C2" s="23"/>
      <x:c r="D2" s="23"/>
      <x:c r="E2" s="23"/>
      <x:c r="F2" s="23"/>
      <x:c r="G2" s="23"/>
      <x:c r="H2" s="23"/>
      <x:c r="I2" s="23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</x:row>
    <x:row r="4" ht="15" hidden="0" customHeight="1">
      <x:c r="A4" s="6" t="str">
        <x:v>Queue condition</x:v>
      </x:c>
      <x:c r="B4" s="6" t="str">
        <x:v>Register filter</x:v>
      </x:c>
      <x:c r="C4" s="6" t="str">
        <x:v>Required action</x:v>
      </x:c>
      <x:c r="D4" s="12"/>
      <x:c r="E4" s="12"/>
      <x:c r="F4" s="12"/>
      <x:c r="G4" s="12"/>
      <x:c r="H4" s="12"/>
      <x:c r="I4" s="12"/>
    </x:row>
    <x:row r="5" ht="52.79999923706055" hidden="0" customHeight="1">
      <x:c r="A5" s="12" t="str">
        <x:v>Technical validation</x:v>
      </x:c>
      <x:c r="B5" s="12" t="str">
        <x:v>Stage 1 validity = Invalid</x:v>
      </x:c>
      <x:c r="C5" s="12" t="str">
        <x:v>Correct the exact case-sensitive or whitespace-sensitive controlled value; resubmit Stage 1.</x:v>
      </x:c>
      <x:c r="D5" s="12"/>
      <x:c r="E5" s="12"/>
      <x:c r="F5" s="12"/>
      <x:c r="G5" s="12"/>
      <x:c r="H5" s="12"/>
      <x:c r="I5" s="12"/>
    </x:row>
    <x:row r="6" ht="52.79999923706055" hidden="0" customHeight="1">
      <x:c r="A6" s="12" t="str">
        <x:v>Incomplete assessment</x:v>
      </x:c>
      <x:c r="B6" s="12" t="str">
        <x:v>Stage 1 completeness = Incomplete</x:v>
      </x:c>
      <x:c r="C6" s="12" t="str">
        <x:v>Complete every active Stage 1 field; named-limitation blank follows the explicit SC06 semantic rule.</x:v>
      </x:c>
      <x:c r="D6" s="12"/>
      <x:c r="E6" s="12"/>
      <x:c r="F6" s="12"/>
      <x:c r="G6" s="12"/>
      <x:c r="H6" s="12"/>
      <x:c r="I6" s="12"/>
    </x:row>
    <x:row r="7" ht="39.599998474121094" hidden="0" customHeight="1">
      <x:c r="A7" s="12" t="str">
        <x:v>Evidence workflow return</x:v>
      </x:c>
      <x:c r="B7" s="12" t="str">
        <x:v>Assessment rule = P02–P08</x:v>
      </x:c>
      <x:c r="C7" s="12" t="str">
        <x:v>Complete the named adjacent evidence workflow before confidence assignment.</x:v>
      </x:c>
      <x:c r="D7" s="12"/>
      <x:c r="E7" s="12"/>
      <x:c r="F7" s="12"/>
      <x:c r="G7" s="12"/>
      <x:c r="H7" s="12"/>
      <x:c r="I7" s="12"/>
    </x:row>
    <x:row r="8" ht="39.599998474121094" hidden="0" customHeight="1">
      <x:c r="A8" s="12" t="str">
        <x:v>Semantic correction</x:v>
      </x:c>
      <x:c r="B8" s="12" t="str">
        <x:v>Assessment rule = P09</x:v>
      </x:c>
      <x:c r="C8" s="12" t="str">
        <x:v>Correct the exact semantic relationship; do not invent a confidence result.</x:v>
      </x:c>
      <x:c r="D8" s="12"/>
      <x:c r="E8" s="12"/>
      <x:c r="F8" s="12"/>
      <x:c r="G8" s="12"/>
      <x:c r="H8" s="12"/>
      <x:c r="I8" s="12"/>
    </x:row>
    <x:row r="9" ht="39.599998474121094" hidden="0" customHeight="1">
      <x:c r="A9" s="12" t="str">
        <x:v>Fragile eligible result</x:v>
      </x:c>
      <x:c r="B9" s="12" t="str">
        <x:v>Confidence expression = Low confidence</x:v>
      </x:c>
      <x:c r="C9" s="12" t="str">
        <x:v>Keep provisional wording and prioritize the evidence named in Next evidence.</x:v>
      </x:c>
      <x:c r="D9" s="12"/>
      <x:c r="E9" s="12"/>
      <x:c r="F9" s="12"/>
      <x:c r="G9" s="12"/>
      <x:c r="H9" s="12"/>
      <x:c r="I9" s="12"/>
    </x:row>
    <x:row r="10" ht="39.599998474121094" hidden="0" customHeight="1">
      <x:c r="A10" s="12" t="str">
        <x:v>Material review</x:v>
      </x:c>
      <x:c r="B10" s="12" t="str">
        <x:v>Overlay reason codes is not blank</x:v>
      </x:c>
      <x:c r="C10" s="12" t="str">
        <x:v>Complete the recorded accountable or independent review before action.</x:v>
      </x:c>
      <x:c r="D10" s="12"/>
      <x:c r="E10" s="12"/>
      <x:c r="F10" s="12"/>
      <x:c r="G10" s="12"/>
      <x:c r="H10" s="12"/>
      <x:c r="I10" s="12"/>
    </x:row>
    <x:row r="11" ht="39.599998474121094" hidden="0" customHeight="1">
      <x:c r="A11" s="12" t="str">
        <x:v>Stage 2 incomplete or draft</x:v>
      </x:c>
      <x:c r="B11" s="12" t="str">
        <x:v>Handoff status = Incomplete or Draft</x:v>
      </x:c>
      <x:c r="C11" s="12" t="str">
        <x:v>Correct the H00–H05 reason while preserving the eligible Stage 1 result.</x:v>
      </x:c>
      <x:c r="D11" s="12"/>
      <x:c r="E11" s="12"/>
      <x:c r="F11" s="12"/>
      <x:c r="G11" s="12"/>
      <x:c r="H11" s="12"/>
      <x:c r="I11" s="12"/>
    </x:row>
    <x:row r="12" ht="39.599998474121094" hidden="0" customHeight="1">
      <x:c r="A12" s="12" t="str">
        <x:v>Completed handoff</x:v>
      </x:c>
      <x:c r="B12" s="12" t="str">
        <x:v>Handoff status = Complete</x:v>
      </x:c>
      <x:c r="C12" s="12" t="str">
        <x:v>The record is H06 and may be used for the display-only PDF handoff.</x:v>
      </x:c>
      <x:c r="D12" s="12"/>
      <x:c r="E12" s="12"/>
      <x:c r="F12" s="12"/>
      <x:c r="G12" s="12"/>
      <x:c r="H12" s="12"/>
      <x:c r="I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>
      <x:c r="A14" s="23" t="str">
        <x:v>Optional working notes — enter references only; the Confidence Register remains the authoritative calculation surface.</x:v>
      </x:c>
      <x:c r="B14" s="23"/>
      <x:c r="C14" s="23"/>
      <x:c r="D14" s="23"/>
      <x:c r="E14" s="23"/>
      <x:c r="F14" s="23"/>
      <x:c r="G14" s="23"/>
      <x:c r="H14" s="23"/>
      <x:c r="I14" s="23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</x:row>
    <x:row r="16">
      <x:c r="A16" s="6" t="str">
        <x:v>Record ID</x:v>
      </x:c>
      <x:c r="B16" s="6" t="str">
        <x:v>Owner</x:v>
      </x:c>
      <x:c r="C16" s="6" t="str">
        <x:v>Reviewer</x:v>
      </x:c>
      <x:c r="D16" s="6" t="str">
        <x:v>Current issue</x:v>
      </x:c>
      <x:c r="E16" s="6" t="str">
        <x:v>Assessment rule</x:v>
      </x:c>
      <x:c r="F16" s="6" t="str">
        <x:v>Assessment reason</x:v>
      </x:c>
      <x:c r="G16" s="6" t="str">
        <x:v>Handoff rule</x:v>
      </x:c>
      <x:c r="H16" s="6" t="str">
        <x:v>Handoff reason</x:v>
      </x:c>
      <x:c r="I16" s="6" t="str">
        <x:v>Next action</x:v>
      </x:c>
    </x:row>
    <x:row r="17">
      <x:c r="A17" s="32"/>
      <x:c r="B17" s="32"/>
      <x:c r="C17" s="32"/>
      <x:c r="D17" s="32"/>
      <x:c r="E17" s="32"/>
      <x:c r="F17" s="32"/>
      <x:c r="G17" s="32"/>
      <x:c r="H17" s="32"/>
      <x:c r="I17" s="32"/>
    </x:row>
    <x:row r="18">
      <x:c r="A18" s="32"/>
      <x:c r="B18" s="32"/>
      <x:c r="C18" s="32"/>
      <x:c r="D18" s="32"/>
      <x:c r="E18" s="32"/>
      <x:c r="F18" s="32"/>
      <x:c r="G18" s="32"/>
      <x:c r="H18" s="32"/>
      <x:c r="I18" s="32"/>
    </x:row>
    <x:row r="19">
      <x:c r="A19" s="32"/>
      <x:c r="B19" s="32"/>
      <x:c r="C19" s="32"/>
      <x:c r="D19" s="32"/>
      <x:c r="E19" s="32"/>
      <x:c r="F19" s="32"/>
      <x:c r="G19" s="32"/>
      <x:c r="H19" s="32"/>
      <x:c r="I19" s="32"/>
    </x:row>
    <x:row r="20">
      <x:c r="A20" s="32"/>
      <x:c r="B20" s="32"/>
      <x:c r="C20" s="32"/>
      <x:c r="D20" s="32"/>
      <x:c r="E20" s="32"/>
      <x:c r="F20" s="32"/>
      <x:c r="G20" s="32"/>
      <x:c r="H20" s="32"/>
      <x:c r="I20" s="32"/>
    </x:row>
    <x:row r="21">
      <x:c r="A21" s="32"/>
      <x:c r="B21" s="32"/>
      <x:c r="C21" s="32"/>
      <x:c r="D21" s="32"/>
      <x:c r="E21" s="32"/>
      <x:c r="F21" s="32"/>
      <x:c r="G21" s="32"/>
      <x:c r="H21" s="32"/>
      <x:c r="I21" s="32"/>
    </x:row>
    <x:row r="22">
      <x:c r="A22" s="32"/>
      <x:c r="B22" s="32"/>
      <x:c r="C22" s="32"/>
      <x:c r="D22" s="32"/>
      <x:c r="E22" s="32"/>
      <x:c r="F22" s="32"/>
      <x:c r="G22" s="32"/>
      <x:c r="H22" s="32"/>
      <x:c r="I22" s="32"/>
    </x:row>
    <x:row r="23">
      <x:c r="A23" s="32"/>
      <x:c r="B23" s="32"/>
      <x:c r="C23" s="32"/>
      <x:c r="D23" s="32"/>
      <x:c r="E23" s="32"/>
      <x:c r="F23" s="32"/>
      <x:c r="G23" s="32"/>
      <x:c r="H23" s="32"/>
      <x:c r="I23" s="32"/>
    </x:row>
    <x:row r="24">
      <x:c r="A24" s="32"/>
      <x:c r="B24" s="32"/>
      <x:c r="C24" s="32"/>
      <x:c r="D24" s="32"/>
      <x:c r="E24" s="32"/>
      <x:c r="F24" s="32"/>
      <x:c r="G24" s="32"/>
      <x:c r="H24" s="32"/>
      <x:c r="I24" s="32"/>
    </x:row>
    <x:row r="25">
      <x:c r="A25" s="32"/>
      <x:c r="B25" s="32"/>
      <x:c r="C25" s="32"/>
      <x:c r="D25" s="32"/>
      <x:c r="E25" s="32"/>
      <x:c r="F25" s="32"/>
      <x:c r="G25" s="32"/>
      <x:c r="H25" s="32"/>
      <x:c r="I25" s="32"/>
    </x:row>
    <x:row r="26">
      <x:c r="A26" s="32"/>
      <x:c r="B26" s="32"/>
      <x:c r="C26" s="32"/>
      <x:c r="D26" s="32"/>
      <x:c r="E26" s="32"/>
      <x:c r="F26" s="32"/>
      <x:c r="G26" s="32"/>
      <x:c r="H26" s="32"/>
      <x:c r="I26" s="32"/>
    </x:row>
    <x:row r="27">
      <x:c r="A27" s="32"/>
      <x:c r="B27" s="32"/>
      <x:c r="C27" s="32"/>
      <x:c r="D27" s="32"/>
      <x:c r="E27" s="32"/>
      <x:c r="F27" s="32"/>
      <x:c r="G27" s="32"/>
      <x:c r="H27" s="32"/>
      <x:c r="I27" s="32"/>
    </x:row>
    <x:row r="28">
      <x:c r="A28" s="32"/>
      <x:c r="B28" s="32"/>
      <x:c r="C28" s="32"/>
      <x:c r="D28" s="32"/>
      <x:c r="E28" s="32"/>
      <x:c r="F28" s="32"/>
      <x:c r="G28" s="32"/>
      <x:c r="H28" s="32"/>
      <x:c r="I28" s="32"/>
    </x:row>
    <x:row r="29">
      <x:c r="A29" s="32"/>
      <x:c r="B29" s="32"/>
      <x:c r="C29" s="32"/>
      <x:c r="D29" s="32"/>
      <x:c r="E29" s="32"/>
      <x:c r="F29" s="32"/>
      <x:c r="G29" s="32"/>
      <x:c r="H29" s="32"/>
      <x:c r="I29" s="32"/>
    </x:row>
    <x:row r="30">
      <x:c r="A30" s="32"/>
      <x:c r="B30" s="32"/>
      <x:c r="C30" s="32"/>
      <x:c r="D30" s="32"/>
      <x:c r="E30" s="32"/>
      <x:c r="F30" s="32"/>
      <x:c r="G30" s="32"/>
      <x:c r="H30" s="32"/>
      <x:c r="I30" s="32"/>
    </x:row>
    <x:row r="31">
      <x:c r="A31" s="32"/>
      <x:c r="B31" s="32"/>
      <x:c r="C31" s="32"/>
      <x:c r="D31" s="32"/>
      <x:c r="E31" s="32"/>
      <x:c r="F31" s="32"/>
      <x:c r="G31" s="32"/>
      <x:c r="H31" s="32"/>
      <x:c r="I31" s="32"/>
    </x:row>
    <x:row r="32">
      <x:c r="A32" s="32"/>
      <x:c r="B32" s="32"/>
      <x:c r="C32" s="32"/>
      <x:c r="D32" s="32"/>
      <x:c r="E32" s="32"/>
      <x:c r="F32" s="32"/>
      <x:c r="G32" s="32"/>
      <x:c r="H32" s="32"/>
      <x:c r="I32" s="32"/>
    </x:row>
    <x:row r="33">
      <x:c r="A33" s="32"/>
      <x:c r="B33" s="32"/>
      <x:c r="C33" s="32"/>
      <x:c r="D33" s="32"/>
      <x:c r="E33" s="32"/>
      <x:c r="F33" s="32"/>
      <x:c r="G33" s="32"/>
      <x:c r="H33" s="32"/>
      <x:c r="I33" s="32"/>
    </x:row>
    <x:row r="34">
      <x:c r="A34" s="32"/>
      <x:c r="B34" s="32"/>
      <x:c r="C34" s="32"/>
      <x:c r="D34" s="32"/>
      <x:c r="E34" s="32"/>
      <x:c r="F34" s="32"/>
      <x:c r="G34" s="32"/>
      <x:c r="H34" s="32"/>
      <x:c r="I34" s="32"/>
    </x:row>
    <x:row r="35">
      <x:c r="A35" s="32"/>
      <x:c r="B35" s="32"/>
      <x:c r="C35" s="32"/>
      <x:c r="D35" s="32"/>
      <x:c r="E35" s="32"/>
      <x:c r="F35" s="32"/>
      <x:c r="G35" s="32"/>
      <x:c r="H35" s="32"/>
      <x:c r="I35" s="32"/>
    </x:row>
    <x:row r="36">
      <x:c r="A36" s="32"/>
      <x:c r="B36" s="32"/>
      <x:c r="C36" s="32"/>
      <x:c r="D36" s="32"/>
      <x:c r="E36" s="32"/>
      <x:c r="F36" s="32"/>
      <x:c r="G36" s="32"/>
      <x:c r="H36" s="32"/>
      <x:c r="I36" s="32"/>
    </x:row>
    <x:row r="37">
      <x:c r="A37" s="32"/>
      <x:c r="B37" s="32"/>
      <x:c r="C37" s="32"/>
      <x:c r="D37" s="32"/>
      <x:c r="E37" s="32"/>
      <x:c r="F37" s="32"/>
      <x:c r="G37" s="32"/>
      <x:c r="H37" s="32"/>
      <x:c r="I37" s="32"/>
    </x:row>
    <x:row r="38">
      <x:c r="A38" s="32"/>
      <x:c r="B38" s="32"/>
      <x:c r="C38" s="32"/>
      <x:c r="D38" s="32"/>
      <x:c r="E38" s="32"/>
      <x:c r="F38" s="32"/>
      <x:c r="G38" s="32"/>
      <x:c r="H38" s="32"/>
      <x:c r="I38" s="32"/>
    </x:row>
    <x:row r="39">
      <x:c r="A39" s="32"/>
      <x:c r="B39" s="32"/>
      <x:c r="C39" s="32"/>
      <x:c r="D39" s="32"/>
      <x:c r="E39" s="32"/>
      <x:c r="F39" s="32"/>
      <x:c r="G39" s="32"/>
      <x:c r="H39" s="32"/>
      <x:c r="I39" s="32"/>
    </x:row>
    <x:row r="40">
      <x:c r="A40" s="32"/>
      <x:c r="B40" s="32"/>
      <x:c r="C40" s="32"/>
      <x:c r="D40" s="32"/>
      <x:c r="E40" s="32"/>
      <x:c r="F40" s="32"/>
      <x:c r="G40" s="32"/>
      <x:c r="H40" s="32"/>
      <x:c r="I40" s="32"/>
    </x:row>
    <x:row r="41">
      <x:c r="A41" s="32"/>
      <x:c r="B41" s="32"/>
      <x:c r="C41" s="32"/>
      <x:c r="D41" s="32"/>
      <x:c r="E41" s="32"/>
      <x:c r="F41" s="32"/>
      <x:c r="G41" s="32"/>
      <x:c r="H41" s="32"/>
      <x:c r="I41" s="32"/>
    </x:row>
    <x:row r="42">
      <x:c r="A42" s="32"/>
      <x:c r="B42" s="32"/>
      <x:c r="C42" s="32"/>
      <x:c r="D42" s="32"/>
      <x:c r="E42" s="32"/>
      <x:c r="F42" s="32"/>
      <x:c r="G42" s="32"/>
      <x:c r="H42" s="32"/>
      <x:c r="I42" s="32"/>
    </x:row>
    <x:row r="43">
      <x:c r="A43" s="32"/>
      <x:c r="B43" s="32"/>
      <x:c r="C43" s="32"/>
      <x:c r="D43" s="32"/>
      <x:c r="E43" s="32"/>
      <x:c r="F43" s="32"/>
      <x:c r="G43" s="32"/>
      <x:c r="H43" s="32"/>
      <x:c r="I43" s="32"/>
    </x:row>
    <x:row r="44">
      <x:c r="A44" s="32"/>
      <x:c r="B44" s="32"/>
      <x:c r="C44" s="32"/>
      <x:c r="D44" s="32"/>
      <x:c r="E44" s="32"/>
      <x:c r="F44" s="32"/>
      <x:c r="G44" s="32"/>
      <x:c r="H44" s="32"/>
      <x:c r="I44" s="32"/>
    </x:row>
    <x:row r="45">
      <x:c r="A45" s="32"/>
      <x:c r="B45" s="32"/>
      <x:c r="C45" s="32"/>
      <x:c r="D45" s="32"/>
      <x:c r="E45" s="32"/>
      <x:c r="F45" s="32"/>
      <x:c r="G45" s="32"/>
      <x:c r="H45" s="32"/>
      <x:c r="I45" s="32"/>
    </x:row>
    <x:row r="46">
      <x:c r="A46" s="32"/>
      <x:c r="B46" s="32"/>
      <x:c r="C46" s="32"/>
      <x:c r="D46" s="32"/>
      <x:c r="E46" s="32"/>
      <x:c r="F46" s="32"/>
      <x:c r="G46" s="32"/>
      <x:c r="H46" s="32"/>
      <x:c r="I46" s="3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</x:row>
    <x:row r="201">
      <x:c r="A201" s="12"/>
      <x:c r="B201" s="12"/>
      <x:c r="C201" s="12"/>
      <x:c r="D201" s="12"/>
      <x:c r="E201" s="12"/>
      <x:c r="F201" s="12"/>
      <x:c r="G201" s="12"/>
      <x:c r="H201" s="12"/>
      <x:c r="I201" s="12"/>
    </x:row>
  </x:sheetData>
  <x:mergeCells>
    <x:mergeCell ref="A1:I1"/>
    <x:mergeCell ref="A2:I2"/>
    <x:mergeCell ref="A14:I1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72" hidden="0" customWidth="1"/>
    <x:col min="3" max="3" width="4" hidden="0" customWidth="1"/>
    <x:col min="4" max="4" width="31" hidden="0" customWidth="1"/>
    <x:col min="5" max="5" width="80" hidden="0" customWidth="1"/>
  </x:cols>
  <x:sheetData>
    <x:row r="1" ht="43.20000076293945" hidden="0" customHeight="1">
      <x:c r="A1" s="54" t="str">
        <x:v>Fictional completed confidence handoff</x:v>
      </x:c>
      <x:c r="B1" s="54"/>
      <x:c r="C1" s="54"/>
      <x:c r="D1" s="54"/>
      <x:c r="E1" s="54"/>
      <x:c r="F1" s="16"/>
    </x:row>
    <x:row r="2" ht="39.599998474121094" hidden="0" customHeight="1">
      <x:c r="A2" s="23" t="str">
        <x:v>Moderate confidence with a material-use overlay and an H06 completed handoff. Fictional example only.</x:v>
      </x:c>
      <x:c r="B2" s="23"/>
      <x:c r="C2" s="23"/>
      <x:c r="D2" s="23"/>
      <x:c r="E2" s="23"/>
      <x:c r="F2" s="23"/>
    </x:row>
    <x:row r="3" ht="15" hidden="0" customHeight="1">
      <x:c r="A3" s="12"/>
      <x:c r="B3" s="12"/>
      <x:c r="C3" s="12"/>
      <x:c r="D3" s="12"/>
      <x:c r="E3" s="12"/>
    </x:row>
    <x:row r="4" ht="26.399999618530273" hidden="0" customHeight="1">
      <x:c r="A4" s="23" t="str">
        <x:v>Exact claim</x:v>
      </x:c>
      <x:c r="B4" s="12" t="str">
        <x:v>the competitor is positioning its audit log as a primary enterprise buying argument in the named segment</x:v>
      </x:c>
      <x:c r="C4" s="12"/>
      <x:c r="D4" s="23" t="str">
        <x:v>Method version</x:v>
      </x:c>
      <x:c r="E4" s="12" t="str">
        <x:v>SERPIFAI Confidence Statement Method v1.0.1</x:v>
      </x:c>
    </x:row>
    <x:row r="5" ht="15" hidden="0" customHeight="1">
      <x:c r="A5" s="23" t="str">
        <x:v>Decision use and scope</x:v>
      </x:c>
      <x:c r="B5" s="12" t="str">
        <x:v>the current-quarter B2B positioning brief for the named segment</x:v>
      </x:c>
      <x:c r="C5" s="12"/>
      <x:c r="D5" s="23" t="str">
        <x:v>Eligibility</x:v>
      </x:c>
      <x:c r="E5" s="12" t="str">
        <x:v>Eligible</x:v>
      </x:c>
    </x:row>
    <x:row r="6" ht="15" hidden="0" customHeight="1">
      <x:c r="A6" s="23" t="str">
        <x:v>Evidence-use review outcome</x:v>
      </x:c>
      <x:c r="B6" s="12" t="str">
        <x:v>Use</x:v>
      </x:c>
      <x:c r="C6" s="12"/>
      <x:c r="D6" s="23" t="str">
        <x:v>Confidence expression</x:v>
      </x:c>
      <x:c r="E6" s="12" t="str">
        <x:v>Moderate confidence</x:v>
      </x:c>
    </x:row>
    <x:row r="7" ht="15" hidden="0" customHeight="1">
      <x:c r="A7" s="23" t="str">
        <x:v>Evidence condition</x:v>
      </x:c>
      <x:c r="B7" s="12" t="str">
        <x:v>Fit</x:v>
      </x:c>
      <x:c r="C7" s="12"/>
      <x:c r="D7" s="23" t="str">
        <x:v>Assessment rule</x:v>
      </x:c>
      <x:c r="E7" s="12" t="str">
        <x:v>P11</x:v>
      </x:c>
    </x:row>
    <x:row r="8" ht="15" hidden="0" customHeight="1">
      <x:c r="A8" s="23" t="str">
        <x:v>Claim status</x:v>
      </x:c>
      <x:c r="B8" s="12" t="str">
        <x:v>Inferred</x:v>
      </x:c>
      <x:c r="C8" s="12"/>
      <x:c r="D8" s="23" t="str">
        <x:v>Assessment reason code</x:v>
      </x:c>
      <x:c r="E8" s="12" t="str">
        <x:v>CONF-MODERATE-ONE-LINE</x:v>
      </x:c>
    </x:row>
    <x:row r="9" ht="15" hidden="0" customHeight="1">
      <x:c r="A9" s="23" t="str">
        <x:v>Direct claim fit</x:v>
      </x:c>
      <x:c r="B9" s="12" t="str">
        <x:v>Yes</x:v>
      </x:c>
      <x:c r="C9" s="12"/>
      <x:c r="D9" s="23" t="str">
        <x:v>Rationale</x:v>
      </x:c>
      <x:c r="E9" s="12" t="str">
        <x:v>The assessment rests on one effective line of support.</x:v>
      </x:c>
    </x:row>
    <x:row r="10" ht="52.79999923706055" hidden="0" customHeight="1">
      <x:c r="A10" s="23" t="str">
        <x:v>Contradiction</x:v>
      </x:c>
      <x:c r="B10" s="12" t="str">
        <x:v>None found</x:v>
      </x:c>
      <x:c r="C10" s="12"/>
      <x:c r="D10" s="23" t="str">
        <x:v>Strongest wording allowed</x:v>
      </x:c>
      <x:c r="E10" s="12" t="str">
        <x:v>The evidence supports the inference that the competitor is positioning its audit log as a primary enterprise buying argument in the named segment, with Moderate confidence within the current-quarter B2B positioning brief for the named segment. Reliance on one effective line rather than a second independent line or direct sales evidence could change its scope or wording.</x:v>
      </x:c>
    </x:row>
    <x:row r="11" ht="15" hidden="0" customHeight="1">
      <x:c r="A11" s="23" t="str">
        <x:v>Missing required evidence</x:v>
      </x:c>
      <x:c r="B11" s="12" t="str">
        <x:v>None</x:v>
      </x:c>
      <x:c r="C11" s="12"/>
      <x:c r="D11" s="23" t="str">
        <x:v>Stronger wording prohibited</x:v>
      </x:c>
      <x:c r="E11" s="12" t="str">
        <x:v>Do not say definitive, conclusive, established fact, or attach a percentage band.</x:v>
      </x:c>
    </x:row>
    <x:row r="12" ht="15" hidden="0" customHeight="1">
      <x:c r="A12" s="23" t="str">
        <x:v>Independent support</x:v>
      </x:c>
      <x:c r="B12" s="12" t="str">
        <x:v>One independent line</x:v>
      </x:c>
      <x:c r="C12" s="12"/>
      <x:c r="D12" s="23" t="str">
        <x:v>Overlay reason codes</x:v>
      </x:c>
      <x:c r="E12" s="12" t="str">
        <x:v>CONF-OVERLAY-CONSEQUENCE</x:v>
      </x:c>
    </x:row>
    <x:row r="13" ht="15" hidden="0" customHeight="1">
      <x:c r="A13" s="23" t="str">
        <x:v>Independent-line provenance</x:v>
      </x:c>
      <x:c r="B13" s="12" t="str">
        <x:v>Established independent origins</x:v>
      </x:c>
      <x:c r="C13" s="12"/>
      <x:c r="D13" s="23" t="str">
        <x:v>Review requirement</x:v>
      </x:c>
      <x:c r="E13" s="12" t="str">
        <x:v>Accountable reviewer required before material use.</x:v>
      </x:c>
    </x:row>
    <x:row r="14" ht="15" hidden="0" customHeight="1">
      <x:c r="A14" s="23" t="str">
        <x:v>Material assumptions category</x:v>
      </x:c>
      <x:c r="B14" s="12" t="str">
        <x:v>Limited and visible</x:v>
      </x:c>
      <x:c r="C14" s="12"/>
      <x:c r="D14" s="23" t="str">
        <x:v>Permitted action</x:v>
      </x:c>
      <x:c r="E14" s="12" t="str">
        <x:v>Use only after accountable review and within the stated boundary.</x:v>
      </x:c>
    </x:row>
    <x:row r="15" ht="15" hidden="0" customHeight="1">
      <x:c r="A15" s="23" t="str">
        <x:v>Assumption detail</x:v>
      </x:c>
      <x:c r="B15" s="12" t="str">
        <x:v>Public messaging may not represent every private sales conversation.</x:v>
      </x:c>
      <x:c r="C15" s="12"/>
      <x:c r="D15" s="23" t="str">
        <x:v>Assessment owner</x:v>
      </x:c>
      <x:c r="E15" s="12" t="str">
        <x:v>Competitive Intelligence Lead</x:v>
      </x:c>
    </x:row>
    <x:row r="16" ht="15" hidden="0" customHeight="1">
      <x:c r="A16" s="23" t="str">
        <x:v>Context and freshness</x:v>
      </x:c>
      <x:c r="B16" s="12" t="str">
        <x:v>Fit for current decision</x:v>
      </x:c>
      <x:c r="C16" s="12"/>
      <x:c r="D16" s="23" t="str">
        <x:v>Accountable reviewer</x:v>
      </x:c>
      <x:c r="E16" s="12" t="str">
        <x:v>Strategy Director</x:v>
      </x:c>
    </x:row>
    <x:row r="17" ht="26.399999618530273" hidden="0" customHeight="1">
      <x:c r="A17" s="23" t="str">
        <x:v>Sensitivity to new evidence</x:v>
      </x:c>
      <x:c r="B17" s="12" t="str">
        <x:v>Could change scope or wording</x:v>
      </x:c>
      <x:c r="C17" s="12"/>
      <x:c r="D17" s="23" t="str">
        <x:v>Reopen condition</x:v>
      </x:c>
      <x:c r="E17" s="12" t="str">
        <x:v>Reopen when a second independent line, contradictory sales evidence or a material positioning change appears.</x:v>
      </x:c>
    </x:row>
    <x:row r="18" ht="15" hidden="0" customHeight="1">
      <x:c r="A18" s="23" t="str">
        <x:v>Principal uncertainty</x:v>
      </x:c>
      <x:c r="B18" s="12" t="str">
        <x:v>Reliance on one effective line rather than a second independent line or direct sales evidence</x:v>
      </x:c>
      <x:c r="C18" s="12"/>
      <x:c r="D18" s="23" t="str">
        <x:v>Material time trigger</x:v>
      </x:c>
      <x:c r="E18" s="12" t="str">
        <x:v>No</x:v>
      </x:c>
    </x:row>
    <x:row r="19" ht="15" hidden="0" customHeight="1">
      <x:c r="A19" s="23" t="str">
        <x:v>Consequence</x:v>
      </x:c>
      <x:c r="B19" s="12" t="str">
        <x:v>Material / decision-changing</x:v>
      </x:c>
      <x:c r="C19" s="12"/>
      <x:c r="D19" s="23" t="str">
        <x:v>Next-review date</x:v>
      </x:c>
      <x:c r="E19" s="12" t="str">
        <x:v>Not applicable — no material time trigger</x:v>
      </x:c>
    </x:row>
    <x:row r="20" ht="15" hidden="0" customHeight="1">
      <x:c r="A20" s="23" t="str">
        <x:v>Reversibility</x:v>
      </x:c>
      <x:c r="B20" s="12" t="str">
        <x:v>Costly to reverse</x:v>
      </x:c>
      <x:c r="C20" s="12"/>
      <x:c r="D20" s="23" t="str">
        <x:v>Handoff rule</x:v>
      </x:c>
      <x:c r="E20" s="12" t="str">
        <x:v>H06</x:v>
      </x:c>
    </x:row>
    <x:row r="21" ht="15" hidden="0" customHeight="1">
      <x:c r="A21" s="12"/>
      <x:c r="B21" s="12"/>
      <x:c r="C21" s="12"/>
      <x:c r="D21" s="23" t="str">
        <x:v>Handoff status</x:v>
      </x:c>
      <x:c r="E21" s="12" t="str">
        <x:v>Complete</x:v>
      </x:c>
    </x:row>
    <x:row r="22" ht="15" hidden="0" customHeight="1">
      <x:c r="A22" s="12"/>
      <x:c r="B22" s="12"/>
      <x:c r="C22" s="12"/>
      <x:c r="D22" s="23" t="str">
        <x:v>Completed PDF eligibility</x:v>
      </x:c>
      <x:c r="E22" s="12" t="str">
        <x:v>Permitted</x:v>
      </x:c>
    </x:row>
    <x:row r="23" ht="26.399999618530273" hidden="0" customHeight="1">
      <x:c r="A23" s="12"/>
      <x:c r="B23" s="12"/>
      <x:c r="C23" s="12"/>
      <x:c r="D23" s="23" t="str">
        <x:v>Method limitation</x:v>
      </x:c>
      <x:c r="E23" s="12" t="str">
        <x:v>Qualitative evidence-and-uncertainty protocol; not probability, calibrated accuracy, scoring, assurance or a guarantee.</x:v>
      </x:c>
    </x:row>
    <x:row r="24" ht="15" hidden="0" customHeight="1">
      <x:c r="A24" s="12"/>
      <x:c r="B24" s="12"/>
      <x:c r="C24" s="12"/>
      <x:c r="D24" s="12"/>
      <x:c r="E24" s="12"/>
    </x:row>
    <x:row r="25" ht="66" hidden="0" customHeight="1">
      <x:c r="A25" s="23" t="str">
        <x:v>Portable statement</x:v>
      </x:c>
      <x:c r="B25" s="57" t="str">
        <x:v>The evidence supports the inference that the competitor is positioning its audit log as a primary enterprise buying argument in the named segment, with Moderate confidence within the current-quarter B2B positioning brief for the named segment. Reliance on one effective line rather than a second independent line or direct sales evidence could change its scope or wording.</x:v>
      </x:c>
      <x:c r="C25" s="23"/>
      <x:c r="D25" s="23"/>
      <x:c r="E25" s="2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28" hidden="0" customWidth="1"/>
    <x:col min="16" max="16" width="28" hidden="0" customWidth="1"/>
    <x:col min="18" max="18" width="27" hidden="0" customWidth="1"/>
    <x:col min="19" max="19" width="46" hidden="0" customWidth="1"/>
  </x:cols>
  <x:sheetData>
    <x:row r="1" ht="15" hidden="0" customHeight="1">
      <x:c r="A1" s="6" t="str">
        <x:v>Evidence-use review outcome</x:v>
      </x:c>
      <x:c r="B1" s="6" t="str">
        <x:v>Exact claim comparison</x:v>
      </x:c>
      <x:c r="C1" s="6" t="str">
        <x:v>Decision-use comparison</x:v>
      </x:c>
      <x:c r="D1" s="6" t="str">
        <x:v>Evidence condition</x:v>
      </x:c>
      <x:c r="E1" s="6" t="str">
        <x:v>Claim status</x:v>
      </x:c>
      <x:c r="F1" s="6" t="str">
        <x:v>Direct claim fit</x:v>
      </x:c>
      <x:c r="G1" s="6" t="str">
        <x:v>Contradiction</x:v>
      </x:c>
      <x:c r="H1" s="6" t="str">
        <x:v>Missing required evidence</x:v>
      </x:c>
      <x:c r="I1" s="6" t="str">
        <x:v>Independent support</x:v>
      </x:c>
      <x:c r="J1" s="6" t="str">
        <x:v>Independent-line provenance</x:v>
      </x:c>
      <x:c r="K1" s="6" t="str">
        <x:v>Material assumptions category</x:v>
      </x:c>
      <x:c r="L1" s="6" t="str">
        <x:v>Context and freshness</x:v>
      </x:c>
      <x:c r="M1" s="6" t="str">
        <x:v>Sensitivity to new evidence</x:v>
      </x:c>
      <x:c r="N1" s="6" t="str">
        <x:v>Consequence</x:v>
      </x:c>
      <x:c r="O1" s="6" t="str">
        <x:v>Reversibility</x:v>
      </x:c>
      <x:c r="P1" s="6" t="str">
        <x:v>Material time trigger</x:v>
      </x:c>
      <x:c r="Q1" s="12"/>
      <x:c r="R1" s="6" t="str">
        <x:v>Method control</x:v>
      </x:c>
      <x:c r="S1" s="6" t="str">
        <x:v>Value</x:v>
      </x:c>
    </x:row>
    <x:row r="2" ht="15" hidden="0" customHeight="1">
      <x:c r="A2" s="12" t="str">
        <x:v>Use</x:v>
      </x:c>
      <x:c r="B2" s="12" t="str">
        <x:v>Unchanged exact claim</x:v>
      </x:c>
      <x:c r="C2" s="12" t="str">
        <x:v>Unchanged decision use</x:v>
      </x:c>
      <x:c r="D2" s="12" t="str">
        <x:v>Fit</x:v>
      </x:c>
      <x:c r="E2" s="12" t="str">
        <x:v>Supported</x:v>
      </x:c>
      <x:c r="F2" s="12" t="str">
        <x:v>Yes</x:v>
      </x:c>
      <x:c r="G2" s="12" t="str">
        <x:v>None found</x:v>
      </x:c>
      <x:c r="H2" s="12" t="str">
        <x:v>None</x:v>
      </x:c>
      <x:c r="I2" s="12" t="str">
        <x:v>Multiple independent lines</x:v>
      </x:c>
      <x:c r="J2" s="12" t="str">
        <x:v>Established independent origins</x:v>
      </x:c>
      <x:c r="K2" s="12" t="str">
        <x:v>None</x:v>
      </x:c>
      <x:c r="L2" s="12" t="str">
        <x:v>Fit for current decision</x:v>
      </x:c>
      <x:c r="M2" s="12" t="str">
        <x:v>Unlikely to change assessment</x:v>
      </x:c>
      <x:c r="N2" s="12" t="str">
        <x:v>Routine / descriptive</x:v>
      </x:c>
      <x:c r="O2" s="12" t="str">
        <x:v>Easy to reverse</x:v>
      </x:c>
      <x:c r="P2" s="12" t="str">
        <x:v>Yes</x:v>
      </x:c>
      <x:c r="Q2" s="12"/>
      <x:c r="R2" s="12" t="str">
        <x:v>Method version</x:v>
      </x:c>
      <x:c r="S2" s="12" t="str">
        <x:v>SERPIFAI Confidence Statement Method v1.0.1</x:v>
      </x:c>
    </x:row>
    <x:row r="3" ht="15" hidden="0" customHeight="1">
      <x:c r="A3" s="12" t="str">
        <x:v>Use with limits</x:v>
      </x:c>
      <x:c r="B3" s="12" t="str">
        <x:v>Changed exact claim</x:v>
      </x:c>
      <x:c r="C3" s="12" t="str">
        <x:v>Changed decision use</x:v>
      </x:c>
      <x:c r="D3" s="12" t="str">
        <x:v>Limited / weak</x:v>
      </x:c>
      <x:c r="E3" s="12" t="str">
        <x:v>Inferred</x:v>
      </x:c>
      <x:c r="F3" s="12" t="str">
        <x:v>Partial</x:v>
      </x:c>
      <x:c r="G3" s="12" t="str">
        <x:v>Apparent contradiction resolved</x:v>
      </x:c>
      <x:c r="H3" s="12" t="str">
        <x:v>Recoverable missing evidence</x:v>
      </x:c>
      <x:c r="I3" s="12" t="str">
        <x:v>One independent line</x:v>
      </x:c>
      <x:c r="J3" s="12" t="str">
        <x:v>Shared or dependent origins</x:v>
      </x:c>
      <x:c r="K3" s="12" t="str">
        <x:v>Limited and visible</x:v>
      </x:c>
      <x:c r="L3" s="12" t="str">
        <x:v>Historical but deliberately bounded</x:v>
      </x:c>
      <x:c r="M3" s="12" t="str">
        <x:v>Could change scope or wording</x:v>
      </x:c>
      <x:c r="N3" s="12" t="str">
        <x:v>Material / decision-changing</x:v>
      </x:c>
      <x:c r="O3" s="12" t="str">
        <x:v>Costly to reverse</x:v>
      </x:c>
      <x:c r="P3" s="12" t="str">
        <x:v>No</x:v>
      </x:c>
      <x:c r="Q3" s="12"/>
      <x:c r="R3" s="12" t="str">
        <x:v>P00 comparison</x:v>
      </x:c>
      <x:c r="S3" s="12" t="str">
        <x:v>Exact, case-sensitive, whitespace-sensitive</x:v>
      </x:c>
    </x:row>
    <x:row r="4" ht="15" hidden="0" customHeight="1">
      <x:c r="A4" s="12" t="str">
        <x:v>Review required</x:v>
      </x:c>
      <x:c r="B4" s="12"/>
      <x:c r="C4" s="12"/>
      <x:c r="D4" s="12" t="str">
        <x:v>Stale</x:v>
      </x:c>
      <x:c r="E4" s="12" t="str">
        <x:v>Unresolved</x:v>
      </x:c>
      <x:c r="F4" s="12" t="str">
        <x:v>No</x:v>
      </x:c>
      <x:c r="G4" s="12" t="str">
        <x:v>Material contradiction unresolved</x:v>
      </x:c>
      <x:c r="H4" s="12" t="str">
        <x:v>Material evidence unavailable</x:v>
      </x:c>
      <x:c r="I4" s="12" t="str">
        <x:v>Single-origin only</x:v>
      </x:c>
      <x:c r="J4" s="12" t="str">
        <x:v>Not established</x:v>
      </x:c>
      <x:c r="K4" s="12" t="str">
        <x:v>Material but bounded</x:v>
      </x:c>
      <x:c r="L4" s="12" t="str">
        <x:v>Stale for current decision</x:v>
      </x:c>
      <x:c r="M4" s="12" t="str">
        <x:v>Likely to change assessment</x:v>
      </x:c>
      <x:c r="N4" s="12" t="str">
        <x:v>Consequential / high-impact</x:v>
      </x:c>
      <x:c r="O4" s="12" t="str">
        <x:v>Hard to reverse</x:v>
      </x:c>
      <x:c r="P4" s="12"/>
      <x:c r="Q4" s="12"/>
      <x:c r="R4" s="12" t="str">
        <x:v>Recoverable missing evidence</x:v>
      </x:c>
      <x:c r="S4" s="12" t="str">
        <x:v>P06 / CONF-MISSING-OR-UNCHECKED</x:v>
      </x:c>
    </x:row>
    <x:row r="5" ht="15" hidden="0" customHeight="1">
      <x:c r="A5" s="12" t="str">
        <x:v>Refuse claim</x:v>
      </x:c>
      <x:c r="B5" s="12"/>
      <x:c r="C5" s="12"/>
      <x:c r="D5" s="12" t="str">
        <x:v>Contradictory</x:v>
      </x:c>
      <x:c r="E5" s="12"/>
      <x:c r="F5" s="12" t="str">
        <x:v>Unknown</x:v>
      </x:c>
      <x:c r="G5" s="12" t="str">
        <x:v>Not checked</x:v>
      </x:c>
      <x:c r="H5" s="12" t="str">
        <x:v>Unknown</x:v>
      </x:c>
      <x:c r="I5" s="12" t="str">
        <x:v>Not established</x:v>
      </x:c>
      <x:c r="J5" s="12"/>
      <x:c r="K5" s="12" t="str">
        <x:v>Material and unresolved</x:v>
      </x:c>
      <x:c r="L5" s="12" t="str">
        <x:v>Context not established</x:v>
      </x:c>
      <x:c r="M5" s="12"/>
      <x:c r="N5" s="12"/>
      <x:c r="O5" s="12"/>
      <x:c r="P5" s="12"/>
      <x:c r="Q5" s="12"/>
      <x:c r="R5" s="12" t="str">
        <x:v>Stage 2 boundary</x:v>
      </x:c>
      <x:c r="S5" s="12" t="str">
        <x:v>Preserves eligible Stage 1 confidence</x:v>
      </x:c>
    </x:row>
    <x:row r="6" ht="15" hidden="0" customHeight="1">
      <x:c r="A6" s="12" t="str">
        <x:v>No material change</x:v>
      </x:c>
      <x:c r="B6" s="12"/>
      <x:c r="C6" s="12"/>
      <x:c r="D6" s="12" t="str">
        <x:v>Missing</x:v>
      </x:c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 t="str">
        <x:v>PDF boundary</x:v>
      </x:c>
      <x:c r="S6" s="12" t="str">
        <x:v>H06 completed eligible handoff only</x:v>
      </x:c>
    </x:row>
    <x:row r="7" ht="15" hidden="0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 t="str">
        <x:v>Scoring</x:v>
      </x:c>
      <x:c r="S7" s="12" t="str">
        <x:v>No scores, percentages, weights or hidden thresholds</x:v>
      </x:c>
    </x:row>
    <x:row r="10">
      <x:c r="R10"/>
    </x:row>
    <x:row r="11">
      <x:c r="R11"/>
      <x:c r="S11"/>
    </x:row>
    <x:row r="12">
      <x:c r="R12"/>
      <x:c r="S12"/>
    </x:row>
    <x:row r="13">
      <x:c r="R13"/>
      <x:c r="S13"/>
    </x:row>
    <x:row r="14">
      <x:c r="R14"/>
      <x:c r="S14"/>
    </x:row>
    <x:row r="15">
      <x:c r="R15"/>
      <x:c r="S15"/>
    </x:row>
  </x:sheetData>
  <x:pageMargins left="0.7" right="0.7" top="0.75" bottom="0.75" header="0.3" footer="0.3"/>
</x:worksheet>
</file>