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Downloads\NEW DOwnloads\A29\A29_NATIVE_EXCEL_V8\"/>
    </mc:Choice>
  </mc:AlternateContent>
  <xr:revisionPtr revIDLastSave="0" documentId="13_ncr:1_{36CAF79D-9457-48AC-8C22-4CC0C453A63A}" xr6:coauthVersionLast="47" xr6:coauthVersionMax="47" xr10:uidLastSave="{00000000-0000-0000-0000-000000000000}"/>
  <bookViews>
    <workbookView xWindow="6210" yWindow="6210" windowWidth="2400" windowHeight="585" xr2:uid="{00000000-000D-0000-FFFF-FFFF00000000}"/>
  </bookViews>
  <sheets>
    <sheet name="Start Here" sheetId="1" r:id="rId1"/>
    <sheet name="Competitor Register" sheetId="2" r:id="rId2"/>
    <sheet name="Market Location Map" sheetId="3" r:id="rId3"/>
    <sheet name="Controlled Vocabulary" sheetId="4" r:id="rId4"/>
    <sheet name="Layer Assignments" sheetId="5" r:id="rId5"/>
    <sheet name="Worked Examples" sheetId="6" r:id="rId6"/>
    <sheet name="Canonical Fixtures" sheetId="7" r:id="rId7"/>
    <sheet name="Method Notes" sheetId="8" r:id="rId8"/>
  </sheets>
  <calcPr calcId="191029"/>
</workbook>
</file>

<file path=xl/calcChain.xml><?xml version="1.0" encoding="utf-8"?>
<calcChain xmlns="http://schemas.openxmlformats.org/spreadsheetml/2006/main">
  <c r="W2" i="7" l="1"/>
  <c r="V39" i="7"/>
  <c r="V38" i="7"/>
  <c r="V33" i="7"/>
  <c r="V32" i="7"/>
  <c r="V31" i="7"/>
  <c r="V30" i="7"/>
  <c r="V27" i="7"/>
  <c r="V26" i="7"/>
  <c r="V21" i="7"/>
  <c r="V20" i="7"/>
  <c r="V19" i="7"/>
  <c r="V18" i="7"/>
  <c r="V15" i="7"/>
  <c r="V14" i="7"/>
  <c r="V9" i="7"/>
  <c r="V8" i="7"/>
  <c r="V7" i="7"/>
  <c r="V6" i="7"/>
  <c r="V3" i="7"/>
  <c r="V2" i="7"/>
  <c r="T41" i="7"/>
  <c r="V41" i="7" s="1"/>
  <c r="T40" i="7"/>
  <c r="V40" i="7" s="1"/>
  <c r="T39" i="7"/>
  <c r="T38" i="7"/>
  <c r="T37" i="7"/>
  <c r="V37" i="7" s="1"/>
  <c r="T36" i="7"/>
  <c r="V36" i="7" s="1"/>
  <c r="T35" i="7"/>
  <c r="V35" i="7" s="1"/>
  <c r="T34" i="7"/>
  <c r="V34" i="7" s="1"/>
  <c r="T33" i="7"/>
  <c r="T32" i="7"/>
  <c r="T31" i="7"/>
  <c r="T30" i="7"/>
  <c r="T29" i="7"/>
  <c r="V29" i="7" s="1"/>
  <c r="T28" i="7"/>
  <c r="V28" i="7" s="1"/>
  <c r="T27" i="7"/>
  <c r="T26" i="7"/>
  <c r="T25" i="7"/>
  <c r="V25" i="7" s="1"/>
  <c r="T24" i="7"/>
  <c r="V24" i="7" s="1"/>
  <c r="T23" i="7"/>
  <c r="V23" i="7" s="1"/>
  <c r="T22" i="7"/>
  <c r="V22" i="7" s="1"/>
  <c r="T21" i="7"/>
  <c r="T20" i="7"/>
  <c r="T19" i="7"/>
  <c r="T18" i="7"/>
  <c r="T17" i="7"/>
  <c r="V17" i="7" s="1"/>
  <c r="T16" i="7"/>
  <c r="V16" i="7" s="1"/>
  <c r="T15" i="7"/>
  <c r="T14" i="7"/>
  <c r="T13" i="7"/>
  <c r="V13" i="7" s="1"/>
  <c r="T12" i="7"/>
  <c r="V12" i="7" s="1"/>
  <c r="T11" i="7"/>
  <c r="V11" i="7" s="1"/>
  <c r="T10" i="7"/>
  <c r="V10" i="7" s="1"/>
  <c r="T9" i="7"/>
  <c r="T8" i="7"/>
  <c r="T7" i="7"/>
  <c r="T6" i="7"/>
  <c r="T5" i="7"/>
  <c r="V5" i="7" s="1"/>
  <c r="T4" i="7"/>
  <c r="V4" i="7" s="1"/>
  <c r="T3" i="7"/>
  <c r="T2" i="7"/>
  <c r="S41" i="7"/>
  <c r="S40" i="7"/>
  <c r="S39" i="7"/>
  <c r="W39" i="7" s="1"/>
  <c r="S38" i="7"/>
  <c r="W38" i="7" s="1"/>
  <c r="S37" i="7"/>
  <c r="S36" i="7"/>
  <c r="S35" i="7"/>
  <c r="S34" i="7"/>
  <c r="S33" i="7"/>
  <c r="W33" i="7" s="1"/>
  <c r="S32" i="7"/>
  <c r="W32" i="7" s="1"/>
  <c r="S31" i="7"/>
  <c r="W31" i="7" s="1"/>
  <c r="S30" i="7"/>
  <c r="W30" i="7" s="1"/>
  <c r="S29" i="7"/>
  <c r="W29" i="7" s="1"/>
  <c r="S28" i="7"/>
  <c r="W28" i="7" s="1"/>
  <c r="S27" i="7"/>
  <c r="W27" i="7" s="1"/>
  <c r="S26" i="7"/>
  <c r="W26" i="7" s="1"/>
  <c r="S25" i="7"/>
  <c r="W25" i="7" s="1"/>
  <c r="S24" i="7"/>
  <c r="W24" i="7" s="1"/>
  <c r="S23" i="7"/>
  <c r="S22" i="7"/>
  <c r="S21" i="7"/>
  <c r="W21" i="7" s="1"/>
  <c r="S20" i="7"/>
  <c r="W20" i="7" s="1"/>
  <c r="S19" i="7"/>
  <c r="W19" i="7" s="1"/>
  <c r="S18" i="7"/>
  <c r="W18" i="7" s="1"/>
  <c r="S17" i="7"/>
  <c r="W17" i="7" s="1"/>
  <c r="S16" i="7"/>
  <c r="W16" i="7" s="1"/>
  <c r="S15" i="7"/>
  <c r="W15" i="7" s="1"/>
  <c r="S14" i="7"/>
  <c r="W14" i="7" s="1"/>
  <c r="S13" i="7"/>
  <c r="W13" i="7" s="1"/>
  <c r="S12" i="7"/>
  <c r="W12" i="7" s="1"/>
  <c r="S11" i="7"/>
  <c r="S10" i="7"/>
  <c r="S9" i="7"/>
  <c r="W9" i="7" s="1"/>
  <c r="S8" i="7"/>
  <c r="W8" i="7" s="1"/>
  <c r="S7" i="7"/>
  <c r="W7" i="7" s="1"/>
  <c r="S6" i="7"/>
  <c r="W6" i="7" s="1"/>
  <c r="S5" i="7"/>
  <c r="W5" i="7" s="1"/>
  <c r="S4" i="7"/>
  <c r="W4" i="7" s="1"/>
  <c r="S3" i="7"/>
  <c r="W3" i="7" s="1"/>
  <c r="S2" i="7"/>
  <c r="AK201" i="5"/>
  <c r="AK200" i="5"/>
  <c r="AK199" i="5"/>
  <c r="AK198" i="5"/>
  <c r="AK197" i="5"/>
  <c r="AK196" i="5"/>
  <c r="AK195" i="5"/>
  <c r="AK194" i="5"/>
  <c r="AK193" i="5"/>
  <c r="AK192" i="5"/>
  <c r="AK191" i="5"/>
  <c r="AK190" i="5"/>
  <c r="AK189" i="5"/>
  <c r="AK188" i="5"/>
  <c r="AK187" i="5"/>
  <c r="AK186" i="5"/>
  <c r="AK185" i="5"/>
  <c r="AK184" i="5"/>
  <c r="AK183" i="5"/>
  <c r="AK182" i="5"/>
  <c r="AK181" i="5"/>
  <c r="AK180" i="5"/>
  <c r="AK179" i="5"/>
  <c r="AK178" i="5"/>
  <c r="AK177" i="5"/>
  <c r="AK176" i="5"/>
  <c r="AK175" i="5"/>
  <c r="AK174" i="5"/>
  <c r="AK173" i="5"/>
  <c r="AK172" i="5"/>
  <c r="AK171" i="5"/>
  <c r="AK170" i="5"/>
  <c r="AK169" i="5"/>
  <c r="AK168" i="5"/>
  <c r="AK167" i="5"/>
  <c r="AK166" i="5"/>
  <c r="AK165" i="5"/>
  <c r="AK164" i="5"/>
  <c r="AK163" i="5"/>
  <c r="AK162" i="5"/>
  <c r="AK161" i="5"/>
  <c r="AK160" i="5"/>
  <c r="AK159" i="5"/>
  <c r="AK158" i="5"/>
  <c r="AK157" i="5"/>
  <c r="AK156" i="5"/>
  <c r="AK155" i="5"/>
  <c r="AK154" i="5"/>
  <c r="AK153" i="5"/>
  <c r="AK152" i="5"/>
  <c r="AK151" i="5"/>
  <c r="AK150" i="5"/>
  <c r="AK149" i="5"/>
  <c r="AK148" i="5"/>
  <c r="AK147" i="5"/>
  <c r="AK146" i="5"/>
  <c r="AK145" i="5"/>
  <c r="AK144" i="5"/>
  <c r="AK143" i="5"/>
  <c r="AK142" i="5"/>
  <c r="AK141" i="5"/>
  <c r="AK140" i="5"/>
  <c r="AK139" i="5"/>
  <c r="AK138" i="5"/>
  <c r="AK137" i="5"/>
  <c r="AK136" i="5"/>
  <c r="AK135" i="5"/>
  <c r="AK134" i="5"/>
  <c r="AK133" i="5"/>
  <c r="AK132" i="5"/>
  <c r="AK131" i="5"/>
  <c r="AK130" i="5"/>
  <c r="AK129" i="5"/>
  <c r="AK128" i="5"/>
  <c r="AK127" i="5"/>
  <c r="AK126" i="5"/>
  <c r="AK125" i="5"/>
  <c r="AK124" i="5"/>
  <c r="AK123" i="5"/>
  <c r="AK122" i="5"/>
  <c r="AK121" i="5"/>
  <c r="AK120" i="5"/>
  <c r="AK119" i="5"/>
  <c r="AK118" i="5"/>
  <c r="AK117" i="5"/>
  <c r="AK116" i="5"/>
  <c r="AK115" i="5"/>
  <c r="AK114" i="5"/>
  <c r="AK113" i="5"/>
  <c r="AK112" i="5"/>
  <c r="AK111" i="5"/>
  <c r="AK110" i="5"/>
  <c r="AK109" i="5"/>
  <c r="AK108" i="5"/>
  <c r="AK107" i="5"/>
  <c r="AK106" i="5"/>
  <c r="AK105" i="5"/>
  <c r="AK104" i="5"/>
  <c r="AK103" i="5"/>
  <c r="AK102" i="5"/>
  <c r="AK101" i="5"/>
  <c r="AK100" i="5"/>
  <c r="AK99" i="5"/>
  <c r="AK98" i="5"/>
  <c r="AK97" i="5"/>
  <c r="AK96" i="5"/>
  <c r="AK95" i="5"/>
  <c r="AK94" i="5"/>
  <c r="AK93" i="5"/>
  <c r="AK92" i="5"/>
  <c r="AK91" i="5"/>
  <c r="AK90" i="5"/>
  <c r="AK89" i="5"/>
  <c r="AK88" i="5"/>
  <c r="AK87" i="5"/>
  <c r="AK86" i="5"/>
  <c r="AK85" i="5"/>
  <c r="AK84" i="5"/>
  <c r="AK83" i="5"/>
  <c r="AK82" i="5"/>
  <c r="AK81" i="5"/>
  <c r="AK80" i="5"/>
  <c r="AK79" i="5"/>
  <c r="AK78" i="5"/>
  <c r="AK77" i="5"/>
  <c r="AK76" i="5"/>
  <c r="AK75" i="5"/>
  <c r="AK74" i="5"/>
  <c r="AK73" i="5"/>
  <c r="AK72" i="5"/>
  <c r="AK71" i="5"/>
  <c r="AK70" i="5"/>
  <c r="AK69" i="5"/>
  <c r="AK68" i="5"/>
  <c r="AK67" i="5"/>
  <c r="AK66" i="5"/>
  <c r="AK65" i="5"/>
  <c r="AK64" i="5"/>
  <c r="AK63" i="5"/>
  <c r="AK62" i="5"/>
  <c r="AK61" i="5"/>
  <c r="AK60" i="5"/>
  <c r="AK59" i="5"/>
  <c r="AK58" i="5"/>
  <c r="AK57" i="5"/>
  <c r="AK56" i="5"/>
  <c r="AK55" i="5"/>
  <c r="AK54" i="5"/>
  <c r="AK53" i="5"/>
  <c r="AK52" i="5"/>
  <c r="AK51" i="5"/>
  <c r="AK50" i="5"/>
  <c r="AK49" i="5"/>
  <c r="AK48" i="5"/>
  <c r="AK47" i="5"/>
  <c r="AK46" i="5"/>
  <c r="AK45" i="5"/>
  <c r="AK44" i="5"/>
  <c r="AK43" i="5"/>
  <c r="AK42" i="5"/>
  <c r="AK41" i="5"/>
  <c r="AK40" i="5"/>
  <c r="AK39" i="5"/>
  <c r="AK38" i="5"/>
  <c r="AK37" i="5"/>
  <c r="AK36" i="5"/>
  <c r="AK35" i="5"/>
  <c r="AK34" i="5"/>
  <c r="AK33" i="5"/>
  <c r="AK32" i="5"/>
  <c r="AK31" i="5"/>
  <c r="AK30" i="5"/>
  <c r="AK29" i="5"/>
  <c r="AK28" i="5"/>
  <c r="AK27" i="5"/>
  <c r="AK26" i="5"/>
  <c r="AK25" i="5"/>
  <c r="AK24" i="5"/>
  <c r="AK23" i="5"/>
  <c r="AK22" i="5"/>
  <c r="AK21" i="5"/>
  <c r="AK20" i="5"/>
  <c r="AK19" i="5"/>
  <c r="AK18" i="5"/>
  <c r="AK17" i="5"/>
  <c r="AK16" i="5"/>
  <c r="AK15" i="5"/>
  <c r="AK14" i="5"/>
  <c r="AK13" i="5"/>
  <c r="AK12" i="5"/>
  <c r="AK11" i="5"/>
  <c r="AK10" i="5"/>
  <c r="AK9" i="5"/>
  <c r="AK8" i="5"/>
  <c r="AK7" i="5"/>
  <c r="AK6" i="5"/>
  <c r="AK5" i="5"/>
  <c r="AK4" i="5"/>
  <c r="AK3" i="5"/>
  <c r="AK2" i="5"/>
  <c r="AJ201" i="5"/>
  <c r="AJ200" i="5"/>
  <c r="AJ199" i="5"/>
  <c r="AJ198" i="5"/>
  <c r="AJ197" i="5"/>
  <c r="AJ196" i="5"/>
  <c r="AJ195" i="5"/>
  <c r="AJ194" i="5"/>
  <c r="AJ193" i="5"/>
  <c r="AJ192" i="5"/>
  <c r="AJ191" i="5"/>
  <c r="AJ190" i="5"/>
  <c r="AJ189" i="5"/>
  <c r="AJ188" i="5"/>
  <c r="AJ187" i="5"/>
  <c r="AJ186" i="5"/>
  <c r="AJ185" i="5"/>
  <c r="AJ184" i="5"/>
  <c r="AJ183" i="5"/>
  <c r="AJ182" i="5"/>
  <c r="AJ181" i="5"/>
  <c r="AJ180" i="5"/>
  <c r="AJ179" i="5"/>
  <c r="AJ178" i="5"/>
  <c r="AJ177" i="5"/>
  <c r="AJ176" i="5"/>
  <c r="AJ175" i="5"/>
  <c r="AJ174" i="5"/>
  <c r="AJ173" i="5"/>
  <c r="AJ172" i="5"/>
  <c r="AJ171" i="5"/>
  <c r="AJ170" i="5"/>
  <c r="AJ169" i="5"/>
  <c r="AJ168" i="5"/>
  <c r="AJ167" i="5"/>
  <c r="AJ166" i="5"/>
  <c r="AJ165" i="5"/>
  <c r="AJ164" i="5"/>
  <c r="AJ163" i="5"/>
  <c r="AJ162" i="5"/>
  <c r="AJ161" i="5"/>
  <c r="AJ160" i="5"/>
  <c r="AJ159" i="5"/>
  <c r="AJ158" i="5"/>
  <c r="AJ157" i="5"/>
  <c r="AJ156" i="5"/>
  <c r="AJ155" i="5"/>
  <c r="AJ154" i="5"/>
  <c r="AJ153" i="5"/>
  <c r="AJ152" i="5"/>
  <c r="AJ151" i="5"/>
  <c r="AJ150" i="5"/>
  <c r="AJ149" i="5"/>
  <c r="AJ148" i="5"/>
  <c r="AJ147" i="5"/>
  <c r="AJ146" i="5"/>
  <c r="AJ145" i="5"/>
  <c r="AJ144" i="5"/>
  <c r="AJ143" i="5"/>
  <c r="AJ142" i="5"/>
  <c r="AJ141" i="5"/>
  <c r="AJ140" i="5"/>
  <c r="AJ139" i="5"/>
  <c r="AJ138" i="5"/>
  <c r="AJ137" i="5"/>
  <c r="AJ136" i="5"/>
  <c r="AJ135" i="5"/>
  <c r="AJ134" i="5"/>
  <c r="AJ133" i="5"/>
  <c r="AJ132" i="5"/>
  <c r="AJ131" i="5"/>
  <c r="AJ130" i="5"/>
  <c r="AJ129" i="5"/>
  <c r="AJ128" i="5"/>
  <c r="AJ127" i="5"/>
  <c r="AJ126" i="5"/>
  <c r="AJ125" i="5"/>
  <c r="AJ124" i="5"/>
  <c r="AJ123" i="5"/>
  <c r="AJ122" i="5"/>
  <c r="AJ121" i="5"/>
  <c r="AJ120" i="5"/>
  <c r="AJ119" i="5"/>
  <c r="AJ118" i="5"/>
  <c r="AJ117" i="5"/>
  <c r="AJ116" i="5"/>
  <c r="AJ115" i="5"/>
  <c r="AJ114" i="5"/>
  <c r="AJ113" i="5"/>
  <c r="AJ112" i="5"/>
  <c r="AJ111" i="5"/>
  <c r="AJ110" i="5"/>
  <c r="AJ109" i="5"/>
  <c r="AJ108" i="5"/>
  <c r="AJ107" i="5"/>
  <c r="AJ106" i="5"/>
  <c r="AJ105" i="5"/>
  <c r="AJ104" i="5"/>
  <c r="AJ103" i="5"/>
  <c r="AJ102" i="5"/>
  <c r="AJ101" i="5"/>
  <c r="AJ100" i="5"/>
  <c r="AJ99" i="5"/>
  <c r="AJ98" i="5"/>
  <c r="AJ97" i="5"/>
  <c r="AJ96" i="5"/>
  <c r="AJ95" i="5"/>
  <c r="AJ94" i="5"/>
  <c r="AJ93" i="5"/>
  <c r="AJ92" i="5"/>
  <c r="AJ91" i="5"/>
  <c r="AJ90" i="5"/>
  <c r="AJ89" i="5"/>
  <c r="AJ88" i="5"/>
  <c r="AJ87" i="5"/>
  <c r="AJ86" i="5"/>
  <c r="AJ85" i="5"/>
  <c r="AJ84" i="5"/>
  <c r="AJ83" i="5"/>
  <c r="AJ82" i="5"/>
  <c r="AJ81" i="5"/>
  <c r="AJ80" i="5"/>
  <c r="AJ79" i="5"/>
  <c r="AJ78" i="5"/>
  <c r="AJ77" i="5"/>
  <c r="AJ76" i="5"/>
  <c r="AJ75" i="5"/>
  <c r="AJ74" i="5"/>
  <c r="AJ73" i="5"/>
  <c r="AJ72" i="5"/>
  <c r="AJ71" i="5"/>
  <c r="AJ70" i="5"/>
  <c r="AJ69" i="5"/>
  <c r="AJ68" i="5"/>
  <c r="AJ67" i="5"/>
  <c r="AJ66" i="5"/>
  <c r="AJ65" i="5"/>
  <c r="AJ64" i="5"/>
  <c r="AJ63" i="5"/>
  <c r="AJ62" i="5"/>
  <c r="AJ61" i="5"/>
  <c r="AJ60" i="5"/>
  <c r="AJ59" i="5"/>
  <c r="AJ58" i="5"/>
  <c r="AJ57" i="5"/>
  <c r="AJ56" i="5"/>
  <c r="AJ55" i="5"/>
  <c r="AJ54" i="5"/>
  <c r="AJ53" i="5"/>
  <c r="AJ52" i="5"/>
  <c r="AJ51" i="5"/>
  <c r="AJ50" i="5"/>
  <c r="AJ49" i="5"/>
  <c r="AJ48" i="5"/>
  <c r="AJ47" i="5"/>
  <c r="AJ46" i="5"/>
  <c r="AJ45" i="5"/>
  <c r="AJ44" i="5"/>
  <c r="AJ43" i="5"/>
  <c r="AJ42" i="5"/>
  <c r="AJ41" i="5"/>
  <c r="AJ40" i="5"/>
  <c r="AJ39" i="5"/>
  <c r="AJ38" i="5"/>
  <c r="AJ37" i="5"/>
  <c r="AJ36" i="5"/>
  <c r="AJ35" i="5"/>
  <c r="AJ34" i="5"/>
  <c r="AJ33" i="5"/>
  <c r="AJ32" i="5"/>
  <c r="AJ31" i="5"/>
  <c r="AJ30" i="5"/>
  <c r="AJ29" i="5"/>
  <c r="AJ28" i="5"/>
  <c r="AJ27" i="5"/>
  <c r="AJ26" i="5"/>
  <c r="AJ25" i="5"/>
  <c r="AJ24" i="5"/>
  <c r="AJ23" i="5"/>
  <c r="AJ22" i="5"/>
  <c r="AJ21" i="5"/>
  <c r="AJ20" i="5"/>
  <c r="AJ19" i="5"/>
  <c r="AJ18" i="5"/>
  <c r="AJ17" i="5"/>
  <c r="AJ16" i="5"/>
  <c r="AJ15" i="5"/>
  <c r="AJ14" i="5"/>
  <c r="AJ13" i="5"/>
  <c r="AJ12" i="5"/>
  <c r="AJ11" i="5"/>
  <c r="AJ10" i="5"/>
  <c r="AJ9" i="5"/>
  <c r="AJ8" i="5"/>
  <c r="AJ7" i="5"/>
  <c r="AJ6" i="5"/>
  <c r="AJ5" i="5"/>
  <c r="AJ4" i="5"/>
  <c r="AJ3" i="5"/>
  <c r="AJ2" i="5"/>
  <c r="AI201" i="5"/>
  <c r="AI200" i="5"/>
  <c r="AI199" i="5"/>
  <c r="AI198" i="5"/>
  <c r="AI197" i="5"/>
  <c r="AI196" i="5"/>
  <c r="AI195" i="5"/>
  <c r="AI194" i="5"/>
  <c r="AI193" i="5"/>
  <c r="AI192" i="5"/>
  <c r="AI191" i="5"/>
  <c r="AI190" i="5"/>
  <c r="AI189" i="5"/>
  <c r="AI188" i="5"/>
  <c r="AI187" i="5"/>
  <c r="AI186" i="5"/>
  <c r="AI185" i="5"/>
  <c r="AI184" i="5"/>
  <c r="AI183" i="5"/>
  <c r="AI182" i="5"/>
  <c r="AI181" i="5"/>
  <c r="AI180" i="5"/>
  <c r="AI179" i="5"/>
  <c r="AI178" i="5"/>
  <c r="AI177" i="5"/>
  <c r="AI176" i="5"/>
  <c r="AI175" i="5"/>
  <c r="AI174" i="5"/>
  <c r="AI173" i="5"/>
  <c r="AI172" i="5"/>
  <c r="AI171" i="5"/>
  <c r="AI170" i="5"/>
  <c r="AI169" i="5"/>
  <c r="AI168" i="5"/>
  <c r="AI167" i="5"/>
  <c r="AI166" i="5"/>
  <c r="AI165" i="5"/>
  <c r="AI164" i="5"/>
  <c r="AI163" i="5"/>
  <c r="AI162" i="5"/>
  <c r="AI161" i="5"/>
  <c r="AI160" i="5"/>
  <c r="AI159" i="5"/>
  <c r="AI158" i="5"/>
  <c r="AI157" i="5"/>
  <c r="AI156" i="5"/>
  <c r="AI155" i="5"/>
  <c r="AI154" i="5"/>
  <c r="AI153" i="5"/>
  <c r="AI152" i="5"/>
  <c r="AI151" i="5"/>
  <c r="AI150" i="5"/>
  <c r="AI149" i="5"/>
  <c r="AI148" i="5"/>
  <c r="AI147" i="5"/>
  <c r="AI146" i="5"/>
  <c r="AI145" i="5"/>
  <c r="AI144" i="5"/>
  <c r="AI143" i="5"/>
  <c r="AI142" i="5"/>
  <c r="AI141" i="5"/>
  <c r="AI140" i="5"/>
  <c r="AI139" i="5"/>
  <c r="AI138" i="5"/>
  <c r="AI137" i="5"/>
  <c r="AI136" i="5"/>
  <c r="AI135" i="5"/>
  <c r="AI134" i="5"/>
  <c r="AI133" i="5"/>
  <c r="AI132" i="5"/>
  <c r="AI131" i="5"/>
  <c r="AI130" i="5"/>
  <c r="AI129" i="5"/>
  <c r="AI128" i="5"/>
  <c r="AI127" i="5"/>
  <c r="AI126" i="5"/>
  <c r="AI125" i="5"/>
  <c r="AI124" i="5"/>
  <c r="AI123" i="5"/>
  <c r="AI122" i="5"/>
  <c r="AI121" i="5"/>
  <c r="AI120" i="5"/>
  <c r="AI119" i="5"/>
  <c r="AI118" i="5"/>
  <c r="AI117" i="5"/>
  <c r="AI116" i="5"/>
  <c r="AI115" i="5"/>
  <c r="AI114" i="5"/>
  <c r="AI113" i="5"/>
  <c r="AI112" i="5"/>
  <c r="AI111" i="5"/>
  <c r="AI110" i="5"/>
  <c r="AI109" i="5"/>
  <c r="AI108" i="5"/>
  <c r="AI107" i="5"/>
  <c r="AI106" i="5"/>
  <c r="AI105" i="5"/>
  <c r="AI104" i="5"/>
  <c r="AI103" i="5"/>
  <c r="AI102" i="5"/>
  <c r="AI101" i="5"/>
  <c r="AI100" i="5"/>
  <c r="AI99" i="5"/>
  <c r="AI98" i="5"/>
  <c r="AI97" i="5"/>
  <c r="AI96" i="5"/>
  <c r="AI95" i="5"/>
  <c r="AI94" i="5"/>
  <c r="AI93" i="5"/>
  <c r="AI92" i="5"/>
  <c r="AI91" i="5"/>
  <c r="AI90" i="5"/>
  <c r="AI89" i="5"/>
  <c r="AI88" i="5"/>
  <c r="AI87" i="5"/>
  <c r="AI86" i="5"/>
  <c r="AI85" i="5"/>
  <c r="AI84" i="5"/>
  <c r="AI83" i="5"/>
  <c r="AI82" i="5"/>
  <c r="AI81" i="5"/>
  <c r="AI80" i="5"/>
  <c r="AI79" i="5"/>
  <c r="AI78" i="5"/>
  <c r="AI77" i="5"/>
  <c r="AI76" i="5"/>
  <c r="AI75" i="5"/>
  <c r="AI74" i="5"/>
  <c r="AI73" i="5"/>
  <c r="AI72" i="5"/>
  <c r="AI71" i="5"/>
  <c r="AI70" i="5"/>
  <c r="AI69" i="5"/>
  <c r="AI68" i="5"/>
  <c r="AI67" i="5"/>
  <c r="AI66" i="5"/>
  <c r="AI65" i="5"/>
  <c r="AI64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5" i="5"/>
  <c r="AI4" i="5"/>
  <c r="AI3" i="5"/>
  <c r="AI2" i="5"/>
  <c r="AH201" i="5"/>
  <c r="AH200" i="5"/>
  <c r="AH199" i="5"/>
  <c r="AH198" i="5"/>
  <c r="AH197" i="5"/>
  <c r="AH196" i="5"/>
  <c r="AH195" i="5"/>
  <c r="AH194" i="5"/>
  <c r="AH193" i="5"/>
  <c r="AH192" i="5"/>
  <c r="AH191" i="5"/>
  <c r="AH190" i="5"/>
  <c r="AH189" i="5"/>
  <c r="AH188" i="5"/>
  <c r="AH187" i="5"/>
  <c r="AH186" i="5"/>
  <c r="AH185" i="5"/>
  <c r="AH184" i="5"/>
  <c r="AH183" i="5"/>
  <c r="AH182" i="5"/>
  <c r="AH181" i="5"/>
  <c r="AH180" i="5"/>
  <c r="AH179" i="5"/>
  <c r="AH178" i="5"/>
  <c r="AH177" i="5"/>
  <c r="AH176" i="5"/>
  <c r="AH175" i="5"/>
  <c r="AH174" i="5"/>
  <c r="AH173" i="5"/>
  <c r="AH172" i="5"/>
  <c r="AH171" i="5"/>
  <c r="AH170" i="5"/>
  <c r="AH169" i="5"/>
  <c r="AH168" i="5"/>
  <c r="AH167" i="5"/>
  <c r="AH166" i="5"/>
  <c r="AH165" i="5"/>
  <c r="AH164" i="5"/>
  <c r="AH163" i="5"/>
  <c r="AH162" i="5"/>
  <c r="AH161" i="5"/>
  <c r="AH160" i="5"/>
  <c r="AH159" i="5"/>
  <c r="AH158" i="5"/>
  <c r="AH157" i="5"/>
  <c r="AH156" i="5"/>
  <c r="AH155" i="5"/>
  <c r="AH154" i="5"/>
  <c r="AH153" i="5"/>
  <c r="AH152" i="5"/>
  <c r="AH151" i="5"/>
  <c r="AH150" i="5"/>
  <c r="AH149" i="5"/>
  <c r="AH148" i="5"/>
  <c r="AH147" i="5"/>
  <c r="AH146" i="5"/>
  <c r="AH145" i="5"/>
  <c r="AH144" i="5"/>
  <c r="AH143" i="5"/>
  <c r="AH142" i="5"/>
  <c r="AH141" i="5"/>
  <c r="AH140" i="5"/>
  <c r="AH139" i="5"/>
  <c r="AH138" i="5"/>
  <c r="AH137" i="5"/>
  <c r="AH136" i="5"/>
  <c r="AH135" i="5"/>
  <c r="AH134" i="5"/>
  <c r="AH133" i="5"/>
  <c r="AH132" i="5"/>
  <c r="AH131" i="5"/>
  <c r="AH130" i="5"/>
  <c r="AH129" i="5"/>
  <c r="AH128" i="5"/>
  <c r="AH127" i="5"/>
  <c r="AH126" i="5"/>
  <c r="AH125" i="5"/>
  <c r="AH124" i="5"/>
  <c r="AH123" i="5"/>
  <c r="AH122" i="5"/>
  <c r="AH121" i="5"/>
  <c r="AH120" i="5"/>
  <c r="AH119" i="5"/>
  <c r="AH118" i="5"/>
  <c r="AH117" i="5"/>
  <c r="AH116" i="5"/>
  <c r="AH115" i="5"/>
  <c r="AH114" i="5"/>
  <c r="AH113" i="5"/>
  <c r="AH112" i="5"/>
  <c r="AH111" i="5"/>
  <c r="AH110" i="5"/>
  <c r="AH109" i="5"/>
  <c r="AH108" i="5"/>
  <c r="AH107" i="5"/>
  <c r="AH106" i="5"/>
  <c r="AH105" i="5"/>
  <c r="AH104" i="5"/>
  <c r="AH103" i="5"/>
  <c r="AH102" i="5"/>
  <c r="AH101" i="5"/>
  <c r="AH100" i="5"/>
  <c r="AH99" i="5"/>
  <c r="AH98" i="5"/>
  <c r="AH97" i="5"/>
  <c r="AH96" i="5"/>
  <c r="AH95" i="5"/>
  <c r="AH94" i="5"/>
  <c r="AH93" i="5"/>
  <c r="AH92" i="5"/>
  <c r="AH91" i="5"/>
  <c r="AH90" i="5"/>
  <c r="AH89" i="5"/>
  <c r="AH88" i="5"/>
  <c r="AH87" i="5"/>
  <c r="AH86" i="5"/>
  <c r="AH85" i="5"/>
  <c r="AH84" i="5"/>
  <c r="AH83" i="5"/>
  <c r="AH82" i="5"/>
  <c r="AH81" i="5"/>
  <c r="AH80" i="5"/>
  <c r="AH79" i="5"/>
  <c r="AH78" i="5"/>
  <c r="AH77" i="5"/>
  <c r="AH76" i="5"/>
  <c r="AH75" i="5"/>
  <c r="AH74" i="5"/>
  <c r="AH73" i="5"/>
  <c r="AH72" i="5"/>
  <c r="AH71" i="5"/>
  <c r="AH70" i="5"/>
  <c r="AH69" i="5"/>
  <c r="AH68" i="5"/>
  <c r="AH67" i="5"/>
  <c r="AH66" i="5"/>
  <c r="AH65" i="5"/>
  <c r="AH64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38" i="5"/>
  <c r="AH37" i="5"/>
  <c r="AH36" i="5"/>
  <c r="AH35" i="5"/>
  <c r="AH34" i="5"/>
  <c r="AH33" i="5"/>
  <c r="AH32" i="5"/>
  <c r="AH31" i="5"/>
  <c r="AH30" i="5"/>
  <c r="AH29" i="5"/>
  <c r="AH28" i="5"/>
  <c r="AH27" i="5"/>
  <c r="AH26" i="5"/>
  <c r="AH25" i="5"/>
  <c r="AH24" i="5"/>
  <c r="AH23" i="5"/>
  <c r="AH22" i="5"/>
  <c r="AH21" i="5"/>
  <c r="AH20" i="5"/>
  <c r="AH19" i="5"/>
  <c r="AH18" i="5"/>
  <c r="AH17" i="5"/>
  <c r="AH16" i="5"/>
  <c r="AH15" i="5"/>
  <c r="AH14" i="5"/>
  <c r="AH13" i="5"/>
  <c r="AH12" i="5"/>
  <c r="AH11" i="5"/>
  <c r="AH10" i="5"/>
  <c r="AH9" i="5"/>
  <c r="AH8" i="5"/>
  <c r="AH7" i="5"/>
  <c r="AH6" i="5"/>
  <c r="AH5" i="5"/>
  <c r="AH4" i="5"/>
  <c r="AH3" i="5"/>
  <c r="AH2" i="5"/>
  <c r="AG201" i="5"/>
  <c r="AG200" i="5"/>
  <c r="AG199" i="5"/>
  <c r="AG198" i="5"/>
  <c r="AG197" i="5"/>
  <c r="AG196" i="5"/>
  <c r="AG195" i="5"/>
  <c r="AG194" i="5"/>
  <c r="AG193" i="5"/>
  <c r="AG192" i="5"/>
  <c r="AG191" i="5"/>
  <c r="AG190" i="5"/>
  <c r="AG189" i="5"/>
  <c r="AG188" i="5"/>
  <c r="AG187" i="5"/>
  <c r="AG186" i="5"/>
  <c r="AG185" i="5"/>
  <c r="AG184" i="5"/>
  <c r="AG183" i="5"/>
  <c r="AG182" i="5"/>
  <c r="AG181" i="5"/>
  <c r="AG180" i="5"/>
  <c r="AG179" i="5"/>
  <c r="AG178" i="5"/>
  <c r="AG177" i="5"/>
  <c r="AG176" i="5"/>
  <c r="AG175" i="5"/>
  <c r="AG174" i="5"/>
  <c r="AG173" i="5"/>
  <c r="AG172" i="5"/>
  <c r="AG171" i="5"/>
  <c r="AG170" i="5"/>
  <c r="AG169" i="5"/>
  <c r="AG168" i="5"/>
  <c r="AG167" i="5"/>
  <c r="AG166" i="5"/>
  <c r="AG165" i="5"/>
  <c r="AG164" i="5"/>
  <c r="AG163" i="5"/>
  <c r="AG162" i="5"/>
  <c r="AG161" i="5"/>
  <c r="AG160" i="5"/>
  <c r="AG159" i="5"/>
  <c r="AG158" i="5"/>
  <c r="AG157" i="5"/>
  <c r="AG156" i="5"/>
  <c r="AG155" i="5"/>
  <c r="AG154" i="5"/>
  <c r="AG153" i="5"/>
  <c r="AG152" i="5"/>
  <c r="AG151" i="5"/>
  <c r="AG150" i="5"/>
  <c r="AG149" i="5"/>
  <c r="AG148" i="5"/>
  <c r="AG147" i="5"/>
  <c r="AG146" i="5"/>
  <c r="AG145" i="5"/>
  <c r="AG144" i="5"/>
  <c r="AG143" i="5"/>
  <c r="AG142" i="5"/>
  <c r="AG141" i="5"/>
  <c r="AG140" i="5"/>
  <c r="AG139" i="5"/>
  <c r="AG138" i="5"/>
  <c r="AG137" i="5"/>
  <c r="AG136" i="5"/>
  <c r="AG135" i="5"/>
  <c r="AG134" i="5"/>
  <c r="AG133" i="5"/>
  <c r="AG132" i="5"/>
  <c r="AG131" i="5"/>
  <c r="AG130" i="5"/>
  <c r="AG129" i="5"/>
  <c r="AG128" i="5"/>
  <c r="AG127" i="5"/>
  <c r="AG126" i="5"/>
  <c r="AG125" i="5"/>
  <c r="AG124" i="5"/>
  <c r="AG123" i="5"/>
  <c r="AG122" i="5"/>
  <c r="AG121" i="5"/>
  <c r="AG120" i="5"/>
  <c r="AG119" i="5"/>
  <c r="AG118" i="5"/>
  <c r="AG117" i="5"/>
  <c r="AG116" i="5"/>
  <c r="AG115" i="5"/>
  <c r="AG114" i="5"/>
  <c r="AG113" i="5"/>
  <c r="AG112" i="5"/>
  <c r="AG111" i="5"/>
  <c r="AG110" i="5"/>
  <c r="AG109" i="5"/>
  <c r="AG108" i="5"/>
  <c r="AG107" i="5"/>
  <c r="AG106" i="5"/>
  <c r="AG105" i="5"/>
  <c r="AG104" i="5"/>
  <c r="AG103" i="5"/>
  <c r="AG102" i="5"/>
  <c r="AG101" i="5"/>
  <c r="AG100" i="5"/>
  <c r="AG99" i="5"/>
  <c r="AG98" i="5"/>
  <c r="AG97" i="5"/>
  <c r="AG96" i="5"/>
  <c r="AG95" i="5"/>
  <c r="AG94" i="5"/>
  <c r="AG93" i="5"/>
  <c r="AG92" i="5"/>
  <c r="AG91" i="5"/>
  <c r="AG90" i="5"/>
  <c r="AG89" i="5"/>
  <c r="AG88" i="5"/>
  <c r="AG87" i="5"/>
  <c r="AG86" i="5"/>
  <c r="AG85" i="5"/>
  <c r="AG84" i="5"/>
  <c r="AG83" i="5"/>
  <c r="AG82" i="5"/>
  <c r="AG81" i="5"/>
  <c r="AG80" i="5"/>
  <c r="AG79" i="5"/>
  <c r="AG78" i="5"/>
  <c r="AG77" i="5"/>
  <c r="AG76" i="5"/>
  <c r="AG75" i="5"/>
  <c r="AG74" i="5"/>
  <c r="AG73" i="5"/>
  <c r="AG72" i="5"/>
  <c r="AG71" i="5"/>
  <c r="AG70" i="5"/>
  <c r="AG69" i="5"/>
  <c r="AG68" i="5"/>
  <c r="AG67" i="5"/>
  <c r="AG66" i="5"/>
  <c r="AG65" i="5"/>
  <c r="AG64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G32" i="5"/>
  <c r="AG31" i="5"/>
  <c r="AG30" i="5"/>
  <c r="AG29" i="5"/>
  <c r="AG28" i="5"/>
  <c r="AG27" i="5"/>
  <c r="AG26" i="5"/>
  <c r="AG25" i="5"/>
  <c r="AG24" i="5"/>
  <c r="AG23" i="5"/>
  <c r="AG22" i="5"/>
  <c r="AG21" i="5"/>
  <c r="AG20" i="5"/>
  <c r="AG19" i="5"/>
  <c r="AG18" i="5"/>
  <c r="AG17" i="5"/>
  <c r="AG16" i="5"/>
  <c r="AG15" i="5"/>
  <c r="AG14" i="5"/>
  <c r="AG13" i="5"/>
  <c r="AG12" i="5"/>
  <c r="AG11" i="5"/>
  <c r="AG10" i="5"/>
  <c r="AG9" i="5"/>
  <c r="AG8" i="5"/>
  <c r="AG7" i="5"/>
  <c r="AG6" i="5"/>
  <c r="AG5" i="5"/>
  <c r="AG4" i="5"/>
  <c r="AG3" i="5"/>
  <c r="AG2" i="5"/>
  <c r="AF201" i="5"/>
  <c r="AF200" i="5"/>
  <c r="AF199" i="5"/>
  <c r="AF198" i="5"/>
  <c r="AF197" i="5"/>
  <c r="AF196" i="5"/>
  <c r="AF195" i="5"/>
  <c r="AF194" i="5"/>
  <c r="AF193" i="5"/>
  <c r="AF192" i="5"/>
  <c r="AF191" i="5"/>
  <c r="AF190" i="5"/>
  <c r="AF189" i="5"/>
  <c r="AF188" i="5"/>
  <c r="AF187" i="5"/>
  <c r="AF186" i="5"/>
  <c r="AF185" i="5"/>
  <c r="AF184" i="5"/>
  <c r="AF183" i="5"/>
  <c r="AF182" i="5"/>
  <c r="AF181" i="5"/>
  <c r="AF180" i="5"/>
  <c r="AF179" i="5"/>
  <c r="AF178" i="5"/>
  <c r="AF177" i="5"/>
  <c r="AF176" i="5"/>
  <c r="AF175" i="5"/>
  <c r="AF174" i="5"/>
  <c r="AF173" i="5"/>
  <c r="AF172" i="5"/>
  <c r="AF171" i="5"/>
  <c r="AF170" i="5"/>
  <c r="AF169" i="5"/>
  <c r="AF168" i="5"/>
  <c r="AF167" i="5"/>
  <c r="AF166" i="5"/>
  <c r="AF165" i="5"/>
  <c r="AF164" i="5"/>
  <c r="AF163" i="5"/>
  <c r="AF162" i="5"/>
  <c r="AF161" i="5"/>
  <c r="AF160" i="5"/>
  <c r="AF159" i="5"/>
  <c r="AF158" i="5"/>
  <c r="AF157" i="5"/>
  <c r="AF156" i="5"/>
  <c r="AF155" i="5"/>
  <c r="AF154" i="5"/>
  <c r="AF153" i="5"/>
  <c r="AF152" i="5"/>
  <c r="AF151" i="5"/>
  <c r="AF150" i="5"/>
  <c r="AF149" i="5"/>
  <c r="AF148" i="5"/>
  <c r="AF147" i="5"/>
  <c r="AF146" i="5"/>
  <c r="AF145" i="5"/>
  <c r="AF144" i="5"/>
  <c r="AF143" i="5"/>
  <c r="AF142" i="5"/>
  <c r="AF141" i="5"/>
  <c r="AF140" i="5"/>
  <c r="AF139" i="5"/>
  <c r="AF138" i="5"/>
  <c r="AF137" i="5"/>
  <c r="AF136" i="5"/>
  <c r="AF135" i="5"/>
  <c r="AF134" i="5"/>
  <c r="AF133" i="5"/>
  <c r="AF132" i="5"/>
  <c r="AF131" i="5"/>
  <c r="AF130" i="5"/>
  <c r="AF129" i="5"/>
  <c r="AF128" i="5"/>
  <c r="AF127" i="5"/>
  <c r="AF126" i="5"/>
  <c r="AF125" i="5"/>
  <c r="AF124" i="5"/>
  <c r="AF123" i="5"/>
  <c r="AF122" i="5"/>
  <c r="AF121" i="5"/>
  <c r="AF120" i="5"/>
  <c r="AF119" i="5"/>
  <c r="AF118" i="5"/>
  <c r="AF117" i="5"/>
  <c r="AF116" i="5"/>
  <c r="AF115" i="5"/>
  <c r="AF114" i="5"/>
  <c r="AF113" i="5"/>
  <c r="AF112" i="5"/>
  <c r="AF111" i="5"/>
  <c r="AF110" i="5"/>
  <c r="AF109" i="5"/>
  <c r="AF108" i="5"/>
  <c r="AF107" i="5"/>
  <c r="AF106" i="5"/>
  <c r="AF105" i="5"/>
  <c r="AF104" i="5"/>
  <c r="AF103" i="5"/>
  <c r="AF102" i="5"/>
  <c r="AF101" i="5"/>
  <c r="AF100" i="5"/>
  <c r="AF99" i="5"/>
  <c r="AF98" i="5"/>
  <c r="AF97" i="5"/>
  <c r="AF96" i="5"/>
  <c r="AF95" i="5"/>
  <c r="AF94" i="5"/>
  <c r="AF93" i="5"/>
  <c r="AF92" i="5"/>
  <c r="AF91" i="5"/>
  <c r="AF90" i="5"/>
  <c r="AF89" i="5"/>
  <c r="AF88" i="5"/>
  <c r="AF87" i="5"/>
  <c r="AF86" i="5"/>
  <c r="AF85" i="5"/>
  <c r="AF84" i="5"/>
  <c r="AF83" i="5"/>
  <c r="AF82" i="5"/>
  <c r="AF81" i="5"/>
  <c r="AF80" i="5"/>
  <c r="AF79" i="5"/>
  <c r="AF78" i="5"/>
  <c r="AF77" i="5"/>
  <c r="AF76" i="5"/>
  <c r="AF75" i="5"/>
  <c r="AF74" i="5"/>
  <c r="AF73" i="5"/>
  <c r="AF72" i="5"/>
  <c r="AF71" i="5"/>
  <c r="AF70" i="5"/>
  <c r="AF69" i="5"/>
  <c r="AF68" i="5"/>
  <c r="AF67" i="5"/>
  <c r="AF66" i="5"/>
  <c r="AF65" i="5"/>
  <c r="AF64" i="5"/>
  <c r="AF63" i="5"/>
  <c r="AF62" i="5"/>
  <c r="AF61" i="5"/>
  <c r="AF60" i="5"/>
  <c r="AF59" i="5"/>
  <c r="AF58" i="5"/>
  <c r="AF57" i="5"/>
  <c r="AF56" i="5"/>
  <c r="AF55" i="5"/>
  <c r="AF54" i="5"/>
  <c r="AF53" i="5"/>
  <c r="AF52" i="5"/>
  <c r="AF51" i="5"/>
  <c r="AF50" i="5"/>
  <c r="AF49" i="5"/>
  <c r="AF48" i="5"/>
  <c r="AF47" i="5"/>
  <c r="AF46" i="5"/>
  <c r="AF45" i="5"/>
  <c r="AF44" i="5"/>
  <c r="AF43" i="5"/>
  <c r="AF42" i="5"/>
  <c r="AF41" i="5"/>
  <c r="AF40" i="5"/>
  <c r="AF39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7" i="5"/>
  <c r="AF16" i="5"/>
  <c r="AF15" i="5"/>
  <c r="AF14" i="5"/>
  <c r="AF13" i="5"/>
  <c r="AF12" i="5"/>
  <c r="AF11" i="5"/>
  <c r="AF10" i="5"/>
  <c r="AF9" i="5"/>
  <c r="AF8" i="5"/>
  <c r="AF7" i="5"/>
  <c r="AF6" i="5"/>
  <c r="AF5" i="5"/>
  <c r="AF4" i="5"/>
  <c r="AF3" i="5"/>
  <c r="AF2" i="5"/>
  <c r="X201" i="5"/>
  <c r="X200" i="5"/>
  <c r="X199" i="5"/>
  <c r="X198" i="5"/>
  <c r="X197" i="5"/>
  <c r="X196" i="5"/>
  <c r="X195" i="5"/>
  <c r="X194" i="5"/>
  <c r="X193" i="5"/>
  <c r="X192" i="5"/>
  <c r="X191" i="5"/>
  <c r="X190" i="5"/>
  <c r="X189" i="5"/>
  <c r="X188" i="5"/>
  <c r="X187" i="5"/>
  <c r="X186" i="5"/>
  <c r="X185" i="5"/>
  <c r="X184" i="5"/>
  <c r="X183" i="5"/>
  <c r="X182" i="5"/>
  <c r="X181" i="5"/>
  <c r="X180" i="5"/>
  <c r="X179" i="5"/>
  <c r="X178" i="5"/>
  <c r="X177" i="5"/>
  <c r="X176" i="5"/>
  <c r="X175" i="5"/>
  <c r="X174" i="5"/>
  <c r="X173" i="5"/>
  <c r="X172" i="5"/>
  <c r="X171" i="5"/>
  <c r="X170" i="5"/>
  <c r="X169" i="5"/>
  <c r="X168" i="5"/>
  <c r="X167" i="5"/>
  <c r="X166" i="5"/>
  <c r="X165" i="5"/>
  <c r="X164" i="5"/>
  <c r="X163" i="5"/>
  <c r="X162" i="5"/>
  <c r="X161" i="5"/>
  <c r="X160" i="5"/>
  <c r="X159" i="5"/>
  <c r="X158" i="5"/>
  <c r="X157" i="5"/>
  <c r="X156" i="5"/>
  <c r="X155" i="5"/>
  <c r="X154" i="5"/>
  <c r="X153" i="5"/>
  <c r="X152" i="5"/>
  <c r="X151" i="5"/>
  <c r="X150" i="5"/>
  <c r="X149" i="5"/>
  <c r="X148" i="5"/>
  <c r="X147" i="5"/>
  <c r="X146" i="5"/>
  <c r="X145" i="5"/>
  <c r="X144" i="5"/>
  <c r="X143" i="5"/>
  <c r="X142" i="5"/>
  <c r="X141" i="5"/>
  <c r="X140" i="5"/>
  <c r="X139" i="5"/>
  <c r="X138" i="5"/>
  <c r="X137" i="5"/>
  <c r="X136" i="5"/>
  <c r="X135" i="5"/>
  <c r="X134" i="5"/>
  <c r="X133" i="5"/>
  <c r="X132" i="5"/>
  <c r="X131" i="5"/>
  <c r="X130" i="5"/>
  <c r="X129" i="5"/>
  <c r="X128" i="5"/>
  <c r="X127" i="5"/>
  <c r="X126" i="5"/>
  <c r="X125" i="5"/>
  <c r="X124" i="5"/>
  <c r="X123" i="5"/>
  <c r="X122" i="5"/>
  <c r="X121" i="5"/>
  <c r="X120" i="5"/>
  <c r="X119" i="5"/>
  <c r="X118" i="5"/>
  <c r="X117" i="5"/>
  <c r="X116" i="5"/>
  <c r="X115" i="5"/>
  <c r="X114" i="5"/>
  <c r="X113" i="5"/>
  <c r="X112" i="5"/>
  <c r="X111" i="5"/>
  <c r="X110" i="5"/>
  <c r="X109" i="5"/>
  <c r="X108" i="5"/>
  <c r="X107" i="5"/>
  <c r="X106" i="5"/>
  <c r="X105" i="5"/>
  <c r="X104" i="5"/>
  <c r="X103" i="5"/>
  <c r="X102" i="5"/>
  <c r="X101" i="5"/>
  <c r="X100" i="5"/>
  <c r="X99" i="5"/>
  <c r="X98" i="5"/>
  <c r="X97" i="5"/>
  <c r="X96" i="5"/>
  <c r="X95" i="5"/>
  <c r="X94" i="5"/>
  <c r="X93" i="5"/>
  <c r="X92" i="5"/>
  <c r="X91" i="5"/>
  <c r="X90" i="5"/>
  <c r="X89" i="5"/>
  <c r="X88" i="5"/>
  <c r="X87" i="5"/>
  <c r="X86" i="5"/>
  <c r="X85" i="5"/>
  <c r="X84" i="5"/>
  <c r="X83" i="5"/>
  <c r="X82" i="5"/>
  <c r="X81" i="5"/>
  <c r="X80" i="5"/>
  <c r="X79" i="5"/>
  <c r="X78" i="5"/>
  <c r="X77" i="5"/>
  <c r="X76" i="5"/>
  <c r="X75" i="5"/>
  <c r="X74" i="5"/>
  <c r="X73" i="5"/>
  <c r="X72" i="5"/>
  <c r="X71" i="5"/>
  <c r="X70" i="5"/>
  <c r="X69" i="5"/>
  <c r="X68" i="5"/>
  <c r="X67" i="5"/>
  <c r="X66" i="5"/>
  <c r="X65" i="5"/>
  <c r="X64" i="5"/>
  <c r="X63" i="5"/>
  <c r="X62" i="5"/>
  <c r="X61" i="5"/>
  <c r="X60" i="5"/>
  <c r="X59" i="5"/>
  <c r="X58" i="5"/>
  <c r="X57" i="5"/>
  <c r="X56" i="5"/>
  <c r="X55" i="5"/>
  <c r="X54" i="5"/>
  <c r="X53" i="5"/>
  <c r="X52" i="5"/>
  <c r="X51" i="5"/>
  <c r="X50" i="5"/>
  <c r="X49" i="5"/>
  <c r="X48" i="5"/>
  <c r="X47" i="5"/>
  <c r="X46" i="5"/>
  <c r="X45" i="5"/>
  <c r="X44" i="5"/>
  <c r="X43" i="5"/>
  <c r="X42" i="5"/>
  <c r="X41" i="5"/>
  <c r="X40" i="5"/>
  <c r="X39" i="5"/>
  <c r="X38" i="5"/>
  <c r="X37" i="5"/>
  <c r="X36" i="5"/>
  <c r="X35" i="5"/>
  <c r="X34" i="5"/>
  <c r="X33" i="5"/>
  <c r="X32" i="5"/>
  <c r="X31" i="5"/>
  <c r="X30" i="5"/>
  <c r="X29" i="5"/>
  <c r="X28" i="5"/>
  <c r="X27" i="5"/>
  <c r="X26" i="5"/>
  <c r="X25" i="5"/>
  <c r="X24" i="5"/>
  <c r="X23" i="5"/>
  <c r="X22" i="5"/>
  <c r="X21" i="5"/>
  <c r="X20" i="5"/>
  <c r="X19" i="5"/>
  <c r="X18" i="5"/>
  <c r="X17" i="5"/>
  <c r="X16" i="5"/>
  <c r="X15" i="5"/>
  <c r="X14" i="5"/>
  <c r="X13" i="5"/>
  <c r="X12" i="5"/>
  <c r="X11" i="5"/>
  <c r="X10" i="5"/>
  <c r="X9" i="5"/>
  <c r="X8" i="5"/>
  <c r="X7" i="5"/>
  <c r="X6" i="5"/>
  <c r="X5" i="5"/>
  <c r="X4" i="5"/>
  <c r="X3" i="5"/>
  <c r="X2" i="5"/>
  <c r="W201" i="5"/>
  <c r="W200" i="5"/>
  <c r="W199" i="5"/>
  <c r="W198" i="5"/>
  <c r="W197" i="5"/>
  <c r="W196" i="5"/>
  <c r="W195" i="5"/>
  <c r="W194" i="5"/>
  <c r="W193" i="5"/>
  <c r="W192" i="5"/>
  <c r="W191" i="5"/>
  <c r="W190" i="5"/>
  <c r="W189" i="5"/>
  <c r="W188" i="5"/>
  <c r="W187" i="5"/>
  <c r="W186" i="5"/>
  <c r="W185" i="5"/>
  <c r="W184" i="5"/>
  <c r="W183" i="5"/>
  <c r="W182" i="5"/>
  <c r="W181" i="5"/>
  <c r="W180" i="5"/>
  <c r="W179" i="5"/>
  <c r="W178" i="5"/>
  <c r="W177" i="5"/>
  <c r="W176" i="5"/>
  <c r="W175" i="5"/>
  <c r="W174" i="5"/>
  <c r="W173" i="5"/>
  <c r="W172" i="5"/>
  <c r="W171" i="5"/>
  <c r="W170" i="5"/>
  <c r="W169" i="5"/>
  <c r="W168" i="5"/>
  <c r="W167" i="5"/>
  <c r="W166" i="5"/>
  <c r="W165" i="5"/>
  <c r="W164" i="5"/>
  <c r="W163" i="5"/>
  <c r="W162" i="5"/>
  <c r="W161" i="5"/>
  <c r="W160" i="5"/>
  <c r="W159" i="5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7" i="5"/>
  <c r="W136" i="5"/>
  <c r="W135" i="5"/>
  <c r="W134" i="5"/>
  <c r="W133" i="5"/>
  <c r="W132" i="5"/>
  <c r="W131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5" i="5"/>
  <c r="W94" i="5"/>
  <c r="W93" i="5"/>
  <c r="W92" i="5"/>
  <c r="W91" i="5"/>
  <c r="W90" i="5"/>
  <c r="W89" i="5"/>
  <c r="W88" i="5"/>
  <c r="W87" i="5"/>
  <c r="W86" i="5"/>
  <c r="W85" i="5"/>
  <c r="W84" i="5"/>
  <c r="W83" i="5"/>
  <c r="W82" i="5"/>
  <c r="W81" i="5"/>
  <c r="W80" i="5"/>
  <c r="W79" i="5"/>
  <c r="W78" i="5"/>
  <c r="W77" i="5"/>
  <c r="W76" i="5"/>
  <c r="W75" i="5"/>
  <c r="W74" i="5"/>
  <c r="W73" i="5"/>
  <c r="W72" i="5"/>
  <c r="W71" i="5"/>
  <c r="W70" i="5"/>
  <c r="W69" i="5"/>
  <c r="W68" i="5"/>
  <c r="W67" i="5"/>
  <c r="W66" i="5"/>
  <c r="W65" i="5"/>
  <c r="W64" i="5"/>
  <c r="W63" i="5"/>
  <c r="W62" i="5"/>
  <c r="W61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W5" i="5"/>
  <c r="W4" i="5"/>
  <c r="W3" i="5"/>
  <c r="W2" i="5"/>
  <c r="V201" i="5"/>
  <c r="V200" i="5"/>
  <c r="V199" i="5"/>
  <c r="V198" i="5"/>
  <c r="V197" i="5"/>
  <c r="V196" i="5"/>
  <c r="V195" i="5"/>
  <c r="V194" i="5"/>
  <c r="V193" i="5"/>
  <c r="V192" i="5"/>
  <c r="V191" i="5"/>
  <c r="V190" i="5"/>
  <c r="V189" i="5"/>
  <c r="V188" i="5"/>
  <c r="V187" i="5"/>
  <c r="V186" i="5"/>
  <c r="V185" i="5"/>
  <c r="V184" i="5"/>
  <c r="V183" i="5"/>
  <c r="V182" i="5"/>
  <c r="V181" i="5"/>
  <c r="V180" i="5"/>
  <c r="V179" i="5"/>
  <c r="V178" i="5"/>
  <c r="V177" i="5"/>
  <c r="V176" i="5"/>
  <c r="V175" i="5"/>
  <c r="V174" i="5"/>
  <c r="V173" i="5"/>
  <c r="V172" i="5"/>
  <c r="V171" i="5"/>
  <c r="V170" i="5"/>
  <c r="V169" i="5"/>
  <c r="V168" i="5"/>
  <c r="V167" i="5"/>
  <c r="V166" i="5"/>
  <c r="V165" i="5"/>
  <c r="V164" i="5"/>
  <c r="V163" i="5"/>
  <c r="V162" i="5"/>
  <c r="V161" i="5"/>
  <c r="V160" i="5"/>
  <c r="V159" i="5"/>
  <c r="V158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7" i="5"/>
  <c r="V136" i="5"/>
  <c r="V135" i="5"/>
  <c r="V134" i="5"/>
  <c r="V133" i="5"/>
  <c r="V132" i="5"/>
  <c r="V131" i="5"/>
  <c r="V130" i="5"/>
  <c r="V129" i="5"/>
  <c r="V128" i="5"/>
  <c r="V127" i="5"/>
  <c r="V126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5" i="5"/>
  <c r="V94" i="5"/>
  <c r="V93" i="5"/>
  <c r="V92" i="5"/>
  <c r="V91" i="5"/>
  <c r="V90" i="5"/>
  <c r="V89" i="5"/>
  <c r="V88" i="5"/>
  <c r="V87" i="5"/>
  <c r="V86" i="5"/>
  <c r="V85" i="5"/>
  <c r="V84" i="5"/>
  <c r="V83" i="5"/>
  <c r="V82" i="5"/>
  <c r="V81" i="5"/>
  <c r="V80" i="5"/>
  <c r="V79" i="5"/>
  <c r="V78" i="5"/>
  <c r="V77" i="5"/>
  <c r="V76" i="5"/>
  <c r="V75" i="5"/>
  <c r="V74" i="5"/>
  <c r="V73" i="5"/>
  <c r="V72" i="5"/>
  <c r="V71" i="5"/>
  <c r="V70" i="5"/>
  <c r="V69" i="5"/>
  <c r="V68" i="5"/>
  <c r="V67" i="5"/>
  <c r="V66" i="5"/>
  <c r="V65" i="5"/>
  <c r="V64" i="5"/>
  <c r="V63" i="5"/>
  <c r="V62" i="5"/>
  <c r="V61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7" i="5"/>
  <c r="V46" i="5"/>
  <c r="V45" i="5"/>
  <c r="V44" i="5"/>
  <c r="V43" i="5"/>
  <c r="V42" i="5"/>
  <c r="V41" i="5"/>
  <c r="V40" i="5"/>
  <c r="V39" i="5"/>
  <c r="V38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V8" i="5"/>
  <c r="V7" i="5"/>
  <c r="V6" i="5"/>
  <c r="V5" i="5"/>
  <c r="V4" i="5"/>
  <c r="V3" i="5"/>
  <c r="V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U103" i="5"/>
  <c r="U102" i="5"/>
  <c r="U101" i="5"/>
  <c r="U100" i="5"/>
  <c r="U99" i="5"/>
  <c r="U98" i="5"/>
  <c r="U97" i="5"/>
  <c r="U96" i="5"/>
  <c r="U95" i="5"/>
  <c r="U94" i="5"/>
  <c r="U93" i="5"/>
  <c r="U92" i="5"/>
  <c r="U91" i="5"/>
  <c r="U90" i="5"/>
  <c r="U89" i="5"/>
  <c r="U88" i="5"/>
  <c r="U87" i="5"/>
  <c r="U86" i="5"/>
  <c r="U85" i="5"/>
  <c r="U84" i="5"/>
  <c r="U83" i="5"/>
  <c r="U82" i="5"/>
  <c r="U81" i="5"/>
  <c r="U80" i="5"/>
  <c r="U79" i="5"/>
  <c r="U78" i="5"/>
  <c r="U77" i="5"/>
  <c r="U76" i="5"/>
  <c r="U75" i="5"/>
  <c r="U74" i="5"/>
  <c r="U73" i="5"/>
  <c r="U72" i="5"/>
  <c r="U71" i="5"/>
  <c r="U70" i="5"/>
  <c r="U69" i="5"/>
  <c r="U68" i="5"/>
  <c r="U67" i="5"/>
  <c r="U66" i="5"/>
  <c r="U65" i="5"/>
  <c r="U64" i="5"/>
  <c r="U63" i="5"/>
  <c r="U62" i="5"/>
  <c r="U61" i="5"/>
  <c r="U60" i="5"/>
  <c r="U59" i="5"/>
  <c r="U58" i="5"/>
  <c r="U57" i="5"/>
  <c r="U56" i="5"/>
  <c r="U55" i="5"/>
  <c r="U54" i="5"/>
  <c r="U53" i="5"/>
  <c r="U52" i="5"/>
  <c r="U51" i="5"/>
  <c r="U50" i="5"/>
  <c r="U49" i="5"/>
  <c r="U48" i="5"/>
  <c r="U47" i="5"/>
  <c r="U46" i="5"/>
  <c r="U45" i="5"/>
  <c r="U44" i="5"/>
  <c r="U43" i="5"/>
  <c r="U42" i="5"/>
  <c r="U41" i="5"/>
  <c r="U40" i="5"/>
  <c r="U39" i="5"/>
  <c r="U38" i="5"/>
  <c r="U37" i="5"/>
  <c r="U36" i="5"/>
  <c r="U35" i="5"/>
  <c r="U34" i="5"/>
  <c r="U33" i="5"/>
  <c r="U32" i="5"/>
  <c r="U31" i="5"/>
  <c r="U30" i="5"/>
  <c r="U29" i="5"/>
  <c r="U28" i="5"/>
  <c r="U27" i="5"/>
  <c r="U26" i="5"/>
  <c r="U25" i="5"/>
  <c r="U24" i="5"/>
  <c r="U23" i="5"/>
  <c r="U22" i="5"/>
  <c r="U21" i="5"/>
  <c r="U20" i="5"/>
  <c r="U19" i="5"/>
  <c r="U18" i="5"/>
  <c r="U17" i="5"/>
  <c r="U16" i="5"/>
  <c r="U15" i="5"/>
  <c r="U14" i="5"/>
  <c r="U13" i="5"/>
  <c r="U12" i="5"/>
  <c r="U11" i="5"/>
  <c r="U10" i="5"/>
  <c r="U9" i="5"/>
  <c r="U8" i="5"/>
  <c r="U7" i="5"/>
  <c r="U6" i="5"/>
  <c r="U5" i="5"/>
  <c r="U4" i="5"/>
  <c r="U3" i="5"/>
  <c r="U2" i="5"/>
  <c r="M201" i="5"/>
  <c r="M200" i="5"/>
  <c r="M199" i="5"/>
  <c r="M198" i="5"/>
  <c r="M197" i="5"/>
  <c r="M196" i="5"/>
  <c r="M195" i="5"/>
  <c r="M194" i="5"/>
  <c r="M193" i="5"/>
  <c r="M192" i="5"/>
  <c r="M191" i="5"/>
  <c r="M190" i="5"/>
  <c r="M189" i="5"/>
  <c r="M188" i="5"/>
  <c r="M187" i="5"/>
  <c r="M186" i="5"/>
  <c r="M185" i="5"/>
  <c r="M184" i="5"/>
  <c r="M183" i="5"/>
  <c r="M182" i="5"/>
  <c r="M181" i="5"/>
  <c r="M180" i="5"/>
  <c r="M179" i="5"/>
  <c r="M178" i="5"/>
  <c r="M177" i="5"/>
  <c r="M176" i="5"/>
  <c r="M175" i="5"/>
  <c r="M174" i="5"/>
  <c r="M173" i="5"/>
  <c r="M172" i="5"/>
  <c r="M171" i="5"/>
  <c r="M170" i="5"/>
  <c r="M169" i="5"/>
  <c r="M168" i="5"/>
  <c r="M167" i="5"/>
  <c r="M166" i="5"/>
  <c r="M165" i="5"/>
  <c r="M164" i="5"/>
  <c r="M163" i="5"/>
  <c r="M162" i="5"/>
  <c r="M161" i="5"/>
  <c r="M160" i="5"/>
  <c r="M159" i="5"/>
  <c r="M158" i="5"/>
  <c r="M157" i="5"/>
  <c r="M156" i="5"/>
  <c r="M155" i="5"/>
  <c r="M154" i="5"/>
  <c r="M153" i="5"/>
  <c r="M152" i="5"/>
  <c r="M151" i="5"/>
  <c r="M150" i="5"/>
  <c r="M149" i="5"/>
  <c r="M148" i="5"/>
  <c r="M147" i="5"/>
  <c r="M146" i="5"/>
  <c r="M145" i="5"/>
  <c r="M144" i="5"/>
  <c r="M143" i="5"/>
  <c r="M142" i="5"/>
  <c r="M141" i="5"/>
  <c r="M140" i="5"/>
  <c r="M139" i="5"/>
  <c r="M138" i="5"/>
  <c r="M137" i="5"/>
  <c r="M136" i="5"/>
  <c r="M135" i="5"/>
  <c r="M134" i="5"/>
  <c r="M133" i="5"/>
  <c r="M132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M4" i="5"/>
  <c r="M3" i="5"/>
  <c r="M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3" i="5"/>
  <c r="L2" i="5"/>
  <c r="K201" i="5"/>
  <c r="K200" i="5"/>
  <c r="K199" i="5"/>
  <c r="K198" i="5"/>
  <c r="K197" i="5"/>
  <c r="K196" i="5"/>
  <c r="K195" i="5"/>
  <c r="K194" i="5"/>
  <c r="K193" i="5"/>
  <c r="K192" i="5"/>
  <c r="K191" i="5"/>
  <c r="K190" i="5"/>
  <c r="K189" i="5"/>
  <c r="K188" i="5"/>
  <c r="K187" i="5"/>
  <c r="K186" i="5"/>
  <c r="K185" i="5"/>
  <c r="K184" i="5"/>
  <c r="K183" i="5"/>
  <c r="K182" i="5"/>
  <c r="K181" i="5"/>
  <c r="K180" i="5"/>
  <c r="K179" i="5"/>
  <c r="K178" i="5"/>
  <c r="K177" i="5"/>
  <c r="K176" i="5"/>
  <c r="K175" i="5"/>
  <c r="K174" i="5"/>
  <c r="K173" i="5"/>
  <c r="K172" i="5"/>
  <c r="K171" i="5"/>
  <c r="K170" i="5"/>
  <c r="K169" i="5"/>
  <c r="K168" i="5"/>
  <c r="K167" i="5"/>
  <c r="K166" i="5"/>
  <c r="K165" i="5"/>
  <c r="K164" i="5"/>
  <c r="K163" i="5"/>
  <c r="K162" i="5"/>
  <c r="K161" i="5"/>
  <c r="K160" i="5"/>
  <c r="K159" i="5"/>
  <c r="K158" i="5"/>
  <c r="K157" i="5"/>
  <c r="K156" i="5"/>
  <c r="K155" i="5"/>
  <c r="K154" i="5"/>
  <c r="K153" i="5"/>
  <c r="K152" i="5"/>
  <c r="K151" i="5"/>
  <c r="K150" i="5"/>
  <c r="K149" i="5"/>
  <c r="K148" i="5"/>
  <c r="K147" i="5"/>
  <c r="K146" i="5"/>
  <c r="K145" i="5"/>
  <c r="K144" i="5"/>
  <c r="K143" i="5"/>
  <c r="K142" i="5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K2" i="5"/>
  <c r="J201" i="5"/>
  <c r="J200" i="5"/>
  <c r="J199" i="5"/>
  <c r="J198" i="5"/>
  <c r="J197" i="5"/>
  <c r="J196" i="5"/>
  <c r="J195" i="5"/>
  <c r="J194" i="5"/>
  <c r="J193" i="5"/>
  <c r="J192" i="5"/>
  <c r="J191" i="5"/>
  <c r="J190" i="5"/>
  <c r="J189" i="5"/>
  <c r="J188" i="5"/>
  <c r="J187" i="5"/>
  <c r="J186" i="5"/>
  <c r="J185" i="5"/>
  <c r="J184" i="5"/>
  <c r="J183" i="5"/>
  <c r="J182" i="5"/>
  <c r="J181" i="5"/>
  <c r="J180" i="5"/>
  <c r="J179" i="5"/>
  <c r="J178" i="5"/>
  <c r="J177" i="5"/>
  <c r="J176" i="5"/>
  <c r="J175" i="5"/>
  <c r="J174" i="5"/>
  <c r="J173" i="5"/>
  <c r="J172" i="5"/>
  <c r="J171" i="5"/>
  <c r="J170" i="5"/>
  <c r="J169" i="5"/>
  <c r="J168" i="5"/>
  <c r="J167" i="5"/>
  <c r="J166" i="5"/>
  <c r="J165" i="5"/>
  <c r="J164" i="5"/>
  <c r="J163" i="5"/>
  <c r="J162" i="5"/>
  <c r="J161" i="5"/>
  <c r="J160" i="5"/>
  <c r="J159" i="5"/>
  <c r="J158" i="5"/>
  <c r="J157" i="5"/>
  <c r="J156" i="5"/>
  <c r="J155" i="5"/>
  <c r="J154" i="5"/>
  <c r="J153" i="5"/>
  <c r="J152" i="5"/>
  <c r="J151" i="5"/>
  <c r="J150" i="5"/>
  <c r="J149" i="5"/>
  <c r="J148" i="5"/>
  <c r="J147" i="5"/>
  <c r="J146" i="5"/>
  <c r="J145" i="5"/>
  <c r="J144" i="5"/>
  <c r="J143" i="5"/>
  <c r="J142" i="5"/>
  <c r="J141" i="5"/>
  <c r="J140" i="5"/>
  <c r="J139" i="5"/>
  <c r="J138" i="5"/>
  <c r="J137" i="5"/>
  <c r="J136" i="5"/>
  <c r="J135" i="5"/>
  <c r="J134" i="5"/>
  <c r="J133" i="5"/>
  <c r="J132" i="5"/>
  <c r="J131" i="5"/>
  <c r="J130" i="5"/>
  <c r="J129" i="5"/>
  <c r="J128" i="5"/>
  <c r="J127" i="5"/>
  <c r="J126" i="5"/>
  <c r="J125" i="5"/>
  <c r="J124" i="5"/>
  <c r="J123" i="5"/>
  <c r="J122" i="5"/>
  <c r="J121" i="5"/>
  <c r="J120" i="5"/>
  <c r="J119" i="5"/>
  <c r="J118" i="5"/>
  <c r="J117" i="5"/>
  <c r="J116" i="5"/>
  <c r="J115" i="5"/>
  <c r="J114" i="5"/>
  <c r="J113" i="5"/>
  <c r="J112" i="5"/>
  <c r="J111" i="5"/>
  <c r="J110" i="5"/>
  <c r="J109" i="5"/>
  <c r="J108" i="5"/>
  <c r="J107" i="5"/>
  <c r="J106" i="5"/>
  <c r="J105" i="5"/>
  <c r="J104" i="5"/>
  <c r="J103" i="5"/>
  <c r="J102" i="5"/>
  <c r="J101" i="5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W40" i="7" l="1"/>
  <c r="W10" i="7"/>
  <c r="W22" i="7"/>
  <c r="W34" i="7"/>
  <c r="W11" i="7"/>
  <c r="W23" i="7"/>
  <c r="W35" i="7"/>
  <c r="W36" i="7"/>
  <c r="W37" i="7"/>
  <c r="W41" i="7"/>
</calcChain>
</file>

<file path=xl/sharedStrings.xml><?xml version="1.0" encoding="utf-8"?>
<sst xmlns="http://schemas.openxmlformats.org/spreadsheetml/2006/main" count="1103" uniqueCount="305">
  <si>
    <t>SERPIFAI Multi-Market Competitor Set Register</t>
  </si>
  <si>
    <t>Version</t>
  </si>
  <si>
    <t>1.0.0</t>
  </si>
  <si>
    <t>Use this workbook for</t>
  </si>
  <si>
    <t>Governed competitor assignments across enterprise, market and location scopes without duplicating competitor identities.</t>
  </si>
  <si>
    <t>Do not use it for</t>
  </si>
  <si>
    <t>Choosing competitor counts, legal market definition, local rank monitoring, or evidence-freshness scoring. Those are separate methods.</t>
  </si>
  <si>
    <t>Canonical definition</t>
  </si>
  <si>
    <t>A multi-market competitor set is a governed collection of normalized competitor identities with one or more evidence-backed assignments to the enterprise, market or location scopes in which they can materially affect the same specified buyer decision.</t>
  </si>
  <si>
    <t>Pipeline</t>
  </si>
  <si>
    <t>Discovery signal → Candidate competitor → Identity normalization → Commercial qualification → Scope qualification → Layer assignment → Evidence/review state.</t>
  </si>
  <si>
    <t>Identity rule</t>
  </si>
  <si>
    <t>One Competitor ID can have several Scope IDs. One active assignment is allowed per Competitor ID + Scope ID.</t>
  </si>
  <si>
    <t>Market rule</t>
  </si>
  <si>
    <t>Market is a governed buyer-choice scope; country, language, territory, service area and search location are not automatic Market IDs.</t>
  </si>
  <si>
    <t>Serviceability rule</t>
  </si>
  <si>
    <t>Yes = can serve the scoped buyer/offer; No = exclude; Unknown = unresolved. Distance and search visibility are not substitutes.</t>
  </si>
  <si>
    <t>Lifecycle rule</t>
  </si>
  <si>
    <t>Scope Status = Existing / Planned / Inactive. Assignment Status = Active / Superseded. Preserve history instead of deleting old assignments.</t>
  </si>
  <si>
    <t>Editable cells</t>
  </si>
  <si>
    <t>Yellow cells are intended inputs. Blue cells are formulas/outputs and are protected in the final native workbook.</t>
  </si>
  <si>
    <t>Canonical outputs</t>
  </si>
  <si>
    <t>ENTERPRISE; MARKET; LOCATION; valid layer combinations; CONTEXT / REFERENCE ONLY; EXCLUDED; UNRESOLVED; INVALID INPUT.</t>
  </si>
  <si>
    <t>Native Excel gate</t>
  </si>
  <si>
    <t>The exact final workbook must open without repair, accept intended inputs/dropdowns, block formula edits, allow sort/filter, save, close and reopen cleanly before installation.</t>
  </si>
  <si>
    <t>Source method</t>
  </si>
  <si>
    <t>Building Competitor Sets for Multi-Location and Multi-Market Businesses</t>
  </si>
  <si>
    <t>Competitor ID</t>
  </si>
  <si>
    <t>Competitor Name</t>
  </si>
  <si>
    <t>Candidate Type</t>
  </si>
  <si>
    <t>Identity Status</t>
  </si>
  <si>
    <t>Parent / Brand ID</t>
  </si>
  <si>
    <t>Domain / URL</t>
  </si>
  <si>
    <t>Owner</t>
  </si>
  <si>
    <t>Observation Date</t>
  </si>
  <si>
    <t>Identity Notes</t>
  </si>
  <si>
    <t>Notes</t>
  </si>
  <si>
    <t>Scope ID</t>
  </si>
  <si>
    <t>Scope Status</t>
  </si>
  <si>
    <t>Enterprise Scope</t>
  </si>
  <si>
    <t>Market ID</t>
  </si>
  <si>
    <t>Market Name</t>
  </si>
  <si>
    <t>Market Boundary State</t>
  </si>
  <si>
    <t>Country / Region</t>
  </si>
  <si>
    <t>Language</t>
  </si>
  <si>
    <t>Location ID</t>
  </si>
  <si>
    <t>Location Name</t>
  </si>
  <si>
    <t>Location Type</t>
  </si>
  <si>
    <t>Catchment / Service Area</t>
  </si>
  <si>
    <t>Offer / Service</t>
  </si>
  <si>
    <t>Customer Segment</t>
  </si>
  <si>
    <t>Boundary Notes</t>
  </si>
  <si>
    <t>Yes / No / Unknown</t>
  </si>
  <si>
    <t>Location Evidence</t>
  </si>
  <si>
    <t>Yes / No</t>
  </si>
  <si>
    <t>Search Surface</t>
  </si>
  <si>
    <t>Assignment Status</t>
  </si>
  <si>
    <t>Canonical State</t>
  </si>
  <si>
    <t>Reason Code</t>
  </si>
  <si>
    <t>Required Action</t>
  </si>
  <si>
    <t>Commercial provider</t>
  </si>
  <si>
    <t>Resolved</t>
  </si>
  <si>
    <t>Existing</t>
  </si>
  <si>
    <t>Storefront</t>
  </si>
  <si>
    <t>Yes</t>
  </si>
  <si>
    <t>Organic</t>
  </si>
  <si>
    <t>Active</t>
  </si>
  <si>
    <t>ENTERPRISE</t>
  </si>
  <si>
    <t>INVALID_REQUIRED_INPUT</t>
  </si>
  <si>
    <t>Complete required input.</t>
  </si>
  <si>
    <t>Discovery intermediary</t>
  </si>
  <si>
    <t>Unresolved</t>
  </si>
  <si>
    <t>Planned</t>
  </si>
  <si>
    <t>Branch / office</t>
  </si>
  <si>
    <t>No</t>
  </si>
  <si>
    <t>Local pack / Maps</t>
  </si>
  <si>
    <t>Superseded</t>
  </si>
  <si>
    <t>MARKET</t>
  </si>
  <si>
    <t>UNSUPPORTED_CONTROLLED_VALUE</t>
  </si>
  <si>
    <t>Replace with a supported controlled value.</t>
  </si>
  <si>
    <t>Reference entity</t>
  </si>
  <si>
    <t>Inactive</t>
  </si>
  <si>
    <t>Not applicable</t>
  </si>
  <si>
    <t>Clinic / facility</t>
  </si>
  <si>
    <t>Unknown</t>
  </si>
  <si>
    <t>Paid search</t>
  </si>
  <si>
    <t>LOCATION</t>
  </si>
  <si>
    <t>INVALID_LOCATION_EVIDENCE</t>
  </si>
  <si>
    <t>Correct Scope ID or location evidence.</t>
  </si>
  <si>
    <t>Service-area base</t>
  </si>
  <si>
    <t>Shopping</t>
  </si>
  <si>
    <t>ENTERPRISE + MARKET</t>
  </si>
  <si>
    <t>NON_COMMERCIAL_CONTEXT</t>
  </si>
  <si>
    <t>Retain as context; use the adjacent intermediary method if disputed.</t>
  </si>
  <si>
    <t>Franchise unit</t>
  </si>
  <si>
    <t>AI answer</t>
  </si>
  <si>
    <t>ENTERPRISE + LOCATION</t>
  </si>
  <si>
    <t>NON_SUBSTITUTABLE_CONTEXT</t>
  </si>
  <si>
    <t>Keep as reference only.</t>
  </si>
  <si>
    <t>Remote / online</t>
  </si>
  <si>
    <t>Marketplace</t>
  </si>
  <si>
    <t>MARKET + LOCATION</t>
  </si>
  <si>
    <t>NO_COMMERCIAL_SUBSTITUTION</t>
  </si>
  <si>
    <t>Exclude from commercial layers; correct evidence only if the entry was wrong.</t>
  </si>
  <si>
    <t>Other</t>
  </si>
  <si>
    <t>Directory</t>
  </si>
  <si>
    <t>ENTERPRISE + MARKET + LOCATION</t>
  </si>
  <si>
    <t>SUBSTITUTION_EVIDENCE_MISSING</t>
  </si>
  <si>
    <t>Collect substitution evidence.</t>
  </si>
  <si>
    <t>CONTEXT / REFERENCE ONLY</t>
  </si>
  <si>
    <t>CONFIRMED_LAYER_WITH_OPEN_EVIDENCE</t>
  </si>
  <si>
    <t>Keep confirmed layers; resolve only the open condition.</t>
  </si>
  <si>
    <t>EXCLUDED</t>
  </si>
  <si>
    <t>CONFIRMED_LAYER_ASSIGNMENT</t>
  </si>
  <si>
    <t>Keep the assignment and preserve evidence/review metadata.</t>
  </si>
  <si>
    <t>UNRESOLVED</t>
  </si>
  <si>
    <t>LAYER_EVIDENCE_MISSING</t>
  </si>
  <si>
    <t>Collect layer evidence.</t>
  </si>
  <si>
    <t>INVALID INPUT</t>
  </si>
  <si>
    <t>NO_LAYER_RELEVANCE_CONTEXT</t>
  </si>
  <si>
    <t>Retain as context/reference only.</t>
  </si>
  <si>
    <t>NO_LAYER_RELEVANCE</t>
  </si>
  <si>
    <t>Exclude from the scoped set.</t>
  </si>
  <si>
    <t>INVALID_SCOPE_COMBINATION</t>
  </si>
  <si>
    <t>Select a valid Scope ID/evidence combination or resolve the duplicate active record.</t>
  </si>
  <si>
    <t>IDENTITY_BOUNDARY_UNRESOLVED</t>
  </si>
  <si>
    <t>Resolve identity before assignment.</t>
  </si>
  <si>
    <t>SERVICEABILITY_MISMATCH</t>
  </si>
  <si>
    <t>Exclude the commercial layer; retain context only if useful.</t>
  </si>
  <si>
    <t>SERVICEABILITY_EVIDENCE_MISSING</t>
  </si>
  <si>
    <t>Verify scoped availability/serviceability.</t>
  </si>
  <si>
    <t>MARKET_BOUNDARY_UNRESOLVED</t>
  </si>
  <si>
    <t>Resolve the Market boundary before confirming the Market layer.</t>
  </si>
  <si>
    <t>Assignment ID</t>
  </si>
  <si>
    <t>Supersedes Assignment ID</t>
  </si>
  <si>
    <t>Location in Scope</t>
  </si>
  <si>
    <t>Same Offer</t>
  </si>
  <si>
    <t>Same Buyer Need</t>
  </si>
  <si>
    <t>Serviceability</t>
  </si>
  <si>
    <t>Enterprise Evidence</t>
  </si>
  <si>
    <t>Market Evidence</t>
  </si>
  <si>
    <t>Context Value</t>
  </si>
  <si>
    <t>Canonical Result</t>
  </si>
  <si>
    <t>Duplicate Flag</t>
  </si>
  <si>
    <t>Evidence URL</t>
  </si>
  <si>
    <t>Observed Query</t>
  </si>
  <si>
    <t>Observed Search Location</t>
  </si>
  <si>
    <t>Reviewer</t>
  </si>
  <si>
    <t>Duplicate Key</t>
  </si>
  <si>
    <t>H_Enterprise</t>
  </si>
  <si>
    <t>H_Market</t>
  </si>
  <si>
    <t>H_Location</t>
  </si>
  <si>
    <t>H_OpenEvidence</t>
  </si>
  <si>
    <t>H_ValidationReason</t>
  </si>
  <si>
    <t>Example</t>
  </si>
  <si>
    <t>Candidate</t>
  </si>
  <si>
    <t>Scope</t>
  </si>
  <si>
    <t>Market Boundary</t>
  </si>
  <si>
    <t>Enterprise</t>
  </si>
  <si>
    <t>Market</t>
  </si>
  <si>
    <t>Location</t>
  </si>
  <si>
    <t>Result</t>
  </si>
  <si>
    <t>Reason</t>
  </si>
  <si>
    <t>Why</t>
  </si>
  <si>
    <t>National brand, multi-layer</t>
  </si>
  <si>
    <t>National Heat Group</t>
  </si>
  <si>
    <t>Manchester heating</t>
  </si>
  <si>
    <t>One identity can support several scoped layers when evidence supports them.</t>
  </si>
  <si>
    <t>Local specialist</t>
  </si>
  <si>
    <t>Manchester Boiler Specialists</t>
  </si>
  <si>
    <t>Manchester emergency repair</t>
  </si>
  <si>
    <t>Strong local substitution with no broader evidence.</t>
  </si>
  <si>
    <t>Directory observed in search</t>
  </si>
  <si>
    <t>National Trades Directory</t>
  </si>
  <si>
    <t>Search presence is a discovery signal, not commercial status.</t>
  </si>
  <si>
    <t>Remote provider</t>
  </si>
  <si>
    <t>CloudServe</t>
  </si>
  <si>
    <t>UK remote diagnostics</t>
  </si>
  <si>
    <t>Physical presence is unnecessary when remote delivery makes serviceability real.</t>
  </si>
  <si>
    <t>Nearby but not serviceable</t>
  </si>
  <si>
    <t>NearTown Heating</t>
  </si>
  <si>
    <t>Proximity does not qualify a provider that cannot serve the scoped buyer.</t>
  </si>
  <si>
    <t>Franchise identity unresolved</t>
  </si>
  <si>
    <t>Northstar Franchise Unit</t>
  </si>
  <si>
    <t>Madrid installation</t>
  </si>
  <si>
    <t>Resolve material buyer-facing autonomy before assigning a separate identity.</t>
  </si>
  <si>
    <t>Planned market</t>
  </si>
  <si>
    <t>Planned Bristol launch</t>
  </si>
  <si>
    <t>Planned scopes can be evaluated prospectively when boundaries and assumptions are explicit.</t>
  </si>
  <si>
    <t>Fixture ID</t>
  </si>
  <si>
    <t>Scenario</t>
  </si>
  <si>
    <t>Duplicate Active?</t>
  </si>
  <si>
    <t>Expected Result</t>
  </si>
  <si>
    <t>Expected Reason</t>
  </si>
  <si>
    <t>Computed Result</t>
  </si>
  <si>
    <t>Computed Reason</t>
  </si>
  <si>
    <t>Expected Action</t>
  </si>
  <si>
    <t>Computed Action</t>
  </si>
  <si>
    <t>Fixture Check</t>
  </si>
  <si>
    <t>FX-001</t>
  </si>
  <si>
    <t>Enterprise-only competitor</t>
  </si>
  <si>
    <t>FX-002</t>
  </si>
  <si>
    <t>Market-only competitor</t>
  </si>
  <si>
    <t>FX-003</t>
  </si>
  <si>
    <t>Location-only competitor</t>
  </si>
  <si>
    <t>FX-004</t>
  </si>
  <si>
    <t>Same competitor valid at enterprise + market</t>
  </si>
  <si>
    <t>FX-005</t>
  </si>
  <si>
    <t>Same competitor valid at enterprise + location</t>
  </si>
  <si>
    <t>FX-006</t>
  </si>
  <si>
    <t>Same competitor valid at market + location</t>
  </si>
  <si>
    <t>FX-007</t>
  </si>
  <si>
    <t>Same competitor valid at all layers</t>
  </si>
  <si>
    <t>FX-008</t>
  </si>
  <si>
    <t>Duplicate active assignment</t>
  </si>
  <si>
    <t>FX-009</t>
  </si>
  <si>
    <t>National competitor with weak local evidence</t>
  </si>
  <si>
    <t>FX-010</t>
  </si>
  <si>
    <t>FX-011</t>
  </si>
  <si>
    <t>Online-only enterprise competitor</t>
  </si>
  <si>
    <t>FX-012</t>
  </si>
  <si>
    <t>Directory result, context only</t>
  </si>
  <si>
    <t>FX-013</t>
  </si>
  <si>
    <t>Marketplace genuine substitute</t>
  </si>
  <si>
    <t>FX-014</t>
  </si>
  <si>
    <t>Overlapping markets, shared competitor</t>
  </si>
  <si>
    <t>FX-015</t>
  </si>
  <si>
    <t>Overlapping locations, different segments</t>
  </si>
  <si>
    <t>FX-016</t>
  </si>
  <si>
    <t>Franchise cosmetic differences</t>
  </si>
  <si>
    <t>FX-017</t>
  </si>
  <si>
    <t>Franchise material autonomy unresolved</t>
  </si>
  <si>
    <t>FX-018</t>
  </si>
  <si>
    <t>Multicountry same language, same buyer conditions</t>
  </si>
  <si>
    <t>FX-019</t>
  </si>
  <si>
    <t>Multicountry same language, different availability</t>
  </si>
  <si>
    <t>FX-020</t>
  </si>
  <si>
    <t>Same country, several languages, no buyer-choice difference</t>
  </si>
  <si>
    <t>FX-021</t>
  </si>
  <si>
    <t>Same country, language materially changes buyer access</t>
  </si>
  <si>
    <t>FX-022</t>
  </si>
  <si>
    <t>Product/offer-specific competitor</t>
  </si>
  <si>
    <t>FX-023</t>
  </si>
  <si>
    <t>Missing market where market evidence supplied</t>
  </si>
  <si>
    <t>FX-024</t>
  </si>
  <si>
    <t>Missing location where location evidence supplied</t>
  </si>
  <si>
    <t>FX-025</t>
  </si>
  <si>
    <t>Contradictory assignment evidence</t>
  </si>
  <si>
    <t>FX-026</t>
  </si>
  <si>
    <t>Blank required input</t>
  </si>
  <si>
    <t>FX-027</t>
  </si>
  <si>
    <t>Unsupported controlled value</t>
  </si>
  <si>
    <t>Maybe</t>
  </si>
  <si>
    <t>FX-028</t>
  </si>
  <si>
    <t>Excluded competitor</t>
  </si>
  <si>
    <t>FX-029</t>
  </si>
  <si>
    <t>Unresolved classification, substitution evidence missing</t>
  </si>
  <si>
    <t>FX-030</t>
  </si>
  <si>
    <t>FX-031</t>
  </si>
  <si>
    <t>Distant but serviceable local competitor</t>
  </si>
  <si>
    <t>FX-032</t>
  </si>
  <si>
    <t>Serviceability unknown</t>
  </si>
  <si>
    <t>FX-033</t>
  </si>
  <si>
    <t>Market boundary unresolved, no independent layer</t>
  </si>
  <si>
    <t>FX-034</t>
  </si>
  <si>
    <t>Enterprise confirmed + market boundary unresolved</t>
  </si>
  <si>
    <t>FX-035</t>
  </si>
  <si>
    <t>Identity unresolved</t>
  </si>
  <si>
    <t>FX-036</t>
  </si>
  <si>
    <t>Search-only observed competitor</t>
  </si>
  <si>
    <t>FX-037</t>
  </si>
  <si>
    <t>One location serves two markets</t>
  </si>
  <si>
    <t>FX-038</t>
  </si>
  <si>
    <t>Superseded plus active same key</t>
  </si>
  <si>
    <t>FX-039</t>
  </si>
  <si>
    <t>Two active rows same Competitor ID + Scope ID</t>
  </si>
  <si>
    <t>FX-040</t>
  </si>
  <si>
    <t>Parent owns two buyer-facing brands</t>
  </si>
  <si>
    <t>Method control</t>
  </si>
  <si>
    <t>Rule</t>
  </si>
  <si>
    <t>One normalized competitor identity can have one or more evidence-backed assignments to governed Scope IDs.</t>
  </si>
  <si>
    <t>Discovery pipeline</t>
  </si>
  <si>
    <t>Governed buyer-choice scope for the specified segment and offer under materially comparable availability, serviceability and decision conditions. It is not a legal antitrust market.</t>
  </si>
  <si>
    <t>Operating node anchoring location-specific buyer choice/service delivery. Location is not the same as service area, catchment, market, territory or search location.</t>
  </si>
  <si>
    <t>Yes/No/Unknown. Distance, address and SERP visibility are not substitutes. No excludes; Unknown remains unresolved.</t>
  </si>
  <si>
    <t>Identity</t>
  </si>
  <si>
    <t>Branch/franchise default is the same Competitor ID unless material buyer-facing autonomy changes the competitive decision.</t>
  </si>
  <si>
    <t>Enterprise layer</t>
  </si>
  <si>
    <t>Evidence-backed relevance across a material portion of governed enterprise scope.</t>
  </si>
  <si>
    <t>Market layer</t>
  </si>
  <si>
    <t>Requires Market ID, Market Boundary State = Resolved and Market Evidence = Yes.</t>
  </si>
  <si>
    <t>Location layer</t>
  </si>
  <si>
    <t>Requires Location ID and Location Evidence = Yes.</t>
  </si>
  <si>
    <t>Search observation</t>
  </si>
  <si>
    <t>Organic, local-pack, paid, shopping, AI-answer, marketplace or directory visibility is optional observation evidence, never automatic commercial status.</t>
  </si>
  <si>
    <t>Duplicate handling</t>
  </si>
  <si>
    <t>Active uniqueness = Competitor ID + Scope ID. Superseded assignments are history and do not trigger active duplicate errors.</t>
  </si>
  <si>
    <t>Lifecycle</t>
  </si>
  <si>
    <t>Scope Status = Existing/Planned/Inactive. Assignment Status = Active/Superseded. Preserve history rather than deleting old assignments.</t>
  </si>
  <si>
    <t>Validation precedence</t>
  </si>
  <si>
    <t>Required inputs → controlled vocabulary → scope structure → duplicate active assignment → identity → candidate role → substitution → serviceability → market/location gates → layers → open evidence → context/fallback.</t>
  </si>
  <si>
    <t>Blank-row guard</t>
  </si>
  <si>
    <t>An unused assignment row remains visually blank until Assignment ID is entered.</t>
  </si>
  <si>
    <t>Adjacent boundaries</t>
  </si>
  <si>
    <t>Competitor count, role taxonomy, evidence freshness and legal market definition are governed by adjacent methods, not this workbook.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</si>
</sst>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1"/>
      <name val="Carlito"/>
    </font>
    <font>
      <b/>
      <sz val="14"/>
      <color rgb="FFFFFFFF"/>
      <name val="Carlito"/>
    </font>
    <font>
      <b/>
      <sz val="11"/>
      <color rgb="FF17324D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8EEF4"/>
      </patternFill>
    </fill>
    <fill>
      <patternFill patternType="solid">
        <fgColor rgb="FFFFF7E6"/>
      </patternFill>
    </fill>
    <fill>
      <patternFill patternType="solid">
        <fgColor rgb="FFF3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0" fillId="0" borderId="0" xfId="0" applyProtection="1"/>
    <xf numFmtId="0" fontId="2" fillId="3" borderId="0" xfId="0" applyFont="1" applyFill="1" applyAlignment="1" applyProtection="1">
      <alignment vertical="top" wrapText="1"/>
    </xf>
    <xf numFmtId="0" fontId="0" fillId="0" borderId="0" xfId="0" applyAlignment="1" applyProtection="1">
      <alignment wrapText="1"/>
    </xf>
    <xf numFmtId="0" fontId="3" fillId="2" borderId="0" xfId="0" applyFont="1" applyFill="1" applyAlignment="1" applyProtection="1">
      <alignment horizontal="center" vertical="center" wrapText="1"/>
    </xf>
    <xf numFmtId="0" fontId="0" fillId="5" borderId="0" xfId="0" applyFill="1" applyAlignment="1" applyProtection="1">
      <alignment wrapText="1"/>
    </xf>
    <xf numFmtId="0" fontId="0" fillId="4" borderId="0" xfId="0" applyFill="1" applyAlignment="1" applyProtection="1">
      <alignment wrapText="1"/>
      <protection locked="0"/>
    </xf>
    <xf numFmtId="164" fontId="0" fillId="4" borderId="0" xfId="0" applyNumberFormat="1" applyFill="1" applyAlignment="1" applyProtection="1">
      <alignment wrapText="1"/>
      <protection locked="0"/>
    </xf>
  </cellXfs>
  <cellStyles count="1">
    <cellStyle name="Normal" xfId="0" builtinId="0"/>
  </cellStyles>
  <dxfs count="69"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yyyy\-mm\-dd"/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numFmt numFmtId="164" formatCode="yyyy\-mm\-dd"/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protection locked="0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fill>
        <patternFill patternType="solid">
          <fgColor indexed="64"/>
          <bgColor rgb="FF17324D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 patternType="solid">
          <fgColor indexed="64"/>
          <bgColor rgb="FFF3F6F8"/>
        </patternFill>
      </fill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fill>
        <patternFill patternType="solid">
          <fgColor indexed="64"/>
          <bgColor rgb="FF17324D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fill>
        <patternFill patternType="solid">
          <fgColor indexed="64"/>
          <bgColor rgb="FF17324D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AD9673-0B8A-4394-8BDC-BC9612BE9ED0}" name="CompetitorRegister" displayName="CompetitorRegister" ref="A1:J101" totalsRowShown="0" headerRowDxfId="68" dataDxfId="43">
  <autoFilter ref="A1:J101" xr:uid="{EAAD9673-0B8A-4394-8BDC-BC9612BE9ED0}"/>
  <tableColumns count="10">
    <tableColumn id="1" xr3:uid="{CEDAB80D-C28D-4CDC-8DF3-C359031F2FDC}" name="Competitor ID" dataDxfId="53"/>
    <tableColumn id="2" xr3:uid="{163C3695-797A-4F32-9348-FFC294DDD27A}" name="Competitor Name" dataDxfId="52"/>
    <tableColumn id="3" xr3:uid="{47576B54-FEB9-4463-AFFC-07A803A0AFFB}" name="Candidate Type" dataDxfId="51"/>
    <tableColumn id="4" xr3:uid="{731E1EAC-E28A-4331-8B2B-5F7BD5838E06}" name="Identity Status" dataDxfId="50"/>
    <tableColumn id="5" xr3:uid="{DC307CBA-FDC9-494D-A2A3-BF297F342009}" name="Parent / Brand ID" dataDxfId="49"/>
    <tableColumn id="6" xr3:uid="{96C35911-F4D3-4BE4-856A-101775DC1270}" name="Domain / URL" dataDxfId="48"/>
    <tableColumn id="7" xr3:uid="{57A0E8ED-412B-44A3-80B2-971625CEB68F}" name="Owner" dataDxfId="47"/>
    <tableColumn id="8" xr3:uid="{C27268DC-9B75-442D-B779-49B00C10BF92}" name="Observation Date" dataDxfId="46"/>
    <tableColumn id="9" xr3:uid="{8AC296E5-97BA-486E-819D-0221D313C386}" name="Identity Notes" dataDxfId="45"/>
    <tableColumn id="10" xr3:uid="{4A440ED6-2194-43DC-9325-6794F9BCE330}" name="Notes" dataDxfId="4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D00BB3-E6CB-403D-AD5A-40365A6B0684}" name="MarketLocationMap" displayName="MarketLocationMap" ref="A1:P101" totalsRowShown="0" headerRowDxfId="67" dataDxfId="26">
  <autoFilter ref="A1:P101" xr:uid="{F5D00BB3-E6CB-403D-AD5A-40365A6B0684}"/>
  <tableColumns count="16">
    <tableColumn id="1" xr3:uid="{382B3A28-EEB7-4C4B-97BB-F1CD39C3B842}" name="Scope ID" dataDxfId="42"/>
    <tableColumn id="2" xr3:uid="{032D3CAF-75B1-413B-9D03-A3F6EC2B94BF}" name="Scope Status" dataDxfId="41"/>
    <tableColumn id="3" xr3:uid="{849135B7-929E-40D4-8665-20B12F3D5E1C}" name="Enterprise Scope" dataDxfId="40"/>
    <tableColumn id="4" xr3:uid="{A656DE07-AF55-4074-86AB-37753FFD1D24}" name="Market ID" dataDxfId="39"/>
    <tableColumn id="5" xr3:uid="{BFC7E153-6170-4B73-B293-E38F0982F9C8}" name="Market Name" dataDxfId="38"/>
    <tableColumn id="6" xr3:uid="{65DFFC3A-59A1-4A5B-93BD-9319E5EB3577}" name="Market Boundary State" dataDxfId="37"/>
    <tableColumn id="7" xr3:uid="{A1A99DE6-D669-49B1-A4E8-0DC94CD3D9E8}" name="Country / Region" dataDxfId="36"/>
    <tableColumn id="8" xr3:uid="{04B79613-7B3D-4ED9-8C7A-9B011B367139}" name="Language" dataDxfId="35"/>
    <tableColumn id="9" xr3:uid="{907ECB34-B38A-402C-84ED-79B3C279CD90}" name="Location ID" dataDxfId="34"/>
    <tableColumn id="10" xr3:uid="{10BBC6FA-7B04-425C-B118-281FE5367C0A}" name="Location Name" dataDxfId="33"/>
    <tableColumn id="11" xr3:uid="{63E06A46-5DB6-4E34-8F94-EB34FFA4CEF3}" name="Location Type" dataDxfId="32"/>
    <tableColumn id="12" xr3:uid="{88EFEA9B-B46F-4211-8DB5-D708007B629E}" name="Catchment / Service Area" dataDxfId="31"/>
    <tableColumn id="13" xr3:uid="{863E1837-B234-45BE-BBF0-C00084B633C4}" name="Offer / Service" dataDxfId="30"/>
    <tableColumn id="14" xr3:uid="{158ADA74-FDF6-458C-AB6C-2FC2FA175C9B}" name="Customer Segment" dataDxfId="29"/>
    <tableColumn id="15" xr3:uid="{9622F740-6CF8-4512-9FDC-421D03E6C5BB}" name="Owner" dataDxfId="28"/>
    <tableColumn id="16" xr3:uid="{101CDF20-D66A-4CC1-B874-18012F563A58}" name="Boundary Notes" dataDxfId="2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4BEEE6-43F3-4722-A90A-D0C441169DF7}" name="LayerAssignments" displayName="LayerAssignments" ref="A1:AK201" totalsRowShown="0" headerRowDxfId="55" dataDxfId="54">
  <autoFilter ref="A1:AK201" xr:uid="{C34BEEE6-43F3-4722-A90A-D0C441169DF7}"/>
  <tableColumns count="37">
    <tableColumn id="1" xr3:uid="{1FE11D81-AFA2-4407-9D90-EFD04AFC85D8}" name="Assignment ID" dataDxfId="25"/>
    <tableColumn id="2" xr3:uid="{7D76D52B-76D0-475F-90EE-4B5A2D3452CF}" name="Assignment Status" dataDxfId="24"/>
    <tableColumn id="3" xr3:uid="{3F2D5504-E391-4F5D-890F-FBA44762042B}" name="Supersedes Assignment ID" dataDxfId="23"/>
    <tableColumn id="4" xr3:uid="{2FFBDF11-0146-4BB5-BF6F-7841909C6DA5}" name="Competitor ID" dataDxfId="21"/>
    <tableColumn id="5" xr3:uid="{5F7E0CF9-A490-400A-8CF8-3953B3416FE6}" name="Competitor Name" dataDxfId="22">
      <calculatedColumnFormula>IF($A2="","",IFERROR(INDEX('Competitor Register'!$B$2:$B$101,MATCH($D2,'Competitor Register'!$A$2:$A$101,0)),""))</calculatedColumnFormula>
    </tableColumn>
    <tableColumn id="6" xr3:uid="{76574578-200A-43A3-A672-EC8E330D9FAC}" name="Candidate Type" dataDxfId="66">
      <calculatedColumnFormula>IF($A2="","",IFERROR(INDEX('Competitor Register'!$C$2:$C$101,MATCH($D2,'Competitor Register'!$A$2:$A$101,0)),""))</calculatedColumnFormula>
    </tableColumn>
    <tableColumn id="7" xr3:uid="{177E8312-DF49-45EA-A7D5-557D2586F7B6}" name="Identity Status" dataDxfId="20">
      <calculatedColumnFormula>IF($A2="","",IFERROR(INDEX('Competitor Register'!$D$2:$D$101,MATCH($D2,'Competitor Register'!$A$2:$A$101,0)),""))</calculatedColumnFormula>
    </tableColumn>
    <tableColumn id="8" xr3:uid="{10601C9F-62EA-4ACA-9835-3E07501938B0}" name="Scope ID" dataDxfId="18"/>
    <tableColumn id="9" xr3:uid="{BF9C511B-1DC1-4195-8FB9-70EF5D0E21D9}" name="Scope Status" dataDxfId="19">
      <calculatedColumnFormula>IF($A2="","",IFERROR(INDEX('Market Location Map'!$B$2:$B$101,MATCH($H2,'Market Location Map'!$A$2:$A$101,0)),""))</calculatedColumnFormula>
    </tableColumn>
    <tableColumn id="10" xr3:uid="{6EE59CCD-965E-4461-A229-F4F0462F087B}" name="Market ID" dataDxfId="65">
      <calculatedColumnFormula>IF($A2="","",IFERROR(INDEX('Market Location Map'!$D$2:$D$101,MATCH($H2,'Market Location Map'!$A$2:$A$101,0)),""))</calculatedColumnFormula>
    </tableColumn>
    <tableColumn id="11" xr3:uid="{387E2760-8D3E-43F3-9DD6-3DE48652A021}" name="Location ID" dataDxfId="64">
      <calculatedColumnFormula>IF($A2="","",IFERROR(INDEX('Market Location Map'!$I$2:$I$101,MATCH($H2,'Market Location Map'!$A$2:$A$101,0)),""))</calculatedColumnFormula>
    </tableColumn>
    <tableColumn id="12" xr3:uid="{9F750BF2-9D30-4E2C-BBB1-42E94D34EF15}" name="Market Boundary State" dataDxfId="63">
      <calculatedColumnFormula>IF($A2="","",IFERROR(INDEX('Market Location Map'!$F$2:$F$101,MATCH($H2,'Market Location Map'!$A$2:$A$101,0)),""))</calculatedColumnFormula>
    </tableColumn>
    <tableColumn id="13" xr3:uid="{AFB1A114-0C7C-4DA5-8FE6-EAD71F56CC5A}" name="Location in Scope" dataDxfId="17">
      <calculatedColumnFormula>IF($A2="","",IF($K2="","No","Yes"))</calculatedColumnFormula>
    </tableColumn>
    <tableColumn id="14" xr3:uid="{CA609802-4C7F-4CE4-A08E-0829647549FC}" name="Same Offer" dataDxfId="16"/>
    <tableColumn id="15" xr3:uid="{1559AB7A-A554-4165-B142-8B201FF3EEB1}" name="Same Buyer Need" dataDxfId="15"/>
    <tableColumn id="16" xr3:uid="{46A99812-7A3F-4E96-9479-FBDFE6F246B0}" name="Serviceability" dataDxfId="14"/>
    <tableColumn id="17" xr3:uid="{D7BFDC19-E9C6-474E-AE55-1129BDDD4899}" name="Enterprise Evidence" dataDxfId="13"/>
    <tableColumn id="18" xr3:uid="{A004B722-E48F-496E-B21F-43F4499588B6}" name="Market Evidence" dataDxfId="12"/>
    <tableColumn id="19" xr3:uid="{506FC2B4-5AFC-4599-982F-01F9043373BE}" name="Location Evidence" dataDxfId="11"/>
    <tableColumn id="20" xr3:uid="{8FB4D726-2792-494A-800D-245C3B12EA08}" name="Context Value" dataDxfId="9"/>
    <tableColumn id="21" xr3:uid="{6F76EFBA-C0EA-4DA6-B041-34140B44F3FC}" name="Canonical Result" dataDxfId="10">
      <calculatedColumnFormula>IF($A2="","",IF($AK2&lt;&gt;"","INVALID INPUT",IF($G2="Unresolved","UNRESOLVED",IF(OR($F2="Discovery intermediary",$F2="Reference entity"),"CONTEXT / REFERENCE ONLY",IF(OR($N2="No",$O2="No"),"EXCLUDED",IF(OR($N2="Unknown",$O2="Unknown"),"UNRESOLVED",IF($P2="No","EXCLUDED",IF($P2="Unknown","UNRESOLVED",IF(AND($AG2&lt;&gt;"",$AH2&lt;&gt;"",$AI2&lt;&gt;""),"ENTERPRISE + MARKET + LOCATION",IF(AND($AG2&lt;&gt;"",$AH2&lt;&gt;""),"ENTERPRISE + MARKET",IF(AND($AG2&lt;&gt;"",$AI2&lt;&gt;""),"ENTERPRISE + LOCATION",IF(AND($AH2&lt;&gt;"",$AI2&lt;&gt;""),"MARKET + LOCATION",IF($AG2&lt;&gt;"","ENTERPRISE",IF($AH2&lt;&gt;"","MARKET",IF($AI2&lt;&gt;"","LOCATION",IF($L2="Unresolved","UNRESOLVED",IF($AJ2="Yes","UNRESOLVED",IF($T2="Yes","CONTEXT / REFERENCE ONLY","EXCLUDED"))))))))))))))))))</calculatedColumnFormula>
    </tableColumn>
    <tableColumn id="22" xr3:uid="{C726FE82-016B-465E-8C25-85375D782791}" name="Reason Code" dataDxfId="62">
      <calculatedColumnFormula>IF($A2="","",IF($AK2&lt;&gt;"",$AK2,IF($G2="Unresolved","IDENTITY_BOUNDARY_UNRESOLVED",IF(OR($F2="Discovery intermediary",$F2="Reference entity"),"NON_COMMERCIAL_CONTEXT",IF(OR($N2="No",$O2="No"),"NO_COMMERCIAL_SUBSTITUTION",IF(OR($N2="Unknown",$O2="Unknown"),"SUBSTITUTION_EVIDENCE_MISSING",IF($P2="No","SERVICEABILITY_MISMATCH",IF($P2="Unknown","SERVICEABILITY_EVIDENCE_MISSING",IF(AND($U2&lt;&gt;"UNRESOLVED",$U2&lt;&gt;"EXCLUDED",$U2&lt;&gt;"CONTEXT / REFERENCE ONLY",$U2&lt;&gt;"INVALID INPUT",$AJ2="Yes"),"CONFIRMED_LAYER_WITH_OPEN_EVIDENCE",IF(AND($U2&lt;&gt;"UNRESOLVED",$U2&lt;&gt;"EXCLUDED",$U2&lt;&gt;"CONTEXT / REFERENCE ONLY",$U2&lt;&gt;"INVALID INPUT"),"CONFIRMED_LAYER_ASSIGNMENT",IF($L2="Unresolved","MARKET_BOUNDARY_UNRESOLVED",IF($AJ2="Yes","LAYER_EVIDENCE_MISSING",IF($T2="Yes","NO_LAYER_RELEVANCE_CONTEXT","NO_LAYER_RELEVANCE")))))))))))))</calculatedColumnFormula>
    </tableColumn>
    <tableColumn id="23" xr3:uid="{9116D303-1A22-4E5E-BF11-49E762510D15}" name="Required Action" dataDxfId="61">
      <calculatedColumnFormula>IF($A2="","",IFERROR(VLOOKUP($V2,'Controlled Vocabulary'!$M$2:$N$18,2,FALSE),"Review the record."))</calculatedColumnFormula>
    </tableColumn>
    <tableColumn id="24" xr3:uid="{2EEE91B3-3D8B-410C-921E-E473932D68CC}" name="Duplicate Flag" dataDxfId="8">
      <calculatedColumnFormula>IF($A2="","",IF($AF2="","",IF(COUNTIF($AF$2:$AF$201,$AF2)&gt;1,"DUPLICATE ACTIVE ASSIGNMENT","")))</calculatedColumnFormula>
    </tableColumn>
    <tableColumn id="25" xr3:uid="{DE1721D7-44C0-4E78-81BB-500DE66AF6BF}" name="Evidence URL" dataDxfId="7"/>
    <tableColumn id="26" xr3:uid="{1445718B-D01E-4C91-8F6D-513554149D1E}" name="Observed Query" dataDxfId="6"/>
    <tableColumn id="27" xr3:uid="{FF6431AB-49C8-4B44-B82C-8A85CC68E686}" name="Search Surface" dataDxfId="5"/>
    <tableColumn id="28" xr3:uid="{E1DBCA35-4AA9-46B6-92D9-8064BCFC23C2}" name="Observed Search Location" dataDxfId="4"/>
    <tableColumn id="29" xr3:uid="{907102BB-E288-4516-AFCD-4E7E8A0185D7}" name="Observation Date" dataDxfId="3"/>
    <tableColumn id="30" xr3:uid="{A1F57F31-0BA0-4B87-BB17-40975B71A34C}" name="Reviewer" dataDxfId="2"/>
    <tableColumn id="31" xr3:uid="{7B78540A-95F8-4EE7-A8AB-AC20BA472799}" name="Notes" dataDxfId="0"/>
    <tableColumn id="32" xr3:uid="{D4404B26-C675-40B3-BDB4-E177B180BC67}" name="Duplicate Key" dataDxfId="1">
      <calculatedColumnFormula>IF($A2="","",IF(AND($B2="Active",$D2&lt;&gt;"",$H2&lt;&gt;""),$D2&amp;"|"&amp;$H2,""))</calculatedColumnFormula>
    </tableColumn>
    <tableColumn id="33" xr3:uid="{9ABB5881-129C-4B36-BBC6-4C4C26FBFCAD}" name="H_Enterprise" dataDxfId="60">
      <calculatedColumnFormula>IF($A2="","",IF($Q2="Yes","ENTERPRISE",""))</calculatedColumnFormula>
    </tableColumn>
    <tableColumn id="34" xr3:uid="{8065743B-A51F-4776-953D-172161BE8092}" name="H_Market" dataDxfId="59">
      <calculatedColumnFormula>IF($A2="","",IF(AND($J2&lt;&gt;"",$L2="Resolved",$R2="Yes"),"MARKET",""))</calculatedColumnFormula>
    </tableColumn>
    <tableColumn id="35" xr3:uid="{A10D4AC8-63C9-4591-83D8-E876B52C3981}" name="H_Location" dataDxfId="58">
      <calculatedColumnFormula>IF($A2="","",IF(AND($K2&lt;&gt;"",$S2="Yes"),"LOCATION",""))</calculatedColumnFormula>
    </tableColumn>
    <tableColumn id="36" xr3:uid="{1E02E97B-F9A0-42DB-BA96-CFDA33683F79}" name="H_OpenEvidence" dataDxfId="57">
      <calculatedColumnFormula>IF($A2="","",IF(OR($Q2="Unknown",AND($J2&lt;&gt;"",OR($L2="Unresolved",$R2="Unknown")),AND($K2&lt;&gt;"",$S2="Unknown")),"Yes","No"))</calculatedColumnFormula>
    </tableColumn>
    <tableColumn id="37" xr3:uid="{28E9CDB7-59D1-470E-BA8C-158F73B31C00}" name="H_ValidationReason" dataDxfId="56">
      <calculatedColumnFormula>IF($A2="","",IF(OR($A2="",$B2="",$D2="",$E2="",$F2="",$G2="",$H2="",$I2="",$L2="",$N2="",$O2="",$P2="",$Q2="",$R2="",$S2="",$T2=""),"INVALID_REQUIRED_INPUT",IF(OR(AND($B2&lt;&gt;"Active",$B2&lt;&gt;"Superseded"),AND($F2&lt;&gt;"Commercial provider",$F2&lt;&gt;"Discovery intermediary",$F2&lt;&gt;"Reference entity"),AND($G2&lt;&gt;"Resolved",$G2&lt;&gt;"Unresolved"),AND($I2&lt;&gt;"Existing",$I2&lt;&gt;"Planned",$I2&lt;&gt;"Inactive"),AND($L2&lt;&gt;"Resolved",$L2&lt;&gt;"Unresolved",$L2&lt;&gt;"Not applicable"),AND($N2&lt;&gt;"Yes",$N2&lt;&gt;"No",$N2&lt;&gt;"Unknown"),AND($O2&lt;&gt;"Yes",$O2&lt;&gt;"No",$O2&lt;&gt;"Unknown"),AND($P2&lt;&gt;"Yes",$P2&lt;&gt;"No",$P2&lt;&gt;"Unknown"),AND($Q2&lt;&gt;"Yes",$Q2&lt;&gt;"No",$Q2&lt;&gt;"Unknown"),AND($R2&lt;&gt;"Yes",$R2&lt;&gt;"No",$R2&lt;&gt;"Unknown"),AND($S2&lt;&gt;"Yes",$S2&lt;&gt;"No",$S2&lt;&gt;"Unknown",$S2&lt;&gt;"Not applicable"),AND($T2&lt;&gt;"Yes",$T2&lt;&gt;"No"),AND($AA2&lt;&gt;"",$AA2&lt;&gt;"Organic",$AA2&lt;&gt;"Local pack / Maps",$AA2&lt;&gt;"Paid search",$AA2&lt;&gt;"Shopping",$AA2&lt;&gt;"AI answer",$AA2&lt;&gt;"Marketplace",$AA2&lt;&gt;"Directory",$AA2&lt;&gt;"Other")),"UNSUPPORTED_CONTROLLED_VALUE",IF(AND($B2="Active",$I2="Inactive"),"INVALID_SCOPE_COMBINATION",IF($X2="DUPLICATE ACTIVE ASSIGNMENT","INVALID_SCOPE_COMBINATION",IF(AND($L2="Not applicable",$R2&lt;&gt;"No"),"INVALID_SCOPE_COMBINATION",IF(AND($M2="No",$S2&lt;&gt;"Not applicable"),"INVALID_LOCATION_EVIDENCE",IF(AND($M2="Yes",$S2="Not applicable"),"INVALID_LOCATION_EVIDENCE",""))))))))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/>
  </sheetViews>
  <sheetFormatPr defaultRowHeight="14.25"/>
  <cols>
    <col min="1" max="1" width="25" style="2" customWidth="1"/>
    <col min="2" max="2" width="80" style="2" customWidth="1"/>
    <col min="3" max="16384" width="9" style="2"/>
  </cols>
  <sheetData>
    <row r="1" spans="1:2" ht="54">
      <c r="A1" s="1" t="s">
        <v>0</v>
      </c>
      <c r="B1" s="1"/>
    </row>
    <row r="2" spans="1:2" ht="15">
      <c r="A2" s="3" t="s">
        <v>1</v>
      </c>
      <c r="B2" s="4" t="s">
        <v>2</v>
      </c>
    </row>
    <row r="3" spans="1:2" ht="28.5">
      <c r="A3" s="3" t="s">
        <v>3</v>
      </c>
      <c r="B3" s="4" t="s">
        <v>4</v>
      </c>
    </row>
    <row r="4" spans="1:2" ht="28.5">
      <c r="A4" s="3" t="s">
        <v>5</v>
      </c>
      <c r="B4" s="4" t="s">
        <v>6</v>
      </c>
    </row>
    <row r="5" spans="1:2" ht="42.75">
      <c r="A5" s="3" t="s">
        <v>7</v>
      </c>
      <c r="B5" s="4" t="s">
        <v>8</v>
      </c>
    </row>
    <row r="6" spans="1:2" ht="28.5">
      <c r="A6" s="3" t="s">
        <v>9</v>
      </c>
      <c r="B6" s="4" t="s">
        <v>10</v>
      </c>
    </row>
    <row r="7" spans="1:2" ht="28.5">
      <c r="A7" s="3" t="s">
        <v>11</v>
      </c>
      <c r="B7" s="4" t="s">
        <v>12</v>
      </c>
    </row>
    <row r="8" spans="1:2" ht="28.5">
      <c r="A8" s="3" t="s">
        <v>13</v>
      </c>
      <c r="B8" s="4" t="s">
        <v>14</v>
      </c>
    </row>
    <row r="9" spans="1:2" ht="28.5">
      <c r="A9" s="3" t="s">
        <v>15</v>
      </c>
      <c r="B9" s="4" t="s">
        <v>16</v>
      </c>
    </row>
    <row r="10" spans="1:2" ht="28.5">
      <c r="A10" s="3" t="s">
        <v>17</v>
      </c>
      <c r="B10" s="4" t="s">
        <v>18</v>
      </c>
    </row>
    <row r="11" spans="1:2" ht="28.5">
      <c r="A11" s="3" t="s">
        <v>19</v>
      </c>
      <c r="B11" s="4" t="s">
        <v>20</v>
      </c>
    </row>
    <row r="12" spans="1:2" ht="28.5">
      <c r="A12" s="3" t="s">
        <v>21</v>
      </c>
      <c r="B12" s="4" t="s">
        <v>22</v>
      </c>
    </row>
    <row r="13" spans="1:2" ht="28.5">
      <c r="A13" s="3" t="s">
        <v>23</v>
      </c>
      <c r="B13" s="4" t="s">
        <v>24</v>
      </c>
    </row>
    <row r="14" spans="1:2" ht="15">
      <c r="A14" s="3" t="s">
        <v>25</v>
      </c>
      <c r="B14" s="4" t="s">
        <v>26</v>
      </c>
    </row>
  </sheetData>
  <sheetProtection sheet="1" objects="1" scenarios="1" sort="0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"/>
  <sheetViews>
    <sheetView workbookViewId="0"/>
  </sheetViews>
  <sheetFormatPr defaultRowHeight="14.25"/>
  <cols>
    <col min="1" max="1" width="16" style="2" customWidth="1"/>
    <col min="2" max="2" width="24" style="2" customWidth="1"/>
    <col min="3" max="3" width="22" style="2" customWidth="1"/>
    <col min="4" max="5" width="18" style="2" customWidth="1"/>
    <col min="6" max="6" width="28" style="2" customWidth="1"/>
    <col min="7" max="7" width="18" style="2" customWidth="1"/>
    <col min="8" max="8" width="18.375" style="2" customWidth="1"/>
    <col min="9" max="10" width="30" style="2" customWidth="1"/>
    <col min="11" max="16384" width="9" style="2"/>
  </cols>
  <sheetData>
    <row r="1" spans="1:10" ht="30">
      <c r="A1" s="5" t="s">
        <v>27</v>
      </c>
      <c r="B1" s="5" t="s">
        <v>28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</row>
    <row r="2" spans="1:10">
      <c r="A2" s="7"/>
      <c r="B2" s="7"/>
      <c r="C2" s="7"/>
      <c r="D2" s="7"/>
      <c r="E2" s="7"/>
      <c r="F2" s="7"/>
      <c r="G2" s="7"/>
      <c r="H2" s="8"/>
      <c r="I2" s="7"/>
      <c r="J2" s="7"/>
    </row>
    <row r="3" spans="1:10">
      <c r="A3" s="7"/>
      <c r="B3" s="7"/>
      <c r="C3" s="7"/>
      <c r="D3" s="7"/>
      <c r="E3" s="7"/>
      <c r="F3" s="7"/>
      <c r="G3" s="7"/>
      <c r="H3" s="8"/>
      <c r="I3" s="7"/>
      <c r="J3" s="7"/>
    </row>
    <row r="4" spans="1:10">
      <c r="A4" s="7"/>
      <c r="B4" s="7"/>
      <c r="C4" s="7"/>
      <c r="D4" s="7"/>
      <c r="E4" s="7"/>
      <c r="F4" s="7"/>
      <c r="G4" s="7"/>
      <c r="H4" s="8"/>
      <c r="I4" s="7"/>
      <c r="J4" s="7"/>
    </row>
    <row r="5" spans="1:10">
      <c r="A5" s="7"/>
      <c r="B5" s="7"/>
      <c r="C5" s="7"/>
      <c r="D5" s="7"/>
      <c r="E5" s="7"/>
      <c r="F5" s="7"/>
      <c r="G5" s="7"/>
      <c r="H5" s="8"/>
      <c r="I5" s="7"/>
      <c r="J5" s="7"/>
    </row>
    <row r="6" spans="1:10">
      <c r="A6" s="7"/>
      <c r="B6" s="7"/>
      <c r="C6" s="7"/>
      <c r="D6" s="7"/>
      <c r="E6" s="7"/>
      <c r="F6" s="7"/>
      <c r="G6" s="7"/>
      <c r="H6" s="8"/>
      <c r="I6" s="7"/>
      <c r="J6" s="7"/>
    </row>
    <row r="7" spans="1:10">
      <c r="A7" s="7"/>
      <c r="B7" s="7"/>
      <c r="C7" s="7"/>
      <c r="D7" s="7"/>
      <c r="E7" s="7"/>
      <c r="F7" s="7"/>
      <c r="G7" s="7"/>
      <c r="H7" s="8"/>
      <c r="I7" s="7"/>
      <c r="J7" s="7"/>
    </row>
    <row r="8" spans="1:10">
      <c r="A8" s="7"/>
      <c r="B8" s="7"/>
      <c r="C8" s="7"/>
      <c r="D8" s="7"/>
      <c r="E8" s="7"/>
      <c r="F8" s="7"/>
      <c r="G8" s="7"/>
      <c r="H8" s="8"/>
      <c r="I8" s="7"/>
      <c r="J8" s="7"/>
    </row>
    <row r="9" spans="1:10">
      <c r="A9" s="7"/>
      <c r="B9" s="7"/>
      <c r="C9" s="7"/>
      <c r="D9" s="7"/>
      <c r="E9" s="7"/>
      <c r="F9" s="7"/>
      <c r="G9" s="7"/>
      <c r="H9" s="8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8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8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8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8"/>
      <c r="I13" s="7"/>
      <c r="J13" s="7"/>
    </row>
    <row r="14" spans="1:10">
      <c r="A14" s="7"/>
      <c r="B14" s="7"/>
      <c r="C14" s="7"/>
      <c r="D14" s="7"/>
      <c r="E14" s="7"/>
      <c r="F14" s="7"/>
      <c r="G14" s="7"/>
      <c r="H14" s="8"/>
      <c r="I14" s="7"/>
      <c r="J14" s="7"/>
    </row>
    <row r="15" spans="1:10">
      <c r="A15" s="7"/>
      <c r="B15" s="7"/>
      <c r="C15" s="7"/>
      <c r="D15" s="7"/>
      <c r="E15" s="7"/>
      <c r="F15" s="7"/>
      <c r="G15" s="7"/>
      <c r="H15" s="8"/>
      <c r="I15" s="7"/>
      <c r="J15" s="7"/>
    </row>
    <row r="16" spans="1:10">
      <c r="A16" s="7"/>
      <c r="B16" s="7"/>
      <c r="C16" s="7"/>
      <c r="D16" s="7"/>
      <c r="E16" s="7"/>
      <c r="F16" s="7"/>
      <c r="G16" s="7"/>
      <c r="H16" s="8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8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8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8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8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8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8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8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8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8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8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8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8"/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8"/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8"/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8"/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8"/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8"/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8"/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8"/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8"/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8"/>
      <c r="I37" s="7"/>
      <c r="J37" s="7"/>
    </row>
    <row r="38" spans="1:10">
      <c r="A38" s="7"/>
      <c r="B38" s="7"/>
      <c r="C38" s="7"/>
      <c r="D38" s="7"/>
      <c r="E38" s="7"/>
      <c r="F38" s="7"/>
      <c r="G38" s="7"/>
      <c r="H38" s="8"/>
      <c r="I38" s="7"/>
      <c r="J38" s="7"/>
    </row>
    <row r="39" spans="1:10">
      <c r="A39" s="7"/>
      <c r="B39" s="7"/>
      <c r="C39" s="7"/>
      <c r="D39" s="7"/>
      <c r="E39" s="7"/>
      <c r="F39" s="7"/>
      <c r="G39" s="7"/>
      <c r="H39" s="8"/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8"/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8"/>
      <c r="I41" s="7"/>
      <c r="J41" s="7"/>
    </row>
    <row r="42" spans="1:10">
      <c r="A42" s="7"/>
      <c r="B42" s="7"/>
      <c r="C42" s="7"/>
      <c r="D42" s="7"/>
      <c r="E42" s="7"/>
      <c r="F42" s="7"/>
      <c r="G42" s="7"/>
      <c r="H42" s="8"/>
      <c r="I42" s="7"/>
      <c r="J42" s="7"/>
    </row>
    <row r="43" spans="1:10">
      <c r="A43" s="7"/>
      <c r="B43" s="7"/>
      <c r="C43" s="7"/>
      <c r="D43" s="7"/>
      <c r="E43" s="7"/>
      <c r="F43" s="7"/>
      <c r="G43" s="7"/>
      <c r="H43" s="8"/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8"/>
      <c r="I44" s="7"/>
      <c r="J44" s="7"/>
    </row>
    <row r="45" spans="1:10">
      <c r="A45" s="7"/>
      <c r="B45" s="7"/>
      <c r="C45" s="7"/>
      <c r="D45" s="7"/>
      <c r="E45" s="7"/>
      <c r="F45" s="7"/>
      <c r="G45" s="7"/>
      <c r="H45" s="8"/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8"/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8"/>
      <c r="I47" s="7"/>
      <c r="J47" s="7"/>
    </row>
    <row r="48" spans="1:10">
      <c r="A48" s="7"/>
      <c r="B48" s="7"/>
      <c r="C48" s="7"/>
      <c r="D48" s="7"/>
      <c r="E48" s="7"/>
      <c r="F48" s="7"/>
      <c r="G48" s="7"/>
      <c r="H48" s="8"/>
      <c r="I48" s="7"/>
      <c r="J48" s="7"/>
    </row>
    <row r="49" spans="1:10">
      <c r="A49" s="7"/>
      <c r="B49" s="7"/>
      <c r="C49" s="7"/>
      <c r="D49" s="7"/>
      <c r="E49" s="7"/>
      <c r="F49" s="7"/>
      <c r="G49" s="7"/>
      <c r="H49" s="8"/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8"/>
      <c r="I50" s="7"/>
      <c r="J50" s="7"/>
    </row>
    <row r="51" spans="1:10">
      <c r="A51" s="7"/>
      <c r="B51" s="7"/>
      <c r="C51" s="7"/>
      <c r="D51" s="7"/>
      <c r="E51" s="7"/>
      <c r="F51" s="7"/>
      <c r="G51" s="7"/>
      <c r="H51" s="8"/>
      <c r="I51" s="7"/>
      <c r="J51" s="7"/>
    </row>
    <row r="52" spans="1:10">
      <c r="A52" s="7"/>
      <c r="B52" s="7"/>
      <c r="C52" s="7"/>
      <c r="D52" s="7"/>
      <c r="E52" s="7"/>
      <c r="F52" s="7"/>
      <c r="G52" s="7"/>
      <c r="H52" s="8"/>
      <c r="I52" s="7"/>
      <c r="J52" s="7"/>
    </row>
    <row r="53" spans="1:10">
      <c r="A53" s="7"/>
      <c r="B53" s="7"/>
      <c r="C53" s="7"/>
      <c r="D53" s="7"/>
      <c r="E53" s="7"/>
      <c r="F53" s="7"/>
      <c r="G53" s="7"/>
      <c r="H53" s="8"/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8"/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8"/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8"/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8"/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8"/>
      <c r="I58" s="7"/>
      <c r="J58" s="7"/>
    </row>
    <row r="59" spans="1:10">
      <c r="A59" s="7"/>
      <c r="B59" s="7"/>
      <c r="C59" s="7"/>
      <c r="D59" s="7"/>
      <c r="E59" s="7"/>
      <c r="F59" s="7"/>
      <c r="G59" s="7"/>
      <c r="H59" s="8"/>
      <c r="I59" s="7"/>
      <c r="J59" s="7"/>
    </row>
    <row r="60" spans="1:10">
      <c r="A60" s="7"/>
      <c r="B60" s="7"/>
      <c r="C60" s="7"/>
      <c r="D60" s="7"/>
      <c r="E60" s="7"/>
      <c r="F60" s="7"/>
      <c r="G60" s="7"/>
      <c r="H60" s="8"/>
      <c r="I60" s="7"/>
      <c r="J60" s="7"/>
    </row>
    <row r="61" spans="1:10">
      <c r="A61" s="7"/>
      <c r="B61" s="7"/>
      <c r="C61" s="7"/>
      <c r="D61" s="7"/>
      <c r="E61" s="7"/>
      <c r="F61" s="7"/>
      <c r="G61" s="7"/>
      <c r="H61" s="8"/>
      <c r="I61" s="7"/>
      <c r="J61" s="7"/>
    </row>
    <row r="62" spans="1:10">
      <c r="A62" s="7"/>
      <c r="B62" s="7"/>
      <c r="C62" s="7"/>
      <c r="D62" s="7"/>
      <c r="E62" s="7"/>
      <c r="F62" s="7"/>
      <c r="G62" s="7"/>
      <c r="H62" s="8"/>
      <c r="I62" s="7"/>
      <c r="J62" s="7"/>
    </row>
    <row r="63" spans="1:10">
      <c r="A63" s="7"/>
      <c r="B63" s="7"/>
      <c r="C63" s="7"/>
      <c r="D63" s="7"/>
      <c r="E63" s="7"/>
      <c r="F63" s="7"/>
      <c r="G63" s="7"/>
      <c r="H63" s="8"/>
      <c r="I63" s="7"/>
      <c r="J63" s="7"/>
    </row>
    <row r="64" spans="1:10">
      <c r="A64" s="7"/>
      <c r="B64" s="7"/>
      <c r="C64" s="7"/>
      <c r="D64" s="7"/>
      <c r="E64" s="7"/>
      <c r="F64" s="7"/>
      <c r="G64" s="7"/>
      <c r="H64" s="8"/>
      <c r="I64" s="7"/>
      <c r="J64" s="7"/>
    </row>
    <row r="65" spans="1:10">
      <c r="A65" s="7"/>
      <c r="B65" s="7"/>
      <c r="C65" s="7"/>
      <c r="D65" s="7"/>
      <c r="E65" s="7"/>
      <c r="F65" s="7"/>
      <c r="G65" s="7"/>
      <c r="H65" s="8"/>
      <c r="I65" s="7"/>
      <c r="J65" s="7"/>
    </row>
    <row r="66" spans="1:10">
      <c r="A66" s="7"/>
      <c r="B66" s="7"/>
      <c r="C66" s="7"/>
      <c r="D66" s="7"/>
      <c r="E66" s="7"/>
      <c r="F66" s="7"/>
      <c r="G66" s="7"/>
      <c r="H66" s="8"/>
      <c r="I66" s="7"/>
      <c r="J66" s="7"/>
    </row>
    <row r="67" spans="1:10">
      <c r="A67" s="7"/>
      <c r="B67" s="7"/>
      <c r="C67" s="7"/>
      <c r="D67" s="7"/>
      <c r="E67" s="7"/>
      <c r="F67" s="7"/>
      <c r="G67" s="7"/>
      <c r="H67" s="8"/>
      <c r="I67" s="7"/>
      <c r="J67" s="7"/>
    </row>
    <row r="68" spans="1:10">
      <c r="A68" s="7"/>
      <c r="B68" s="7"/>
      <c r="C68" s="7"/>
      <c r="D68" s="7"/>
      <c r="E68" s="7"/>
      <c r="F68" s="7"/>
      <c r="G68" s="7"/>
      <c r="H68" s="8"/>
      <c r="I68" s="7"/>
      <c r="J68" s="7"/>
    </row>
    <row r="69" spans="1:10">
      <c r="A69" s="7"/>
      <c r="B69" s="7"/>
      <c r="C69" s="7"/>
      <c r="D69" s="7"/>
      <c r="E69" s="7"/>
      <c r="F69" s="7"/>
      <c r="G69" s="7"/>
      <c r="H69" s="8"/>
      <c r="I69" s="7"/>
      <c r="J69" s="7"/>
    </row>
    <row r="70" spans="1:10">
      <c r="A70" s="7"/>
      <c r="B70" s="7"/>
      <c r="C70" s="7"/>
      <c r="D70" s="7"/>
      <c r="E70" s="7"/>
      <c r="F70" s="7"/>
      <c r="G70" s="7"/>
      <c r="H70" s="8"/>
      <c r="I70" s="7"/>
      <c r="J70" s="7"/>
    </row>
    <row r="71" spans="1:10">
      <c r="A71" s="7"/>
      <c r="B71" s="7"/>
      <c r="C71" s="7"/>
      <c r="D71" s="7"/>
      <c r="E71" s="7"/>
      <c r="F71" s="7"/>
      <c r="G71" s="7"/>
      <c r="H71" s="8"/>
      <c r="I71" s="7"/>
      <c r="J71" s="7"/>
    </row>
    <row r="72" spans="1:10">
      <c r="A72" s="7"/>
      <c r="B72" s="7"/>
      <c r="C72" s="7"/>
      <c r="D72" s="7"/>
      <c r="E72" s="7"/>
      <c r="F72" s="7"/>
      <c r="G72" s="7"/>
      <c r="H72" s="8"/>
      <c r="I72" s="7"/>
      <c r="J72" s="7"/>
    </row>
    <row r="73" spans="1:10">
      <c r="A73" s="7"/>
      <c r="B73" s="7"/>
      <c r="C73" s="7"/>
      <c r="D73" s="7"/>
      <c r="E73" s="7"/>
      <c r="F73" s="7"/>
      <c r="G73" s="7"/>
      <c r="H73" s="8"/>
      <c r="I73" s="7"/>
      <c r="J73" s="7"/>
    </row>
    <row r="74" spans="1:10">
      <c r="A74" s="7"/>
      <c r="B74" s="7"/>
      <c r="C74" s="7"/>
      <c r="D74" s="7"/>
      <c r="E74" s="7"/>
      <c r="F74" s="7"/>
      <c r="G74" s="7"/>
      <c r="H74" s="8"/>
      <c r="I74" s="7"/>
      <c r="J74" s="7"/>
    </row>
    <row r="75" spans="1:10">
      <c r="A75" s="7"/>
      <c r="B75" s="7"/>
      <c r="C75" s="7"/>
      <c r="D75" s="7"/>
      <c r="E75" s="7"/>
      <c r="F75" s="7"/>
      <c r="G75" s="7"/>
      <c r="H75" s="8"/>
      <c r="I75" s="7"/>
      <c r="J75" s="7"/>
    </row>
    <row r="76" spans="1:10">
      <c r="A76" s="7"/>
      <c r="B76" s="7"/>
      <c r="C76" s="7"/>
      <c r="D76" s="7"/>
      <c r="E76" s="7"/>
      <c r="F76" s="7"/>
      <c r="G76" s="7"/>
      <c r="H76" s="8"/>
      <c r="I76" s="7"/>
      <c r="J76" s="7"/>
    </row>
    <row r="77" spans="1:10">
      <c r="A77" s="7"/>
      <c r="B77" s="7"/>
      <c r="C77" s="7"/>
      <c r="D77" s="7"/>
      <c r="E77" s="7"/>
      <c r="F77" s="7"/>
      <c r="G77" s="7"/>
      <c r="H77" s="8"/>
      <c r="I77" s="7"/>
      <c r="J77" s="7"/>
    </row>
    <row r="78" spans="1:10">
      <c r="A78" s="7"/>
      <c r="B78" s="7"/>
      <c r="C78" s="7"/>
      <c r="D78" s="7"/>
      <c r="E78" s="7"/>
      <c r="F78" s="7"/>
      <c r="G78" s="7"/>
      <c r="H78" s="8"/>
      <c r="I78" s="7"/>
      <c r="J78" s="7"/>
    </row>
    <row r="79" spans="1:10">
      <c r="A79" s="7"/>
      <c r="B79" s="7"/>
      <c r="C79" s="7"/>
      <c r="D79" s="7"/>
      <c r="E79" s="7"/>
      <c r="F79" s="7"/>
      <c r="G79" s="7"/>
      <c r="H79" s="8"/>
      <c r="I79" s="7"/>
      <c r="J79" s="7"/>
    </row>
    <row r="80" spans="1:10">
      <c r="A80" s="7"/>
      <c r="B80" s="7"/>
      <c r="C80" s="7"/>
      <c r="D80" s="7"/>
      <c r="E80" s="7"/>
      <c r="F80" s="7"/>
      <c r="G80" s="7"/>
      <c r="H80" s="8"/>
      <c r="I80" s="7"/>
      <c r="J80" s="7"/>
    </row>
    <row r="81" spans="1:10">
      <c r="A81" s="7"/>
      <c r="B81" s="7"/>
      <c r="C81" s="7"/>
      <c r="D81" s="7"/>
      <c r="E81" s="7"/>
      <c r="F81" s="7"/>
      <c r="G81" s="7"/>
      <c r="H81" s="8"/>
      <c r="I81" s="7"/>
      <c r="J81" s="7"/>
    </row>
    <row r="82" spans="1:10">
      <c r="A82" s="7"/>
      <c r="B82" s="7"/>
      <c r="C82" s="7"/>
      <c r="D82" s="7"/>
      <c r="E82" s="7"/>
      <c r="F82" s="7"/>
      <c r="G82" s="7"/>
      <c r="H82" s="8"/>
      <c r="I82" s="7"/>
      <c r="J82" s="7"/>
    </row>
    <row r="83" spans="1:10">
      <c r="A83" s="7"/>
      <c r="B83" s="7"/>
      <c r="C83" s="7"/>
      <c r="D83" s="7"/>
      <c r="E83" s="7"/>
      <c r="F83" s="7"/>
      <c r="G83" s="7"/>
      <c r="H83" s="8"/>
      <c r="I83" s="7"/>
      <c r="J83" s="7"/>
    </row>
    <row r="84" spans="1:10">
      <c r="A84" s="7"/>
      <c r="B84" s="7"/>
      <c r="C84" s="7"/>
      <c r="D84" s="7"/>
      <c r="E84" s="7"/>
      <c r="F84" s="7"/>
      <c r="G84" s="7"/>
      <c r="H84" s="8"/>
      <c r="I84" s="7"/>
      <c r="J84" s="7"/>
    </row>
    <row r="85" spans="1:10">
      <c r="A85" s="7"/>
      <c r="B85" s="7"/>
      <c r="C85" s="7"/>
      <c r="D85" s="7"/>
      <c r="E85" s="7"/>
      <c r="F85" s="7"/>
      <c r="G85" s="7"/>
      <c r="H85" s="8"/>
      <c r="I85" s="7"/>
      <c r="J85" s="7"/>
    </row>
    <row r="86" spans="1:10">
      <c r="A86" s="7"/>
      <c r="B86" s="7"/>
      <c r="C86" s="7"/>
      <c r="D86" s="7"/>
      <c r="E86" s="7"/>
      <c r="F86" s="7"/>
      <c r="G86" s="7"/>
      <c r="H86" s="8"/>
      <c r="I86" s="7"/>
      <c r="J86" s="7"/>
    </row>
    <row r="87" spans="1:10">
      <c r="A87" s="7"/>
      <c r="B87" s="7"/>
      <c r="C87" s="7"/>
      <c r="D87" s="7"/>
      <c r="E87" s="7"/>
      <c r="F87" s="7"/>
      <c r="G87" s="7"/>
      <c r="H87" s="8"/>
      <c r="I87" s="7"/>
      <c r="J87" s="7"/>
    </row>
    <row r="88" spans="1:10">
      <c r="A88" s="7"/>
      <c r="B88" s="7"/>
      <c r="C88" s="7"/>
      <c r="D88" s="7"/>
      <c r="E88" s="7"/>
      <c r="F88" s="7"/>
      <c r="G88" s="7"/>
      <c r="H88" s="8"/>
      <c r="I88" s="7"/>
      <c r="J88" s="7"/>
    </row>
    <row r="89" spans="1:10">
      <c r="A89" s="7"/>
      <c r="B89" s="7"/>
      <c r="C89" s="7"/>
      <c r="D89" s="7"/>
      <c r="E89" s="7"/>
      <c r="F89" s="7"/>
      <c r="G89" s="7"/>
      <c r="H89" s="8"/>
      <c r="I89" s="7"/>
      <c r="J89" s="7"/>
    </row>
    <row r="90" spans="1:10">
      <c r="A90" s="7"/>
      <c r="B90" s="7"/>
      <c r="C90" s="7"/>
      <c r="D90" s="7"/>
      <c r="E90" s="7"/>
      <c r="F90" s="7"/>
      <c r="G90" s="7"/>
      <c r="H90" s="8"/>
      <c r="I90" s="7"/>
      <c r="J90" s="7"/>
    </row>
    <row r="91" spans="1:10">
      <c r="A91" s="7"/>
      <c r="B91" s="7"/>
      <c r="C91" s="7"/>
      <c r="D91" s="7"/>
      <c r="E91" s="7"/>
      <c r="F91" s="7"/>
      <c r="G91" s="7"/>
      <c r="H91" s="8"/>
      <c r="I91" s="7"/>
      <c r="J91" s="7"/>
    </row>
    <row r="92" spans="1:10">
      <c r="A92" s="7"/>
      <c r="B92" s="7"/>
      <c r="C92" s="7"/>
      <c r="D92" s="7"/>
      <c r="E92" s="7"/>
      <c r="F92" s="7"/>
      <c r="G92" s="7"/>
      <c r="H92" s="8"/>
      <c r="I92" s="7"/>
      <c r="J92" s="7"/>
    </row>
    <row r="93" spans="1:10">
      <c r="A93" s="7"/>
      <c r="B93" s="7"/>
      <c r="C93" s="7"/>
      <c r="D93" s="7"/>
      <c r="E93" s="7"/>
      <c r="F93" s="7"/>
      <c r="G93" s="7"/>
      <c r="H93" s="8"/>
      <c r="I93" s="7"/>
      <c r="J93" s="7"/>
    </row>
    <row r="94" spans="1:10">
      <c r="A94" s="7"/>
      <c r="B94" s="7"/>
      <c r="C94" s="7"/>
      <c r="D94" s="7"/>
      <c r="E94" s="7"/>
      <c r="F94" s="7"/>
      <c r="G94" s="7"/>
      <c r="H94" s="8"/>
      <c r="I94" s="7"/>
      <c r="J94" s="7"/>
    </row>
    <row r="95" spans="1:10">
      <c r="A95" s="7"/>
      <c r="B95" s="7"/>
      <c r="C95" s="7"/>
      <c r="D95" s="7"/>
      <c r="E95" s="7"/>
      <c r="F95" s="7"/>
      <c r="G95" s="7"/>
      <c r="H95" s="8"/>
      <c r="I95" s="7"/>
      <c r="J95" s="7"/>
    </row>
    <row r="96" spans="1:10">
      <c r="A96" s="7"/>
      <c r="B96" s="7"/>
      <c r="C96" s="7"/>
      <c r="D96" s="7"/>
      <c r="E96" s="7"/>
      <c r="F96" s="7"/>
      <c r="G96" s="7"/>
      <c r="H96" s="8"/>
      <c r="I96" s="7"/>
      <c r="J96" s="7"/>
    </row>
    <row r="97" spans="1:10">
      <c r="A97" s="7"/>
      <c r="B97" s="7"/>
      <c r="C97" s="7"/>
      <c r="D97" s="7"/>
      <c r="E97" s="7"/>
      <c r="F97" s="7"/>
      <c r="G97" s="7"/>
      <c r="H97" s="8"/>
      <c r="I97" s="7"/>
      <c r="J97" s="7"/>
    </row>
    <row r="98" spans="1:10">
      <c r="A98" s="7"/>
      <c r="B98" s="7"/>
      <c r="C98" s="7"/>
      <c r="D98" s="7"/>
      <c r="E98" s="7"/>
      <c r="F98" s="7"/>
      <c r="G98" s="7"/>
      <c r="H98" s="8"/>
      <c r="I98" s="7"/>
      <c r="J98" s="7"/>
    </row>
    <row r="99" spans="1:10">
      <c r="A99" s="7"/>
      <c r="B99" s="7"/>
      <c r="C99" s="7"/>
      <c r="D99" s="7"/>
      <c r="E99" s="7"/>
      <c r="F99" s="7"/>
      <c r="G99" s="7"/>
      <c r="H99" s="8"/>
      <c r="I99" s="7"/>
      <c r="J99" s="7"/>
    </row>
    <row r="100" spans="1:10">
      <c r="A100" s="7"/>
      <c r="B100" s="7"/>
      <c r="C100" s="7"/>
      <c r="D100" s="7"/>
      <c r="E100" s="7"/>
      <c r="F100" s="7"/>
      <c r="G100" s="7"/>
      <c r="H100" s="8"/>
      <c r="I100" s="7"/>
      <c r="J100" s="7"/>
    </row>
    <row r="101" spans="1:10">
      <c r="A101" s="7"/>
      <c r="B101" s="7"/>
      <c r="C101" s="7"/>
      <c r="D101" s="7"/>
      <c r="E101" s="7"/>
      <c r="F101" s="7"/>
      <c r="G101" s="7"/>
      <c r="H101" s="8"/>
      <c r="I101" s="7"/>
      <c r="J101" s="7"/>
    </row>
  </sheetData>
  <sheetProtection sheet="1" objects="1" scenarios="1" sort="0" autoFilter="0"/>
  <dataValidations count="2">
    <dataValidation type="list" allowBlank="1" showInputMessage="1" showErrorMessage="1" errorTitle="Unsupported value" error="Choose a supported value from the list." sqref="C2:C101" xr:uid="{05100451-8928-4017-938F-2686A7B21048}">
      <formula1>"Commercial provider,Discovery intermediary,Reference entity"</formula1>
    </dataValidation>
    <dataValidation type="list" allowBlank="1" showInputMessage="1" showErrorMessage="1" errorTitle="Unsupported value" error="Choose a supported value from the list." sqref="D2:D101" xr:uid="{F994A5C8-2176-4573-B576-64A1E5F2AA44}">
      <formula1>"Resolved,Unresolved"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1"/>
  <sheetViews>
    <sheetView workbookViewId="0"/>
  </sheetViews>
  <sheetFormatPr defaultRowHeight="14.25"/>
  <cols>
    <col min="1" max="1" width="16" style="2" customWidth="1"/>
    <col min="2" max="2" width="14.5" style="2" customWidth="1"/>
    <col min="3" max="3" width="22" style="2" customWidth="1"/>
    <col min="4" max="4" width="16" style="2" customWidth="1"/>
    <col min="5" max="5" width="22" style="2" customWidth="1"/>
    <col min="6" max="6" width="23" style="2" customWidth="1"/>
    <col min="7" max="7" width="18" style="2" customWidth="1"/>
    <col min="8" max="8" width="14" style="2" customWidth="1"/>
    <col min="9" max="9" width="16" style="2" customWidth="1"/>
    <col min="10" max="10" width="22" style="2" customWidth="1"/>
    <col min="11" max="11" width="20" style="2" customWidth="1"/>
    <col min="12" max="12" width="28" style="2" customWidth="1"/>
    <col min="13" max="13" width="24" style="2" customWidth="1"/>
    <col min="14" max="14" width="20" style="2" customWidth="1"/>
    <col min="15" max="15" width="18" style="2" customWidth="1"/>
    <col min="16" max="16" width="30" style="2" customWidth="1"/>
    <col min="17" max="16384" width="9" style="2"/>
  </cols>
  <sheetData>
    <row r="1" spans="1:16" ht="30">
      <c r="A1" s="5" t="s">
        <v>37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  <c r="N1" s="5" t="s">
        <v>50</v>
      </c>
      <c r="O1" s="5" t="s">
        <v>33</v>
      </c>
      <c r="P1" s="5" t="s">
        <v>51</v>
      </c>
    </row>
    <row r="2" spans="1:16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</sheetData>
  <sheetProtection sheet="1" objects="1" scenarios="1" sort="0" autoFilter="0"/>
  <dataValidations count="3">
    <dataValidation type="list" allowBlank="1" showInputMessage="1" showErrorMessage="1" errorTitle="Unsupported value" error="Choose a supported value from the list." sqref="B2:B101" xr:uid="{9ABFBC01-074A-466E-BC30-71C7B5A731AC}">
      <formula1>"Existing,Planned,Inactive"</formula1>
    </dataValidation>
    <dataValidation type="list" allowBlank="1" showInputMessage="1" showErrorMessage="1" errorTitle="Unsupported value" error="Choose a supported value from the list." sqref="F2:F101" xr:uid="{5CD345AB-6FEC-4791-964A-BB50440D4438}">
      <formula1>"Resolved,Unresolved,Not applicable"</formula1>
    </dataValidation>
    <dataValidation type="list" allowBlank="1" showInputMessage="1" showErrorMessage="1" errorTitle="Unsupported value" error="Choose a supported value from the list." sqref="K2:K101" xr:uid="{AF5165CF-C94F-48DA-A4D9-490BAE263289}">
      <formula1>"Storefront,Branch / office,Clinic / facility,Service-area base,Franchise unit,Remote / online,Other"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"/>
  <sheetViews>
    <sheetView workbookViewId="0"/>
  </sheetViews>
  <sheetFormatPr defaultRowHeight="14.25"/>
  <cols>
    <col min="1" max="1" width="22" style="2" customWidth="1"/>
    <col min="2" max="2" width="18" style="2" customWidth="1"/>
    <col min="3" max="3" width="16" style="2" customWidth="1"/>
    <col min="4" max="4" width="22" style="2" customWidth="1"/>
    <col min="5" max="5" width="20" style="2" customWidth="1"/>
    <col min="6" max="6" width="18" style="2" customWidth="1"/>
    <col min="7" max="7" width="20" style="2" customWidth="1"/>
    <col min="8" max="8" width="14" style="2" customWidth="1"/>
    <col min="9" max="9" width="20" style="2" customWidth="1"/>
    <col min="10" max="10" width="18" style="2" customWidth="1"/>
    <col min="11" max="11" width="30" style="2" customWidth="1"/>
    <col min="12" max="12" width="4" style="2" customWidth="1"/>
    <col min="13" max="13" width="34" style="2" customWidth="1"/>
    <col min="14" max="14" width="58" style="2" customWidth="1"/>
    <col min="15" max="16384" width="9" style="2"/>
  </cols>
  <sheetData>
    <row r="1" spans="1:14" ht="30">
      <c r="A1" s="5" t="s">
        <v>29</v>
      </c>
      <c r="B1" s="5" t="s">
        <v>30</v>
      </c>
      <c r="C1" s="5" t="s">
        <v>38</v>
      </c>
      <c r="D1" s="5" t="s">
        <v>42</v>
      </c>
      <c r="E1" s="5" t="s">
        <v>47</v>
      </c>
      <c r="F1" s="5" t="s">
        <v>52</v>
      </c>
      <c r="G1" s="5" t="s">
        <v>53</v>
      </c>
      <c r="H1" s="5" t="s">
        <v>54</v>
      </c>
      <c r="I1" s="5" t="s">
        <v>55</v>
      </c>
      <c r="J1" s="5" t="s">
        <v>56</v>
      </c>
      <c r="K1" s="5" t="s">
        <v>57</v>
      </c>
      <c r="L1" s="5"/>
      <c r="M1" s="5" t="s">
        <v>58</v>
      </c>
      <c r="N1" s="5" t="s">
        <v>59</v>
      </c>
    </row>
    <row r="2" spans="1:14">
      <c r="A2" s="4" t="s">
        <v>60</v>
      </c>
      <c r="B2" s="4" t="s">
        <v>61</v>
      </c>
      <c r="C2" s="4" t="s">
        <v>62</v>
      </c>
      <c r="D2" s="4" t="s">
        <v>61</v>
      </c>
      <c r="E2" s="4" t="s">
        <v>63</v>
      </c>
      <c r="F2" s="4" t="s">
        <v>64</v>
      </c>
      <c r="G2" s="4" t="s">
        <v>64</v>
      </c>
      <c r="H2" s="4" t="s">
        <v>64</v>
      </c>
      <c r="I2" s="4" t="s">
        <v>65</v>
      </c>
      <c r="J2" s="4" t="s">
        <v>66</v>
      </c>
      <c r="K2" s="4" t="s">
        <v>67</v>
      </c>
      <c r="L2" s="4"/>
      <c r="M2" s="4" t="s">
        <v>68</v>
      </c>
      <c r="N2" s="4" t="s">
        <v>69</v>
      </c>
    </row>
    <row r="3" spans="1:14" ht="28.5">
      <c r="A3" s="4" t="s">
        <v>70</v>
      </c>
      <c r="B3" s="4" t="s">
        <v>71</v>
      </c>
      <c r="C3" s="4" t="s">
        <v>72</v>
      </c>
      <c r="D3" s="4" t="s">
        <v>71</v>
      </c>
      <c r="E3" s="4" t="s">
        <v>73</v>
      </c>
      <c r="F3" s="4" t="s">
        <v>74</v>
      </c>
      <c r="G3" s="4" t="s">
        <v>74</v>
      </c>
      <c r="H3" s="4" t="s">
        <v>74</v>
      </c>
      <c r="I3" s="4" t="s">
        <v>75</v>
      </c>
      <c r="J3" s="4" t="s">
        <v>76</v>
      </c>
      <c r="K3" s="4" t="s">
        <v>77</v>
      </c>
      <c r="L3" s="4"/>
      <c r="M3" s="4" t="s">
        <v>78</v>
      </c>
      <c r="N3" s="4" t="s">
        <v>79</v>
      </c>
    </row>
    <row r="4" spans="1:14">
      <c r="A4" s="4" t="s">
        <v>80</v>
      </c>
      <c r="B4" s="4"/>
      <c r="C4" s="4" t="s">
        <v>81</v>
      </c>
      <c r="D4" s="4" t="s">
        <v>82</v>
      </c>
      <c r="E4" s="4" t="s">
        <v>83</v>
      </c>
      <c r="F4" s="4" t="s">
        <v>84</v>
      </c>
      <c r="G4" s="4" t="s">
        <v>84</v>
      </c>
      <c r="H4" s="4"/>
      <c r="I4" s="4" t="s">
        <v>85</v>
      </c>
      <c r="J4" s="4"/>
      <c r="K4" s="4" t="s">
        <v>86</v>
      </c>
      <c r="L4" s="4"/>
      <c r="M4" s="4" t="s">
        <v>87</v>
      </c>
      <c r="N4" s="4" t="s">
        <v>88</v>
      </c>
    </row>
    <row r="5" spans="1:14">
      <c r="A5" s="4"/>
      <c r="B5" s="4"/>
      <c r="C5" s="4"/>
      <c r="D5" s="4"/>
      <c r="E5" s="4" t="s">
        <v>89</v>
      </c>
      <c r="F5" s="4"/>
      <c r="G5" s="4" t="s">
        <v>82</v>
      </c>
      <c r="H5" s="4"/>
      <c r="I5" s="4" t="s">
        <v>90</v>
      </c>
      <c r="J5" s="4"/>
      <c r="K5" s="4" t="s">
        <v>91</v>
      </c>
      <c r="L5" s="4"/>
      <c r="M5" s="4" t="s">
        <v>92</v>
      </c>
      <c r="N5" s="4" t="s">
        <v>93</v>
      </c>
    </row>
    <row r="6" spans="1:14">
      <c r="A6" s="4"/>
      <c r="B6" s="4"/>
      <c r="C6" s="4"/>
      <c r="D6" s="4"/>
      <c r="E6" s="4" t="s">
        <v>94</v>
      </c>
      <c r="F6" s="4"/>
      <c r="G6" s="4"/>
      <c r="H6" s="4"/>
      <c r="I6" s="4" t="s">
        <v>95</v>
      </c>
      <c r="J6" s="4"/>
      <c r="K6" s="4" t="s">
        <v>96</v>
      </c>
      <c r="L6" s="4"/>
      <c r="M6" s="4" t="s">
        <v>97</v>
      </c>
      <c r="N6" s="4" t="s">
        <v>98</v>
      </c>
    </row>
    <row r="7" spans="1:14" ht="28.5">
      <c r="A7" s="4"/>
      <c r="B7" s="4"/>
      <c r="C7" s="4"/>
      <c r="D7" s="4"/>
      <c r="E7" s="4" t="s">
        <v>99</v>
      </c>
      <c r="F7" s="4"/>
      <c r="G7" s="4"/>
      <c r="H7" s="4"/>
      <c r="I7" s="4" t="s">
        <v>100</v>
      </c>
      <c r="J7" s="4"/>
      <c r="K7" s="4" t="s">
        <v>101</v>
      </c>
      <c r="L7" s="4"/>
      <c r="M7" s="4" t="s">
        <v>102</v>
      </c>
      <c r="N7" s="4" t="s">
        <v>103</v>
      </c>
    </row>
    <row r="8" spans="1:14" ht="28.5">
      <c r="A8" s="4"/>
      <c r="B8" s="4"/>
      <c r="C8" s="4"/>
      <c r="D8" s="4"/>
      <c r="E8" s="4" t="s">
        <v>104</v>
      </c>
      <c r="F8" s="4"/>
      <c r="G8" s="4"/>
      <c r="H8" s="4"/>
      <c r="I8" s="4" t="s">
        <v>105</v>
      </c>
      <c r="J8" s="4"/>
      <c r="K8" s="4" t="s">
        <v>106</v>
      </c>
      <c r="L8" s="4"/>
      <c r="M8" s="4" t="s">
        <v>107</v>
      </c>
      <c r="N8" s="4" t="s">
        <v>108</v>
      </c>
    </row>
    <row r="9" spans="1:14" ht="28.5">
      <c r="A9" s="4"/>
      <c r="B9" s="4"/>
      <c r="C9" s="4"/>
      <c r="D9" s="4"/>
      <c r="E9" s="4"/>
      <c r="F9" s="4"/>
      <c r="G9" s="4"/>
      <c r="H9" s="4"/>
      <c r="I9" s="4" t="s">
        <v>104</v>
      </c>
      <c r="J9" s="4"/>
      <c r="K9" s="4" t="s">
        <v>109</v>
      </c>
      <c r="L9" s="4"/>
      <c r="M9" s="4" t="s">
        <v>110</v>
      </c>
      <c r="N9" s="4" t="s">
        <v>111</v>
      </c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 t="s">
        <v>112</v>
      </c>
      <c r="L10" s="4"/>
      <c r="M10" s="4" t="s">
        <v>113</v>
      </c>
      <c r="N10" s="4" t="s">
        <v>114</v>
      </c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 t="s">
        <v>115</v>
      </c>
      <c r="L11" s="4"/>
      <c r="M11" s="4" t="s">
        <v>116</v>
      </c>
      <c r="N11" s="4" t="s">
        <v>117</v>
      </c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 t="s">
        <v>118</v>
      </c>
      <c r="L12" s="4"/>
      <c r="M12" s="4" t="s">
        <v>119</v>
      </c>
      <c r="N12" s="4" t="s">
        <v>120</v>
      </c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 t="s">
        <v>121</v>
      </c>
      <c r="N13" s="4" t="s">
        <v>122</v>
      </c>
    </row>
    <row r="14" spans="1:14" ht="28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 t="s">
        <v>123</v>
      </c>
      <c r="N14" s="4" t="s">
        <v>124</v>
      </c>
    </row>
    <row r="15" spans="1:14" ht="28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 t="s">
        <v>125</v>
      </c>
      <c r="N15" s="4" t="s">
        <v>126</v>
      </c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 t="s">
        <v>127</v>
      </c>
      <c r="N16" s="4" t="s">
        <v>128</v>
      </c>
    </row>
    <row r="17" spans="1:14" ht="28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 t="s">
        <v>129</v>
      </c>
      <c r="N17" s="4" t="s">
        <v>130</v>
      </c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131</v>
      </c>
      <c r="N18" s="4" t="s">
        <v>132</v>
      </c>
    </row>
  </sheetData>
  <sheetProtection sheet="1" objects="1" scenarios="1" sort="0" autoFilter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01"/>
  <sheetViews>
    <sheetView workbookViewId="0"/>
  </sheetViews>
  <sheetFormatPr defaultRowHeight="14.25"/>
  <cols>
    <col min="1" max="1" width="16" style="2" customWidth="1"/>
    <col min="2" max="2" width="19.125" style="2" customWidth="1"/>
    <col min="3" max="3" width="26.625" style="2" customWidth="1"/>
    <col min="4" max="4" width="16" style="2" customWidth="1"/>
    <col min="5" max="5" width="24" style="2" customWidth="1"/>
    <col min="6" max="6" width="22" style="2" customWidth="1"/>
    <col min="7" max="7" width="18" style="2" customWidth="1"/>
    <col min="8" max="8" width="16" style="2" customWidth="1"/>
    <col min="9" max="9" width="14.5" style="2" customWidth="1"/>
    <col min="10" max="11" width="16" style="2" customWidth="1"/>
    <col min="12" max="12" width="23" style="2" customWidth="1"/>
    <col min="13" max="13" width="18.625" style="2" customWidth="1"/>
    <col min="14" max="14" width="14" style="2" customWidth="1"/>
    <col min="15" max="15" width="18.625" style="2" customWidth="1"/>
    <col min="16" max="16" width="16" style="2" customWidth="1"/>
    <col min="17" max="17" width="21" style="2" customWidth="1"/>
    <col min="18" max="18" width="17.75" style="2" customWidth="1"/>
    <col min="19" max="19" width="19.25" style="2" customWidth="1"/>
    <col min="20" max="20" width="16" style="2" customWidth="1"/>
    <col min="21" max="21" width="30" style="2" customWidth="1"/>
    <col min="22" max="22" width="34" style="2" customWidth="1"/>
    <col min="23" max="23" width="52" style="2" customWidth="1"/>
    <col min="24" max="24" width="22" style="2" customWidth="1"/>
    <col min="25" max="25" width="30" style="2" customWidth="1"/>
    <col min="26" max="26" width="24" style="2" customWidth="1"/>
    <col min="27" max="27" width="18" style="2" customWidth="1"/>
    <col min="28" max="28" width="26.5" style="2" customWidth="1"/>
    <col min="29" max="29" width="18.375" style="2" customWidth="1"/>
    <col min="30" max="30" width="18" style="2" customWidth="1"/>
    <col min="31" max="31" width="30" style="2" customWidth="1"/>
    <col min="32" max="32" width="24" style="2" hidden="1" customWidth="1"/>
    <col min="33" max="35" width="16" style="2" hidden="1" customWidth="1"/>
    <col min="36" max="36" width="18.375" style="2" hidden="1" customWidth="1"/>
    <col min="37" max="37" width="32" style="2" hidden="1" customWidth="1"/>
    <col min="38" max="16384" width="9" style="2"/>
  </cols>
  <sheetData>
    <row r="1" spans="1:37" ht="30">
      <c r="A1" s="5" t="s">
        <v>133</v>
      </c>
      <c r="B1" s="5" t="s">
        <v>56</v>
      </c>
      <c r="C1" s="5" t="s">
        <v>134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37</v>
      </c>
      <c r="I1" s="5" t="s">
        <v>38</v>
      </c>
      <c r="J1" s="5" t="s">
        <v>40</v>
      </c>
      <c r="K1" s="5" t="s">
        <v>45</v>
      </c>
      <c r="L1" s="5" t="s">
        <v>42</v>
      </c>
      <c r="M1" s="5" t="s">
        <v>135</v>
      </c>
      <c r="N1" s="5" t="s">
        <v>136</v>
      </c>
      <c r="O1" s="5" t="s">
        <v>137</v>
      </c>
      <c r="P1" s="5" t="s">
        <v>138</v>
      </c>
      <c r="Q1" s="5" t="s">
        <v>139</v>
      </c>
      <c r="R1" s="5" t="s">
        <v>140</v>
      </c>
      <c r="S1" s="5" t="s">
        <v>53</v>
      </c>
      <c r="T1" s="5" t="s">
        <v>141</v>
      </c>
      <c r="U1" s="5" t="s">
        <v>142</v>
      </c>
      <c r="V1" s="5" t="s">
        <v>58</v>
      </c>
      <c r="W1" s="5" t="s">
        <v>59</v>
      </c>
      <c r="X1" s="5" t="s">
        <v>143</v>
      </c>
      <c r="Y1" s="5" t="s">
        <v>144</v>
      </c>
      <c r="Z1" s="5" t="s">
        <v>145</v>
      </c>
      <c r="AA1" s="5" t="s">
        <v>55</v>
      </c>
      <c r="AB1" s="5" t="s">
        <v>146</v>
      </c>
      <c r="AC1" s="5" t="s">
        <v>34</v>
      </c>
      <c r="AD1" s="5" t="s">
        <v>147</v>
      </c>
      <c r="AE1" s="5" t="s">
        <v>36</v>
      </c>
      <c r="AF1" s="5" t="s">
        <v>148</v>
      </c>
      <c r="AG1" s="5" t="s">
        <v>149</v>
      </c>
      <c r="AH1" s="5" t="s">
        <v>150</v>
      </c>
      <c r="AI1" s="5" t="s">
        <v>151</v>
      </c>
      <c r="AJ1" s="5" t="s">
        <v>152</v>
      </c>
      <c r="AK1" s="5" t="s">
        <v>153</v>
      </c>
    </row>
    <row r="2" spans="1:37">
      <c r="A2" s="7"/>
      <c r="B2" s="7"/>
      <c r="C2" s="7"/>
      <c r="D2" s="7"/>
      <c r="E2" s="6" t="str">
        <f>IF($A2="","",IFERROR(INDEX('Competitor Register'!$B$2:$B$101,MATCH($D2,'Competitor Register'!$A$2:$A$101,0)),""))</f>
        <v/>
      </c>
      <c r="F2" s="6" t="str">
        <f>IF($A2="","",IFERROR(INDEX('Competitor Register'!$C$2:$C$101,MATCH($D2,'Competitor Register'!$A$2:$A$101,0)),""))</f>
        <v/>
      </c>
      <c r="G2" s="6" t="str">
        <f>IF($A2="","",IFERROR(INDEX('Competitor Register'!$D$2:$D$101,MATCH($D2,'Competitor Register'!$A$2:$A$101,0)),""))</f>
        <v/>
      </c>
      <c r="H2" s="7"/>
      <c r="I2" s="6" t="str">
        <f>IF($A2="","",IFERROR(INDEX('Market Location Map'!$B$2:$B$101,MATCH($H2,'Market Location Map'!$A$2:$A$101,0)),""))</f>
        <v/>
      </c>
      <c r="J2" s="6" t="str">
        <f>IF($A2="","",IFERROR(INDEX('Market Location Map'!$D$2:$D$101,MATCH($H2,'Market Location Map'!$A$2:$A$101,0)),""))</f>
        <v/>
      </c>
      <c r="K2" s="6" t="str">
        <f>IF($A2="","",IFERROR(INDEX('Market Location Map'!$I$2:$I$101,MATCH($H2,'Market Location Map'!$A$2:$A$101,0)),""))</f>
        <v/>
      </c>
      <c r="L2" s="6" t="str">
        <f>IF($A2="","",IFERROR(INDEX('Market Location Map'!$F$2:$F$101,MATCH($H2,'Market Location Map'!$A$2:$A$101,0)),""))</f>
        <v/>
      </c>
      <c r="M2" s="6" t="str">
        <f>IF($A2="","",IF($K2="","No","Yes"))</f>
        <v/>
      </c>
      <c r="N2" s="7"/>
      <c r="O2" s="7"/>
      <c r="P2" s="7"/>
      <c r="Q2" s="7"/>
      <c r="R2" s="7"/>
      <c r="S2" s="7"/>
      <c r="T2" s="7"/>
      <c r="U2" s="6" t="str">
        <f>IF($A2="","",IF($AK2&lt;&gt;"","INVALID INPUT",IF($G2="Unresolved","UNRESOLVED",IF(OR($F2="Discovery intermediary",$F2="Reference entity"),"CONTEXT / REFERENCE ONLY",IF(OR($N2="No",$O2="No"),"EXCLUDED",IF(OR($N2="Unknown",$O2="Unknown"),"UNRESOLVED",IF($P2="No","EXCLUDED",IF($P2="Unknown","UNRESOLVED",IF(AND($AG2&lt;&gt;"",$AH2&lt;&gt;"",$AI2&lt;&gt;""),"ENTERPRISE + MARKET + LOCATION",IF(AND($AG2&lt;&gt;"",$AH2&lt;&gt;""),"ENTERPRISE + MARKET",IF(AND($AG2&lt;&gt;"",$AI2&lt;&gt;""),"ENTERPRISE + LOCATION",IF(AND($AH2&lt;&gt;"",$AI2&lt;&gt;""),"MARKET + LOCATION",IF($AG2&lt;&gt;"","ENTERPRISE",IF($AH2&lt;&gt;"","MARKET",IF($AI2&lt;&gt;"","LOCATION",IF($L2="Unresolved","UNRESOLVED",IF($AJ2="Yes","UNRESOLVED",IF($T2="Yes","CONTEXT / REFERENCE ONLY","EXCLUDED"))))))))))))))))))</f>
        <v/>
      </c>
      <c r="V2" s="6" t="str">
        <f>IF($A2="","",IF($AK2&lt;&gt;"",$AK2,IF($G2="Unresolved","IDENTITY_BOUNDARY_UNRESOLVED",IF(OR($F2="Discovery intermediary",$F2="Reference entity"),"NON_COMMERCIAL_CONTEXT",IF(OR($N2="No",$O2="No"),"NO_COMMERCIAL_SUBSTITUTION",IF(OR($N2="Unknown",$O2="Unknown"),"SUBSTITUTION_EVIDENCE_MISSING",IF($P2="No","SERVICEABILITY_MISMATCH",IF($P2="Unknown","SERVICEABILITY_EVIDENCE_MISSING",IF(AND($U2&lt;&gt;"UNRESOLVED",$U2&lt;&gt;"EXCLUDED",$U2&lt;&gt;"CONTEXT / REFERENCE ONLY",$U2&lt;&gt;"INVALID INPUT",$AJ2="Yes"),"CONFIRMED_LAYER_WITH_OPEN_EVIDENCE",IF(AND($U2&lt;&gt;"UNRESOLVED",$U2&lt;&gt;"EXCLUDED",$U2&lt;&gt;"CONTEXT / REFERENCE ONLY",$U2&lt;&gt;"INVALID INPUT"),"CONFIRMED_LAYER_ASSIGNMENT",IF($L2="Unresolved","MARKET_BOUNDARY_UNRESOLVED",IF($AJ2="Yes","LAYER_EVIDENCE_MISSING",IF($T2="Yes","NO_LAYER_RELEVANCE_CONTEXT","NO_LAYER_RELEVANCE")))))))))))))</f>
        <v/>
      </c>
      <c r="W2" s="6" t="str">
        <f>IF($A2="","",IFERROR(VLOOKUP($V2,'Controlled Vocabulary'!$M$2:$N$18,2,FALSE),"Review the record."))</f>
        <v/>
      </c>
      <c r="X2" s="6" t="str">
        <f>IF($A2="","",IF($AF2="","",IF(COUNTIF($AF$2:$AF$201,$AF2)&gt;1,"DUPLICATE ACTIVE ASSIGNMENT","")))</f>
        <v/>
      </c>
      <c r="Y2" s="7"/>
      <c r="Z2" s="7"/>
      <c r="AA2" s="7"/>
      <c r="AB2" s="7"/>
      <c r="AC2" s="8"/>
      <c r="AD2" s="7"/>
      <c r="AE2" s="7"/>
      <c r="AF2" s="6" t="str">
        <f>IF($A2="","",IF(AND($B2="Active",$D2&lt;&gt;"",$H2&lt;&gt;""),$D2&amp;"|"&amp;$H2,""))</f>
        <v/>
      </c>
      <c r="AG2" s="6" t="str">
        <f>IF($A2="","",IF($Q2="Yes","ENTERPRISE",""))</f>
        <v/>
      </c>
      <c r="AH2" s="6" t="str">
        <f>IF($A2="","",IF(AND($J2&lt;&gt;"",$L2="Resolved",$R2="Yes"),"MARKET",""))</f>
        <v/>
      </c>
      <c r="AI2" s="6" t="str">
        <f>IF($A2="","",IF(AND($K2&lt;&gt;"",$S2="Yes"),"LOCATION",""))</f>
        <v/>
      </c>
      <c r="AJ2" s="6" t="str">
        <f>IF($A2="","",IF(OR($Q2="Unknown",AND($J2&lt;&gt;"",OR($L2="Unresolved",$R2="Unknown")),AND($K2&lt;&gt;"",$S2="Unknown")),"Yes","No"))</f>
        <v/>
      </c>
      <c r="AK2" s="6" t="str">
        <f>IF($A2="","",IF(OR($A2="",$B2="",$D2="",$E2="",$F2="",$G2="",$H2="",$I2="",$L2="",$N2="",$O2="",$P2="",$Q2="",$R2="",$S2="",$T2=""),"INVALID_REQUIRED_INPUT",IF(OR(AND($B2&lt;&gt;"Active",$B2&lt;&gt;"Superseded"),AND($F2&lt;&gt;"Commercial provider",$F2&lt;&gt;"Discovery intermediary",$F2&lt;&gt;"Reference entity"),AND($G2&lt;&gt;"Resolved",$G2&lt;&gt;"Unresolved"),AND($I2&lt;&gt;"Existing",$I2&lt;&gt;"Planned",$I2&lt;&gt;"Inactive"),AND($L2&lt;&gt;"Resolved",$L2&lt;&gt;"Unresolved",$L2&lt;&gt;"Not applicable"),AND($N2&lt;&gt;"Yes",$N2&lt;&gt;"No",$N2&lt;&gt;"Unknown"),AND($O2&lt;&gt;"Yes",$O2&lt;&gt;"No",$O2&lt;&gt;"Unknown"),AND($P2&lt;&gt;"Yes",$P2&lt;&gt;"No",$P2&lt;&gt;"Unknown"),AND($Q2&lt;&gt;"Yes",$Q2&lt;&gt;"No",$Q2&lt;&gt;"Unknown"),AND($R2&lt;&gt;"Yes",$R2&lt;&gt;"No",$R2&lt;&gt;"Unknown"),AND($S2&lt;&gt;"Yes",$S2&lt;&gt;"No",$S2&lt;&gt;"Unknown",$S2&lt;&gt;"Not applicable"),AND($T2&lt;&gt;"Yes",$T2&lt;&gt;"No"),AND($AA2&lt;&gt;"",$AA2&lt;&gt;"Organic",$AA2&lt;&gt;"Local pack / Maps",$AA2&lt;&gt;"Paid search",$AA2&lt;&gt;"Shopping",$AA2&lt;&gt;"AI answer",$AA2&lt;&gt;"Marketplace",$AA2&lt;&gt;"Directory",$AA2&lt;&gt;"Other")),"UNSUPPORTED_CONTROLLED_VALUE",IF(AND($B2="Active",$I2="Inactive"),"INVALID_SCOPE_COMBINATION",IF($X2="DUPLICATE ACTIVE ASSIGNMENT","INVALID_SCOPE_COMBINATION",IF(AND($L2="Not applicable",$R2&lt;&gt;"No"),"INVALID_SCOPE_COMBINATION",IF(AND($M2="No",$S2&lt;&gt;"Not applicable"),"INVALID_LOCATION_EVIDENCE",IF(AND($M2="Yes",$S2="Not applicable"),"INVALID_LOCATION_EVIDENCE",""))))))))</f>
        <v/>
      </c>
    </row>
    <row r="3" spans="1:37">
      <c r="A3" s="7"/>
      <c r="B3" s="7"/>
      <c r="C3" s="7"/>
      <c r="D3" s="7"/>
      <c r="E3" s="6" t="str">
        <f>IF($A3="","",IFERROR(INDEX('Competitor Register'!$B$2:$B$101,MATCH($D3,'Competitor Register'!$A$2:$A$101,0)),""))</f>
        <v/>
      </c>
      <c r="F3" s="6" t="str">
        <f>IF($A3="","",IFERROR(INDEX('Competitor Register'!$C$2:$C$101,MATCH($D3,'Competitor Register'!$A$2:$A$101,0)),""))</f>
        <v/>
      </c>
      <c r="G3" s="6" t="str">
        <f>IF($A3="","",IFERROR(INDEX('Competitor Register'!$D$2:$D$101,MATCH($D3,'Competitor Register'!$A$2:$A$101,0)),""))</f>
        <v/>
      </c>
      <c r="H3" s="7"/>
      <c r="I3" s="6" t="str">
        <f>IF($A3="","",IFERROR(INDEX('Market Location Map'!$B$2:$B$101,MATCH($H3,'Market Location Map'!$A$2:$A$101,0)),""))</f>
        <v/>
      </c>
      <c r="J3" s="6" t="str">
        <f>IF($A3="","",IFERROR(INDEX('Market Location Map'!$D$2:$D$101,MATCH($H3,'Market Location Map'!$A$2:$A$101,0)),""))</f>
        <v/>
      </c>
      <c r="K3" s="6" t="str">
        <f>IF($A3="","",IFERROR(INDEX('Market Location Map'!$I$2:$I$101,MATCH($H3,'Market Location Map'!$A$2:$A$101,0)),""))</f>
        <v/>
      </c>
      <c r="L3" s="6" t="str">
        <f>IF($A3="","",IFERROR(INDEX('Market Location Map'!$F$2:$F$101,MATCH($H3,'Market Location Map'!$A$2:$A$101,0)),""))</f>
        <v/>
      </c>
      <c r="M3" s="6" t="str">
        <f>IF($A3="","",IF($K3="","No","Yes"))</f>
        <v/>
      </c>
      <c r="N3" s="7"/>
      <c r="O3" s="7"/>
      <c r="P3" s="7"/>
      <c r="Q3" s="7"/>
      <c r="R3" s="7"/>
      <c r="S3" s="7"/>
      <c r="T3" s="7"/>
      <c r="U3" s="6" t="str">
        <f>IF($A3="","",IF($AK3&lt;&gt;"","INVALID INPUT",IF($G3="Unresolved","UNRESOLVED",IF(OR($F3="Discovery intermediary",$F3="Reference entity"),"CONTEXT / REFERENCE ONLY",IF(OR($N3="No",$O3="No"),"EXCLUDED",IF(OR($N3="Unknown",$O3="Unknown"),"UNRESOLVED",IF($P3="No","EXCLUDED",IF($P3="Unknown","UNRESOLVED",IF(AND($AG3&lt;&gt;"",$AH3&lt;&gt;"",$AI3&lt;&gt;""),"ENTERPRISE + MARKET + LOCATION",IF(AND($AG3&lt;&gt;"",$AH3&lt;&gt;""),"ENTERPRISE + MARKET",IF(AND($AG3&lt;&gt;"",$AI3&lt;&gt;""),"ENTERPRISE + LOCATION",IF(AND($AH3&lt;&gt;"",$AI3&lt;&gt;""),"MARKET + LOCATION",IF($AG3&lt;&gt;"","ENTERPRISE",IF($AH3&lt;&gt;"","MARKET",IF($AI3&lt;&gt;"","LOCATION",IF($L3="Unresolved","UNRESOLVED",IF($AJ3="Yes","UNRESOLVED",IF($T3="Yes","CONTEXT / REFERENCE ONLY","EXCLUDED"))))))))))))))))))</f>
        <v/>
      </c>
      <c r="V3" s="6" t="str">
        <f>IF($A3="","",IF($AK3&lt;&gt;"",$AK3,IF($G3="Unresolved","IDENTITY_BOUNDARY_UNRESOLVED",IF(OR($F3="Discovery intermediary",$F3="Reference entity"),"NON_COMMERCIAL_CONTEXT",IF(OR($N3="No",$O3="No"),"NO_COMMERCIAL_SUBSTITUTION",IF(OR($N3="Unknown",$O3="Unknown"),"SUBSTITUTION_EVIDENCE_MISSING",IF($P3="No","SERVICEABILITY_MISMATCH",IF($P3="Unknown","SERVICEABILITY_EVIDENCE_MISSING",IF(AND($U3&lt;&gt;"UNRESOLVED",$U3&lt;&gt;"EXCLUDED",$U3&lt;&gt;"CONTEXT / REFERENCE ONLY",$U3&lt;&gt;"INVALID INPUT",$AJ3="Yes"),"CONFIRMED_LAYER_WITH_OPEN_EVIDENCE",IF(AND($U3&lt;&gt;"UNRESOLVED",$U3&lt;&gt;"EXCLUDED",$U3&lt;&gt;"CONTEXT / REFERENCE ONLY",$U3&lt;&gt;"INVALID INPUT"),"CONFIRMED_LAYER_ASSIGNMENT",IF($L3="Unresolved","MARKET_BOUNDARY_UNRESOLVED",IF($AJ3="Yes","LAYER_EVIDENCE_MISSING",IF($T3="Yes","NO_LAYER_RELEVANCE_CONTEXT","NO_LAYER_RELEVANCE")))))))))))))</f>
        <v/>
      </c>
      <c r="W3" s="6" t="str">
        <f>IF($A3="","",IFERROR(VLOOKUP($V3,'Controlled Vocabulary'!$M$2:$N$18,2,FALSE),"Review the record."))</f>
        <v/>
      </c>
      <c r="X3" s="6" t="str">
        <f>IF($A3="","",IF($AF3="","",IF(COUNTIF($AF$2:$AF$201,$AF3)&gt;1,"DUPLICATE ACTIVE ASSIGNMENT","")))</f>
        <v/>
      </c>
      <c r="Y3" s="7"/>
      <c r="Z3" s="7"/>
      <c r="AA3" s="7"/>
      <c r="AB3" s="7"/>
      <c r="AC3" s="8"/>
      <c r="AD3" s="7"/>
      <c r="AE3" s="7"/>
      <c r="AF3" s="6" t="str">
        <f>IF($A3="","",IF(AND($B3="Active",$D3&lt;&gt;"",$H3&lt;&gt;""),$D3&amp;"|"&amp;$H3,""))</f>
        <v/>
      </c>
      <c r="AG3" s="6" t="str">
        <f>IF($A3="","",IF($Q3="Yes","ENTERPRISE",""))</f>
        <v/>
      </c>
      <c r="AH3" s="6" t="str">
        <f>IF($A3="","",IF(AND($J3&lt;&gt;"",$L3="Resolved",$R3="Yes"),"MARKET",""))</f>
        <v/>
      </c>
      <c r="AI3" s="6" t="str">
        <f>IF($A3="","",IF(AND($K3&lt;&gt;"",$S3="Yes"),"LOCATION",""))</f>
        <v/>
      </c>
      <c r="AJ3" s="6" t="str">
        <f>IF($A3="","",IF(OR($Q3="Unknown",AND($J3&lt;&gt;"",OR($L3="Unresolved",$R3="Unknown")),AND($K3&lt;&gt;"",$S3="Unknown")),"Yes","No"))</f>
        <v/>
      </c>
      <c r="AK3" s="6" t="str">
        <f>IF($A3="","",IF(OR($A3="",$B3="",$D3="",$E3="",$F3="",$G3="",$H3="",$I3="",$L3="",$N3="",$O3="",$P3="",$Q3="",$R3="",$S3="",$T3=""),"INVALID_REQUIRED_INPUT",IF(OR(AND($B3&lt;&gt;"Active",$B3&lt;&gt;"Superseded"),AND($F3&lt;&gt;"Commercial provider",$F3&lt;&gt;"Discovery intermediary",$F3&lt;&gt;"Reference entity"),AND($G3&lt;&gt;"Resolved",$G3&lt;&gt;"Unresolved"),AND($I3&lt;&gt;"Existing",$I3&lt;&gt;"Planned",$I3&lt;&gt;"Inactive"),AND($L3&lt;&gt;"Resolved",$L3&lt;&gt;"Unresolved",$L3&lt;&gt;"Not applicable"),AND($N3&lt;&gt;"Yes",$N3&lt;&gt;"No",$N3&lt;&gt;"Unknown"),AND($O3&lt;&gt;"Yes",$O3&lt;&gt;"No",$O3&lt;&gt;"Unknown"),AND($P3&lt;&gt;"Yes",$P3&lt;&gt;"No",$P3&lt;&gt;"Unknown"),AND($Q3&lt;&gt;"Yes",$Q3&lt;&gt;"No",$Q3&lt;&gt;"Unknown"),AND($R3&lt;&gt;"Yes",$R3&lt;&gt;"No",$R3&lt;&gt;"Unknown"),AND($S3&lt;&gt;"Yes",$S3&lt;&gt;"No",$S3&lt;&gt;"Unknown",$S3&lt;&gt;"Not applicable"),AND($T3&lt;&gt;"Yes",$T3&lt;&gt;"No"),AND($AA3&lt;&gt;"",$AA3&lt;&gt;"Organic",$AA3&lt;&gt;"Local pack / Maps",$AA3&lt;&gt;"Paid search",$AA3&lt;&gt;"Shopping",$AA3&lt;&gt;"AI answer",$AA3&lt;&gt;"Marketplace",$AA3&lt;&gt;"Directory",$AA3&lt;&gt;"Other")),"UNSUPPORTED_CONTROLLED_VALUE",IF(AND($B3="Active",$I3="Inactive"),"INVALID_SCOPE_COMBINATION",IF($X3="DUPLICATE ACTIVE ASSIGNMENT","INVALID_SCOPE_COMBINATION",IF(AND($L3="Not applicable",$R3&lt;&gt;"No"),"INVALID_SCOPE_COMBINATION",IF(AND($M3="No",$S3&lt;&gt;"Not applicable"),"INVALID_LOCATION_EVIDENCE",IF(AND($M3="Yes",$S3="Not applicable"),"INVALID_LOCATION_EVIDENCE",""))))))))</f>
        <v/>
      </c>
    </row>
    <row r="4" spans="1:37">
      <c r="A4" s="7"/>
      <c r="B4" s="7"/>
      <c r="C4" s="7"/>
      <c r="D4" s="7"/>
      <c r="E4" s="6" t="str">
        <f>IF($A4="","",IFERROR(INDEX('Competitor Register'!$B$2:$B$101,MATCH($D4,'Competitor Register'!$A$2:$A$101,0)),""))</f>
        <v/>
      </c>
      <c r="F4" s="6" t="str">
        <f>IF($A4="","",IFERROR(INDEX('Competitor Register'!$C$2:$C$101,MATCH($D4,'Competitor Register'!$A$2:$A$101,0)),""))</f>
        <v/>
      </c>
      <c r="G4" s="6" t="str">
        <f>IF($A4="","",IFERROR(INDEX('Competitor Register'!$D$2:$D$101,MATCH($D4,'Competitor Register'!$A$2:$A$101,0)),""))</f>
        <v/>
      </c>
      <c r="H4" s="7"/>
      <c r="I4" s="6" t="str">
        <f>IF($A4="","",IFERROR(INDEX('Market Location Map'!$B$2:$B$101,MATCH($H4,'Market Location Map'!$A$2:$A$101,0)),""))</f>
        <v/>
      </c>
      <c r="J4" s="6" t="str">
        <f>IF($A4="","",IFERROR(INDEX('Market Location Map'!$D$2:$D$101,MATCH($H4,'Market Location Map'!$A$2:$A$101,0)),""))</f>
        <v/>
      </c>
      <c r="K4" s="6" t="str">
        <f>IF($A4="","",IFERROR(INDEX('Market Location Map'!$I$2:$I$101,MATCH($H4,'Market Location Map'!$A$2:$A$101,0)),""))</f>
        <v/>
      </c>
      <c r="L4" s="6" t="str">
        <f>IF($A4="","",IFERROR(INDEX('Market Location Map'!$F$2:$F$101,MATCH($H4,'Market Location Map'!$A$2:$A$101,0)),""))</f>
        <v/>
      </c>
      <c r="M4" s="6" t="str">
        <f>IF($A4="","",IF($K4="","No","Yes"))</f>
        <v/>
      </c>
      <c r="N4" s="7"/>
      <c r="O4" s="7"/>
      <c r="P4" s="7"/>
      <c r="Q4" s="7"/>
      <c r="R4" s="7"/>
      <c r="S4" s="7"/>
      <c r="T4" s="7"/>
      <c r="U4" s="6" t="str">
        <f>IF($A4="","",IF($AK4&lt;&gt;"","INVALID INPUT",IF($G4="Unresolved","UNRESOLVED",IF(OR($F4="Discovery intermediary",$F4="Reference entity"),"CONTEXT / REFERENCE ONLY",IF(OR($N4="No",$O4="No"),"EXCLUDED",IF(OR($N4="Unknown",$O4="Unknown"),"UNRESOLVED",IF($P4="No","EXCLUDED",IF($P4="Unknown","UNRESOLVED",IF(AND($AG4&lt;&gt;"",$AH4&lt;&gt;"",$AI4&lt;&gt;""),"ENTERPRISE + MARKET + LOCATION",IF(AND($AG4&lt;&gt;"",$AH4&lt;&gt;""),"ENTERPRISE + MARKET",IF(AND($AG4&lt;&gt;"",$AI4&lt;&gt;""),"ENTERPRISE + LOCATION",IF(AND($AH4&lt;&gt;"",$AI4&lt;&gt;""),"MARKET + LOCATION",IF($AG4&lt;&gt;"","ENTERPRISE",IF($AH4&lt;&gt;"","MARKET",IF($AI4&lt;&gt;"","LOCATION",IF($L4="Unresolved","UNRESOLVED",IF($AJ4="Yes","UNRESOLVED",IF($T4="Yes","CONTEXT / REFERENCE ONLY","EXCLUDED"))))))))))))))))))</f>
        <v/>
      </c>
      <c r="V4" s="6" t="str">
        <f>IF($A4="","",IF($AK4&lt;&gt;"",$AK4,IF($G4="Unresolved","IDENTITY_BOUNDARY_UNRESOLVED",IF(OR($F4="Discovery intermediary",$F4="Reference entity"),"NON_COMMERCIAL_CONTEXT",IF(OR($N4="No",$O4="No"),"NO_COMMERCIAL_SUBSTITUTION",IF(OR($N4="Unknown",$O4="Unknown"),"SUBSTITUTION_EVIDENCE_MISSING",IF($P4="No","SERVICEABILITY_MISMATCH",IF($P4="Unknown","SERVICEABILITY_EVIDENCE_MISSING",IF(AND($U4&lt;&gt;"UNRESOLVED",$U4&lt;&gt;"EXCLUDED",$U4&lt;&gt;"CONTEXT / REFERENCE ONLY",$U4&lt;&gt;"INVALID INPUT",$AJ4="Yes"),"CONFIRMED_LAYER_WITH_OPEN_EVIDENCE",IF(AND($U4&lt;&gt;"UNRESOLVED",$U4&lt;&gt;"EXCLUDED",$U4&lt;&gt;"CONTEXT / REFERENCE ONLY",$U4&lt;&gt;"INVALID INPUT"),"CONFIRMED_LAYER_ASSIGNMENT",IF($L4="Unresolved","MARKET_BOUNDARY_UNRESOLVED",IF($AJ4="Yes","LAYER_EVIDENCE_MISSING",IF($T4="Yes","NO_LAYER_RELEVANCE_CONTEXT","NO_LAYER_RELEVANCE")))))))))))))</f>
        <v/>
      </c>
      <c r="W4" s="6" t="str">
        <f>IF($A4="","",IFERROR(VLOOKUP($V4,'Controlled Vocabulary'!$M$2:$N$18,2,FALSE),"Review the record."))</f>
        <v/>
      </c>
      <c r="X4" s="6" t="str">
        <f>IF($A4="","",IF($AF4="","",IF(COUNTIF($AF$2:$AF$201,$AF4)&gt;1,"DUPLICATE ACTIVE ASSIGNMENT","")))</f>
        <v/>
      </c>
      <c r="Y4" s="7"/>
      <c r="Z4" s="7"/>
      <c r="AA4" s="7"/>
      <c r="AB4" s="7"/>
      <c r="AC4" s="8"/>
      <c r="AD4" s="7"/>
      <c r="AE4" s="7"/>
      <c r="AF4" s="6" t="str">
        <f>IF($A4="","",IF(AND($B4="Active",$D4&lt;&gt;"",$H4&lt;&gt;""),$D4&amp;"|"&amp;$H4,""))</f>
        <v/>
      </c>
      <c r="AG4" s="6" t="str">
        <f>IF($A4="","",IF($Q4="Yes","ENTERPRISE",""))</f>
        <v/>
      </c>
      <c r="AH4" s="6" t="str">
        <f>IF($A4="","",IF(AND($J4&lt;&gt;"",$L4="Resolved",$R4="Yes"),"MARKET",""))</f>
        <v/>
      </c>
      <c r="AI4" s="6" t="str">
        <f>IF($A4="","",IF(AND($K4&lt;&gt;"",$S4="Yes"),"LOCATION",""))</f>
        <v/>
      </c>
      <c r="AJ4" s="6" t="str">
        <f>IF($A4="","",IF(OR($Q4="Unknown",AND($J4&lt;&gt;"",OR($L4="Unresolved",$R4="Unknown")),AND($K4&lt;&gt;"",$S4="Unknown")),"Yes","No"))</f>
        <v/>
      </c>
      <c r="AK4" s="6" t="str">
        <f>IF($A4="","",IF(OR($A4="",$B4="",$D4="",$E4="",$F4="",$G4="",$H4="",$I4="",$L4="",$N4="",$O4="",$P4="",$Q4="",$R4="",$S4="",$T4=""),"INVALID_REQUIRED_INPUT",IF(OR(AND($B4&lt;&gt;"Active",$B4&lt;&gt;"Superseded"),AND($F4&lt;&gt;"Commercial provider",$F4&lt;&gt;"Discovery intermediary",$F4&lt;&gt;"Reference entity"),AND($G4&lt;&gt;"Resolved",$G4&lt;&gt;"Unresolved"),AND($I4&lt;&gt;"Existing",$I4&lt;&gt;"Planned",$I4&lt;&gt;"Inactive"),AND($L4&lt;&gt;"Resolved",$L4&lt;&gt;"Unresolved",$L4&lt;&gt;"Not applicable"),AND($N4&lt;&gt;"Yes",$N4&lt;&gt;"No",$N4&lt;&gt;"Unknown"),AND($O4&lt;&gt;"Yes",$O4&lt;&gt;"No",$O4&lt;&gt;"Unknown"),AND($P4&lt;&gt;"Yes",$P4&lt;&gt;"No",$P4&lt;&gt;"Unknown"),AND($Q4&lt;&gt;"Yes",$Q4&lt;&gt;"No",$Q4&lt;&gt;"Unknown"),AND($R4&lt;&gt;"Yes",$R4&lt;&gt;"No",$R4&lt;&gt;"Unknown"),AND($S4&lt;&gt;"Yes",$S4&lt;&gt;"No",$S4&lt;&gt;"Unknown",$S4&lt;&gt;"Not applicable"),AND($T4&lt;&gt;"Yes",$T4&lt;&gt;"No"),AND($AA4&lt;&gt;"",$AA4&lt;&gt;"Organic",$AA4&lt;&gt;"Local pack / Maps",$AA4&lt;&gt;"Paid search",$AA4&lt;&gt;"Shopping",$AA4&lt;&gt;"AI answer",$AA4&lt;&gt;"Marketplace",$AA4&lt;&gt;"Directory",$AA4&lt;&gt;"Other")),"UNSUPPORTED_CONTROLLED_VALUE",IF(AND($B4="Active",$I4="Inactive"),"INVALID_SCOPE_COMBINATION",IF($X4="DUPLICATE ACTIVE ASSIGNMENT","INVALID_SCOPE_COMBINATION",IF(AND($L4="Not applicable",$R4&lt;&gt;"No"),"INVALID_SCOPE_COMBINATION",IF(AND($M4="No",$S4&lt;&gt;"Not applicable"),"INVALID_LOCATION_EVIDENCE",IF(AND($M4="Yes",$S4="Not applicable"),"INVALID_LOCATION_EVIDENCE",""))))))))</f>
        <v/>
      </c>
    </row>
    <row r="5" spans="1:37">
      <c r="A5" s="7"/>
      <c r="B5" s="7"/>
      <c r="C5" s="7"/>
      <c r="D5" s="7"/>
      <c r="E5" s="6" t="str">
        <f>IF($A5="","",IFERROR(INDEX('Competitor Register'!$B$2:$B$101,MATCH($D5,'Competitor Register'!$A$2:$A$101,0)),""))</f>
        <v/>
      </c>
      <c r="F5" s="6" t="str">
        <f>IF($A5="","",IFERROR(INDEX('Competitor Register'!$C$2:$C$101,MATCH($D5,'Competitor Register'!$A$2:$A$101,0)),""))</f>
        <v/>
      </c>
      <c r="G5" s="6" t="str">
        <f>IF($A5="","",IFERROR(INDEX('Competitor Register'!$D$2:$D$101,MATCH($D5,'Competitor Register'!$A$2:$A$101,0)),""))</f>
        <v/>
      </c>
      <c r="H5" s="7"/>
      <c r="I5" s="6" t="str">
        <f>IF($A5="","",IFERROR(INDEX('Market Location Map'!$B$2:$B$101,MATCH($H5,'Market Location Map'!$A$2:$A$101,0)),""))</f>
        <v/>
      </c>
      <c r="J5" s="6" t="str">
        <f>IF($A5="","",IFERROR(INDEX('Market Location Map'!$D$2:$D$101,MATCH($H5,'Market Location Map'!$A$2:$A$101,0)),""))</f>
        <v/>
      </c>
      <c r="K5" s="6" t="str">
        <f>IF($A5="","",IFERROR(INDEX('Market Location Map'!$I$2:$I$101,MATCH($H5,'Market Location Map'!$A$2:$A$101,0)),""))</f>
        <v/>
      </c>
      <c r="L5" s="6" t="str">
        <f>IF($A5="","",IFERROR(INDEX('Market Location Map'!$F$2:$F$101,MATCH($H5,'Market Location Map'!$A$2:$A$101,0)),""))</f>
        <v/>
      </c>
      <c r="M5" s="6" t="str">
        <f>IF($A5="","",IF($K5="","No","Yes"))</f>
        <v/>
      </c>
      <c r="N5" s="7"/>
      <c r="O5" s="7"/>
      <c r="P5" s="7"/>
      <c r="Q5" s="7"/>
      <c r="R5" s="7"/>
      <c r="S5" s="7"/>
      <c r="T5" s="7"/>
      <c r="U5" s="6" t="str">
        <f>IF($A5="","",IF($AK5&lt;&gt;"","INVALID INPUT",IF($G5="Unresolved","UNRESOLVED",IF(OR($F5="Discovery intermediary",$F5="Reference entity"),"CONTEXT / REFERENCE ONLY",IF(OR($N5="No",$O5="No"),"EXCLUDED",IF(OR($N5="Unknown",$O5="Unknown"),"UNRESOLVED",IF($P5="No","EXCLUDED",IF($P5="Unknown","UNRESOLVED",IF(AND($AG5&lt;&gt;"",$AH5&lt;&gt;"",$AI5&lt;&gt;""),"ENTERPRISE + MARKET + LOCATION",IF(AND($AG5&lt;&gt;"",$AH5&lt;&gt;""),"ENTERPRISE + MARKET",IF(AND($AG5&lt;&gt;"",$AI5&lt;&gt;""),"ENTERPRISE + LOCATION",IF(AND($AH5&lt;&gt;"",$AI5&lt;&gt;""),"MARKET + LOCATION",IF($AG5&lt;&gt;"","ENTERPRISE",IF($AH5&lt;&gt;"","MARKET",IF($AI5&lt;&gt;"","LOCATION",IF($L5="Unresolved","UNRESOLVED",IF($AJ5="Yes","UNRESOLVED",IF($T5="Yes","CONTEXT / REFERENCE ONLY","EXCLUDED"))))))))))))))))))</f>
        <v/>
      </c>
      <c r="V5" s="6" t="str">
        <f>IF($A5="","",IF($AK5&lt;&gt;"",$AK5,IF($G5="Unresolved","IDENTITY_BOUNDARY_UNRESOLVED",IF(OR($F5="Discovery intermediary",$F5="Reference entity"),"NON_COMMERCIAL_CONTEXT",IF(OR($N5="No",$O5="No"),"NO_COMMERCIAL_SUBSTITUTION",IF(OR($N5="Unknown",$O5="Unknown"),"SUBSTITUTION_EVIDENCE_MISSING",IF($P5="No","SERVICEABILITY_MISMATCH",IF($P5="Unknown","SERVICEABILITY_EVIDENCE_MISSING",IF(AND($U5&lt;&gt;"UNRESOLVED",$U5&lt;&gt;"EXCLUDED",$U5&lt;&gt;"CONTEXT / REFERENCE ONLY",$U5&lt;&gt;"INVALID INPUT",$AJ5="Yes"),"CONFIRMED_LAYER_WITH_OPEN_EVIDENCE",IF(AND($U5&lt;&gt;"UNRESOLVED",$U5&lt;&gt;"EXCLUDED",$U5&lt;&gt;"CONTEXT / REFERENCE ONLY",$U5&lt;&gt;"INVALID INPUT"),"CONFIRMED_LAYER_ASSIGNMENT",IF($L5="Unresolved","MARKET_BOUNDARY_UNRESOLVED",IF($AJ5="Yes","LAYER_EVIDENCE_MISSING",IF($T5="Yes","NO_LAYER_RELEVANCE_CONTEXT","NO_LAYER_RELEVANCE")))))))))))))</f>
        <v/>
      </c>
      <c r="W5" s="6" t="str">
        <f>IF($A5="","",IFERROR(VLOOKUP($V5,'Controlled Vocabulary'!$M$2:$N$18,2,FALSE),"Review the record."))</f>
        <v/>
      </c>
      <c r="X5" s="6" t="str">
        <f>IF($A5="","",IF($AF5="","",IF(COUNTIF($AF$2:$AF$201,$AF5)&gt;1,"DUPLICATE ACTIVE ASSIGNMENT","")))</f>
        <v/>
      </c>
      <c r="Y5" s="7"/>
      <c r="Z5" s="7"/>
      <c r="AA5" s="7"/>
      <c r="AB5" s="7"/>
      <c r="AC5" s="8"/>
      <c r="AD5" s="7"/>
      <c r="AE5" s="7"/>
      <c r="AF5" s="6" t="str">
        <f>IF($A5="","",IF(AND($B5="Active",$D5&lt;&gt;"",$H5&lt;&gt;""),$D5&amp;"|"&amp;$H5,""))</f>
        <v/>
      </c>
      <c r="AG5" s="6" t="str">
        <f>IF($A5="","",IF($Q5="Yes","ENTERPRISE",""))</f>
        <v/>
      </c>
      <c r="AH5" s="6" t="str">
        <f>IF($A5="","",IF(AND($J5&lt;&gt;"",$L5="Resolved",$R5="Yes"),"MARKET",""))</f>
        <v/>
      </c>
      <c r="AI5" s="6" t="str">
        <f>IF($A5="","",IF(AND($K5&lt;&gt;"",$S5="Yes"),"LOCATION",""))</f>
        <v/>
      </c>
      <c r="AJ5" s="6" t="str">
        <f>IF($A5="","",IF(OR($Q5="Unknown",AND($J5&lt;&gt;"",OR($L5="Unresolved",$R5="Unknown")),AND($K5&lt;&gt;"",$S5="Unknown")),"Yes","No"))</f>
        <v/>
      </c>
      <c r="AK5" s="6" t="str">
        <f>IF($A5="","",IF(OR($A5="",$B5="",$D5="",$E5="",$F5="",$G5="",$H5="",$I5="",$L5="",$N5="",$O5="",$P5="",$Q5="",$R5="",$S5="",$T5=""),"INVALID_REQUIRED_INPUT",IF(OR(AND($B5&lt;&gt;"Active",$B5&lt;&gt;"Superseded"),AND($F5&lt;&gt;"Commercial provider",$F5&lt;&gt;"Discovery intermediary",$F5&lt;&gt;"Reference entity"),AND($G5&lt;&gt;"Resolved",$G5&lt;&gt;"Unresolved"),AND($I5&lt;&gt;"Existing",$I5&lt;&gt;"Planned",$I5&lt;&gt;"Inactive"),AND($L5&lt;&gt;"Resolved",$L5&lt;&gt;"Unresolved",$L5&lt;&gt;"Not applicable"),AND($N5&lt;&gt;"Yes",$N5&lt;&gt;"No",$N5&lt;&gt;"Unknown"),AND($O5&lt;&gt;"Yes",$O5&lt;&gt;"No",$O5&lt;&gt;"Unknown"),AND($P5&lt;&gt;"Yes",$P5&lt;&gt;"No",$P5&lt;&gt;"Unknown"),AND($Q5&lt;&gt;"Yes",$Q5&lt;&gt;"No",$Q5&lt;&gt;"Unknown"),AND($R5&lt;&gt;"Yes",$R5&lt;&gt;"No",$R5&lt;&gt;"Unknown"),AND($S5&lt;&gt;"Yes",$S5&lt;&gt;"No",$S5&lt;&gt;"Unknown",$S5&lt;&gt;"Not applicable"),AND($T5&lt;&gt;"Yes",$T5&lt;&gt;"No"),AND($AA5&lt;&gt;"",$AA5&lt;&gt;"Organic",$AA5&lt;&gt;"Local pack / Maps",$AA5&lt;&gt;"Paid search",$AA5&lt;&gt;"Shopping",$AA5&lt;&gt;"AI answer",$AA5&lt;&gt;"Marketplace",$AA5&lt;&gt;"Directory",$AA5&lt;&gt;"Other")),"UNSUPPORTED_CONTROLLED_VALUE",IF(AND($B5="Active",$I5="Inactive"),"INVALID_SCOPE_COMBINATION",IF($X5="DUPLICATE ACTIVE ASSIGNMENT","INVALID_SCOPE_COMBINATION",IF(AND($L5="Not applicable",$R5&lt;&gt;"No"),"INVALID_SCOPE_COMBINATION",IF(AND($M5="No",$S5&lt;&gt;"Not applicable"),"INVALID_LOCATION_EVIDENCE",IF(AND($M5="Yes",$S5="Not applicable"),"INVALID_LOCATION_EVIDENCE",""))))))))</f>
        <v/>
      </c>
    </row>
    <row r="6" spans="1:37">
      <c r="A6" s="7"/>
      <c r="B6" s="7"/>
      <c r="C6" s="7"/>
      <c r="D6" s="7"/>
      <c r="E6" s="6" t="str">
        <f>IF($A6="","",IFERROR(INDEX('Competitor Register'!$B$2:$B$101,MATCH($D6,'Competitor Register'!$A$2:$A$101,0)),""))</f>
        <v/>
      </c>
      <c r="F6" s="6" t="str">
        <f>IF($A6="","",IFERROR(INDEX('Competitor Register'!$C$2:$C$101,MATCH($D6,'Competitor Register'!$A$2:$A$101,0)),""))</f>
        <v/>
      </c>
      <c r="G6" s="6" t="str">
        <f>IF($A6="","",IFERROR(INDEX('Competitor Register'!$D$2:$D$101,MATCH($D6,'Competitor Register'!$A$2:$A$101,0)),""))</f>
        <v/>
      </c>
      <c r="H6" s="7"/>
      <c r="I6" s="6" t="str">
        <f>IF($A6="","",IFERROR(INDEX('Market Location Map'!$B$2:$B$101,MATCH($H6,'Market Location Map'!$A$2:$A$101,0)),""))</f>
        <v/>
      </c>
      <c r="J6" s="6" t="str">
        <f>IF($A6="","",IFERROR(INDEX('Market Location Map'!$D$2:$D$101,MATCH($H6,'Market Location Map'!$A$2:$A$101,0)),""))</f>
        <v/>
      </c>
      <c r="K6" s="6" t="str">
        <f>IF($A6="","",IFERROR(INDEX('Market Location Map'!$I$2:$I$101,MATCH($H6,'Market Location Map'!$A$2:$A$101,0)),""))</f>
        <v/>
      </c>
      <c r="L6" s="6" t="str">
        <f>IF($A6="","",IFERROR(INDEX('Market Location Map'!$F$2:$F$101,MATCH($H6,'Market Location Map'!$A$2:$A$101,0)),""))</f>
        <v/>
      </c>
      <c r="M6" s="6" t="str">
        <f>IF($A6="","",IF($K6="","No","Yes"))</f>
        <v/>
      </c>
      <c r="N6" s="7"/>
      <c r="O6" s="7"/>
      <c r="P6" s="7"/>
      <c r="Q6" s="7"/>
      <c r="R6" s="7"/>
      <c r="S6" s="7"/>
      <c r="T6" s="7"/>
      <c r="U6" s="6" t="str">
        <f>IF($A6="","",IF($AK6&lt;&gt;"","INVALID INPUT",IF($G6="Unresolved","UNRESOLVED",IF(OR($F6="Discovery intermediary",$F6="Reference entity"),"CONTEXT / REFERENCE ONLY",IF(OR($N6="No",$O6="No"),"EXCLUDED",IF(OR($N6="Unknown",$O6="Unknown"),"UNRESOLVED",IF($P6="No","EXCLUDED",IF($P6="Unknown","UNRESOLVED",IF(AND($AG6&lt;&gt;"",$AH6&lt;&gt;"",$AI6&lt;&gt;""),"ENTERPRISE + MARKET + LOCATION",IF(AND($AG6&lt;&gt;"",$AH6&lt;&gt;""),"ENTERPRISE + MARKET",IF(AND($AG6&lt;&gt;"",$AI6&lt;&gt;""),"ENTERPRISE + LOCATION",IF(AND($AH6&lt;&gt;"",$AI6&lt;&gt;""),"MARKET + LOCATION",IF($AG6&lt;&gt;"","ENTERPRISE",IF($AH6&lt;&gt;"","MARKET",IF($AI6&lt;&gt;"","LOCATION",IF($L6="Unresolved","UNRESOLVED",IF($AJ6="Yes","UNRESOLVED",IF($T6="Yes","CONTEXT / REFERENCE ONLY","EXCLUDED"))))))))))))))))))</f>
        <v/>
      </c>
      <c r="V6" s="6" t="str">
        <f>IF($A6="","",IF($AK6&lt;&gt;"",$AK6,IF($G6="Unresolved","IDENTITY_BOUNDARY_UNRESOLVED",IF(OR($F6="Discovery intermediary",$F6="Reference entity"),"NON_COMMERCIAL_CONTEXT",IF(OR($N6="No",$O6="No"),"NO_COMMERCIAL_SUBSTITUTION",IF(OR($N6="Unknown",$O6="Unknown"),"SUBSTITUTION_EVIDENCE_MISSING",IF($P6="No","SERVICEABILITY_MISMATCH",IF($P6="Unknown","SERVICEABILITY_EVIDENCE_MISSING",IF(AND($U6&lt;&gt;"UNRESOLVED",$U6&lt;&gt;"EXCLUDED",$U6&lt;&gt;"CONTEXT / REFERENCE ONLY",$U6&lt;&gt;"INVALID INPUT",$AJ6="Yes"),"CONFIRMED_LAYER_WITH_OPEN_EVIDENCE",IF(AND($U6&lt;&gt;"UNRESOLVED",$U6&lt;&gt;"EXCLUDED",$U6&lt;&gt;"CONTEXT / REFERENCE ONLY",$U6&lt;&gt;"INVALID INPUT"),"CONFIRMED_LAYER_ASSIGNMENT",IF($L6="Unresolved","MARKET_BOUNDARY_UNRESOLVED",IF($AJ6="Yes","LAYER_EVIDENCE_MISSING",IF($T6="Yes","NO_LAYER_RELEVANCE_CONTEXT","NO_LAYER_RELEVANCE")))))))))))))</f>
        <v/>
      </c>
      <c r="W6" s="6" t="str">
        <f>IF($A6="","",IFERROR(VLOOKUP($V6,'Controlled Vocabulary'!$M$2:$N$18,2,FALSE),"Review the record."))</f>
        <v/>
      </c>
      <c r="X6" s="6" t="str">
        <f>IF($A6="","",IF($AF6="","",IF(COUNTIF($AF$2:$AF$201,$AF6)&gt;1,"DUPLICATE ACTIVE ASSIGNMENT","")))</f>
        <v/>
      </c>
      <c r="Y6" s="7"/>
      <c r="Z6" s="7"/>
      <c r="AA6" s="7"/>
      <c r="AB6" s="7"/>
      <c r="AC6" s="8"/>
      <c r="AD6" s="7"/>
      <c r="AE6" s="7"/>
      <c r="AF6" s="6" t="str">
        <f>IF($A6="","",IF(AND($B6="Active",$D6&lt;&gt;"",$H6&lt;&gt;""),$D6&amp;"|"&amp;$H6,""))</f>
        <v/>
      </c>
      <c r="AG6" s="6" t="str">
        <f>IF($A6="","",IF($Q6="Yes","ENTERPRISE",""))</f>
        <v/>
      </c>
      <c r="AH6" s="6" t="str">
        <f>IF($A6="","",IF(AND($J6&lt;&gt;"",$L6="Resolved",$R6="Yes"),"MARKET",""))</f>
        <v/>
      </c>
      <c r="AI6" s="6" t="str">
        <f>IF($A6="","",IF(AND($K6&lt;&gt;"",$S6="Yes"),"LOCATION",""))</f>
        <v/>
      </c>
      <c r="AJ6" s="6" t="str">
        <f>IF($A6="","",IF(OR($Q6="Unknown",AND($J6&lt;&gt;"",OR($L6="Unresolved",$R6="Unknown")),AND($K6&lt;&gt;"",$S6="Unknown")),"Yes","No"))</f>
        <v/>
      </c>
      <c r="AK6" s="6" t="str">
        <f>IF($A6="","",IF(OR($A6="",$B6="",$D6="",$E6="",$F6="",$G6="",$H6="",$I6="",$L6="",$N6="",$O6="",$P6="",$Q6="",$R6="",$S6="",$T6=""),"INVALID_REQUIRED_INPUT",IF(OR(AND($B6&lt;&gt;"Active",$B6&lt;&gt;"Superseded"),AND($F6&lt;&gt;"Commercial provider",$F6&lt;&gt;"Discovery intermediary",$F6&lt;&gt;"Reference entity"),AND($G6&lt;&gt;"Resolved",$G6&lt;&gt;"Unresolved"),AND($I6&lt;&gt;"Existing",$I6&lt;&gt;"Planned",$I6&lt;&gt;"Inactive"),AND($L6&lt;&gt;"Resolved",$L6&lt;&gt;"Unresolved",$L6&lt;&gt;"Not applicable"),AND($N6&lt;&gt;"Yes",$N6&lt;&gt;"No",$N6&lt;&gt;"Unknown"),AND($O6&lt;&gt;"Yes",$O6&lt;&gt;"No",$O6&lt;&gt;"Unknown"),AND($P6&lt;&gt;"Yes",$P6&lt;&gt;"No",$P6&lt;&gt;"Unknown"),AND($Q6&lt;&gt;"Yes",$Q6&lt;&gt;"No",$Q6&lt;&gt;"Unknown"),AND($R6&lt;&gt;"Yes",$R6&lt;&gt;"No",$R6&lt;&gt;"Unknown"),AND($S6&lt;&gt;"Yes",$S6&lt;&gt;"No",$S6&lt;&gt;"Unknown",$S6&lt;&gt;"Not applicable"),AND($T6&lt;&gt;"Yes",$T6&lt;&gt;"No"),AND($AA6&lt;&gt;"",$AA6&lt;&gt;"Organic",$AA6&lt;&gt;"Local pack / Maps",$AA6&lt;&gt;"Paid search",$AA6&lt;&gt;"Shopping",$AA6&lt;&gt;"AI answer",$AA6&lt;&gt;"Marketplace",$AA6&lt;&gt;"Directory",$AA6&lt;&gt;"Other")),"UNSUPPORTED_CONTROLLED_VALUE",IF(AND($B6="Active",$I6="Inactive"),"INVALID_SCOPE_COMBINATION",IF($X6="DUPLICATE ACTIVE ASSIGNMENT","INVALID_SCOPE_COMBINATION",IF(AND($L6="Not applicable",$R6&lt;&gt;"No"),"INVALID_SCOPE_COMBINATION",IF(AND($M6="No",$S6&lt;&gt;"Not applicable"),"INVALID_LOCATION_EVIDENCE",IF(AND($M6="Yes",$S6="Not applicable"),"INVALID_LOCATION_EVIDENCE",""))))))))</f>
        <v/>
      </c>
    </row>
    <row r="7" spans="1:37">
      <c r="A7" s="7"/>
      <c r="B7" s="7"/>
      <c r="C7" s="7"/>
      <c r="D7" s="7"/>
      <c r="E7" s="6" t="str">
        <f>IF($A7="","",IFERROR(INDEX('Competitor Register'!$B$2:$B$101,MATCH($D7,'Competitor Register'!$A$2:$A$101,0)),""))</f>
        <v/>
      </c>
      <c r="F7" s="6" t="str">
        <f>IF($A7="","",IFERROR(INDEX('Competitor Register'!$C$2:$C$101,MATCH($D7,'Competitor Register'!$A$2:$A$101,0)),""))</f>
        <v/>
      </c>
      <c r="G7" s="6" t="str">
        <f>IF($A7="","",IFERROR(INDEX('Competitor Register'!$D$2:$D$101,MATCH($D7,'Competitor Register'!$A$2:$A$101,0)),""))</f>
        <v/>
      </c>
      <c r="H7" s="7"/>
      <c r="I7" s="6" t="str">
        <f>IF($A7="","",IFERROR(INDEX('Market Location Map'!$B$2:$B$101,MATCH($H7,'Market Location Map'!$A$2:$A$101,0)),""))</f>
        <v/>
      </c>
      <c r="J7" s="6" t="str">
        <f>IF($A7="","",IFERROR(INDEX('Market Location Map'!$D$2:$D$101,MATCH($H7,'Market Location Map'!$A$2:$A$101,0)),""))</f>
        <v/>
      </c>
      <c r="K7" s="6" t="str">
        <f>IF($A7="","",IFERROR(INDEX('Market Location Map'!$I$2:$I$101,MATCH($H7,'Market Location Map'!$A$2:$A$101,0)),""))</f>
        <v/>
      </c>
      <c r="L7" s="6" t="str">
        <f>IF($A7="","",IFERROR(INDEX('Market Location Map'!$F$2:$F$101,MATCH($H7,'Market Location Map'!$A$2:$A$101,0)),""))</f>
        <v/>
      </c>
      <c r="M7" s="6" t="str">
        <f>IF($A7="","",IF($K7="","No","Yes"))</f>
        <v/>
      </c>
      <c r="N7" s="7"/>
      <c r="O7" s="7"/>
      <c r="P7" s="7"/>
      <c r="Q7" s="7"/>
      <c r="R7" s="7"/>
      <c r="S7" s="7"/>
      <c r="T7" s="7"/>
      <c r="U7" s="6" t="str">
        <f>IF($A7="","",IF($AK7&lt;&gt;"","INVALID INPUT",IF($G7="Unresolved","UNRESOLVED",IF(OR($F7="Discovery intermediary",$F7="Reference entity"),"CONTEXT / REFERENCE ONLY",IF(OR($N7="No",$O7="No"),"EXCLUDED",IF(OR($N7="Unknown",$O7="Unknown"),"UNRESOLVED",IF($P7="No","EXCLUDED",IF($P7="Unknown","UNRESOLVED",IF(AND($AG7&lt;&gt;"",$AH7&lt;&gt;"",$AI7&lt;&gt;""),"ENTERPRISE + MARKET + LOCATION",IF(AND($AG7&lt;&gt;"",$AH7&lt;&gt;""),"ENTERPRISE + MARKET",IF(AND($AG7&lt;&gt;"",$AI7&lt;&gt;""),"ENTERPRISE + LOCATION",IF(AND($AH7&lt;&gt;"",$AI7&lt;&gt;""),"MARKET + LOCATION",IF($AG7&lt;&gt;"","ENTERPRISE",IF($AH7&lt;&gt;"","MARKET",IF($AI7&lt;&gt;"","LOCATION",IF($L7="Unresolved","UNRESOLVED",IF($AJ7="Yes","UNRESOLVED",IF($T7="Yes","CONTEXT / REFERENCE ONLY","EXCLUDED"))))))))))))))))))</f>
        <v/>
      </c>
      <c r="V7" s="6" t="str">
        <f>IF($A7="","",IF($AK7&lt;&gt;"",$AK7,IF($G7="Unresolved","IDENTITY_BOUNDARY_UNRESOLVED",IF(OR($F7="Discovery intermediary",$F7="Reference entity"),"NON_COMMERCIAL_CONTEXT",IF(OR($N7="No",$O7="No"),"NO_COMMERCIAL_SUBSTITUTION",IF(OR($N7="Unknown",$O7="Unknown"),"SUBSTITUTION_EVIDENCE_MISSING",IF($P7="No","SERVICEABILITY_MISMATCH",IF($P7="Unknown","SERVICEABILITY_EVIDENCE_MISSING",IF(AND($U7&lt;&gt;"UNRESOLVED",$U7&lt;&gt;"EXCLUDED",$U7&lt;&gt;"CONTEXT / REFERENCE ONLY",$U7&lt;&gt;"INVALID INPUT",$AJ7="Yes"),"CONFIRMED_LAYER_WITH_OPEN_EVIDENCE",IF(AND($U7&lt;&gt;"UNRESOLVED",$U7&lt;&gt;"EXCLUDED",$U7&lt;&gt;"CONTEXT / REFERENCE ONLY",$U7&lt;&gt;"INVALID INPUT"),"CONFIRMED_LAYER_ASSIGNMENT",IF($L7="Unresolved","MARKET_BOUNDARY_UNRESOLVED",IF($AJ7="Yes","LAYER_EVIDENCE_MISSING",IF($T7="Yes","NO_LAYER_RELEVANCE_CONTEXT","NO_LAYER_RELEVANCE")))))))))))))</f>
        <v/>
      </c>
      <c r="W7" s="6" t="str">
        <f>IF($A7="","",IFERROR(VLOOKUP($V7,'Controlled Vocabulary'!$M$2:$N$18,2,FALSE),"Review the record."))</f>
        <v/>
      </c>
      <c r="X7" s="6" t="str">
        <f>IF($A7="","",IF($AF7="","",IF(COUNTIF($AF$2:$AF$201,$AF7)&gt;1,"DUPLICATE ACTIVE ASSIGNMENT","")))</f>
        <v/>
      </c>
      <c r="Y7" s="7"/>
      <c r="Z7" s="7"/>
      <c r="AA7" s="7"/>
      <c r="AB7" s="7"/>
      <c r="AC7" s="8"/>
      <c r="AD7" s="7"/>
      <c r="AE7" s="7"/>
      <c r="AF7" s="6" t="str">
        <f>IF($A7="","",IF(AND($B7="Active",$D7&lt;&gt;"",$H7&lt;&gt;""),$D7&amp;"|"&amp;$H7,""))</f>
        <v/>
      </c>
      <c r="AG7" s="6" t="str">
        <f>IF($A7="","",IF($Q7="Yes","ENTERPRISE",""))</f>
        <v/>
      </c>
      <c r="AH7" s="6" t="str">
        <f>IF($A7="","",IF(AND($J7&lt;&gt;"",$L7="Resolved",$R7="Yes"),"MARKET",""))</f>
        <v/>
      </c>
      <c r="AI7" s="6" t="str">
        <f>IF($A7="","",IF(AND($K7&lt;&gt;"",$S7="Yes"),"LOCATION",""))</f>
        <v/>
      </c>
      <c r="AJ7" s="6" t="str">
        <f>IF($A7="","",IF(OR($Q7="Unknown",AND($J7&lt;&gt;"",OR($L7="Unresolved",$R7="Unknown")),AND($K7&lt;&gt;"",$S7="Unknown")),"Yes","No"))</f>
        <v/>
      </c>
      <c r="AK7" s="6" t="str">
        <f>IF($A7="","",IF(OR($A7="",$B7="",$D7="",$E7="",$F7="",$G7="",$H7="",$I7="",$L7="",$N7="",$O7="",$P7="",$Q7="",$R7="",$S7="",$T7=""),"INVALID_REQUIRED_INPUT",IF(OR(AND($B7&lt;&gt;"Active",$B7&lt;&gt;"Superseded"),AND($F7&lt;&gt;"Commercial provider",$F7&lt;&gt;"Discovery intermediary",$F7&lt;&gt;"Reference entity"),AND($G7&lt;&gt;"Resolved",$G7&lt;&gt;"Unresolved"),AND($I7&lt;&gt;"Existing",$I7&lt;&gt;"Planned",$I7&lt;&gt;"Inactive"),AND($L7&lt;&gt;"Resolved",$L7&lt;&gt;"Unresolved",$L7&lt;&gt;"Not applicable"),AND($N7&lt;&gt;"Yes",$N7&lt;&gt;"No",$N7&lt;&gt;"Unknown"),AND($O7&lt;&gt;"Yes",$O7&lt;&gt;"No",$O7&lt;&gt;"Unknown"),AND($P7&lt;&gt;"Yes",$P7&lt;&gt;"No",$P7&lt;&gt;"Unknown"),AND($Q7&lt;&gt;"Yes",$Q7&lt;&gt;"No",$Q7&lt;&gt;"Unknown"),AND($R7&lt;&gt;"Yes",$R7&lt;&gt;"No",$R7&lt;&gt;"Unknown"),AND($S7&lt;&gt;"Yes",$S7&lt;&gt;"No",$S7&lt;&gt;"Unknown",$S7&lt;&gt;"Not applicable"),AND($T7&lt;&gt;"Yes",$T7&lt;&gt;"No"),AND($AA7&lt;&gt;"",$AA7&lt;&gt;"Organic",$AA7&lt;&gt;"Local pack / Maps",$AA7&lt;&gt;"Paid search",$AA7&lt;&gt;"Shopping",$AA7&lt;&gt;"AI answer",$AA7&lt;&gt;"Marketplace",$AA7&lt;&gt;"Directory",$AA7&lt;&gt;"Other")),"UNSUPPORTED_CONTROLLED_VALUE",IF(AND($B7="Active",$I7="Inactive"),"INVALID_SCOPE_COMBINATION",IF($X7="DUPLICATE ACTIVE ASSIGNMENT","INVALID_SCOPE_COMBINATION",IF(AND($L7="Not applicable",$R7&lt;&gt;"No"),"INVALID_SCOPE_COMBINATION",IF(AND($M7="No",$S7&lt;&gt;"Not applicable"),"INVALID_LOCATION_EVIDENCE",IF(AND($M7="Yes",$S7="Not applicable"),"INVALID_LOCATION_EVIDENCE",""))))))))</f>
        <v/>
      </c>
    </row>
    <row r="8" spans="1:37">
      <c r="A8" s="7"/>
      <c r="B8" s="7"/>
      <c r="C8" s="7"/>
      <c r="D8" s="7"/>
      <c r="E8" s="6" t="str">
        <f>IF($A8="","",IFERROR(INDEX('Competitor Register'!$B$2:$B$101,MATCH($D8,'Competitor Register'!$A$2:$A$101,0)),""))</f>
        <v/>
      </c>
      <c r="F8" s="6" t="str">
        <f>IF($A8="","",IFERROR(INDEX('Competitor Register'!$C$2:$C$101,MATCH($D8,'Competitor Register'!$A$2:$A$101,0)),""))</f>
        <v/>
      </c>
      <c r="G8" s="6" t="str">
        <f>IF($A8="","",IFERROR(INDEX('Competitor Register'!$D$2:$D$101,MATCH($D8,'Competitor Register'!$A$2:$A$101,0)),""))</f>
        <v/>
      </c>
      <c r="H8" s="7"/>
      <c r="I8" s="6" t="str">
        <f>IF($A8="","",IFERROR(INDEX('Market Location Map'!$B$2:$B$101,MATCH($H8,'Market Location Map'!$A$2:$A$101,0)),""))</f>
        <v/>
      </c>
      <c r="J8" s="6" t="str">
        <f>IF($A8="","",IFERROR(INDEX('Market Location Map'!$D$2:$D$101,MATCH($H8,'Market Location Map'!$A$2:$A$101,0)),""))</f>
        <v/>
      </c>
      <c r="K8" s="6" t="str">
        <f>IF($A8="","",IFERROR(INDEX('Market Location Map'!$I$2:$I$101,MATCH($H8,'Market Location Map'!$A$2:$A$101,0)),""))</f>
        <v/>
      </c>
      <c r="L8" s="6" t="str">
        <f>IF($A8="","",IFERROR(INDEX('Market Location Map'!$F$2:$F$101,MATCH($H8,'Market Location Map'!$A$2:$A$101,0)),""))</f>
        <v/>
      </c>
      <c r="M8" s="6" t="str">
        <f>IF($A8="","",IF($K8="","No","Yes"))</f>
        <v/>
      </c>
      <c r="N8" s="7"/>
      <c r="O8" s="7"/>
      <c r="P8" s="7"/>
      <c r="Q8" s="7"/>
      <c r="R8" s="7"/>
      <c r="S8" s="7"/>
      <c r="T8" s="7"/>
      <c r="U8" s="6" t="str">
        <f>IF($A8="","",IF($AK8&lt;&gt;"","INVALID INPUT",IF($G8="Unresolved","UNRESOLVED",IF(OR($F8="Discovery intermediary",$F8="Reference entity"),"CONTEXT / REFERENCE ONLY",IF(OR($N8="No",$O8="No"),"EXCLUDED",IF(OR($N8="Unknown",$O8="Unknown"),"UNRESOLVED",IF($P8="No","EXCLUDED",IF($P8="Unknown","UNRESOLVED",IF(AND($AG8&lt;&gt;"",$AH8&lt;&gt;"",$AI8&lt;&gt;""),"ENTERPRISE + MARKET + LOCATION",IF(AND($AG8&lt;&gt;"",$AH8&lt;&gt;""),"ENTERPRISE + MARKET",IF(AND($AG8&lt;&gt;"",$AI8&lt;&gt;""),"ENTERPRISE + LOCATION",IF(AND($AH8&lt;&gt;"",$AI8&lt;&gt;""),"MARKET + LOCATION",IF($AG8&lt;&gt;"","ENTERPRISE",IF($AH8&lt;&gt;"","MARKET",IF($AI8&lt;&gt;"","LOCATION",IF($L8="Unresolved","UNRESOLVED",IF($AJ8="Yes","UNRESOLVED",IF($T8="Yes","CONTEXT / REFERENCE ONLY","EXCLUDED"))))))))))))))))))</f>
        <v/>
      </c>
      <c r="V8" s="6" t="str">
        <f>IF($A8="","",IF($AK8&lt;&gt;"",$AK8,IF($G8="Unresolved","IDENTITY_BOUNDARY_UNRESOLVED",IF(OR($F8="Discovery intermediary",$F8="Reference entity"),"NON_COMMERCIAL_CONTEXT",IF(OR($N8="No",$O8="No"),"NO_COMMERCIAL_SUBSTITUTION",IF(OR($N8="Unknown",$O8="Unknown"),"SUBSTITUTION_EVIDENCE_MISSING",IF($P8="No","SERVICEABILITY_MISMATCH",IF($P8="Unknown","SERVICEABILITY_EVIDENCE_MISSING",IF(AND($U8&lt;&gt;"UNRESOLVED",$U8&lt;&gt;"EXCLUDED",$U8&lt;&gt;"CONTEXT / REFERENCE ONLY",$U8&lt;&gt;"INVALID INPUT",$AJ8="Yes"),"CONFIRMED_LAYER_WITH_OPEN_EVIDENCE",IF(AND($U8&lt;&gt;"UNRESOLVED",$U8&lt;&gt;"EXCLUDED",$U8&lt;&gt;"CONTEXT / REFERENCE ONLY",$U8&lt;&gt;"INVALID INPUT"),"CONFIRMED_LAYER_ASSIGNMENT",IF($L8="Unresolved","MARKET_BOUNDARY_UNRESOLVED",IF($AJ8="Yes","LAYER_EVIDENCE_MISSING",IF($T8="Yes","NO_LAYER_RELEVANCE_CONTEXT","NO_LAYER_RELEVANCE")))))))))))))</f>
        <v/>
      </c>
      <c r="W8" s="6" t="str">
        <f>IF($A8="","",IFERROR(VLOOKUP($V8,'Controlled Vocabulary'!$M$2:$N$18,2,FALSE),"Review the record."))</f>
        <v/>
      </c>
      <c r="X8" s="6" t="str">
        <f>IF($A8="","",IF($AF8="","",IF(COUNTIF($AF$2:$AF$201,$AF8)&gt;1,"DUPLICATE ACTIVE ASSIGNMENT","")))</f>
        <v/>
      </c>
      <c r="Y8" s="7"/>
      <c r="Z8" s="7"/>
      <c r="AA8" s="7"/>
      <c r="AB8" s="7"/>
      <c r="AC8" s="8"/>
      <c r="AD8" s="7"/>
      <c r="AE8" s="7"/>
      <c r="AF8" s="6" t="str">
        <f>IF($A8="","",IF(AND($B8="Active",$D8&lt;&gt;"",$H8&lt;&gt;""),$D8&amp;"|"&amp;$H8,""))</f>
        <v/>
      </c>
      <c r="AG8" s="6" t="str">
        <f>IF($A8="","",IF($Q8="Yes","ENTERPRISE",""))</f>
        <v/>
      </c>
      <c r="AH8" s="6" t="str">
        <f>IF($A8="","",IF(AND($J8&lt;&gt;"",$L8="Resolved",$R8="Yes"),"MARKET",""))</f>
        <v/>
      </c>
      <c r="AI8" s="6" t="str">
        <f>IF($A8="","",IF(AND($K8&lt;&gt;"",$S8="Yes"),"LOCATION",""))</f>
        <v/>
      </c>
      <c r="AJ8" s="6" t="str">
        <f>IF($A8="","",IF(OR($Q8="Unknown",AND($J8&lt;&gt;"",OR($L8="Unresolved",$R8="Unknown")),AND($K8&lt;&gt;"",$S8="Unknown")),"Yes","No"))</f>
        <v/>
      </c>
      <c r="AK8" s="6" t="str">
        <f>IF($A8="","",IF(OR($A8="",$B8="",$D8="",$E8="",$F8="",$G8="",$H8="",$I8="",$L8="",$N8="",$O8="",$P8="",$Q8="",$R8="",$S8="",$T8=""),"INVALID_REQUIRED_INPUT",IF(OR(AND($B8&lt;&gt;"Active",$B8&lt;&gt;"Superseded"),AND($F8&lt;&gt;"Commercial provider",$F8&lt;&gt;"Discovery intermediary",$F8&lt;&gt;"Reference entity"),AND($G8&lt;&gt;"Resolved",$G8&lt;&gt;"Unresolved"),AND($I8&lt;&gt;"Existing",$I8&lt;&gt;"Planned",$I8&lt;&gt;"Inactive"),AND($L8&lt;&gt;"Resolved",$L8&lt;&gt;"Unresolved",$L8&lt;&gt;"Not applicable"),AND($N8&lt;&gt;"Yes",$N8&lt;&gt;"No",$N8&lt;&gt;"Unknown"),AND($O8&lt;&gt;"Yes",$O8&lt;&gt;"No",$O8&lt;&gt;"Unknown"),AND($P8&lt;&gt;"Yes",$P8&lt;&gt;"No",$P8&lt;&gt;"Unknown"),AND($Q8&lt;&gt;"Yes",$Q8&lt;&gt;"No",$Q8&lt;&gt;"Unknown"),AND($R8&lt;&gt;"Yes",$R8&lt;&gt;"No",$R8&lt;&gt;"Unknown"),AND($S8&lt;&gt;"Yes",$S8&lt;&gt;"No",$S8&lt;&gt;"Unknown",$S8&lt;&gt;"Not applicable"),AND($T8&lt;&gt;"Yes",$T8&lt;&gt;"No"),AND($AA8&lt;&gt;"",$AA8&lt;&gt;"Organic",$AA8&lt;&gt;"Local pack / Maps",$AA8&lt;&gt;"Paid search",$AA8&lt;&gt;"Shopping",$AA8&lt;&gt;"AI answer",$AA8&lt;&gt;"Marketplace",$AA8&lt;&gt;"Directory",$AA8&lt;&gt;"Other")),"UNSUPPORTED_CONTROLLED_VALUE",IF(AND($B8="Active",$I8="Inactive"),"INVALID_SCOPE_COMBINATION",IF($X8="DUPLICATE ACTIVE ASSIGNMENT","INVALID_SCOPE_COMBINATION",IF(AND($L8="Not applicable",$R8&lt;&gt;"No"),"INVALID_SCOPE_COMBINATION",IF(AND($M8="No",$S8&lt;&gt;"Not applicable"),"INVALID_LOCATION_EVIDENCE",IF(AND($M8="Yes",$S8="Not applicable"),"INVALID_LOCATION_EVIDENCE",""))))))))</f>
        <v/>
      </c>
    </row>
    <row r="9" spans="1:37">
      <c r="A9" s="7"/>
      <c r="B9" s="7"/>
      <c r="C9" s="7"/>
      <c r="D9" s="7"/>
      <c r="E9" s="6" t="str">
        <f>IF($A9="","",IFERROR(INDEX('Competitor Register'!$B$2:$B$101,MATCH($D9,'Competitor Register'!$A$2:$A$101,0)),""))</f>
        <v/>
      </c>
      <c r="F9" s="6" t="str">
        <f>IF($A9="","",IFERROR(INDEX('Competitor Register'!$C$2:$C$101,MATCH($D9,'Competitor Register'!$A$2:$A$101,0)),""))</f>
        <v/>
      </c>
      <c r="G9" s="6" t="str">
        <f>IF($A9="","",IFERROR(INDEX('Competitor Register'!$D$2:$D$101,MATCH($D9,'Competitor Register'!$A$2:$A$101,0)),""))</f>
        <v/>
      </c>
      <c r="H9" s="7"/>
      <c r="I9" s="6" t="str">
        <f>IF($A9="","",IFERROR(INDEX('Market Location Map'!$B$2:$B$101,MATCH($H9,'Market Location Map'!$A$2:$A$101,0)),""))</f>
        <v/>
      </c>
      <c r="J9" s="6" t="str">
        <f>IF($A9="","",IFERROR(INDEX('Market Location Map'!$D$2:$D$101,MATCH($H9,'Market Location Map'!$A$2:$A$101,0)),""))</f>
        <v/>
      </c>
      <c r="K9" s="6" t="str">
        <f>IF($A9="","",IFERROR(INDEX('Market Location Map'!$I$2:$I$101,MATCH($H9,'Market Location Map'!$A$2:$A$101,0)),""))</f>
        <v/>
      </c>
      <c r="L9" s="6" t="str">
        <f>IF($A9="","",IFERROR(INDEX('Market Location Map'!$F$2:$F$101,MATCH($H9,'Market Location Map'!$A$2:$A$101,0)),""))</f>
        <v/>
      </c>
      <c r="M9" s="6" t="str">
        <f>IF($A9="","",IF($K9="","No","Yes"))</f>
        <v/>
      </c>
      <c r="N9" s="7"/>
      <c r="O9" s="7"/>
      <c r="P9" s="7"/>
      <c r="Q9" s="7"/>
      <c r="R9" s="7"/>
      <c r="S9" s="7"/>
      <c r="T9" s="7"/>
      <c r="U9" s="6" t="str">
        <f>IF($A9="","",IF($AK9&lt;&gt;"","INVALID INPUT",IF($G9="Unresolved","UNRESOLVED",IF(OR($F9="Discovery intermediary",$F9="Reference entity"),"CONTEXT / REFERENCE ONLY",IF(OR($N9="No",$O9="No"),"EXCLUDED",IF(OR($N9="Unknown",$O9="Unknown"),"UNRESOLVED",IF($P9="No","EXCLUDED",IF($P9="Unknown","UNRESOLVED",IF(AND($AG9&lt;&gt;"",$AH9&lt;&gt;"",$AI9&lt;&gt;""),"ENTERPRISE + MARKET + LOCATION",IF(AND($AG9&lt;&gt;"",$AH9&lt;&gt;""),"ENTERPRISE + MARKET",IF(AND($AG9&lt;&gt;"",$AI9&lt;&gt;""),"ENTERPRISE + LOCATION",IF(AND($AH9&lt;&gt;"",$AI9&lt;&gt;""),"MARKET + LOCATION",IF($AG9&lt;&gt;"","ENTERPRISE",IF($AH9&lt;&gt;"","MARKET",IF($AI9&lt;&gt;"","LOCATION",IF($L9="Unresolved","UNRESOLVED",IF($AJ9="Yes","UNRESOLVED",IF($T9="Yes","CONTEXT / REFERENCE ONLY","EXCLUDED"))))))))))))))))))</f>
        <v/>
      </c>
      <c r="V9" s="6" t="str">
        <f>IF($A9="","",IF($AK9&lt;&gt;"",$AK9,IF($G9="Unresolved","IDENTITY_BOUNDARY_UNRESOLVED",IF(OR($F9="Discovery intermediary",$F9="Reference entity"),"NON_COMMERCIAL_CONTEXT",IF(OR($N9="No",$O9="No"),"NO_COMMERCIAL_SUBSTITUTION",IF(OR($N9="Unknown",$O9="Unknown"),"SUBSTITUTION_EVIDENCE_MISSING",IF($P9="No","SERVICEABILITY_MISMATCH",IF($P9="Unknown","SERVICEABILITY_EVIDENCE_MISSING",IF(AND($U9&lt;&gt;"UNRESOLVED",$U9&lt;&gt;"EXCLUDED",$U9&lt;&gt;"CONTEXT / REFERENCE ONLY",$U9&lt;&gt;"INVALID INPUT",$AJ9="Yes"),"CONFIRMED_LAYER_WITH_OPEN_EVIDENCE",IF(AND($U9&lt;&gt;"UNRESOLVED",$U9&lt;&gt;"EXCLUDED",$U9&lt;&gt;"CONTEXT / REFERENCE ONLY",$U9&lt;&gt;"INVALID INPUT"),"CONFIRMED_LAYER_ASSIGNMENT",IF($L9="Unresolved","MARKET_BOUNDARY_UNRESOLVED",IF($AJ9="Yes","LAYER_EVIDENCE_MISSING",IF($T9="Yes","NO_LAYER_RELEVANCE_CONTEXT","NO_LAYER_RELEVANCE")))))))))))))</f>
        <v/>
      </c>
      <c r="W9" s="6" t="str">
        <f>IF($A9="","",IFERROR(VLOOKUP($V9,'Controlled Vocabulary'!$M$2:$N$18,2,FALSE),"Review the record."))</f>
        <v/>
      </c>
      <c r="X9" s="6" t="str">
        <f>IF($A9="","",IF($AF9="","",IF(COUNTIF($AF$2:$AF$201,$AF9)&gt;1,"DUPLICATE ACTIVE ASSIGNMENT","")))</f>
        <v/>
      </c>
      <c r="Y9" s="7"/>
      <c r="Z9" s="7"/>
      <c r="AA9" s="7"/>
      <c r="AB9" s="7"/>
      <c r="AC9" s="8"/>
      <c r="AD9" s="7"/>
      <c r="AE9" s="7"/>
      <c r="AF9" s="6" t="str">
        <f>IF($A9="","",IF(AND($B9="Active",$D9&lt;&gt;"",$H9&lt;&gt;""),$D9&amp;"|"&amp;$H9,""))</f>
        <v/>
      </c>
      <c r="AG9" s="6" t="str">
        <f>IF($A9="","",IF($Q9="Yes","ENTERPRISE",""))</f>
        <v/>
      </c>
      <c r="AH9" s="6" t="str">
        <f>IF($A9="","",IF(AND($J9&lt;&gt;"",$L9="Resolved",$R9="Yes"),"MARKET",""))</f>
        <v/>
      </c>
      <c r="AI9" s="6" t="str">
        <f>IF($A9="","",IF(AND($K9&lt;&gt;"",$S9="Yes"),"LOCATION",""))</f>
        <v/>
      </c>
      <c r="AJ9" s="6" t="str">
        <f>IF($A9="","",IF(OR($Q9="Unknown",AND($J9&lt;&gt;"",OR($L9="Unresolved",$R9="Unknown")),AND($K9&lt;&gt;"",$S9="Unknown")),"Yes","No"))</f>
        <v/>
      </c>
      <c r="AK9" s="6" t="str">
        <f>IF($A9="","",IF(OR($A9="",$B9="",$D9="",$E9="",$F9="",$G9="",$H9="",$I9="",$L9="",$N9="",$O9="",$P9="",$Q9="",$R9="",$S9="",$T9=""),"INVALID_REQUIRED_INPUT",IF(OR(AND($B9&lt;&gt;"Active",$B9&lt;&gt;"Superseded"),AND($F9&lt;&gt;"Commercial provider",$F9&lt;&gt;"Discovery intermediary",$F9&lt;&gt;"Reference entity"),AND($G9&lt;&gt;"Resolved",$G9&lt;&gt;"Unresolved"),AND($I9&lt;&gt;"Existing",$I9&lt;&gt;"Planned",$I9&lt;&gt;"Inactive"),AND($L9&lt;&gt;"Resolved",$L9&lt;&gt;"Unresolved",$L9&lt;&gt;"Not applicable"),AND($N9&lt;&gt;"Yes",$N9&lt;&gt;"No",$N9&lt;&gt;"Unknown"),AND($O9&lt;&gt;"Yes",$O9&lt;&gt;"No",$O9&lt;&gt;"Unknown"),AND($P9&lt;&gt;"Yes",$P9&lt;&gt;"No",$P9&lt;&gt;"Unknown"),AND($Q9&lt;&gt;"Yes",$Q9&lt;&gt;"No",$Q9&lt;&gt;"Unknown"),AND($R9&lt;&gt;"Yes",$R9&lt;&gt;"No",$R9&lt;&gt;"Unknown"),AND($S9&lt;&gt;"Yes",$S9&lt;&gt;"No",$S9&lt;&gt;"Unknown",$S9&lt;&gt;"Not applicable"),AND($T9&lt;&gt;"Yes",$T9&lt;&gt;"No"),AND($AA9&lt;&gt;"",$AA9&lt;&gt;"Organic",$AA9&lt;&gt;"Local pack / Maps",$AA9&lt;&gt;"Paid search",$AA9&lt;&gt;"Shopping",$AA9&lt;&gt;"AI answer",$AA9&lt;&gt;"Marketplace",$AA9&lt;&gt;"Directory",$AA9&lt;&gt;"Other")),"UNSUPPORTED_CONTROLLED_VALUE",IF(AND($B9="Active",$I9="Inactive"),"INVALID_SCOPE_COMBINATION",IF($X9="DUPLICATE ACTIVE ASSIGNMENT","INVALID_SCOPE_COMBINATION",IF(AND($L9="Not applicable",$R9&lt;&gt;"No"),"INVALID_SCOPE_COMBINATION",IF(AND($M9="No",$S9&lt;&gt;"Not applicable"),"INVALID_LOCATION_EVIDENCE",IF(AND($M9="Yes",$S9="Not applicable"),"INVALID_LOCATION_EVIDENCE",""))))))))</f>
        <v/>
      </c>
    </row>
    <row r="10" spans="1:37">
      <c r="A10" s="7"/>
      <c r="B10" s="7"/>
      <c r="C10" s="7"/>
      <c r="D10" s="7"/>
      <c r="E10" s="6" t="str">
        <f>IF($A10="","",IFERROR(INDEX('Competitor Register'!$B$2:$B$101,MATCH($D10,'Competitor Register'!$A$2:$A$101,0)),""))</f>
        <v/>
      </c>
      <c r="F10" s="6" t="str">
        <f>IF($A10="","",IFERROR(INDEX('Competitor Register'!$C$2:$C$101,MATCH($D10,'Competitor Register'!$A$2:$A$101,0)),""))</f>
        <v/>
      </c>
      <c r="G10" s="6" t="str">
        <f>IF($A10="","",IFERROR(INDEX('Competitor Register'!$D$2:$D$101,MATCH($D10,'Competitor Register'!$A$2:$A$101,0)),""))</f>
        <v/>
      </c>
      <c r="H10" s="7"/>
      <c r="I10" s="6" t="str">
        <f>IF($A10="","",IFERROR(INDEX('Market Location Map'!$B$2:$B$101,MATCH($H10,'Market Location Map'!$A$2:$A$101,0)),""))</f>
        <v/>
      </c>
      <c r="J10" s="6" t="str">
        <f>IF($A10="","",IFERROR(INDEX('Market Location Map'!$D$2:$D$101,MATCH($H10,'Market Location Map'!$A$2:$A$101,0)),""))</f>
        <v/>
      </c>
      <c r="K10" s="6" t="str">
        <f>IF($A10="","",IFERROR(INDEX('Market Location Map'!$I$2:$I$101,MATCH($H10,'Market Location Map'!$A$2:$A$101,0)),""))</f>
        <v/>
      </c>
      <c r="L10" s="6" t="str">
        <f>IF($A10="","",IFERROR(INDEX('Market Location Map'!$F$2:$F$101,MATCH($H10,'Market Location Map'!$A$2:$A$101,0)),""))</f>
        <v/>
      </c>
      <c r="M10" s="6" t="str">
        <f>IF($A10="","",IF($K10="","No","Yes"))</f>
        <v/>
      </c>
      <c r="N10" s="7"/>
      <c r="O10" s="7"/>
      <c r="P10" s="7"/>
      <c r="Q10" s="7"/>
      <c r="R10" s="7"/>
      <c r="S10" s="7"/>
      <c r="T10" s="7"/>
      <c r="U10" s="6" t="str">
        <f>IF($A10="","",IF($AK10&lt;&gt;"","INVALID INPUT",IF($G10="Unresolved","UNRESOLVED",IF(OR($F10="Discovery intermediary",$F10="Reference entity"),"CONTEXT / REFERENCE ONLY",IF(OR($N10="No",$O10="No"),"EXCLUDED",IF(OR($N10="Unknown",$O10="Unknown"),"UNRESOLVED",IF($P10="No","EXCLUDED",IF($P10="Unknown","UNRESOLVED",IF(AND($AG10&lt;&gt;"",$AH10&lt;&gt;"",$AI10&lt;&gt;""),"ENTERPRISE + MARKET + LOCATION",IF(AND($AG10&lt;&gt;"",$AH10&lt;&gt;""),"ENTERPRISE + MARKET",IF(AND($AG10&lt;&gt;"",$AI10&lt;&gt;""),"ENTERPRISE + LOCATION",IF(AND($AH10&lt;&gt;"",$AI10&lt;&gt;""),"MARKET + LOCATION",IF($AG10&lt;&gt;"","ENTERPRISE",IF($AH10&lt;&gt;"","MARKET",IF($AI10&lt;&gt;"","LOCATION",IF($L10="Unresolved","UNRESOLVED",IF($AJ10="Yes","UNRESOLVED",IF($T10="Yes","CONTEXT / REFERENCE ONLY","EXCLUDED"))))))))))))))))))</f>
        <v/>
      </c>
      <c r="V10" s="6" t="str">
        <f>IF($A10="","",IF($AK10&lt;&gt;"",$AK10,IF($G10="Unresolved","IDENTITY_BOUNDARY_UNRESOLVED",IF(OR($F10="Discovery intermediary",$F10="Reference entity"),"NON_COMMERCIAL_CONTEXT",IF(OR($N10="No",$O10="No"),"NO_COMMERCIAL_SUBSTITUTION",IF(OR($N10="Unknown",$O10="Unknown"),"SUBSTITUTION_EVIDENCE_MISSING",IF($P10="No","SERVICEABILITY_MISMATCH",IF($P10="Unknown","SERVICEABILITY_EVIDENCE_MISSING",IF(AND($U10&lt;&gt;"UNRESOLVED",$U10&lt;&gt;"EXCLUDED",$U10&lt;&gt;"CONTEXT / REFERENCE ONLY",$U10&lt;&gt;"INVALID INPUT",$AJ10="Yes"),"CONFIRMED_LAYER_WITH_OPEN_EVIDENCE",IF(AND($U10&lt;&gt;"UNRESOLVED",$U10&lt;&gt;"EXCLUDED",$U10&lt;&gt;"CONTEXT / REFERENCE ONLY",$U10&lt;&gt;"INVALID INPUT"),"CONFIRMED_LAYER_ASSIGNMENT",IF($L10="Unresolved","MARKET_BOUNDARY_UNRESOLVED",IF($AJ10="Yes","LAYER_EVIDENCE_MISSING",IF($T10="Yes","NO_LAYER_RELEVANCE_CONTEXT","NO_LAYER_RELEVANCE")))))))))))))</f>
        <v/>
      </c>
      <c r="W10" s="6" t="str">
        <f>IF($A10="","",IFERROR(VLOOKUP($V10,'Controlled Vocabulary'!$M$2:$N$18,2,FALSE),"Review the record."))</f>
        <v/>
      </c>
      <c r="X10" s="6" t="str">
        <f>IF($A10="","",IF($AF10="","",IF(COUNTIF($AF$2:$AF$201,$AF10)&gt;1,"DUPLICATE ACTIVE ASSIGNMENT","")))</f>
        <v/>
      </c>
      <c r="Y10" s="7"/>
      <c r="Z10" s="7"/>
      <c r="AA10" s="7"/>
      <c r="AB10" s="7"/>
      <c r="AC10" s="8"/>
      <c r="AD10" s="7"/>
      <c r="AE10" s="7"/>
      <c r="AF10" s="6" t="str">
        <f>IF($A10="","",IF(AND($B10="Active",$D10&lt;&gt;"",$H10&lt;&gt;""),$D10&amp;"|"&amp;$H10,""))</f>
        <v/>
      </c>
      <c r="AG10" s="6" t="str">
        <f>IF($A10="","",IF($Q10="Yes","ENTERPRISE",""))</f>
        <v/>
      </c>
      <c r="AH10" s="6" t="str">
        <f>IF($A10="","",IF(AND($J10&lt;&gt;"",$L10="Resolved",$R10="Yes"),"MARKET",""))</f>
        <v/>
      </c>
      <c r="AI10" s="6" t="str">
        <f>IF($A10="","",IF(AND($K10&lt;&gt;"",$S10="Yes"),"LOCATION",""))</f>
        <v/>
      </c>
      <c r="AJ10" s="6" t="str">
        <f>IF($A10="","",IF(OR($Q10="Unknown",AND($J10&lt;&gt;"",OR($L10="Unresolved",$R10="Unknown")),AND($K10&lt;&gt;"",$S10="Unknown")),"Yes","No"))</f>
        <v/>
      </c>
      <c r="AK10" s="6" t="str">
        <f>IF($A10="","",IF(OR($A10="",$B10="",$D10="",$E10="",$F10="",$G10="",$H10="",$I10="",$L10="",$N10="",$O10="",$P10="",$Q10="",$R10="",$S10="",$T10=""),"INVALID_REQUIRED_INPUT",IF(OR(AND($B10&lt;&gt;"Active",$B10&lt;&gt;"Superseded"),AND($F10&lt;&gt;"Commercial provider",$F10&lt;&gt;"Discovery intermediary",$F10&lt;&gt;"Reference entity"),AND($G10&lt;&gt;"Resolved",$G10&lt;&gt;"Unresolved"),AND($I10&lt;&gt;"Existing",$I10&lt;&gt;"Planned",$I10&lt;&gt;"Inactive"),AND($L10&lt;&gt;"Resolved",$L10&lt;&gt;"Unresolved",$L10&lt;&gt;"Not applicable"),AND($N10&lt;&gt;"Yes",$N10&lt;&gt;"No",$N10&lt;&gt;"Unknown"),AND($O10&lt;&gt;"Yes",$O10&lt;&gt;"No",$O10&lt;&gt;"Unknown"),AND($P10&lt;&gt;"Yes",$P10&lt;&gt;"No",$P10&lt;&gt;"Unknown"),AND($Q10&lt;&gt;"Yes",$Q10&lt;&gt;"No",$Q10&lt;&gt;"Unknown"),AND($R10&lt;&gt;"Yes",$R10&lt;&gt;"No",$R10&lt;&gt;"Unknown"),AND($S10&lt;&gt;"Yes",$S10&lt;&gt;"No",$S10&lt;&gt;"Unknown",$S10&lt;&gt;"Not applicable"),AND($T10&lt;&gt;"Yes",$T10&lt;&gt;"No"),AND($AA10&lt;&gt;"",$AA10&lt;&gt;"Organic",$AA10&lt;&gt;"Local pack / Maps",$AA10&lt;&gt;"Paid search",$AA10&lt;&gt;"Shopping",$AA10&lt;&gt;"AI answer",$AA10&lt;&gt;"Marketplace",$AA10&lt;&gt;"Directory",$AA10&lt;&gt;"Other")),"UNSUPPORTED_CONTROLLED_VALUE",IF(AND($B10="Active",$I10="Inactive"),"INVALID_SCOPE_COMBINATION",IF($X10="DUPLICATE ACTIVE ASSIGNMENT","INVALID_SCOPE_COMBINATION",IF(AND($L10="Not applicable",$R10&lt;&gt;"No"),"INVALID_SCOPE_COMBINATION",IF(AND($M10="No",$S10&lt;&gt;"Not applicable"),"INVALID_LOCATION_EVIDENCE",IF(AND($M10="Yes",$S10="Not applicable"),"INVALID_LOCATION_EVIDENCE",""))))))))</f>
        <v/>
      </c>
    </row>
    <row r="11" spans="1:37">
      <c r="A11" s="7"/>
      <c r="B11" s="7"/>
      <c r="C11" s="7"/>
      <c r="D11" s="7"/>
      <c r="E11" s="6" t="str">
        <f>IF($A11="","",IFERROR(INDEX('Competitor Register'!$B$2:$B$101,MATCH($D11,'Competitor Register'!$A$2:$A$101,0)),""))</f>
        <v/>
      </c>
      <c r="F11" s="6" t="str">
        <f>IF($A11="","",IFERROR(INDEX('Competitor Register'!$C$2:$C$101,MATCH($D11,'Competitor Register'!$A$2:$A$101,0)),""))</f>
        <v/>
      </c>
      <c r="G11" s="6" t="str">
        <f>IF($A11="","",IFERROR(INDEX('Competitor Register'!$D$2:$D$101,MATCH($D11,'Competitor Register'!$A$2:$A$101,0)),""))</f>
        <v/>
      </c>
      <c r="H11" s="7"/>
      <c r="I11" s="6" t="str">
        <f>IF($A11="","",IFERROR(INDEX('Market Location Map'!$B$2:$B$101,MATCH($H11,'Market Location Map'!$A$2:$A$101,0)),""))</f>
        <v/>
      </c>
      <c r="J11" s="6" t="str">
        <f>IF($A11="","",IFERROR(INDEX('Market Location Map'!$D$2:$D$101,MATCH($H11,'Market Location Map'!$A$2:$A$101,0)),""))</f>
        <v/>
      </c>
      <c r="K11" s="6" t="str">
        <f>IF($A11="","",IFERROR(INDEX('Market Location Map'!$I$2:$I$101,MATCH($H11,'Market Location Map'!$A$2:$A$101,0)),""))</f>
        <v/>
      </c>
      <c r="L11" s="6" t="str">
        <f>IF($A11="","",IFERROR(INDEX('Market Location Map'!$F$2:$F$101,MATCH($H11,'Market Location Map'!$A$2:$A$101,0)),""))</f>
        <v/>
      </c>
      <c r="M11" s="6" t="str">
        <f>IF($A11="","",IF($K11="","No","Yes"))</f>
        <v/>
      </c>
      <c r="N11" s="7"/>
      <c r="O11" s="7"/>
      <c r="P11" s="7"/>
      <c r="Q11" s="7"/>
      <c r="R11" s="7"/>
      <c r="S11" s="7"/>
      <c r="T11" s="7"/>
      <c r="U11" s="6" t="str">
        <f>IF($A11="","",IF($AK11&lt;&gt;"","INVALID INPUT",IF($G11="Unresolved","UNRESOLVED",IF(OR($F11="Discovery intermediary",$F11="Reference entity"),"CONTEXT / REFERENCE ONLY",IF(OR($N11="No",$O11="No"),"EXCLUDED",IF(OR($N11="Unknown",$O11="Unknown"),"UNRESOLVED",IF($P11="No","EXCLUDED",IF($P11="Unknown","UNRESOLVED",IF(AND($AG11&lt;&gt;"",$AH11&lt;&gt;"",$AI11&lt;&gt;""),"ENTERPRISE + MARKET + LOCATION",IF(AND($AG11&lt;&gt;"",$AH11&lt;&gt;""),"ENTERPRISE + MARKET",IF(AND($AG11&lt;&gt;"",$AI11&lt;&gt;""),"ENTERPRISE + LOCATION",IF(AND($AH11&lt;&gt;"",$AI11&lt;&gt;""),"MARKET + LOCATION",IF($AG11&lt;&gt;"","ENTERPRISE",IF($AH11&lt;&gt;"","MARKET",IF($AI11&lt;&gt;"","LOCATION",IF($L11="Unresolved","UNRESOLVED",IF($AJ11="Yes","UNRESOLVED",IF($T11="Yes","CONTEXT / REFERENCE ONLY","EXCLUDED"))))))))))))))))))</f>
        <v/>
      </c>
      <c r="V11" s="6" t="str">
        <f>IF($A11="","",IF($AK11&lt;&gt;"",$AK11,IF($G11="Unresolved","IDENTITY_BOUNDARY_UNRESOLVED",IF(OR($F11="Discovery intermediary",$F11="Reference entity"),"NON_COMMERCIAL_CONTEXT",IF(OR($N11="No",$O11="No"),"NO_COMMERCIAL_SUBSTITUTION",IF(OR($N11="Unknown",$O11="Unknown"),"SUBSTITUTION_EVIDENCE_MISSING",IF($P11="No","SERVICEABILITY_MISMATCH",IF($P11="Unknown","SERVICEABILITY_EVIDENCE_MISSING",IF(AND($U11&lt;&gt;"UNRESOLVED",$U11&lt;&gt;"EXCLUDED",$U11&lt;&gt;"CONTEXT / REFERENCE ONLY",$U11&lt;&gt;"INVALID INPUT",$AJ11="Yes"),"CONFIRMED_LAYER_WITH_OPEN_EVIDENCE",IF(AND($U11&lt;&gt;"UNRESOLVED",$U11&lt;&gt;"EXCLUDED",$U11&lt;&gt;"CONTEXT / REFERENCE ONLY",$U11&lt;&gt;"INVALID INPUT"),"CONFIRMED_LAYER_ASSIGNMENT",IF($L11="Unresolved","MARKET_BOUNDARY_UNRESOLVED",IF($AJ11="Yes","LAYER_EVIDENCE_MISSING",IF($T11="Yes","NO_LAYER_RELEVANCE_CONTEXT","NO_LAYER_RELEVANCE")))))))))))))</f>
        <v/>
      </c>
      <c r="W11" s="6" t="str">
        <f>IF($A11="","",IFERROR(VLOOKUP($V11,'Controlled Vocabulary'!$M$2:$N$18,2,FALSE),"Review the record."))</f>
        <v/>
      </c>
      <c r="X11" s="6" t="str">
        <f>IF($A11="","",IF($AF11="","",IF(COUNTIF($AF$2:$AF$201,$AF11)&gt;1,"DUPLICATE ACTIVE ASSIGNMENT","")))</f>
        <v/>
      </c>
      <c r="Y11" s="7"/>
      <c r="Z11" s="7"/>
      <c r="AA11" s="7"/>
      <c r="AB11" s="7"/>
      <c r="AC11" s="8"/>
      <c r="AD11" s="7"/>
      <c r="AE11" s="7"/>
      <c r="AF11" s="6" t="str">
        <f>IF($A11="","",IF(AND($B11="Active",$D11&lt;&gt;"",$H11&lt;&gt;""),$D11&amp;"|"&amp;$H11,""))</f>
        <v/>
      </c>
      <c r="AG11" s="6" t="str">
        <f>IF($A11="","",IF($Q11="Yes","ENTERPRISE",""))</f>
        <v/>
      </c>
      <c r="AH11" s="6" t="str">
        <f>IF($A11="","",IF(AND($J11&lt;&gt;"",$L11="Resolved",$R11="Yes"),"MARKET",""))</f>
        <v/>
      </c>
      <c r="AI11" s="6" t="str">
        <f>IF($A11="","",IF(AND($K11&lt;&gt;"",$S11="Yes"),"LOCATION",""))</f>
        <v/>
      </c>
      <c r="AJ11" s="6" t="str">
        <f>IF($A11="","",IF(OR($Q11="Unknown",AND($J11&lt;&gt;"",OR($L11="Unresolved",$R11="Unknown")),AND($K11&lt;&gt;"",$S11="Unknown")),"Yes","No"))</f>
        <v/>
      </c>
      <c r="AK11" s="6" t="str">
        <f>IF($A11="","",IF(OR($A11="",$B11="",$D11="",$E11="",$F11="",$G11="",$H11="",$I11="",$L11="",$N11="",$O11="",$P11="",$Q11="",$R11="",$S11="",$T11=""),"INVALID_REQUIRED_INPUT",IF(OR(AND($B11&lt;&gt;"Active",$B11&lt;&gt;"Superseded"),AND($F11&lt;&gt;"Commercial provider",$F11&lt;&gt;"Discovery intermediary",$F11&lt;&gt;"Reference entity"),AND($G11&lt;&gt;"Resolved",$G11&lt;&gt;"Unresolved"),AND($I11&lt;&gt;"Existing",$I11&lt;&gt;"Planned",$I11&lt;&gt;"Inactive"),AND($L11&lt;&gt;"Resolved",$L11&lt;&gt;"Unresolved",$L11&lt;&gt;"Not applicable"),AND($N11&lt;&gt;"Yes",$N11&lt;&gt;"No",$N11&lt;&gt;"Unknown"),AND($O11&lt;&gt;"Yes",$O11&lt;&gt;"No",$O11&lt;&gt;"Unknown"),AND($P11&lt;&gt;"Yes",$P11&lt;&gt;"No",$P11&lt;&gt;"Unknown"),AND($Q11&lt;&gt;"Yes",$Q11&lt;&gt;"No",$Q11&lt;&gt;"Unknown"),AND($R11&lt;&gt;"Yes",$R11&lt;&gt;"No",$R11&lt;&gt;"Unknown"),AND($S11&lt;&gt;"Yes",$S11&lt;&gt;"No",$S11&lt;&gt;"Unknown",$S11&lt;&gt;"Not applicable"),AND($T11&lt;&gt;"Yes",$T11&lt;&gt;"No"),AND($AA11&lt;&gt;"",$AA11&lt;&gt;"Organic",$AA11&lt;&gt;"Local pack / Maps",$AA11&lt;&gt;"Paid search",$AA11&lt;&gt;"Shopping",$AA11&lt;&gt;"AI answer",$AA11&lt;&gt;"Marketplace",$AA11&lt;&gt;"Directory",$AA11&lt;&gt;"Other")),"UNSUPPORTED_CONTROLLED_VALUE",IF(AND($B11="Active",$I11="Inactive"),"INVALID_SCOPE_COMBINATION",IF($X11="DUPLICATE ACTIVE ASSIGNMENT","INVALID_SCOPE_COMBINATION",IF(AND($L11="Not applicable",$R11&lt;&gt;"No"),"INVALID_SCOPE_COMBINATION",IF(AND($M11="No",$S11&lt;&gt;"Not applicable"),"INVALID_LOCATION_EVIDENCE",IF(AND($M11="Yes",$S11="Not applicable"),"INVALID_LOCATION_EVIDENCE",""))))))))</f>
        <v/>
      </c>
    </row>
    <row r="12" spans="1:37">
      <c r="A12" s="7"/>
      <c r="B12" s="7"/>
      <c r="C12" s="7"/>
      <c r="D12" s="7"/>
      <c r="E12" s="6" t="str">
        <f>IF($A12="","",IFERROR(INDEX('Competitor Register'!$B$2:$B$101,MATCH($D12,'Competitor Register'!$A$2:$A$101,0)),""))</f>
        <v/>
      </c>
      <c r="F12" s="6" t="str">
        <f>IF($A12="","",IFERROR(INDEX('Competitor Register'!$C$2:$C$101,MATCH($D12,'Competitor Register'!$A$2:$A$101,0)),""))</f>
        <v/>
      </c>
      <c r="G12" s="6" t="str">
        <f>IF($A12="","",IFERROR(INDEX('Competitor Register'!$D$2:$D$101,MATCH($D12,'Competitor Register'!$A$2:$A$101,0)),""))</f>
        <v/>
      </c>
      <c r="H12" s="7"/>
      <c r="I12" s="6" t="str">
        <f>IF($A12="","",IFERROR(INDEX('Market Location Map'!$B$2:$B$101,MATCH($H12,'Market Location Map'!$A$2:$A$101,0)),""))</f>
        <v/>
      </c>
      <c r="J12" s="6" t="str">
        <f>IF($A12="","",IFERROR(INDEX('Market Location Map'!$D$2:$D$101,MATCH($H12,'Market Location Map'!$A$2:$A$101,0)),""))</f>
        <v/>
      </c>
      <c r="K12" s="6" t="str">
        <f>IF($A12="","",IFERROR(INDEX('Market Location Map'!$I$2:$I$101,MATCH($H12,'Market Location Map'!$A$2:$A$101,0)),""))</f>
        <v/>
      </c>
      <c r="L12" s="6" t="str">
        <f>IF($A12="","",IFERROR(INDEX('Market Location Map'!$F$2:$F$101,MATCH($H12,'Market Location Map'!$A$2:$A$101,0)),""))</f>
        <v/>
      </c>
      <c r="M12" s="6" t="str">
        <f>IF($A12="","",IF($K12="","No","Yes"))</f>
        <v/>
      </c>
      <c r="N12" s="7"/>
      <c r="O12" s="7"/>
      <c r="P12" s="7"/>
      <c r="Q12" s="7"/>
      <c r="R12" s="7"/>
      <c r="S12" s="7"/>
      <c r="T12" s="7"/>
      <c r="U12" s="6" t="str">
        <f>IF($A12="","",IF($AK12&lt;&gt;"","INVALID INPUT",IF($G12="Unresolved","UNRESOLVED",IF(OR($F12="Discovery intermediary",$F12="Reference entity"),"CONTEXT / REFERENCE ONLY",IF(OR($N12="No",$O12="No"),"EXCLUDED",IF(OR($N12="Unknown",$O12="Unknown"),"UNRESOLVED",IF($P12="No","EXCLUDED",IF($P12="Unknown","UNRESOLVED",IF(AND($AG12&lt;&gt;"",$AH12&lt;&gt;"",$AI12&lt;&gt;""),"ENTERPRISE + MARKET + LOCATION",IF(AND($AG12&lt;&gt;"",$AH12&lt;&gt;""),"ENTERPRISE + MARKET",IF(AND($AG12&lt;&gt;"",$AI12&lt;&gt;""),"ENTERPRISE + LOCATION",IF(AND($AH12&lt;&gt;"",$AI12&lt;&gt;""),"MARKET + LOCATION",IF($AG12&lt;&gt;"","ENTERPRISE",IF($AH12&lt;&gt;"","MARKET",IF($AI12&lt;&gt;"","LOCATION",IF($L12="Unresolved","UNRESOLVED",IF($AJ12="Yes","UNRESOLVED",IF($T12="Yes","CONTEXT / REFERENCE ONLY","EXCLUDED"))))))))))))))))))</f>
        <v/>
      </c>
      <c r="V12" s="6" t="str">
        <f>IF($A12="","",IF($AK12&lt;&gt;"",$AK12,IF($G12="Unresolved","IDENTITY_BOUNDARY_UNRESOLVED",IF(OR($F12="Discovery intermediary",$F12="Reference entity"),"NON_COMMERCIAL_CONTEXT",IF(OR($N12="No",$O12="No"),"NO_COMMERCIAL_SUBSTITUTION",IF(OR($N12="Unknown",$O12="Unknown"),"SUBSTITUTION_EVIDENCE_MISSING",IF($P12="No","SERVICEABILITY_MISMATCH",IF($P12="Unknown","SERVICEABILITY_EVIDENCE_MISSING",IF(AND($U12&lt;&gt;"UNRESOLVED",$U12&lt;&gt;"EXCLUDED",$U12&lt;&gt;"CONTEXT / REFERENCE ONLY",$U12&lt;&gt;"INVALID INPUT",$AJ12="Yes"),"CONFIRMED_LAYER_WITH_OPEN_EVIDENCE",IF(AND($U12&lt;&gt;"UNRESOLVED",$U12&lt;&gt;"EXCLUDED",$U12&lt;&gt;"CONTEXT / REFERENCE ONLY",$U12&lt;&gt;"INVALID INPUT"),"CONFIRMED_LAYER_ASSIGNMENT",IF($L12="Unresolved","MARKET_BOUNDARY_UNRESOLVED",IF($AJ12="Yes","LAYER_EVIDENCE_MISSING",IF($T12="Yes","NO_LAYER_RELEVANCE_CONTEXT","NO_LAYER_RELEVANCE")))))))))))))</f>
        <v/>
      </c>
      <c r="W12" s="6" t="str">
        <f>IF($A12="","",IFERROR(VLOOKUP($V12,'Controlled Vocabulary'!$M$2:$N$18,2,FALSE),"Review the record."))</f>
        <v/>
      </c>
      <c r="X12" s="6" t="str">
        <f>IF($A12="","",IF($AF12="","",IF(COUNTIF($AF$2:$AF$201,$AF12)&gt;1,"DUPLICATE ACTIVE ASSIGNMENT","")))</f>
        <v/>
      </c>
      <c r="Y12" s="7"/>
      <c r="Z12" s="7"/>
      <c r="AA12" s="7"/>
      <c r="AB12" s="7"/>
      <c r="AC12" s="8"/>
      <c r="AD12" s="7"/>
      <c r="AE12" s="7"/>
      <c r="AF12" s="6" t="str">
        <f>IF($A12="","",IF(AND($B12="Active",$D12&lt;&gt;"",$H12&lt;&gt;""),$D12&amp;"|"&amp;$H12,""))</f>
        <v/>
      </c>
      <c r="AG12" s="6" t="str">
        <f>IF($A12="","",IF($Q12="Yes","ENTERPRISE",""))</f>
        <v/>
      </c>
      <c r="AH12" s="6" t="str">
        <f>IF($A12="","",IF(AND($J12&lt;&gt;"",$L12="Resolved",$R12="Yes"),"MARKET",""))</f>
        <v/>
      </c>
      <c r="AI12" s="6" t="str">
        <f>IF($A12="","",IF(AND($K12&lt;&gt;"",$S12="Yes"),"LOCATION",""))</f>
        <v/>
      </c>
      <c r="AJ12" s="6" t="str">
        <f>IF($A12="","",IF(OR($Q12="Unknown",AND($J12&lt;&gt;"",OR($L12="Unresolved",$R12="Unknown")),AND($K12&lt;&gt;"",$S12="Unknown")),"Yes","No"))</f>
        <v/>
      </c>
      <c r="AK12" s="6" t="str">
        <f>IF($A12="","",IF(OR($A12="",$B12="",$D12="",$E12="",$F12="",$G12="",$H12="",$I12="",$L12="",$N12="",$O12="",$P12="",$Q12="",$R12="",$S12="",$T12=""),"INVALID_REQUIRED_INPUT",IF(OR(AND($B12&lt;&gt;"Active",$B12&lt;&gt;"Superseded"),AND($F12&lt;&gt;"Commercial provider",$F12&lt;&gt;"Discovery intermediary",$F12&lt;&gt;"Reference entity"),AND($G12&lt;&gt;"Resolved",$G12&lt;&gt;"Unresolved"),AND($I12&lt;&gt;"Existing",$I12&lt;&gt;"Planned",$I12&lt;&gt;"Inactive"),AND($L12&lt;&gt;"Resolved",$L12&lt;&gt;"Unresolved",$L12&lt;&gt;"Not applicable"),AND($N12&lt;&gt;"Yes",$N12&lt;&gt;"No",$N12&lt;&gt;"Unknown"),AND($O12&lt;&gt;"Yes",$O12&lt;&gt;"No",$O12&lt;&gt;"Unknown"),AND($P12&lt;&gt;"Yes",$P12&lt;&gt;"No",$P12&lt;&gt;"Unknown"),AND($Q12&lt;&gt;"Yes",$Q12&lt;&gt;"No",$Q12&lt;&gt;"Unknown"),AND($R12&lt;&gt;"Yes",$R12&lt;&gt;"No",$R12&lt;&gt;"Unknown"),AND($S12&lt;&gt;"Yes",$S12&lt;&gt;"No",$S12&lt;&gt;"Unknown",$S12&lt;&gt;"Not applicable"),AND($T12&lt;&gt;"Yes",$T12&lt;&gt;"No"),AND($AA12&lt;&gt;"",$AA12&lt;&gt;"Organic",$AA12&lt;&gt;"Local pack / Maps",$AA12&lt;&gt;"Paid search",$AA12&lt;&gt;"Shopping",$AA12&lt;&gt;"AI answer",$AA12&lt;&gt;"Marketplace",$AA12&lt;&gt;"Directory",$AA12&lt;&gt;"Other")),"UNSUPPORTED_CONTROLLED_VALUE",IF(AND($B12="Active",$I12="Inactive"),"INVALID_SCOPE_COMBINATION",IF($X12="DUPLICATE ACTIVE ASSIGNMENT","INVALID_SCOPE_COMBINATION",IF(AND($L12="Not applicable",$R12&lt;&gt;"No"),"INVALID_SCOPE_COMBINATION",IF(AND($M12="No",$S12&lt;&gt;"Not applicable"),"INVALID_LOCATION_EVIDENCE",IF(AND($M12="Yes",$S12="Not applicable"),"INVALID_LOCATION_EVIDENCE",""))))))))</f>
        <v/>
      </c>
    </row>
    <row r="13" spans="1:37">
      <c r="A13" s="7"/>
      <c r="B13" s="7"/>
      <c r="C13" s="7"/>
      <c r="D13" s="7"/>
      <c r="E13" s="6" t="str">
        <f>IF($A13="","",IFERROR(INDEX('Competitor Register'!$B$2:$B$101,MATCH($D13,'Competitor Register'!$A$2:$A$101,0)),""))</f>
        <v/>
      </c>
      <c r="F13" s="6" t="str">
        <f>IF($A13="","",IFERROR(INDEX('Competitor Register'!$C$2:$C$101,MATCH($D13,'Competitor Register'!$A$2:$A$101,0)),""))</f>
        <v/>
      </c>
      <c r="G13" s="6" t="str">
        <f>IF($A13="","",IFERROR(INDEX('Competitor Register'!$D$2:$D$101,MATCH($D13,'Competitor Register'!$A$2:$A$101,0)),""))</f>
        <v/>
      </c>
      <c r="H13" s="7"/>
      <c r="I13" s="6" t="str">
        <f>IF($A13="","",IFERROR(INDEX('Market Location Map'!$B$2:$B$101,MATCH($H13,'Market Location Map'!$A$2:$A$101,0)),""))</f>
        <v/>
      </c>
      <c r="J13" s="6" t="str">
        <f>IF($A13="","",IFERROR(INDEX('Market Location Map'!$D$2:$D$101,MATCH($H13,'Market Location Map'!$A$2:$A$101,0)),""))</f>
        <v/>
      </c>
      <c r="K13" s="6" t="str">
        <f>IF($A13="","",IFERROR(INDEX('Market Location Map'!$I$2:$I$101,MATCH($H13,'Market Location Map'!$A$2:$A$101,0)),""))</f>
        <v/>
      </c>
      <c r="L13" s="6" t="str">
        <f>IF($A13="","",IFERROR(INDEX('Market Location Map'!$F$2:$F$101,MATCH($H13,'Market Location Map'!$A$2:$A$101,0)),""))</f>
        <v/>
      </c>
      <c r="M13" s="6" t="str">
        <f>IF($A13="","",IF($K13="","No","Yes"))</f>
        <v/>
      </c>
      <c r="N13" s="7"/>
      <c r="O13" s="7"/>
      <c r="P13" s="7"/>
      <c r="Q13" s="7"/>
      <c r="R13" s="7"/>
      <c r="S13" s="7"/>
      <c r="T13" s="7"/>
      <c r="U13" s="6" t="str">
        <f>IF($A13="","",IF($AK13&lt;&gt;"","INVALID INPUT",IF($G13="Unresolved","UNRESOLVED",IF(OR($F13="Discovery intermediary",$F13="Reference entity"),"CONTEXT / REFERENCE ONLY",IF(OR($N13="No",$O13="No"),"EXCLUDED",IF(OR($N13="Unknown",$O13="Unknown"),"UNRESOLVED",IF($P13="No","EXCLUDED",IF($P13="Unknown","UNRESOLVED",IF(AND($AG13&lt;&gt;"",$AH13&lt;&gt;"",$AI13&lt;&gt;""),"ENTERPRISE + MARKET + LOCATION",IF(AND($AG13&lt;&gt;"",$AH13&lt;&gt;""),"ENTERPRISE + MARKET",IF(AND($AG13&lt;&gt;"",$AI13&lt;&gt;""),"ENTERPRISE + LOCATION",IF(AND($AH13&lt;&gt;"",$AI13&lt;&gt;""),"MARKET + LOCATION",IF($AG13&lt;&gt;"","ENTERPRISE",IF($AH13&lt;&gt;"","MARKET",IF($AI13&lt;&gt;"","LOCATION",IF($L13="Unresolved","UNRESOLVED",IF($AJ13="Yes","UNRESOLVED",IF($T13="Yes","CONTEXT / REFERENCE ONLY","EXCLUDED"))))))))))))))))))</f>
        <v/>
      </c>
      <c r="V13" s="6" t="str">
        <f>IF($A13="","",IF($AK13&lt;&gt;"",$AK13,IF($G13="Unresolved","IDENTITY_BOUNDARY_UNRESOLVED",IF(OR($F13="Discovery intermediary",$F13="Reference entity"),"NON_COMMERCIAL_CONTEXT",IF(OR($N13="No",$O13="No"),"NO_COMMERCIAL_SUBSTITUTION",IF(OR($N13="Unknown",$O13="Unknown"),"SUBSTITUTION_EVIDENCE_MISSING",IF($P13="No","SERVICEABILITY_MISMATCH",IF($P13="Unknown","SERVICEABILITY_EVIDENCE_MISSING",IF(AND($U13&lt;&gt;"UNRESOLVED",$U13&lt;&gt;"EXCLUDED",$U13&lt;&gt;"CONTEXT / REFERENCE ONLY",$U13&lt;&gt;"INVALID INPUT",$AJ13="Yes"),"CONFIRMED_LAYER_WITH_OPEN_EVIDENCE",IF(AND($U13&lt;&gt;"UNRESOLVED",$U13&lt;&gt;"EXCLUDED",$U13&lt;&gt;"CONTEXT / REFERENCE ONLY",$U13&lt;&gt;"INVALID INPUT"),"CONFIRMED_LAYER_ASSIGNMENT",IF($L13="Unresolved","MARKET_BOUNDARY_UNRESOLVED",IF($AJ13="Yes","LAYER_EVIDENCE_MISSING",IF($T13="Yes","NO_LAYER_RELEVANCE_CONTEXT","NO_LAYER_RELEVANCE")))))))))))))</f>
        <v/>
      </c>
      <c r="W13" s="6" t="str">
        <f>IF($A13="","",IFERROR(VLOOKUP($V13,'Controlled Vocabulary'!$M$2:$N$18,2,FALSE),"Review the record."))</f>
        <v/>
      </c>
      <c r="X13" s="6" t="str">
        <f>IF($A13="","",IF($AF13="","",IF(COUNTIF($AF$2:$AF$201,$AF13)&gt;1,"DUPLICATE ACTIVE ASSIGNMENT","")))</f>
        <v/>
      </c>
      <c r="Y13" s="7"/>
      <c r="Z13" s="7"/>
      <c r="AA13" s="7"/>
      <c r="AB13" s="7"/>
      <c r="AC13" s="8"/>
      <c r="AD13" s="7"/>
      <c r="AE13" s="7"/>
      <c r="AF13" s="6" t="str">
        <f>IF($A13="","",IF(AND($B13="Active",$D13&lt;&gt;"",$H13&lt;&gt;""),$D13&amp;"|"&amp;$H13,""))</f>
        <v/>
      </c>
      <c r="AG13" s="6" t="str">
        <f>IF($A13="","",IF($Q13="Yes","ENTERPRISE",""))</f>
        <v/>
      </c>
      <c r="AH13" s="6" t="str">
        <f>IF($A13="","",IF(AND($J13&lt;&gt;"",$L13="Resolved",$R13="Yes"),"MARKET",""))</f>
        <v/>
      </c>
      <c r="AI13" s="6" t="str">
        <f>IF($A13="","",IF(AND($K13&lt;&gt;"",$S13="Yes"),"LOCATION",""))</f>
        <v/>
      </c>
      <c r="AJ13" s="6" t="str">
        <f>IF($A13="","",IF(OR($Q13="Unknown",AND($J13&lt;&gt;"",OR($L13="Unresolved",$R13="Unknown")),AND($K13&lt;&gt;"",$S13="Unknown")),"Yes","No"))</f>
        <v/>
      </c>
      <c r="AK13" s="6" t="str">
        <f>IF($A13="","",IF(OR($A13="",$B13="",$D13="",$E13="",$F13="",$G13="",$H13="",$I13="",$L13="",$N13="",$O13="",$P13="",$Q13="",$R13="",$S13="",$T13=""),"INVALID_REQUIRED_INPUT",IF(OR(AND($B13&lt;&gt;"Active",$B13&lt;&gt;"Superseded"),AND($F13&lt;&gt;"Commercial provider",$F13&lt;&gt;"Discovery intermediary",$F13&lt;&gt;"Reference entity"),AND($G13&lt;&gt;"Resolved",$G13&lt;&gt;"Unresolved"),AND($I13&lt;&gt;"Existing",$I13&lt;&gt;"Planned",$I13&lt;&gt;"Inactive"),AND($L13&lt;&gt;"Resolved",$L13&lt;&gt;"Unresolved",$L13&lt;&gt;"Not applicable"),AND($N13&lt;&gt;"Yes",$N13&lt;&gt;"No",$N13&lt;&gt;"Unknown"),AND($O13&lt;&gt;"Yes",$O13&lt;&gt;"No",$O13&lt;&gt;"Unknown"),AND($P13&lt;&gt;"Yes",$P13&lt;&gt;"No",$P13&lt;&gt;"Unknown"),AND($Q13&lt;&gt;"Yes",$Q13&lt;&gt;"No",$Q13&lt;&gt;"Unknown"),AND($R13&lt;&gt;"Yes",$R13&lt;&gt;"No",$R13&lt;&gt;"Unknown"),AND($S13&lt;&gt;"Yes",$S13&lt;&gt;"No",$S13&lt;&gt;"Unknown",$S13&lt;&gt;"Not applicable"),AND($T13&lt;&gt;"Yes",$T13&lt;&gt;"No"),AND($AA13&lt;&gt;"",$AA13&lt;&gt;"Organic",$AA13&lt;&gt;"Local pack / Maps",$AA13&lt;&gt;"Paid search",$AA13&lt;&gt;"Shopping",$AA13&lt;&gt;"AI answer",$AA13&lt;&gt;"Marketplace",$AA13&lt;&gt;"Directory",$AA13&lt;&gt;"Other")),"UNSUPPORTED_CONTROLLED_VALUE",IF(AND($B13="Active",$I13="Inactive"),"INVALID_SCOPE_COMBINATION",IF($X13="DUPLICATE ACTIVE ASSIGNMENT","INVALID_SCOPE_COMBINATION",IF(AND($L13="Not applicable",$R13&lt;&gt;"No"),"INVALID_SCOPE_COMBINATION",IF(AND($M13="No",$S13&lt;&gt;"Not applicable"),"INVALID_LOCATION_EVIDENCE",IF(AND($M13="Yes",$S13="Not applicable"),"INVALID_LOCATION_EVIDENCE",""))))))))</f>
        <v/>
      </c>
    </row>
    <row r="14" spans="1:37">
      <c r="A14" s="7"/>
      <c r="B14" s="7"/>
      <c r="C14" s="7"/>
      <c r="D14" s="7"/>
      <c r="E14" s="6" t="str">
        <f>IF($A14="","",IFERROR(INDEX('Competitor Register'!$B$2:$B$101,MATCH($D14,'Competitor Register'!$A$2:$A$101,0)),""))</f>
        <v/>
      </c>
      <c r="F14" s="6" t="str">
        <f>IF($A14="","",IFERROR(INDEX('Competitor Register'!$C$2:$C$101,MATCH($D14,'Competitor Register'!$A$2:$A$101,0)),""))</f>
        <v/>
      </c>
      <c r="G14" s="6" t="str">
        <f>IF($A14="","",IFERROR(INDEX('Competitor Register'!$D$2:$D$101,MATCH($D14,'Competitor Register'!$A$2:$A$101,0)),""))</f>
        <v/>
      </c>
      <c r="H14" s="7"/>
      <c r="I14" s="6" t="str">
        <f>IF($A14="","",IFERROR(INDEX('Market Location Map'!$B$2:$B$101,MATCH($H14,'Market Location Map'!$A$2:$A$101,0)),""))</f>
        <v/>
      </c>
      <c r="J14" s="6" t="str">
        <f>IF($A14="","",IFERROR(INDEX('Market Location Map'!$D$2:$D$101,MATCH($H14,'Market Location Map'!$A$2:$A$101,0)),""))</f>
        <v/>
      </c>
      <c r="K14" s="6" t="str">
        <f>IF($A14="","",IFERROR(INDEX('Market Location Map'!$I$2:$I$101,MATCH($H14,'Market Location Map'!$A$2:$A$101,0)),""))</f>
        <v/>
      </c>
      <c r="L14" s="6" t="str">
        <f>IF($A14="","",IFERROR(INDEX('Market Location Map'!$F$2:$F$101,MATCH($H14,'Market Location Map'!$A$2:$A$101,0)),""))</f>
        <v/>
      </c>
      <c r="M14" s="6" t="str">
        <f>IF($A14="","",IF($K14="","No","Yes"))</f>
        <v/>
      </c>
      <c r="N14" s="7"/>
      <c r="O14" s="7"/>
      <c r="P14" s="7"/>
      <c r="Q14" s="7"/>
      <c r="R14" s="7"/>
      <c r="S14" s="7"/>
      <c r="T14" s="7"/>
      <c r="U14" s="6" t="str">
        <f>IF($A14="","",IF($AK14&lt;&gt;"","INVALID INPUT",IF($G14="Unresolved","UNRESOLVED",IF(OR($F14="Discovery intermediary",$F14="Reference entity"),"CONTEXT / REFERENCE ONLY",IF(OR($N14="No",$O14="No"),"EXCLUDED",IF(OR($N14="Unknown",$O14="Unknown"),"UNRESOLVED",IF($P14="No","EXCLUDED",IF($P14="Unknown","UNRESOLVED",IF(AND($AG14&lt;&gt;"",$AH14&lt;&gt;"",$AI14&lt;&gt;""),"ENTERPRISE + MARKET + LOCATION",IF(AND($AG14&lt;&gt;"",$AH14&lt;&gt;""),"ENTERPRISE + MARKET",IF(AND($AG14&lt;&gt;"",$AI14&lt;&gt;""),"ENTERPRISE + LOCATION",IF(AND($AH14&lt;&gt;"",$AI14&lt;&gt;""),"MARKET + LOCATION",IF($AG14&lt;&gt;"","ENTERPRISE",IF($AH14&lt;&gt;"","MARKET",IF($AI14&lt;&gt;"","LOCATION",IF($L14="Unresolved","UNRESOLVED",IF($AJ14="Yes","UNRESOLVED",IF($T14="Yes","CONTEXT / REFERENCE ONLY","EXCLUDED"))))))))))))))))))</f>
        <v/>
      </c>
      <c r="V14" s="6" t="str">
        <f>IF($A14="","",IF($AK14&lt;&gt;"",$AK14,IF($G14="Unresolved","IDENTITY_BOUNDARY_UNRESOLVED",IF(OR($F14="Discovery intermediary",$F14="Reference entity"),"NON_COMMERCIAL_CONTEXT",IF(OR($N14="No",$O14="No"),"NO_COMMERCIAL_SUBSTITUTION",IF(OR($N14="Unknown",$O14="Unknown"),"SUBSTITUTION_EVIDENCE_MISSING",IF($P14="No","SERVICEABILITY_MISMATCH",IF($P14="Unknown","SERVICEABILITY_EVIDENCE_MISSING",IF(AND($U14&lt;&gt;"UNRESOLVED",$U14&lt;&gt;"EXCLUDED",$U14&lt;&gt;"CONTEXT / REFERENCE ONLY",$U14&lt;&gt;"INVALID INPUT",$AJ14="Yes"),"CONFIRMED_LAYER_WITH_OPEN_EVIDENCE",IF(AND($U14&lt;&gt;"UNRESOLVED",$U14&lt;&gt;"EXCLUDED",$U14&lt;&gt;"CONTEXT / REFERENCE ONLY",$U14&lt;&gt;"INVALID INPUT"),"CONFIRMED_LAYER_ASSIGNMENT",IF($L14="Unresolved","MARKET_BOUNDARY_UNRESOLVED",IF($AJ14="Yes","LAYER_EVIDENCE_MISSING",IF($T14="Yes","NO_LAYER_RELEVANCE_CONTEXT","NO_LAYER_RELEVANCE")))))))))))))</f>
        <v/>
      </c>
      <c r="W14" s="6" t="str">
        <f>IF($A14="","",IFERROR(VLOOKUP($V14,'Controlled Vocabulary'!$M$2:$N$18,2,FALSE),"Review the record."))</f>
        <v/>
      </c>
      <c r="X14" s="6" t="str">
        <f>IF($A14="","",IF($AF14="","",IF(COUNTIF($AF$2:$AF$201,$AF14)&gt;1,"DUPLICATE ACTIVE ASSIGNMENT","")))</f>
        <v/>
      </c>
      <c r="Y14" s="7"/>
      <c r="Z14" s="7"/>
      <c r="AA14" s="7"/>
      <c r="AB14" s="7"/>
      <c r="AC14" s="8"/>
      <c r="AD14" s="7"/>
      <c r="AE14" s="7"/>
      <c r="AF14" s="6" t="str">
        <f>IF($A14="","",IF(AND($B14="Active",$D14&lt;&gt;"",$H14&lt;&gt;""),$D14&amp;"|"&amp;$H14,""))</f>
        <v/>
      </c>
      <c r="AG14" s="6" t="str">
        <f>IF($A14="","",IF($Q14="Yes","ENTERPRISE",""))</f>
        <v/>
      </c>
      <c r="AH14" s="6" t="str">
        <f>IF($A14="","",IF(AND($J14&lt;&gt;"",$L14="Resolved",$R14="Yes"),"MARKET",""))</f>
        <v/>
      </c>
      <c r="AI14" s="6" t="str">
        <f>IF($A14="","",IF(AND($K14&lt;&gt;"",$S14="Yes"),"LOCATION",""))</f>
        <v/>
      </c>
      <c r="AJ14" s="6" t="str">
        <f>IF($A14="","",IF(OR($Q14="Unknown",AND($J14&lt;&gt;"",OR($L14="Unresolved",$R14="Unknown")),AND($K14&lt;&gt;"",$S14="Unknown")),"Yes","No"))</f>
        <v/>
      </c>
      <c r="AK14" s="6" t="str">
        <f>IF($A14="","",IF(OR($A14="",$B14="",$D14="",$E14="",$F14="",$G14="",$H14="",$I14="",$L14="",$N14="",$O14="",$P14="",$Q14="",$R14="",$S14="",$T14=""),"INVALID_REQUIRED_INPUT",IF(OR(AND($B14&lt;&gt;"Active",$B14&lt;&gt;"Superseded"),AND($F14&lt;&gt;"Commercial provider",$F14&lt;&gt;"Discovery intermediary",$F14&lt;&gt;"Reference entity"),AND($G14&lt;&gt;"Resolved",$G14&lt;&gt;"Unresolved"),AND($I14&lt;&gt;"Existing",$I14&lt;&gt;"Planned",$I14&lt;&gt;"Inactive"),AND($L14&lt;&gt;"Resolved",$L14&lt;&gt;"Unresolved",$L14&lt;&gt;"Not applicable"),AND($N14&lt;&gt;"Yes",$N14&lt;&gt;"No",$N14&lt;&gt;"Unknown"),AND($O14&lt;&gt;"Yes",$O14&lt;&gt;"No",$O14&lt;&gt;"Unknown"),AND($P14&lt;&gt;"Yes",$P14&lt;&gt;"No",$P14&lt;&gt;"Unknown"),AND($Q14&lt;&gt;"Yes",$Q14&lt;&gt;"No",$Q14&lt;&gt;"Unknown"),AND($R14&lt;&gt;"Yes",$R14&lt;&gt;"No",$R14&lt;&gt;"Unknown"),AND($S14&lt;&gt;"Yes",$S14&lt;&gt;"No",$S14&lt;&gt;"Unknown",$S14&lt;&gt;"Not applicable"),AND($T14&lt;&gt;"Yes",$T14&lt;&gt;"No"),AND($AA14&lt;&gt;"",$AA14&lt;&gt;"Organic",$AA14&lt;&gt;"Local pack / Maps",$AA14&lt;&gt;"Paid search",$AA14&lt;&gt;"Shopping",$AA14&lt;&gt;"AI answer",$AA14&lt;&gt;"Marketplace",$AA14&lt;&gt;"Directory",$AA14&lt;&gt;"Other")),"UNSUPPORTED_CONTROLLED_VALUE",IF(AND($B14="Active",$I14="Inactive"),"INVALID_SCOPE_COMBINATION",IF($X14="DUPLICATE ACTIVE ASSIGNMENT","INVALID_SCOPE_COMBINATION",IF(AND($L14="Not applicable",$R14&lt;&gt;"No"),"INVALID_SCOPE_COMBINATION",IF(AND($M14="No",$S14&lt;&gt;"Not applicable"),"INVALID_LOCATION_EVIDENCE",IF(AND($M14="Yes",$S14="Not applicable"),"INVALID_LOCATION_EVIDENCE",""))))))))</f>
        <v/>
      </c>
    </row>
    <row r="15" spans="1:37">
      <c r="A15" s="7"/>
      <c r="B15" s="7"/>
      <c r="C15" s="7"/>
      <c r="D15" s="7"/>
      <c r="E15" s="6" t="str">
        <f>IF($A15="","",IFERROR(INDEX('Competitor Register'!$B$2:$B$101,MATCH($D15,'Competitor Register'!$A$2:$A$101,0)),""))</f>
        <v/>
      </c>
      <c r="F15" s="6" t="str">
        <f>IF($A15="","",IFERROR(INDEX('Competitor Register'!$C$2:$C$101,MATCH($D15,'Competitor Register'!$A$2:$A$101,0)),""))</f>
        <v/>
      </c>
      <c r="G15" s="6" t="str">
        <f>IF($A15="","",IFERROR(INDEX('Competitor Register'!$D$2:$D$101,MATCH($D15,'Competitor Register'!$A$2:$A$101,0)),""))</f>
        <v/>
      </c>
      <c r="H15" s="7"/>
      <c r="I15" s="6" t="str">
        <f>IF($A15="","",IFERROR(INDEX('Market Location Map'!$B$2:$B$101,MATCH($H15,'Market Location Map'!$A$2:$A$101,0)),""))</f>
        <v/>
      </c>
      <c r="J15" s="6" t="str">
        <f>IF($A15="","",IFERROR(INDEX('Market Location Map'!$D$2:$D$101,MATCH($H15,'Market Location Map'!$A$2:$A$101,0)),""))</f>
        <v/>
      </c>
      <c r="K15" s="6" t="str">
        <f>IF($A15="","",IFERROR(INDEX('Market Location Map'!$I$2:$I$101,MATCH($H15,'Market Location Map'!$A$2:$A$101,0)),""))</f>
        <v/>
      </c>
      <c r="L15" s="6" t="str">
        <f>IF($A15="","",IFERROR(INDEX('Market Location Map'!$F$2:$F$101,MATCH($H15,'Market Location Map'!$A$2:$A$101,0)),""))</f>
        <v/>
      </c>
      <c r="M15" s="6" t="str">
        <f>IF($A15="","",IF($K15="","No","Yes"))</f>
        <v/>
      </c>
      <c r="N15" s="7"/>
      <c r="O15" s="7"/>
      <c r="P15" s="7"/>
      <c r="Q15" s="7"/>
      <c r="R15" s="7"/>
      <c r="S15" s="7"/>
      <c r="T15" s="7"/>
      <c r="U15" s="6" t="str">
        <f>IF($A15="","",IF($AK15&lt;&gt;"","INVALID INPUT",IF($G15="Unresolved","UNRESOLVED",IF(OR($F15="Discovery intermediary",$F15="Reference entity"),"CONTEXT / REFERENCE ONLY",IF(OR($N15="No",$O15="No"),"EXCLUDED",IF(OR($N15="Unknown",$O15="Unknown"),"UNRESOLVED",IF($P15="No","EXCLUDED",IF($P15="Unknown","UNRESOLVED",IF(AND($AG15&lt;&gt;"",$AH15&lt;&gt;"",$AI15&lt;&gt;""),"ENTERPRISE + MARKET + LOCATION",IF(AND($AG15&lt;&gt;"",$AH15&lt;&gt;""),"ENTERPRISE + MARKET",IF(AND($AG15&lt;&gt;"",$AI15&lt;&gt;""),"ENTERPRISE + LOCATION",IF(AND($AH15&lt;&gt;"",$AI15&lt;&gt;""),"MARKET + LOCATION",IF($AG15&lt;&gt;"","ENTERPRISE",IF($AH15&lt;&gt;"","MARKET",IF($AI15&lt;&gt;"","LOCATION",IF($L15="Unresolved","UNRESOLVED",IF($AJ15="Yes","UNRESOLVED",IF($T15="Yes","CONTEXT / REFERENCE ONLY","EXCLUDED"))))))))))))))))))</f>
        <v/>
      </c>
      <c r="V15" s="6" t="str">
        <f>IF($A15="","",IF($AK15&lt;&gt;"",$AK15,IF($G15="Unresolved","IDENTITY_BOUNDARY_UNRESOLVED",IF(OR($F15="Discovery intermediary",$F15="Reference entity"),"NON_COMMERCIAL_CONTEXT",IF(OR($N15="No",$O15="No"),"NO_COMMERCIAL_SUBSTITUTION",IF(OR($N15="Unknown",$O15="Unknown"),"SUBSTITUTION_EVIDENCE_MISSING",IF($P15="No","SERVICEABILITY_MISMATCH",IF($P15="Unknown","SERVICEABILITY_EVIDENCE_MISSING",IF(AND($U15&lt;&gt;"UNRESOLVED",$U15&lt;&gt;"EXCLUDED",$U15&lt;&gt;"CONTEXT / REFERENCE ONLY",$U15&lt;&gt;"INVALID INPUT",$AJ15="Yes"),"CONFIRMED_LAYER_WITH_OPEN_EVIDENCE",IF(AND($U15&lt;&gt;"UNRESOLVED",$U15&lt;&gt;"EXCLUDED",$U15&lt;&gt;"CONTEXT / REFERENCE ONLY",$U15&lt;&gt;"INVALID INPUT"),"CONFIRMED_LAYER_ASSIGNMENT",IF($L15="Unresolved","MARKET_BOUNDARY_UNRESOLVED",IF($AJ15="Yes","LAYER_EVIDENCE_MISSING",IF($T15="Yes","NO_LAYER_RELEVANCE_CONTEXT","NO_LAYER_RELEVANCE")))))))))))))</f>
        <v/>
      </c>
      <c r="W15" s="6" t="str">
        <f>IF($A15="","",IFERROR(VLOOKUP($V15,'Controlled Vocabulary'!$M$2:$N$18,2,FALSE),"Review the record."))</f>
        <v/>
      </c>
      <c r="X15" s="6" t="str">
        <f>IF($A15="","",IF($AF15="","",IF(COUNTIF($AF$2:$AF$201,$AF15)&gt;1,"DUPLICATE ACTIVE ASSIGNMENT","")))</f>
        <v/>
      </c>
      <c r="Y15" s="7"/>
      <c r="Z15" s="7"/>
      <c r="AA15" s="7"/>
      <c r="AB15" s="7"/>
      <c r="AC15" s="8"/>
      <c r="AD15" s="7"/>
      <c r="AE15" s="7"/>
      <c r="AF15" s="6" t="str">
        <f>IF($A15="","",IF(AND($B15="Active",$D15&lt;&gt;"",$H15&lt;&gt;""),$D15&amp;"|"&amp;$H15,""))</f>
        <v/>
      </c>
      <c r="AG15" s="6" t="str">
        <f>IF($A15="","",IF($Q15="Yes","ENTERPRISE",""))</f>
        <v/>
      </c>
      <c r="AH15" s="6" t="str">
        <f>IF($A15="","",IF(AND($J15&lt;&gt;"",$L15="Resolved",$R15="Yes"),"MARKET",""))</f>
        <v/>
      </c>
      <c r="AI15" s="6" t="str">
        <f>IF($A15="","",IF(AND($K15&lt;&gt;"",$S15="Yes"),"LOCATION",""))</f>
        <v/>
      </c>
      <c r="AJ15" s="6" t="str">
        <f>IF($A15="","",IF(OR($Q15="Unknown",AND($J15&lt;&gt;"",OR($L15="Unresolved",$R15="Unknown")),AND($K15&lt;&gt;"",$S15="Unknown")),"Yes","No"))</f>
        <v/>
      </c>
      <c r="AK15" s="6" t="str">
        <f>IF($A15="","",IF(OR($A15="",$B15="",$D15="",$E15="",$F15="",$G15="",$H15="",$I15="",$L15="",$N15="",$O15="",$P15="",$Q15="",$R15="",$S15="",$T15=""),"INVALID_REQUIRED_INPUT",IF(OR(AND($B15&lt;&gt;"Active",$B15&lt;&gt;"Superseded"),AND($F15&lt;&gt;"Commercial provider",$F15&lt;&gt;"Discovery intermediary",$F15&lt;&gt;"Reference entity"),AND($G15&lt;&gt;"Resolved",$G15&lt;&gt;"Unresolved"),AND($I15&lt;&gt;"Existing",$I15&lt;&gt;"Planned",$I15&lt;&gt;"Inactive"),AND($L15&lt;&gt;"Resolved",$L15&lt;&gt;"Unresolved",$L15&lt;&gt;"Not applicable"),AND($N15&lt;&gt;"Yes",$N15&lt;&gt;"No",$N15&lt;&gt;"Unknown"),AND($O15&lt;&gt;"Yes",$O15&lt;&gt;"No",$O15&lt;&gt;"Unknown"),AND($P15&lt;&gt;"Yes",$P15&lt;&gt;"No",$P15&lt;&gt;"Unknown"),AND($Q15&lt;&gt;"Yes",$Q15&lt;&gt;"No",$Q15&lt;&gt;"Unknown"),AND($R15&lt;&gt;"Yes",$R15&lt;&gt;"No",$R15&lt;&gt;"Unknown"),AND($S15&lt;&gt;"Yes",$S15&lt;&gt;"No",$S15&lt;&gt;"Unknown",$S15&lt;&gt;"Not applicable"),AND($T15&lt;&gt;"Yes",$T15&lt;&gt;"No"),AND($AA15&lt;&gt;"",$AA15&lt;&gt;"Organic",$AA15&lt;&gt;"Local pack / Maps",$AA15&lt;&gt;"Paid search",$AA15&lt;&gt;"Shopping",$AA15&lt;&gt;"AI answer",$AA15&lt;&gt;"Marketplace",$AA15&lt;&gt;"Directory",$AA15&lt;&gt;"Other")),"UNSUPPORTED_CONTROLLED_VALUE",IF(AND($B15="Active",$I15="Inactive"),"INVALID_SCOPE_COMBINATION",IF($X15="DUPLICATE ACTIVE ASSIGNMENT","INVALID_SCOPE_COMBINATION",IF(AND($L15="Not applicable",$R15&lt;&gt;"No"),"INVALID_SCOPE_COMBINATION",IF(AND($M15="No",$S15&lt;&gt;"Not applicable"),"INVALID_LOCATION_EVIDENCE",IF(AND($M15="Yes",$S15="Not applicable"),"INVALID_LOCATION_EVIDENCE",""))))))))</f>
        <v/>
      </c>
    </row>
    <row r="16" spans="1:37">
      <c r="A16" s="7"/>
      <c r="B16" s="7"/>
      <c r="C16" s="7"/>
      <c r="D16" s="7"/>
      <c r="E16" s="6" t="str">
        <f>IF($A16="","",IFERROR(INDEX('Competitor Register'!$B$2:$B$101,MATCH($D16,'Competitor Register'!$A$2:$A$101,0)),""))</f>
        <v/>
      </c>
      <c r="F16" s="6" t="str">
        <f>IF($A16="","",IFERROR(INDEX('Competitor Register'!$C$2:$C$101,MATCH($D16,'Competitor Register'!$A$2:$A$101,0)),""))</f>
        <v/>
      </c>
      <c r="G16" s="6" t="str">
        <f>IF($A16="","",IFERROR(INDEX('Competitor Register'!$D$2:$D$101,MATCH($D16,'Competitor Register'!$A$2:$A$101,0)),""))</f>
        <v/>
      </c>
      <c r="H16" s="7"/>
      <c r="I16" s="6" t="str">
        <f>IF($A16="","",IFERROR(INDEX('Market Location Map'!$B$2:$B$101,MATCH($H16,'Market Location Map'!$A$2:$A$101,0)),""))</f>
        <v/>
      </c>
      <c r="J16" s="6" t="str">
        <f>IF($A16="","",IFERROR(INDEX('Market Location Map'!$D$2:$D$101,MATCH($H16,'Market Location Map'!$A$2:$A$101,0)),""))</f>
        <v/>
      </c>
      <c r="K16" s="6" t="str">
        <f>IF($A16="","",IFERROR(INDEX('Market Location Map'!$I$2:$I$101,MATCH($H16,'Market Location Map'!$A$2:$A$101,0)),""))</f>
        <v/>
      </c>
      <c r="L16" s="6" t="str">
        <f>IF($A16="","",IFERROR(INDEX('Market Location Map'!$F$2:$F$101,MATCH($H16,'Market Location Map'!$A$2:$A$101,0)),""))</f>
        <v/>
      </c>
      <c r="M16" s="6" t="str">
        <f>IF($A16="","",IF($K16="","No","Yes"))</f>
        <v/>
      </c>
      <c r="N16" s="7"/>
      <c r="O16" s="7"/>
      <c r="P16" s="7"/>
      <c r="Q16" s="7"/>
      <c r="R16" s="7"/>
      <c r="S16" s="7"/>
      <c r="T16" s="7"/>
      <c r="U16" s="6" t="str">
        <f>IF($A16="","",IF($AK16&lt;&gt;"","INVALID INPUT",IF($G16="Unresolved","UNRESOLVED",IF(OR($F16="Discovery intermediary",$F16="Reference entity"),"CONTEXT / REFERENCE ONLY",IF(OR($N16="No",$O16="No"),"EXCLUDED",IF(OR($N16="Unknown",$O16="Unknown"),"UNRESOLVED",IF($P16="No","EXCLUDED",IF($P16="Unknown","UNRESOLVED",IF(AND($AG16&lt;&gt;"",$AH16&lt;&gt;"",$AI16&lt;&gt;""),"ENTERPRISE + MARKET + LOCATION",IF(AND($AG16&lt;&gt;"",$AH16&lt;&gt;""),"ENTERPRISE + MARKET",IF(AND($AG16&lt;&gt;"",$AI16&lt;&gt;""),"ENTERPRISE + LOCATION",IF(AND($AH16&lt;&gt;"",$AI16&lt;&gt;""),"MARKET + LOCATION",IF($AG16&lt;&gt;"","ENTERPRISE",IF($AH16&lt;&gt;"","MARKET",IF($AI16&lt;&gt;"","LOCATION",IF($L16="Unresolved","UNRESOLVED",IF($AJ16="Yes","UNRESOLVED",IF($T16="Yes","CONTEXT / REFERENCE ONLY","EXCLUDED"))))))))))))))))))</f>
        <v/>
      </c>
      <c r="V16" s="6" t="str">
        <f>IF($A16="","",IF($AK16&lt;&gt;"",$AK16,IF($G16="Unresolved","IDENTITY_BOUNDARY_UNRESOLVED",IF(OR($F16="Discovery intermediary",$F16="Reference entity"),"NON_COMMERCIAL_CONTEXT",IF(OR($N16="No",$O16="No"),"NO_COMMERCIAL_SUBSTITUTION",IF(OR($N16="Unknown",$O16="Unknown"),"SUBSTITUTION_EVIDENCE_MISSING",IF($P16="No","SERVICEABILITY_MISMATCH",IF($P16="Unknown","SERVICEABILITY_EVIDENCE_MISSING",IF(AND($U16&lt;&gt;"UNRESOLVED",$U16&lt;&gt;"EXCLUDED",$U16&lt;&gt;"CONTEXT / REFERENCE ONLY",$U16&lt;&gt;"INVALID INPUT",$AJ16="Yes"),"CONFIRMED_LAYER_WITH_OPEN_EVIDENCE",IF(AND($U16&lt;&gt;"UNRESOLVED",$U16&lt;&gt;"EXCLUDED",$U16&lt;&gt;"CONTEXT / REFERENCE ONLY",$U16&lt;&gt;"INVALID INPUT"),"CONFIRMED_LAYER_ASSIGNMENT",IF($L16="Unresolved","MARKET_BOUNDARY_UNRESOLVED",IF($AJ16="Yes","LAYER_EVIDENCE_MISSING",IF($T16="Yes","NO_LAYER_RELEVANCE_CONTEXT","NO_LAYER_RELEVANCE")))))))))))))</f>
        <v/>
      </c>
      <c r="W16" s="6" t="str">
        <f>IF($A16="","",IFERROR(VLOOKUP($V16,'Controlled Vocabulary'!$M$2:$N$18,2,FALSE),"Review the record."))</f>
        <v/>
      </c>
      <c r="X16" s="6" t="str">
        <f>IF($A16="","",IF($AF16="","",IF(COUNTIF($AF$2:$AF$201,$AF16)&gt;1,"DUPLICATE ACTIVE ASSIGNMENT","")))</f>
        <v/>
      </c>
      <c r="Y16" s="7"/>
      <c r="Z16" s="7"/>
      <c r="AA16" s="7"/>
      <c r="AB16" s="7"/>
      <c r="AC16" s="8"/>
      <c r="AD16" s="7"/>
      <c r="AE16" s="7"/>
      <c r="AF16" s="6" t="str">
        <f>IF($A16="","",IF(AND($B16="Active",$D16&lt;&gt;"",$H16&lt;&gt;""),$D16&amp;"|"&amp;$H16,""))</f>
        <v/>
      </c>
      <c r="AG16" s="6" t="str">
        <f>IF($A16="","",IF($Q16="Yes","ENTERPRISE",""))</f>
        <v/>
      </c>
      <c r="AH16" s="6" t="str">
        <f>IF($A16="","",IF(AND($J16&lt;&gt;"",$L16="Resolved",$R16="Yes"),"MARKET",""))</f>
        <v/>
      </c>
      <c r="AI16" s="6" t="str">
        <f>IF($A16="","",IF(AND($K16&lt;&gt;"",$S16="Yes"),"LOCATION",""))</f>
        <v/>
      </c>
      <c r="AJ16" s="6" t="str">
        <f>IF($A16="","",IF(OR($Q16="Unknown",AND($J16&lt;&gt;"",OR($L16="Unresolved",$R16="Unknown")),AND($K16&lt;&gt;"",$S16="Unknown")),"Yes","No"))</f>
        <v/>
      </c>
      <c r="AK16" s="6" t="str">
        <f>IF($A16="","",IF(OR($A16="",$B16="",$D16="",$E16="",$F16="",$G16="",$H16="",$I16="",$L16="",$N16="",$O16="",$P16="",$Q16="",$R16="",$S16="",$T16=""),"INVALID_REQUIRED_INPUT",IF(OR(AND($B16&lt;&gt;"Active",$B16&lt;&gt;"Superseded"),AND($F16&lt;&gt;"Commercial provider",$F16&lt;&gt;"Discovery intermediary",$F16&lt;&gt;"Reference entity"),AND($G16&lt;&gt;"Resolved",$G16&lt;&gt;"Unresolved"),AND($I16&lt;&gt;"Existing",$I16&lt;&gt;"Planned",$I16&lt;&gt;"Inactive"),AND($L16&lt;&gt;"Resolved",$L16&lt;&gt;"Unresolved",$L16&lt;&gt;"Not applicable"),AND($N16&lt;&gt;"Yes",$N16&lt;&gt;"No",$N16&lt;&gt;"Unknown"),AND($O16&lt;&gt;"Yes",$O16&lt;&gt;"No",$O16&lt;&gt;"Unknown"),AND($P16&lt;&gt;"Yes",$P16&lt;&gt;"No",$P16&lt;&gt;"Unknown"),AND($Q16&lt;&gt;"Yes",$Q16&lt;&gt;"No",$Q16&lt;&gt;"Unknown"),AND($R16&lt;&gt;"Yes",$R16&lt;&gt;"No",$R16&lt;&gt;"Unknown"),AND($S16&lt;&gt;"Yes",$S16&lt;&gt;"No",$S16&lt;&gt;"Unknown",$S16&lt;&gt;"Not applicable"),AND($T16&lt;&gt;"Yes",$T16&lt;&gt;"No"),AND($AA16&lt;&gt;"",$AA16&lt;&gt;"Organic",$AA16&lt;&gt;"Local pack / Maps",$AA16&lt;&gt;"Paid search",$AA16&lt;&gt;"Shopping",$AA16&lt;&gt;"AI answer",$AA16&lt;&gt;"Marketplace",$AA16&lt;&gt;"Directory",$AA16&lt;&gt;"Other")),"UNSUPPORTED_CONTROLLED_VALUE",IF(AND($B16="Active",$I16="Inactive"),"INVALID_SCOPE_COMBINATION",IF($X16="DUPLICATE ACTIVE ASSIGNMENT","INVALID_SCOPE_COMBINATION",IF(AND($L16="Not applicable",$R16&lt;&gt;"No"),"INVALID_SCOPE_COMBINATION",IF(AND($M16="No",$S16&lt;&gt;"Not applicable"),"INVALID_LOCATION_EVIDENCE",IF(AND($M16="Yes",$S16="Not applicable"),"INVALID_LOCATION_EVIDENCE",""))))))))</f>
        <v/>
      </c>
    </row>
    <row r="17" spans="1:37">
      <c r="A17" s="7"/>
      <c r="B17" s="7"/>
      <c r="C17" s="7"/>
      <c r="D17" s="7"/>
      <c r="E17" s="6" t="str">
        <f>IF($A17="","",IFERROR(INDEX('Competitor Register'!$B$2:$B$101,MATCH($D17,'Competitor Register'!$A$2:$A$101,0)),""))</f>
        <v/>
      </c>
      <c r="F17" s="6" t="str">
        <f>IF($A17="","",IFERROR(INDEX('Competitor Register'!$C$2:$C$101,MATCH($D17,'Competitor Register'!$A$2:$A$101,0)),""))</f>
        <v/>
      </c>
      <c r="G17" s="6" t="str">
        <f>IF($A17="","",IFERROR(INDEX('Competitor Register'!$D$2:$D$101,MATCH($D17,'Competitor Register'!$A$2:$A$101,0)),""))</f>
        <v/>
      </c>
      <c r="H17" s="7"/>
      <c r="I17" s="6" t="str">
        <f>IF($A17="","",IFERROR(INDEX('Market Location Map'!$B$2:$B$101,MATCH($H17,'Market Location Map'!$A$2:$A$101,0)),""))</f>
        <v/>
      </c>
      <c r="J17" s="6" t="str">
        <f>IF($A17="","",IFERROR(INDEX('Market Location Map'!$D$2:$D$101,MATCH($H17,'Market Location Map'!$A$2:$A$101,0)),""))</f>
        <v/>
      </c>
      <c r="K17" s="6" t="str">
        <f>IF($A17="","",IFERROR(INDEX('Market Location Map'!$I$2:$I$101,MATCH($H17,'Market Location Map'!$A$2:$A$101,0)),""))</f>
        <v/>
      </c>
      <c r="L17" s="6" t="str">
        <f>IF($A17="","",IFERROR(INDEX('Market Location Map'!$F$2:$F$101,MATCH($H17,'Market Location Map'!$A$2:$A$101,0)),""))</f>
        <v/>
      </c>
      <c r="M17" s="6" t="str">
        <f>IF($A17="","",IF($K17="","No","Yes"))</f>
        <v/>
      </c>
      <c r="N17" s="7"/>
      <c r="O17" s="7"/>
      <c r="P17" s="7"/>
      <c r="Q17" s="7"/>
      <c r="R17" s="7"/>
      <c r="S17" s="7"/>
      <c r="T17" s="7"/>
      <c r="U17" s="6" t="str">
        <f>IF($A17="","",IF($AK17&lt;&gt;"","INVALID INPUT",IF($G17="Unresolved","UNRESOLVED",IF(OR($F17="Discovery intermediary",$F17="Reference entity"),"CONTEXT / REFERENCE ONLY",IF(OR($N17="No",$O17="No"),"EXCLUDED",IF(OR($N17="Unknown",$O17="Unknown"),"UNRESOLVED",IF($P17="No","EXCLUDED",IF($P17="Unknown","UNRESOLVED",IF(AND($AG17&lt;&gt;"",$AH17&lt;&gt;"",$AI17&lt;&gt;""),"ENTERPRISE + MARKET + LOCATION",IF(AND($AG17&lt;&gt;"",$AH17&lt;&gt;""),"ENTERPRISE + MARKET",IF(AND($AG17&lt;&gt;"",$AI17&lt;&gt;""),"ENTERPRISE + LOCATION",IF(AND($AH17&lt;&gt;"",$AI17&lt;&gt;""),"MARKET + LOCATION",IF($AG17&lt;&gt;"","ENTERPRISE",IF($AH17&lt;&gt;"","MARKET",IF($AI17&lt;&gt;"","LOCATION",IF($L17="Unresolved","UNRESOLVED",IF($AJ17="Yes","UNRESOLVED",IF($T17="Yes","CONTEXT / REFERENCE ONLY","EXCLUDED"))))))))))))))))))</f>
        <v/>
      </c>
      <c r="V17" s="6" t="str">
        <f>IF($A17="","",IF($AK17&lt;&gt;"",$AK17,IF($G17="Unresolved","IDENTITY_BOUNDARY_UNRESOLVED",IF(OR($F17="Discovery intermediary",$F17="Reference entity"),"NON_COMMERCIAL_CONTEXT",IF(OR($N17="No",$O17="No"),"NO_COMMERCIAL_SUBSTITUTION",IF(OR($N17="Unknown",$O17="Unknown"),"SUBSTITUTION_EVIDENCE_MISSING",IF($P17="No","SERVICEABILITY_MISMATCH",IF($P17="Unknown","SERVICEABILITY_EVIDENCE_MISSING",IF(AND($U17&lt;&gt;"UNRESOLVED",$U17&lt;&gt;"EXCLUDED",$U17&lt;&gt;"CONTEXT / REFERENCE ONLY",$U17&lt;&gt;"INVALID INPUT",$AJ17="Yes"),"CONFIRMED_LAYER_WITH_OPEN_EVIDENCE",IF(AND($U17&lt;&gt;"UNRESOLVED",$U17&lt;&gt;"EXCLUDED",$U17&lt;&gt;"CONTEXT / REFERENCE ONLY",$U17&lt;&gt;"INVALID INPUT"),"CONFIRMED_LAYER_ASSIGNMENT",IF($L17="Unresolved","MARKET_BOUNDARY_UNRESOLVED",IF($AJ17="Yes","LAYER_EVIDENCE_MISSING",IF($T17="Yes","NO_LAYER_RELEVANCE_CONTEXT","NO_LAYER_RELEVANCE")))))))))))))</f>
        <v/>
      </c>
      <c r="W17" s="6" t="str">
        <f>IF($A17="","",IFERROR(VLOOKUP($V17,'Controlled Vocabulary'!$M$2:$N$18,2,FALSE),"Review the record."))</f>
        <v/>
      </c>
      <c r="X17" s="6" t="str">
        <f>IF($A17="","",IF($AF17="","",IF(COUNTIF($AF$2:$AF$201,$AF17)&gt;1,"DUPLICATE ACTIVE ASSIGNMENT","")))</f>
        <v/>
      </c>
      <c r="Y17" s="7"/>
      <c r="Z17" s="7"/>
      <c r="AA17" s="7"/>
      <c r="AB17" s="7"/>
      <c r="AC17" s="8"/>
      <c r="AD17" s="7"/>
      <c r="AE17" s="7"/>
      <c r="AF17" s="6" t="str">
        <f>IF($A17="","",IF(AND($B17="Active",$D17&lt;&gt;"",$H17&lt;&gt;""),$D17&amp;"|"&amp;$H17,""))</f>
        <v/>
      </c>
      <c r="AG17" s="6" t="str">
        <f>IF($A17="","",IF($Q17="Yes","ENTERPRISE",""))</f>
        <v/>
      </c>
      <c r="AH17" s="6" t="str">
        <f>IF($A17="","",IF(AND($J17&lt;&gt;"",$L17="Resolved",$R17="Yes"),"MARKET",""))</f>
        <v/>
      </c>
      <c r="AI17" s="6" t="str">
        <f>IF($A17="","",IF(AND($K17&lt;&gt;"",$S17="Yes"),"LOCATION",""))</f>
        <v/>
      </c>
      <c r="AJ17" s="6" t="str">
        <f>IF($A17="","",IF(OR($Q17="Unknown",AND($J17&lt;&gt;"",OR($L17="Unresolved",$R17="Unknown")),AND($K17&lt;&gt;"",$S17="Unknown")),"Yes","No"))</f>
        <v/>
      </c>
      <c r="AK17" s="6" t="str">
        <f>IF($A17="","",IF(OR($A17="",$B17="",$D17="",$E17="",$F17="",$G17="",$H17="",$I17="",$L17="",$N17="",$O17="",$P17="",$Q17="",$R17="",$S17="",$T17=""),"INVALID_REQUIRED_INPUT",IF(OR(AND($B17&lt;&gt;"Active",$B17&lt;&gt;"Superseded"),AND($F17&lt;&gt;"Commercial provider",$F17&lt;&gt;"Discovery intermediary",$F17&lt;&gt;"Reference entity"),AND($G17&lt;&gt;"Resolved",$G17&lt;&gt;"Unresolved"),AND($I17&lt;&gt;"Existing",$I17&lt;&gt;"Planned",$I17&lt;&gt;"Inactive"),AND($L17&lt;&gt;"Resolved",$L17&lt;&gt;"Unresolved",$L17&lt;&gt;"Not applicable"),AND($N17&lt;&gt;"Yes",$N17&lt;&gt;"No",$N17&lt;&gt;"Unknown"),AND($O17&lt;&gt;"Yes",$O17&lt;&gt;"No",$O17&lt;&gt;"Unknown"),AND($P17&lt;&gt;"Yes",$P17&lt;&gt;"No",$P17&lt;&gt;"Unknown"),AND($Q17&lt;&gt;"Yes",$Q17&lt;&gt;"No",$Q17&lt;&gt;"Unknown"),AND($R17&lt;&gt;"Yes",$R17&lt;&gt;"No",$R17&lt;&gt;"Unknown"),AND($S17&lt;&gt;"Yes",$S17&lt;&gt;"No",$S17&lt;&gt;"Unknown",$S17&lt;&gt;"Not applicable"),AND($T17&lt;&gt;"Yes",$T17&lt;&gt;"No"),AND($AA17&lt;&gt;"",$AA17&lt;&gt;"Organic",$AA17&lt;&gt;"Local pack / Maps",$AA17&lt;&gt;"Paid search",$AA17&lt;&gt;"Shopping",$AA17&lt;&gt;"AI answer",$AA17&lt;&gt;"Marketplace",$AA17&lt;&gt;"Directory",$AA17&lt;&gt;"Other")),"UNSUPPORTED_CONTROLLED_VALUE",IF(AND($B17="Active",$I17="Inactive"),"INVALID_SCOPE_COMBINATION",IF($X17="DUPLICATE ACTIVE ASSIGNMENT","INVALID_SCOPE_COMBINATION",IF(AND($L17="Not applicable",$R17&lt;&gt;"No"),"INVALID_SCOPE_COMBINATION",IF(AND($M17="No",$S17&lt;&gt;"Not applicable"),"INVALID_LOCATION_EVIDENCE",IF(AND($M17="Yes",$S17="Not applicable"),"INVALID_LOCATION_EVIDENCE",""))))))))</f>
        <v/>
      </c>
    </row>
    <row r="18" spans="1:37">
      <c r="A18" s="7"/>
      <c r="B18" s="7"/>
      <c r="C18" s="7"/>
      <c r="D18" s="7"/>
      <c r="E18" s="6" t="str">
        <f>IF($A18="","",IFERROR(INDEX('Competitor Register'!$B$2:$B$101,MATCH($D18,'Competitor Register'!$A$2:$A$101,0)),""))</f>
        <v/>
      </c>
      <c r="F18" s="6" t="str">
        <f>IF($A18="","",IFERROR(INDEX('Competitor Register'!$C$2:$C$101,MATCH($D18,'Competitor Register'!$A$2:$A$101,0)),""))</f>
        <v/>
      </c>
      <c r="G18" s="6" t="str">
        <f>IF($A18="","",IFERROR(INDEX('Competitor Register'!$D$2:$D$101,MATCH($D18,'Competitor Register'!$A$2:$A$101,0)),""))</f>
        <v/>
      </c>
      <c r="H18" s="7"/>
      <c r="I18" s="6" t="str">
        <f>IF($A18="","",IFERROR(INDEX('Market Location Map'!$B$2:$B$101,MATCH($H18,'Market Location Map'!$A$2:$A$101,0)),""))</f>
        <v/>
      </c>
      <c r="J18" s="6" t="str">
        <f>IF($A18="","",IFERROR(INDEX('Market Location Map'!$D$2:$D$101,MATCH($H18,'Market Location Map'!$A$2:$A$101,0)),""))</f>
        <v/>
      </c>
      <c r="K18" s="6" t="str">
        <f>IF($A18="","",IFERROR(INDEX('Market Location Map'!$I$2:$I$101,MATCH($H18,'Market Location Map'!$A$2:$A$101,0)),""))</f>
        <v/>
      </c>
      <c r="L18" s="6" t="str">
        <f>IF($A18="","",IFERROR(INDEX('Market Location Map'!$F$2:$F$101,MATCH($H18,'Market Location Map'!$A$2:$A$101,0)),""))</f>
        <v/>
      </c>
      <c r="M18" s="6" t="str">
        <f>IF($A18="","",IF($K18="","No","Yes"))</f>
        <v/>
      </c>
      <c r="N18" s="7"/>
      <c r="O18" s="7"/>
      <c r="P18" s="7"/>
      <c r="Q18" s="7"/>
      <c r="R18" s="7"/>
      <c r="S18" s="7"/>
      <c r="T18" s="7"/>
      <c r="U18" s="6" t="str">
        <f>IF($A18="","",IF($AK18&lt;&gt;"","INVALID INPUT",IF($G18="Unresolved","UNRESOLVED",IF(OR($F18="Discovery intermediary",$F18="Reference entity"),"CONTEXT / REFERENCE ONLY",IF(OR($N18="No",$O18="No"),"EXCLUDED",IF(OR($N18="Unknown",$O18="Unknown"),"UNRESOLVED",IF($P18="No","EXCLUDED",IF($P18="Unknown","UNRESOLVED",IF(AND($AG18&lt;&gt;"",$AH18&lt;&gt;"",$AI18&lt;&gt;""),"ENTERPRISE + MARKET + LOCATION",IF(AND($AG18&lt;&gt;"",$AH18&lt;&gt;""),"ENTERPRISE + MARKET",IF(AND($AG18&lt;&gt;"",$AI18&lt;&gt;""),"ENTERPRISE + LOCATION",IF(AND($AH18&lt;&gt;"",$AI18&lt;&gt;""),"MARKET + LOCATION",IF($AG18&lt;&gt;"","ENTERPRISE",IF($AH18&lt;&gt;"","MARKET",IF($AI18&lt;&gt;"","LOCATION",IF($L18="Unresolved","UNRESOLVED",IF($AJ18="Yes","UNRESOLVED",IF($T18="Yes","CONTEXT / REFERENCE ONLY","EXCLUDED"))))))))))))))))))</f>
        <v/>
      </c>
      <c r="V18" s="6" t="str">
        <f>IF($A18="","",IF($AK18&lt;&gt;"",$AK18,IF($G18="Unresolved","IDENTITY_BOUNDARY_UNRESOLVED",IF(OR($F18="Discovery intermediary",$F18="Reference entity"),"NON_COMMERCIAL_CONTEXT",IF(OR($N18="No",$O18="No"),"NO_COMMERCIAL_SUBSTITUTION",IF(OR($N18="Unknown",$O18="Unknown"),"SUBSTITUTION_EVIDENCE_MISSING",IF($P18="No","SERVICEABILITY_MISMATCH",IF($P18="Unknown","SERVICEABILITY_EVIDENCE_MISSING",IF(AND($U18&lt;&gt;"UNRESOLVED",$U18&lt;&gt;"EXCLUDED",$U18&lt;&gt;"CONTEXT / REFERENCE ONLY",$U18&lt;&gt;"INVALID INPUT",$AJ18="Yes"),"CONFIRMED_LAYER_WITH_OPEN_EVIDENCE",IF(AND($U18&lt;&gt;"UNRESOLVED",$U18&lt;&gt;"EXCLUDED",$U18&lt;&gt;"CONTEXT / REFERENCE ONLY",$U18&lt;&gt;"INVALID INPUT"),"CONFIRMED_LAYER_ASSIGNMENT",IF($L18="Unresolved","MARKET_BOUNDARY_UNRESOLVED",IF($AJ18="Yes","LAYER_EVIDENCE_MISSING",IF($T18="Yes","NO_LAYER_RELEVANCE_CONTEXT","NO_LAYER_RELEVANCE")))))))))))))</f>
        <v/>
      </c>
      <c r="W18" s="6" t="str">
        <f>IF($A18="","",IFERROR(VLOOKUP($V18,'Controlled Vocabulary'!$M$2:$N$18,2,FALSE),"Review the record."))</f>
        <v/>
      </c>
      <c r="X18" s="6" t="str">
        <f>IF($A18="","",IF($AF18="","",IF(COUNTIF($AF$2:$AF$201,$AF18)&gt;1,"DUPLICATE ACTIVE ASSIGNMENT","")))</f>
        <v/>
      </c>
      <c r="Y18" s="7"/>
      <c r="Z18" s="7"/>
      <c r="AA18" s="7"/>
      <c r="AB18" s="7"/>
      <c r="AC18" s="8"/>
      <c r="AD18" s="7"/>
      <c r="AE18" s="7"/>
      <c r="AF18" s="6" t="str">
        <f>IF($A18="","",IF(AND($B18="Active",$D18&lt;&gt;"",$H18&lt;&gt;""),$D18&amp;"|"&amp;$H18,""))</f>
        <v/>
      </c>
      <c r="AG18" s="6" t="str">
        <f>IF($A18="","",IF($Q18="Yes","ENTERPRISE",""))</f>
        <v/>
      </c>
      <c r="AH18" s="6" t="str">
        <f>IF($A18="","",IF(AND($J18&lt;&gt;"",$L18="Resolved",$R18="Yes"),"MARKET",""))</f>
        <v/>
      </c>
      <c r="AI18" s="6" t="str">
        <f>IF($A18="","",IF(AND($K18&lt;&gt;"",$S18="Yes"),"LOCATION",""))</f>
        <v/>
      </c>
      <c r="AJ18" s="6" t="str">
        <f>IF($A18="","",IF(OR($Q18="Unknown",AND($J18&lt;&gt;"",OR($L18="Unresolved",$R18="Unknown")),AND($K18&lt;&gt;"",$S18="Unknown")),"Yes","No"))</f>
        <v/>
      </c>
      <c r="AK18" s="6" t="str">
        <f>IF($A18="","",IF(OR($A18="",$B18="",$D18="",$E18="",$F18="",$G18="",$H18="",$I18="",$L18="",$N18="",$O18="",$P18="",$Q18="",$R18="",$S18="",$T18=""),"INVALID_REQUIRED_INPUT",IF(OR(AND($B18&lt;&gt;"Active",$B18&lt;&gt;"Superseded"),AND($F18&lt;&gt;"Commercial provider",$F18&lt;&gt;"Discovery intermediary",$F18&lt;&gt;"Reference entity"),AND($G18&lt;&gt;"Resolved",$G18&lt;&gt;"Unresolved"),AND($I18&lt;&gt;"Existing",$I18&lt;&gt;"Planned",$I18&lt;&gt;"Inactive"),AND($L18&lt;&gt;"Resolved",$L18&lt;&gt;"Unresolved",$L18&lt;&gt;"Not applicable"),AND($N18&lt;&gt;"Yes",$N18&lt;&gt;"No",$N18&lt;&gt;"Unknown"),AND($O18&lt;&gt;"Yes",$O18&lt;&gt;"No",$O18&lt;&gt;"Unknown"),AND($P18&lt;&gt;"Yes",$P18&lt;&gt;"No",$P18&lt;&gt;"Unknown"),AND($Q18&lt;&gt;"Yes",$Q18&lt;&gt;"No",$Q18&lt;&gt;"Unknown"),AND($R18&lt;&gt;"Yes",$R18&lt;&gt;"No",$R18&lt;&gt;"Unknown"),AND($S18&lt;&gt;"Yes",$S18&lt;&gt;"No",$S18&lt;&gt;"Unknown",$S18&lt;&gt;"Not applicable"),AND($T18&lt;&gt;"Yes",$T18&lt;&gt;"No"),AND($AA18&lt;&gt;"",$AA18&lt;&gt;"Organic",$AA18&lt;&gt;"Local pack / Maps",$AA18&lt;&gt;"Paid search",$AA18&lt;&gt;"Shopping",$AA18&lt;&gt;"AI answer",$AA18&lt;&gt;"Marketplace",$AA18&lt;&gt;"Directory",$AA18&lt;&gt;"Other")),"UNSUPPORTED_CONTROLLED_VALUE",IF(AND($B18="Active",$I18="Inactive"),"INVALID_SCOPE_COMBINATION",IF($X18="DUPLICATE ACTIVE ASSIGNMENT","INVALID_SCOPE_COMBINATION",IF(AND($L18="Not applicable",$R18&lt;&gt;"No"),"INVALID_SCOPE_COMBINATION",IF(AND($M18="No",$S18&lt;&gt;"Not applicable"),"INVALID_LOCATION_EVIDENCE",IF(AND($M18="Yes",$S18="Not applicable"),"INVALID_LOCATION_EVIDENCE",""))))))))</f>
        <v/>
      </c>
    </row>
    <row r="19" spans="1:37">
      <c r="A19" s="7"/>
      <c r="B19" s="7"/>
      <c r="C19" s="7"/>
      <c r="D19" s="7"/>
      <c r="E19" s="6" t="str">
        <f>IF($A19="","",IFERROR(INDEX('Competitor Register'!$B$2:$B$101,MATCH($D19,'Competitor Register'!$A$2:$A$101,0)),""))</f>
        <v/>
      </c>
      <c r="F19" s="6" t="str">
        <f>IF($A19="","",IFERROR(INDEX('Competitor Register'!$C$2:$C$101,MATCH($D19,'Competitor Register'!$A$2:$A$101,0)),""))</f>
        <v/>
      </c>
      <c r="G19" s="6" t="str">
        <f>IF($A19="","",IFERROR(INDEX('Competitor Register'!$D$2:$D$101,MATCH($D19,'Competitor Register'!$A$2:$A$101,0)),""))</f>
        <v/>
      </c>
      <c r="H19" s="7"/>
      <c r="I19" s="6" t="str">
        <f>IF($A19="","",IFERROR(INDEX('Market Location Map'!$B$2:$B$101,MATCH($H19,'Market Location Map'!$A$2:$A$101,0)),""))</f>
        <v/>
      </c>
      <c r="J19" s="6" t="str">
        <f>IF($A19="","",IFERROR(INDEX('Market Location Map'!$D$2:$D$101,MATCH($H19,'Market Location Map'!$A$2:$A$101,0)),""))</f>
        <v/>
      </c>
      <c r="K19" s="6" t="str">
        <f>IF($A19="","",IFERROR(INDEX('Market Location Map'!$I$2:$I$101,MATCH($H19,'Market Location Map'!$A$2:$A$101,0)),""))</f>
        <v/>
      </c>
      <c r="L19" s="6" t="str">
        <f>IF($A19="","",IFERROR(INDEX('Market Location Map'!$F$2:$F$101,MATCH($H19,'Market Location Map'!$A$2:$A$101,0)),""))</f>
        <v/>
      </c>
      <c r="M19" s="6" t="str">
        <f>IF($A19="","",IF($K19="","No","Yes"))</f>
        <v/>
      </c>
      <c r="N19" s="7"/>
      <c r="O19" s="7"/>
      <c r="P19" s="7"/>
      <c r="Q19" s="7"/>
      <c r="R19" s="7"/>
      <c r="S19" s="7"/>
      <c r="T19" s="7"/>
      <c r="U19" s="6" t="str">
        <f>IF($A19="","",IF($AK19&lt;&gt;"","INVALID INPUT",IF($G19="Unresolved","UNRESOLVED",IF(OR($F19="Discovery intermediary",$F19="Reference entity"),"CONTEXT / REFERENCE ONLY",IF(OR($N19="No",$O19="No"),"EXCLUDED",IF(OR($N19="Unknown",$O19="Unknown"),"UNRESOLVED",IF($P19="No","EXCLUDED",IF($P19="Unknown","UNRESOLVED",IF(AND($AG19&lt;&gt;"",$AH19&lt;&gt;"",$AI19&lt;&gt;""),"ENTERPRISE + MARKET + LOCATION",IF(AND($AG19&lt;&gt;"",$AH19&lt;&gt;""),"ENTERPRISE + MARKET",IF(AND($AG19&lt;&gt;"",$AI19&lt;&gt;""),"ENTERPRISE + LOCATION",IF(AND($AH19&lt;&gt;"",$AI19&lt;&gt;""),"MARKET + LOCATION",IF($AG19&lt;&gt;"","ENTERPRISE",IF($AH19&lt;&gt;"","MARKET",IF($AI19&lt;&gt;"","LOCATION",IF($L19="Unresolved","UNRESOLVED",IF($AJ19="Yes","UNRESOLVED",IF($T19="Yes","CONTEXT / REFERENCE ONLY","EXCLUDED"))))))))))))))))))</f>
        <v/>
      </c>
      <c r="V19" s="6" t="str">
        <f>IF($A19="","",IF($AK19&lt;&gt;"",$AK19,IF($G19="Unresolved","IDENTITY_BOUNDARY_UNRESOLVED",IF(OR($F19="Discovery intermediary",$F19="Reference entity"),"NON_COMMERCIAL_CONTEXT",IF(OR($N19="No",$O19="No"),"NO_COMMERCIAL_SUBSTITUTION",IF(OR($N19="Unknown",$O19="Unknown"),"SUBSTITUTION_EVIDENCE_MISSING",IF($P19="No","SERVICEABILITY_MISMATCH",IF($P19="Unknown","SERVICEABILITY_EVIDENCE_MISSING",IF(AND($U19&lt;&gt;"UNRESOLVED",$U19&lt;&gt;"EXCLUDED",$U19&lt;&gt;"CONTEXT / REFERENCE ONLY",$U19&lt;&gt;"INVALID INPUT",$AJ19="Yes"),"CONFIRMED_LAYER_WITH_OPEN_EVIDENCE",IF(AND($U19&lt;&gt;"UNRESOLVED",$U19&lt;&gt;"EXCLUDED",$U19&lt;&gt;"CONTEXT / REFERENCE ONLY",$U19&lt;&gt;"INVALID INPUT"),"CONFIRMED_LAYER_ASSIGNMENT",IF($L19="Unresolved","MARKET_BOUNDARY_UNRESOLVED",IF($AJ19="Yes","LAYER_EVIDENCE_MISSING",IF($T19="Yes","NO_LAYER_RELEVANCE_CONTEXT","NO_LAYER_RELEVANCE")))))))))))))</f>
        <v/>
      </c>
      <c r="W19" s="6" t="str">
        <f>IF($A19="","",IFERROR(VLOOKUP($V19,'Controlled Vocabulary'!$M$2:$N$18,2,FALSE),"Review the record."))</f>
        <v/>
      </c>
      <c r="X19" s="6" t="str">
        <f>IF($A19="","",IF($AF19="","",IF(COUNTIF($AF$2:$AF$201,$AF19)&gt;1,"DUPLICATE ACTIVE ASSIGNMENT","")))</f>
        <v/>
      </c>
      <c r="Y19" s="7"/>
      <c r="Z19" s="7"/>
      <c r="AA19" s="7"/>
      <c r="AB19" s="7"/>
      <c r="AC19" s="8"/>
      <c r="AD19" s="7"/>
      <c r="AE19" s="7"/>
      <c r="AF19" s="6" t="str">
        <f>IF($A19="","",IF(AND($B19="Active",$D19&lt;&gt;"",$H19&lt;&gt;""),$D19&amp;"|"&amp;$H19,""))</f>
        <v/>
      </c>
      <c r="AG19" s="6" t="str">
        <f>IF($A19="","",IF($Q19="Yes","ENTERPRISE",""))</f>
        <v/>
      </c>
      <c r="AH19" s="6" t="str">
        <f>IF($A19="","",IF(AND($J19&lt;&gt;"",$L19="Resolved",$R19="Yes"),"MARKET",""))</f>
        <v/>
      </c>
      <c r="AI19" s="6" t="str">
        <f>IF($A19="","",IF(AND($K19&lt;&gt;"",$S19="Yes"),"LOCATION",""))</f>
        <v/>
      </c>
      <c r="AJ19" s="6" t="str">
        <f>IF($A19="","",IF(OR($Q19="Unknown",AND($J19&lt;&gt;"",OR($L19="Unresolved",$R19="Unknown")),AND($K19&lt;&gt;"",$S19="Unknown")),"Yes","No"))</f>
        <v/>
      </c>
      <c r="AK19" s="6" t="str">
        <f>IF($A19="","",IF(OR($A19="",$B19="",$D19="",$E19="",$F19="",$G19="",$H19="",$I19="",$L19="",$N19="",$O19="",$P19="",$Q19="",$R19="",$S19="",$T19=""),"INVALID_REQUIRED_INPUT",IF(OR(AND($B19&lt;&gt;"Active",$B19&lt;&gt;"Superseded"),AND($F19&lt;&gt;"Commercial provider",$F19&lt;&gt;"Discovery intermediary",$F19&lt;&gt;"Reference entity"),AND($G19&lt;&gt;"Resolved",$G19&lt;&gt;"Unresolved"),AND($I19&lt;&gt;"Existing",$I19&lt;&gt;"Planned",$I19&lt;&gt;"Inactive"),AND($L19&lt;&gt;"Resolved",$L19&lt;&gt;"Unresolved",$L19&lt;&gt;"Not applicable"),AND($N19&lt;&gt;"Yes",$N19&lt;&gt;"No",$N19&lt;&gt;"Unknown"),AND($O19&lt;&gt;"Yes",$O19&lt;&gt;"No",$O19&lt;&gt;"Unknown"),AND($P19&lt;&gt;"Yes",$P19&lt;&gt;"No",$P19&lt;&gt;"Unknown"),AND($Q19&lt;&gt;"Yes",$Q19&lt;&gt;"No",$Q19&lt;&gt;"Unknown"),AND($R19&lt;&gt;"Yes",$R19&lt;&gt;"No",$R19&lt;&gt;"Unknown"),AND($S19&lt;&gt;"Yes",$S19&lt;&gt;"No",$S19&lt;&gt;"Unknown",$S19&lt;&gt;"Not applicable"),AND($T19&lt;&gt;"Yes",$T19&lt;&gt;"No"),AND($AA19&lt;&gt;"",$AA19&lt;&gt;"Organic",$AA19&lt;&gt;"Local pack / Maps",$AA19&lt;&gt;"Paid search",$AA19&lt;&gt;"Shopping",$AA19&lt;&gt;"AI answer",$AA19&lt;&gt;"Marketplace",$AA19&lt;&gt;"Directory",$AA19&lt;&gt;"Other")),"UNSUPPORTED_CONTROLLED_VALUE",IF(AND($B19="Active",$I19="Inactive"),"INVALID_SCOPE_COMBINATION",IF($X19="DUPLICATE ACTIVE ASSIGNMENT","INVALID_SCOPE_COMBINATION",IF(AND($L19="Not applicable",$R19&lt;&gt;"No"),"INVALID_SCOPE_COMBINATION",IF(AND($M19="No",$S19&lt;&gt;"Not applicable"),"INVALID_LOCATION_EVIDENCE",IF(AND($M19="Yes",$S19="Not applicable"),"INVALID_LOCATION_EVIDENCE",""))))))))</f>
        <v/>
      </c>
    </row>
    <row r="20" spans="1:37">
      <c r="A20" s="7"/>
      <c r="B20" s="7"/>
      <c r="C20" s="7"/>
      <c r="D20" s="7"/>
      <c r="E20" s="6" t="str">
        <f>IF($A20="","",IFERROR(INDEX('Competitor Register'!$B$2:$B$101,MATCH($D20,'Competitor Register'!$A$2:$A$101,0)),""))</f>
        <v/>
      </c>
      <c r="F20" s="6" t="str">
        <f>IF($A20="","",IFERROR(INDEX('Competitor Register'!$C$2:$C$101,MATCH($D20,'Competitor Register'!$A$2:$A$101,0)),""))</f>
        <v/>
      </c>
      <c r="G20" s="6" t="str">
        <f>IF($A20="","",IFERROR(INDEX('Competitor Register'!$D$2:$D$101,MATCH($D20,'Competitor Register'!$A$2:$A$101,0)),""))</f>
        <v/>
      </c>
      <c r="H20" s="7"/>
      <c r="I20" s="6" t="str">
        <f>IF($A20="","",IFERROR(INDEX('Market Location Map'!$B$2:$B$101,MATCH($H20,'Market Location Map'!$A$2:$A$101,0)),""))</f>
        <v/>
      </c>
      <c r="J20" s="6" t="str">
        <f>IF($A20="","",IFERROR(INDEX('Market Location Map'!$D$2:$D$101,MATCH($H20,'Market Location Map'!$A$2:$A$101,0)),""))</f>
        <v/>
      </c>
      <c r="K20" s="6" t="str">
        <f>IF($A20="","",IFERROR(INDEX('Market Location Map'!$I$2:$I$101,MATCH($H20,'Market Location Map'!$A$2:$A$101,0)),""))</f>
        <v/>
      </c>
      <c r="L20" s="6" t="str">
        <f>IF($A20="","",IFERROR(INDEX('Market Location Map'!$F$2:$F$101,MATCH($H20,'Market Location Map'!$A$2:$A$101,0)),""))</f>
        <v/>
      </c>
      <c r="M20" s="6" t="str">
        <f>IF($A20="","",IF($K20="","No","Yes"))</f>
        <v/>
      </c>
      <c r="N20" s="7"/>
      <c r="O20" s="7"/>
      <c r="P20" s="7"/>
      <c r="Q20" s="7"/>
      <c r="R20" s="7"/>
      <c r="S20" s="7"/>
      <c r="T20" s="7"/>
      <c r="U20" s="6" t="str">
        <f>IF($A20="","",IF($AK20&lt;&gt;"","INVALID INPUT",IF($G20="Unresolved","UNRESOLVED",IF(OR($F20="Discovery intermediary",$F20="Reference entity"),"CONTEXT / REFERENCE ONLY",IF(OR($N20="No",$O20="No"),"EXCLUDED",IF(OR($N20="Unknown",$O20="Unknown"),"UNRESOLVED",IF($P20="No","EXCLUDED",IF($P20="Unknown","UNRESOLVED",IF(AND($AG20&lt;&gt;"",$AH20&lt;&gt;"",$AI20&lt;&gt;""),"ENTERPRISE + MARKET + LOCATION",IF(AND($AG20&lt;&gt;"",$AH20&lt;&gt;""),"ENTERPRISE + MARKET",IF(AND($AG20&lt;&gt;"",$AI20&lt;&gt;""),"ENTERPRISE + LOCATION",IF(AND($AH20&lt;&gt;"",$AI20&lt;&gt;""),"MARKET + LOCATION",IF($AG20&lt;&gt;"","ENTERPRISE",IF($AH20&lt;&gt;"","MARKET",IF($AI20&lt;&gt;"","LOCATION",IF($L20="Unresolved","UNRESOLVED",IF($AJ20="Yes","UNRESOLVED",IF($T20="Yes","CONTEXT / REFERENCE ONLY","EXCLUDED"))))))))))))))))))</f>
        <v/>
      </c>
      <c r="V20" s="6" t="str">
        <f>IF($A20="","",IF($AK20&lt;&gt;"",$AK20,IF($G20="Unresolved","IDENTITY_BOUNDARY_UNRESOLVED",IF(OR($F20="Discovery intermediary",$F20="Reference entity"),"NON_COMMERCIAL_CONTEXT",IF(OR($N20="No",$O20="No"),"NO_COMMERCIAL_SUBSTITUTION",IF(OR($N20="Unknown",$O20="Unknown"),"SUBSTITUTION_EVIDENCE_MISSING",IF($P20="No","SERVICEABILITY_MISMATCH",IF($P20="Unknown","SERVICEABILITY_EVIDENCE_MISSING",IF(AND($U20&lt;&gt;"UNRESOLVED",$U20&lt;&gt;"EXCLUDED",$U20&lt;&gt;"CONTEXT / REFERENCE ONLY",$U20&lt;&gt;"INVALID INPUT",$AJ20="Yes"),"CONFIRMED_LAYER_WITH_OPEN_EVIDENCE",IF(AND($U20&lt;&gt;"UNRESOLVED",$U20&lt;&gt;"EXCLUDED",$U20&lt;&gt;"CONTEXT / REFERENCE ONLY",$U20&lt;&gt;"INVALID INPUT"),"CONFIRMED_LAYER_ASSIGNMENT",IF($L20="Unresolved","MARKET_BOUNDARY_UNRESOLVED",IF($AJ20="Yes","LAYER_EVIDENCE_MISSING",IF($T20="Yes","NO_LAYER_RELEVANCE_CONTEXT","NO_LAYER_RELEVANCE")))))))))))))</f>
        <v/>
      </c>
      <c r="W20" s="6" t="str">
        <f>IF($A20="","",IFERROR(VLOOKUP($V20,'Controlled Vocabulary'!$M$2:$N$18,2,FALSE),"Review the record."))</f>
        <v/>
      </c>
      <c r="X20" s="6" t="str">
        <f>IF($A20="","",IF($AF20="","",IF(COUNTIF($AF$2:$AF$201,$AF20)&gt;1,"DUPLICATE ACTIVE ASSIGNMENT","")))</f>
        <v/>
      </c>
      <c r="Y20" s="7"/>
      <c r="Z20" s="7"/>
      <c r="AA20" s="7"/>
      <c r="AB20" s="7"/>
      <c r="AC20" s="8"/>
      <c r="AD20" s="7"/>
      <c r="AE20" s="7"/>
      <c r="AF20" s="6" t="str">
        <f>IF($A20="","",IF(AND($B20="Active",$D20&lt;&gt;"",$H20&lt;&gt;""),$D20&amp;"|"&amp;$H20,""))</f>
        <v/>
      </c>
      <c r="AG20" s="6" t="str">
        <f>IF($A20="","",IF($Q20="Yes","ENTERPRISE",""))</f>
        <v/>
      </c>
      <c r="AH20" s="6" t="str">
        <f>IF($A20="","",IF(AND($J20&lt;&gt;"",$L20="Resolved",$R20="Yes"),"MARKET",""))</f>
        <v/>
      </c>
      <c r="AI20" s="6" t="str">
        <f>IF($A20="","",IF(AND($K20&lt;&gt;"",$S20="Yes"),"LOCATION",""))</f>
        <v/>
      </c>
      <c r="AJ20" s="6" t="str">
        <f>IF($A20="","",IF(OR($Q20="Unknown",AND($J20&lt;&gt;"",OR($L20="Unresolved",$R20="Unknown")),AND($K20&lt;&gt;"",$S20="Unknown")),"Yes","No"))</f>
        <v/>
      </c>
      <c r="AK20" s="6" t="str">
        <f>IF($A20="","",IF(OR($A20="",$B20="",$D20="",$E20="",$F20="",$G20="",$H20="",$I20="",$L20="",$N20="",$O20="",$P20="",$Q20="",$R20="",$S20="",$T20=""),"INVALID_REQUIRED_INPUT",IF(OR(AND($B20&lt;&gt;"Active",$B20&lt;&gt;"Superseded"),AND($F20&lt;&gt;"Commercial provider",$F20&lt;&gt;"Discovery intermediary",$F20&lt;&gt;"Reference entity"),AND($G20&lt;&gt;"Resolved",$G20&lt;&gt;"Unresolved"),AND($I20&lt;&gt;"Existing",$I20&lt;&gt;"Planned",$I20&lt;&gt;"Inactive"),AND($L20&lt;&gt;"Resolved",$L20&lt;&gt;"Unresolved",$L20&lt;&gt;"Not applicable"),AND($N20&lt;&gt;"Yes",$N20&lt;&gt;"No",$N20&lt;&gt;"Unknown"),AND($O20&lt;&gt;"Yes",$O20&lt;&gt;"No",$O20&lt;&gt;"Unknown"),AND($P20&lt;&gt;"Yes",$P20&lt;&gt;"No",$P20&lt;&gt;"Unknown"),AND($Q20&lt;&gt;"Yes",$Q20&lt;&gt;"No",$Q20&lt;&gt;"Unknown"),AND($R20&lt;&gt;"Yes",$R20&lt;&gt;"No",$R20&lt;&gt;"Unknown"),AND($S20&lt;&gt;"Yes",$S20&lt;&gt;"No",$S20&lt;&gt;"Unknown",$S20&lt;&gt;"Not applicable"),AND($T20&lt;&gt;"Yes",$T20&lt;&gt;"No"),AND($AA20&lt;&gt;"",$AA20&lt;&gt;"Organic",$AA20&lt;&gt;"Local pack / Maps",$AA20&lt;&gt;"Paid search",$AA20&lt;&gt;"Shopping",$AA20&lt;&gt;"AI answer",$AA20&lt;&gt;"Marketplace",$AA20&lt;&gt;"Directory",$AA20&lt;&gt;"Other")),"UNSUPPORTED_CONTROLLED_VALUE",IF(AND($B20="Active",$I20="Inactive"),"INVALID_SCOPE_COMBINATION",IF($X20="DUPLICATE ACTIVE ASSIGNMENT","INVALID_SCOPE_COMBINATION",IF(AND($L20="Not applicable",$R20&lt;&gt;"No"),"INVALID_SCOPE_COMBINATION",IF(AND($M20="No",$S20&lt;&gt;"Not applicable"),"INVALID_LOCATION_EVIDENCE",IF(AND($M20="Yes",$S20="Not applicable"),"INVALID_LOCATION_EVIDENCE",""))))))))</f>
        <v/>
      </c>
    </row>
    <row r="21" spans="1:37">
      <c r="A21" s="7"/>
      <c r="B21" s="7"/>
      <c r="C21" s="7"/>
      <c r="D21" s="7"/>
      <c r="E21" s="6" t="str">
        <f>IF($A21="","",IFERROR(INDEX('Competitor Register'!$B$2:$B$101,MATCH($D21,'Competitor Register'!$A$2:$A$101,0)),""))</f>
        <v/>
      </c>
      <c r="F21" s="6" t="str">
        <f>IF($A21="","",IFERROR(INDEX('Competitor Register'!$C$2:$C$101,MATCH($D21,'Competitor Register'!$A$2:$A$101,0)),""))</f>
        <v/>
      </c>
      <c r="G21" s="6" t="str">
        <f>IF($A21="","",IFERROR(INDEX('Competitor Register'!$D$2:$D$101,MATCH($D21,'Competitor Register'!$A$2:$A$101,0)),""))</f>
        <v/>
      </c>
      <c r="H21" s="7"/>
      <c r="I21" s="6" t="str">
        <f>IF($A21="","",IFERROR(INDEX('Market Location Map'!$B$2:$B$101,MATCH($H21,'Market Location Map'!$A$2:$A$101,0)),""))</f>
        <v/>
      </c>
      <c r="J21" s="6" t="str">
        <f>IF($A21="","",IFERROR(INDEX('Market Location Map'!$D$2:$D$101,MATCH($H21,'Market Location Map'!$A$2:$A$101,0)),""))</f>
        <v/>
      </c>
      <c r="K21" s="6" t="str">
        <f>IF($A21="","",IFERROR(INDEX('Market Location Map'!$I$2:$I$101,MATCH($H21,'Market Location Map'!$A$2:$A$101,0)),""))</f>
        <v/>
      </c>
      <c r="L21" s="6" t="str">
        <f>IF($A21="","",IFERROR(INDEX('Market Location Map'!$F$2:$F$101,MATCH($H21,'Market Location Map'!$A$2:$A$101,0)),""))</f>
        <v/>
      </c>
      <c r="M21" s="6" t="str">
        <f>IF($A21="","",IF($K21="","No","Yes"))</f>
        <v/>
      </c>
      <c r="N21" s="7"/>
      <c r="O21" s="7"/>
      <c r="P21" s="7"/>
      <c r="Q21" s="7"/>
      <c r="R21" s="7"/>
      <c r="S21" s="7"/>
      <c r="T21" s="7"/>
      <c r="U21" s="6" t="str">
        <f>IF($A21="","",IF($AK21&lt;&gt;"","INVALID INPUT",IF($G21="Unresolved","UNRESOLVED",IF(OR($F21="Discovery intermediary",$F21="Reference entity"),"CONTEXT / REFERENCE ONLY",IF(OR($N21="No",$O21="No"),"EXCLUDED",IF(OR($N21="Unknown",$O21="Unknown"),"UNRESOLVED",IF($P21="No","EXCLUDED",IF($P21="Unknown","UNRESOLVED",IF(AND($AG21&lt;&gt;"",$AH21&lt;&gt;"",$AI21&lt;&gt;""),"ENTERPRISE + MARKET + LOCATION",IF(AND($AG21&lt;&gt;"",$AH21&lt;&gt;""),"ENTERPRISE + MARKET",IF(AND($AG21&lt;&gt;"",$AI21&lt;&gt;""),"ENTERPRISE + LOCATION",IF(AND($AH21&lt;&gt;"",$AI21&lt;&gt;""),"MARKET + LOCATION",IF($AG21&lt;&gt;"","ENTERPRISE",IF($AH21&lt;&gt;"","MARKET",IF($AI21&lt;&gt;"","LOCATION",IF($L21="Unresolved","UNRESOLVED",IF($AJ21="Yes","UNRESOLVED",IF($T21="Yes","CONTEXT / REFERENCE ONLY","EXCLUDED"))))))))))))))))))</f>
        <v/>
      </c>
      <c r="V21" s="6" t="str">
        <f>IF($A21="","",IF($AK21&lt;&gt;"",$AK21,IF($G21="Unresolved","IDENTITY_BOUNDARY_UNRESOLVED",IF(OR($F21="Discovery intermediary",$F21="Reference entity"),"NON_COMMERCIAL_CONTEXT",IF(OR($N21="No",$O21="No"),"NO_COMMERCIAL_SUBSTITUTION",IF(OR($N21="Unknown",$O21="Unknown"),"SUBSTITUTION_EVIDENCE_MISSING",IF($P21="No","SERVICEABILITY_MISMATCH",IF($P21="Unknown","SERVICEABILITY_EVIDENCE_MISSING",IF(AND($U21&lt;&gt;"UNRESOLVED",$U21&lt;&gt;"EXCLUDED",$U21&lt;&gt;"CONTEXT / REFERENCE ONLY",$U21&lt;&gt;"INVALID INPUT",$AJ21="Yes"),"CONFIRMED_LAYER_WITH_OPEN_EVIDENCE",IF(AND($U21&lt;&gt;"UNRESOLVED",$U21&lt;&gt;"EXCLUDED",$U21&lt;&gt;"CONTEXT / REFERENCE ONLY",$U21&lt;&gt;"INVALID INPUT"),"CONFIRMED_LAYER_ASSIGNMENT",IF($L21="Unresolved","MARKET_BOUNDARY_UNRESOLVED",IF($AJ21="Yes","LAYER_EVIDENCE_MISSING",IF($T21="Yes","NO_LAYER_RELEVANCE_CONTEXT","NO_LAYER_RELEVANCE")))))))))))))</f>
        <v/>
      </c>
      <c r="W21" s="6" t="str">
        <f>IF($A21="","",IFERROR(VLOOKUP($V21,'Controlled Vocabulary'!$M$2:$N$18,2,FALSE),"Review the record."))</f>
        <v/>
      </c>
      <c r="X21" s="6" t="str">
        <f>IF($A21="","",IF($AF21="","",IF(COUNTIF($AF$2:$AF$201,$AF21)&gt;1,"DUPLICATE ACTIVE ASSIGNMENT","")))</f>
        <v/>
      </c>
      <c r="Y21" s="7"/>
      <c r="Z21" s="7"/>
      <c r="AA21" s="7"/>
      <c r="AB21" s="7"/>
      <c r="AC21" s="8"/>
      <c r="AD21" s="7"/>
      <c r="AE21" s="7"/>
      <c r="AF21" s="6" t="str">
        <f>IF($A21="","",IF(AND($B21="Active",$D21&lt;&gt;"",$H21&lt;&gt;""),$D21&amp;"|"&amp;$H21,""))</f>
        <v/>
      </c>
      <c r="AG21" s="6" t="str">
        <f>IF($A21="","",IF($Q21="Yes","ENTERPRISE",""))</f>
        <v/>
      </c>
      <c r="AH21" s="6" t="str">
        <f>IF($A21="","",IF(AND($J21&lt;&gt;"",$L21="Resolved",$R21="Yes"),"MARKET",""))</f>
        <v/>
      </c>
      <c r="AI21" s="6" t="str">
        <f>IF($A21="","",IF(AND($K21&lt;&gt;"",$S21="Yes"),"LOCATION",""))</f>
        <v/>
      </c>
      <c r="AJ21" s="6" t="str">
        <f>IF($A21="","",IF(OR($Q21="Unknown",AND($J21&lt;&gt;"",OR($L21="Unresolved",$R21="Unknown")),AND($K21&lt;&gt;"",$S21="Unknown")),"Yes","No"))</f>
        <v/>
      </c>
      <c r="AK21" s="6" t="str">
        <f>IF($A21="","",IF(OR($A21="",$B21="",$D21="",$E21="",$F21="",$G21="",$H21="",$I21="",$L21="",$N21="",$O21="",$P21="",$Q21="",$R21="",$S21="",$T21=""),"INVALID_REQUIRED_INPUT",IF(OR(AND($B21&lt;&gt;"Active",$B21&lt;&gt;"Superseded"),AND($F21&lt;&gt;"Commercial provider",$F21&lt;&gt;"Discovery intermediary",$F21&lt;&gt;"Reference entity"),AND($G21&lt;&gt;"Resolved",$G21&lt;&gt;"Unresolved"),AND($I21&lt;&gt;"Existing",$I21&lt;&gt;"Planned",$I21&lt;&gt;"Inactive"),AND($L21&lt;&gt;"Resolved",$L21&lt;&gt;"Unresolved",$L21&lt;&gt;"Not applicable"),AND($N21&lt;&gt;"Yes",$N21&lt;&gt;"No",$N21&lt;&gt;"Unknown"),AND($O21&lt;&gt;"Yes",$O21&lt;&gt;"No",$O21&lt;&gt;"Unknown"),AND($P21&lt;&gt;"Yes",$P21&lt;&gt;"No",$P21&lt;&gt;"Unknown"),AND($Q21&lt;&gt;"Yes",$Q21&lt;&gt;"No",$Q21&lt;&gt;"Unknown"),AND($R21&lt;&gt;"Yes",$R21&lt;&gt;"No",$R21&lt;&gt;"Unknown"),AND($S21&lt;&gt;"Yes",$S21&lt;&gt;"No",$S21&lt;&gt;"Unknown",$S21&lt;&gt;"Not applicable"),AND($T21&lt;&gt;"Yes",$T21&lt;&gt;"No"),AND($AA21&lt;&gt;"",$AA21&lt;&gt;"Organic",$AA21&lt;&gt;"Local pack / Maps",$AA21&lt;&gt;"Paid search",$AA21&lt;&gt;"Shopping",$AA21&lt;&gt;"AI answer",$AA21&lt;&gt;"Marketplace",$AA21&lt;&gt;"Directory",$AA21&lt;&gt;"Other")),"UNSUPPORTED_CONTROLLED_VALUE",IF(AND($B21="Active",$I21="Inactive"),"INVALID_SCOPE_COMBINATION",IF($X21="DUPLICATE ACTIVE ASSIGNMENT","INVALID_SCOPE_COMBINATION",IF(AND($L21="Not applicable",$R21&lt;&gt;"No"),"INVALID_SCOPE_COMBINATION",IF(AND($M21="No",$S21&lt;&gt;"Not applicable"),"INVALID_LOCATION_EVIDENCE",IF(AND($M21="Yes",$S21="Not applicable"),"INVALID_LOCATION_EVIDENCE",""))))))))</f>
        <v/>
      </c>
    </row>
    <row r="22" spans="1:37">
      <c r="A22" s="7"/>
      <c r="B22" s="7"/>
      <c r="C22" s="7"/>
      <c r="D22" s="7"/>
      <c r="E22" s="6" t="str">
        <f>IF($A22="","",IFERROR(INDEX('Competitor Register'!$B$2:$B$101,MATCH($D22,'Competitor Register'!$A$2:$A$101,0)),""))</f>
        <v/>
      </c>
      <c r="F22" s="6" t="str">
        <f>IF($A22="","",IFERROR(INDEX('Competitor Register'!$C$2:$C$101,MATCH($D22,'Competitor Register'!$A$2:$A$101,0)),""))</f>
        <v/>
      </c>
      <c r="G22" s="6" t="str">
        <f>IF($A22="","",IFERROR(INDEX('Competitor Register'!$D$2:$D$101,MATCH($D22,'Competitor Register'!$A$2:$A$101,0)),""))</f>
        <v/>
      </c>
      <c r="H22" s="7"/>
      <c r="I22" s="6" t="str">
        <f>IF($A22="","",IFERROR(INDEX('Market Location Map'!$B$2:$B$101,MATCH($H22,'Market Location Map'!$A$2:$A$101,0)),""))</f>
        <v/>
      </c>
      <c r="J22" s="6" t="str">
        <f>IF($A22="","",IFERROR(INDEX('Market Location Map'!$D$2:$D$101,MATCH($H22,'Market Location Map'!$A$2:$A$101,0)),""))</f>
        <v/>
      </c>
      <c r="K22" s="6" t="str">
        <f>IF($A22="","",IFERROR(INDEX('Market Location Map'!$I$2:$I$101,MATCH($H22,'Market Location Map'!$A$2:$A$101,0)),""))</f>
        <v/>
      </c>
      <c r="L22" s="6" t="str">
        <f>IF($A22="","",IFERROR(INDEX('Market Location Map'!$F$2:$F$101,MATCH($H22,'Market Location Map'!$A$2:$A$101,0)),""))</f>
        <v/>
      </c>
      <c r="M22" s="6" t="str">
        <f>IF($A22="","",IF($K22="","No","Yes"))</f>
        <v/>
      </c>
      <c r="N22" s="7"/>
      <c r="O22" s="7"/>
      <c r="P22" s="7"/>
      <c r="Q22" s="7"/>
      <c r="R22" s="7"/>
      <c r="S22" s="7"/>
      <c r="T22" s="7"/>
      <c r="U22" s="6" t="str">
        <f>IF($A22="","",IF($AK22&lt;&gt;"","INVALID INPUT",IF($G22="Unresolved","UNRESOLVED",IF(OR($F22="Discovery intermediary",$F22="Reference entity"),"CONTEXT / REFERENCE ONLY",IF(OR($N22="No",$O22="No"),"EXCLUDED",IF(OR($N22="Unknown",$O22="Unknown"),"UNRESOLVED",IF($P22="No","EXCLUDED",IF($P22="Unknown","UNRESOLVED",IF(AND($AG22&lt;&gt;"",$AH22&lt;&gt;"",$AI22&lt;&gt;""),"ENTERPRISE + MARKET + LOCATION",IF(AND($AG22&lt;&gt;"",$AH22&lt;&gt;""),"ENTERPRISE + MARKET",IF(AND($AG22&lt;&gt;"",$AI22&lt;&gt;""),"ENTERPRISE + LOCATION",IF(AND($AH22&lt;&gt;"",$AI22&lt;&gt;""),"MARKET + LOCATION",IF($AG22&lt;&gt;"","ENTERPRISE",IF($AH22&lt;&gt;"","MARKET",IF($AI22&lt;&gt;"","LOCATION",IF($L22="Unresolved","UNRESOLVED",IF($AJ22="Yes","UNRESOLVED",IF($T22="Yes","CONTEXT / REFERENCE ONLY","EXCLUDED"))))))))))))))))))</f>
        <v/>
      </c>
      <c r="V22" s="6" t="str">
        <f>IF($A22="","",IF($AK22&lt;&gt;"",$AK22,IF($G22="Unresolved","IDENTITY_BOUNDARY_UNRESOLVED",IF(OR($F22="Discovery intermediary",$F22="Reference entity"),"NON_COMMERCIAL_CONTEXT",IF(OR($N22="No",$O22="No"),"NO_COMMERCIAL_SUBSTITUTION",IF(OR($N22="Unknown",$O22="Unknown"),"SUBSTITUTION_EVIDENCE_MISSING",IF($P22="No","SERVICEABILITY_MISMATCH",IF($P22="Unknown","SERVICEABILITY_EVIDENCE_MISSING",IF(AND($U22&lt;&gt;"UNRESOLVED",$U22&lt;&gt;"EXCLUDED",$U22&lt;&gt;"CONTEXT / REFERENCE ONLY",$U22&lt;&gt;"INVALID INPUT",$AJ22="Yes"),"CONFIRMED_LAYER_WITH_OPEN_EVIDENCE",IF(AND($U22&lt;&gt;"UNRESOLVED",$U22&lt;&gt;"EXCLUDED",$U22&lt;&gt;"CONTEXT / REFERENCE ONLY",$U22&lt;&gt;"INVALID INPUT"),"CONFIRMED_LAYER_ASSIGNMENT",IF($L22="Unresolved","MARKET_BOUNDARY_UNRESOLVED",IF($AJ22="Yes","LAYER_EVIDENCE_MISSING",IF($T22="Yes","NO_LAYER_RELEVANCE_CONTEXT","NO_LAYER_RELEVANCE")))))))))))))</f>
        <v/>
      </c>
      <c r="W22" s="6" t="str">
        <f>IF($A22="","",IFERROR(VLOOKUP($V22,'Controlled Vocabulary'!$M$2:$N$18,2,FALSE),"Review the record."))</f>
        <v/>
      </c>
      <c r="X22" s="6" t="str">
        <f>IF($A22="","",IF($AF22="","",IF(COUNTIF($AF$2:$AF$201,$AF22)&gt;1,"DUPLICATE ACTIVE ASSIGNMENT","")))</f>
        <v/>
      </c>
      <c r="Y22" s="7"/>
      <c r="Z22" s="7"/>
      <c r="AA22" s="7"/>
      <c r="AB22" s="7"/>
      <c r="AC22" s="8"/>
      <c r="AD22" s="7"/>
      <c r="AE22" s="7"/>
      <c r="AF22" s="6" t="str">
        <f>IF($A22="","",IF(AND($B22="Active",$D22&lt;&gt;"",$H22&lt;&gt;""),$D22&amp;"|"&amp;$H22,""))</f>
        <v/>
      </c>
      <c r="AG22" s="6" t="str">
        <f>IF($A22="","",IF($Q22="Yes","ENTERPRISE",""))</f>
        <v/>
      </c>
      <c r="AH22" s="6" t="str">
        <f>IF($A22="","",IF(AND($J22&lt;&gt;"",$L22="Resolved",$R22="Yes"),"MARKET",""))</f>
        <v/>
      </c>
      <c r="AI22" s="6" t="str">
        <f>IF($A22="","",IF(AND($K22&lt;&gt;"",$S22="Yes"),"LOCATION",""))</f>
        <v/>
      </c>
      <c r="AJ22" s="6" t="str">
        <f>IF($A22="","",IF(OR($Q22="Unknown",AND($J22&lt;&gt;"",OR($L22="Unresolved",$R22="Unknown")),AND($K22&lt;&gt;"",$S22="Unknown")),"Yes","No"))</f>
        <v/>
      </c>
      <c r="AK22" s="6" t="str">
        <f>IF($A22="","",IF(OR($A22="",$B22="",$D22="",$E22="",$F22="",$G22="",$H22="",$I22="",$L22="",$N22="",$O22="",$P22="",$Q22="",$R22="",$S22="",$T22=""),"INVALID_REQUIRED_INPUT",IF(OR(AND($B22&lt;&gt;"Active",$B22&lt;&gt;"Superseded"),AND($F22&lt;&gt;"Commercial provider",$F22&lt;&gt;"Discovery intermediary",$F22&lt;&gt;"Reference entity"),AND($G22&lt;&gt;"Resolved",$G22&lt;&gt;"Unresolved"),AND($I22&lt;&gt;"Existing",$I22&lt;&gt;"Planned",$I22&lt;&gt;"Inactive"),AND($L22&lt;&gt;"Resolved",$L22&lt;&gt;"Unresolved",$L22&lt;&gt;"Not applicable"),AND($N22&lt;&gt;"Yes",$N22&lt;&gt;"No",$N22&lt;&gt;"Unknown"),AND($O22&lt;&gt;"Yes",$O22&lt;&gt;"No",$O22&lt;&gt;"Unknown"),AND($P22&lt;&gt;"Yes",$P22&lt;&gt;"No",$P22&lt;&gt;"Unknown"),AND($Q22&lt;&gt;"Yes",$Q22&lt;&gt;"No",$Q22&lt;&gt;"Unknown"),AND($R22&lt;&gt;"Yes",$R22&lt;&gt;"No",$R22&lt;&gt;"Unknown"),AND($S22&lt;&gt;"Yes",$S22&lt;&gt;"No",$S22&lt;&gt;"Unknown",$S22&lt;&gt;"Not applicable"),AND($T22&lt;&gt;"Yes",$T22&lt;&gt;"No"),AND($AA22&lt;&gt;"",$AA22&lt;&gt;"Organic",$AA22&lt;&gt;"Local pack / Maps",$AA22&lt;&gt;"Paid search",$AA22&lt;&gt;"Shopping",$AA22&lt;&gt;"AI answer",$AA22&lt;&gt;"Marketplace",$AA22&lt;&gt;"Directory",$AA22&lt;&gt;"Other")),"UNSUPPORTED_CONTROLLED_VALUE",IF(AND($B22="Active",$I22="Inactive"),"INVALID_SCOPE_COMBINATION",IF($X22="DUPLICATE ACTIVE ASSIGNMENT","INVALID_SCOPE_COMBINATION",IF(AND($L22="Not applicable",$R22&lt;&gt;"No"),"INVALID_SCOPE_COMBINATION",IF(AND($M22="No",$S22&lt;&gt;"Not applicable"),"INVALID_LOCATION_EVIDENCE",IF(AND($M22="Yes",$S22="Not applicable"),"INVALID_LOCATION_EVIDENCE",""))))))))</f>
        <v/>
      </c>
    </row>
    <row r="23" spans="1:37">
      <c r="A23" s="7"/>
      <c r="B23" s="7"/>
      <c r="C23" s="7"/>
      <c r="D23" s="7"/>
      <c r="E23" s="6" t="str">
        <f>IF($A23="","",IFERROR(INDEX('Competitor Register'!$B$2:$B$101,MATCH($D23,'Competitor Register'!$A$2:$A$101,0)),""))</f>
        <v/>
      </c>
      <c r="F23" s="6" t="str">
        <f>IF($A23="","",IFERROR(INDEX('Competitor Register'!$C$2:$C$101,MATCH($D23,'Competitor Register'!$A$2:$A$101,0)),""))</f>
        <v/>
      </c>
      <c r="G23" s="6" t="str">
        <f>IF($A23="","",IFERROR(INDEX('Competitor Register'!$D$2:$D$101,MATCH($D23,'Competitor Register'!$A$2:$A$101,0)),""))</f>
        <v/>
      </c>
      <c r="H23" s="7"/>
      <c r="I23" s="6" t="str">
        <f>IF($A23="","",IFERROR(INDEX('Market Location Map'!$B$2:$B$101,MATCH($H23,'Market Location Map'!$A$2:$A$101,0)),""))</f>
        <v/>
      </c>
      <c r="J23" s="6" t="str">
        <f>IF($A23="","",IFERROR(INDEX('Market Location Map'!$D$2:$D$101,MATCH($H23,'Market Location Map'!$A$2:$A$101,0)),""))</f>
        <v/>
      </c>
      <c r="K23" s="6" t="str">
        <f>IF($A23="","",IFERROR(INDEX('Market Location Map'!$I$2:$I$101,MATCH($H23,'Market Location Map'!$A$2:$A$101,0)),""))</f>
        <v/>
      </c>
      <c r="L23" s="6" t="str">
        <f>IF($A23="","",IFERROR(INDEX('Market Location Map'!$F$2:$F$101,MATCH($H23,'Market Location Map'!$A$2:$A$101,0)),""))</f>
        <v/>
      </c>
      <c r="M23" s="6" t="str">
        <f>IF($A23="","",IF($K23="","No","Yes"))</f>
        <v/>
      </c>
      <c r="N23" s="7"/>
      <c r="O23" s="7"/>
      <c r="P23" s="7"/>
      <c r="Q23" s="7"/>
      <c r="R23" s="7"/>
      <c r="S23" s="7"/>
      <c r="T23" s="7"/>
      <c r="U23" s="6" t="str">
        <f>IF($A23="","",IF($AK23&lt;&gt;"","INVALID INPUT",IF($G23="Unresolved","UNRESOLVED",IF(OR($F23="Discovery intermediary",$F23="Reference entity"),"CONTEXT / REFERENCE ONLY",IF(OR($N23="No",$O23="No"),"EXCLUDED",IF(OR($N23="Unknown",$O23="Unknown"),"UNRESOLVED",IF($P23="No","EXCLUDED",IF($P23="Unknown","UNRESOLVED",IF(AND($AG23&lt;&gt;"",$AH23&lt;&gt;"",$AI23&lt;&gt;""),"ENTERPRISE + MARKET + LOCATION",IF(AND($AG23&lt;&gt;"",$AH23&lt;&gt;""),"ENTERPRISE + MARKET",IF(AND($AG23&lt;&gt;"",$AI23&lt;&gt;""),"ENTERPRISE + LOCATION",IF(AND($AH23&lt;&gt;"",$AI23&lt;&gt;""),"MARKET + LOCATION",IF($AG23&lt;&gt;"","ENTERPRISE",IF($AH23&lt;&gt;"","MARKET",IF($AI23&lt;&gt;"","LOCATION",IF($L23="Unresolved","UNRESOLVED",IF($AJ23="Yes","UNRESOLVED",IF($T23="Yes","CONTEXT / REFERENCE ONLY","EXCLUDED"))))))))))))))))))</f>
        <v/>
      </c>
      <c r="V23" s="6" t="str">
        <f>IF($A23="","",IF($AK23&lt;&gt;"",$AK23,IF($G23="Unresolved","IDENTITY_BOUNDARY_UNRESOLVED",IF(OR($F23="Discovery intermediary",$F23="Reference entity"),"NON_COMMERCIAL_CONTEXT",IF(OR($N23="No",$O23="No"),"NO_COMMERCIAL_SUBSTITUTION",IF(OR($N23="Unknown",$O23="Unknown"),"SUBSTITUTION_EVIDENCE_MISSING",IF($P23="No","SERVICEABILITY_MISMATCH",IF($P23="Unknown","SERVICEABILITY_EVIDENCE_MISSING",IF(AND($U23&lt;&gt;"UNRESOLVED",$U23&lt;&gt;"EXCLUDED",$U23&lt;&gt;"CONTEXT / REFERENCE ONLY",$U23&lt;&gt;"INVALID INPUT",$AJ23="Yes"),"CONFIRMED_LAYER_WITH_OPEN_EVIDENCE",IF(AND($U23&lt;&gt;"UNRESOLVED",$U23&lt;&gt;"EXCLUDED",$U23&lt;&gt;"CONTEXT / REFERENCE ONLY",$U23&lt;&gt;"INVALID INPUT"),"CONFIRMED_LAYER_ASSIGNMENT",IF($L23="Unresolved","MARKET_BOUNDARY_UNRESOLVED",IF($AJ23="Yes","LAYER_EVIDENCE_MISSING",IF($T23="Yes","NO_LAYER_RELEVANCE_CONTEXT","NO_LAYER_RELEVANCE")))))))))))))</f>
        <v/>
      </c>
      <c r="W23" s="6" t="str">
        <f>IF($A23="","",IFERROR(VLOOKUP($V23,'Controlled Vocabulary'!$M$2:$N$18,2,FALSE),"Review the record."))</f>
        <v/>
      </c>
      <c r="X23" s="6" t="str">
        <f>IF($A23="","",IF($AF23="","",IF(COUNTIF($AF$2:$AF$201,$AF23)&gt;1,"DUPLICATE ACTIVE ASSIGNMENT","")))</f>
        <v/>
      </c>
      <c r="Y23" s="7"/>
      <c r="Z23" s="7"/>
      <c r="AA23" s="7"/>
      <c r="AB23" s="7"/>
      <c r="AC23" s="8"/>
      <c r="AD23" s="7"/>
      <c r="AE23" s="7"/>
      <c r="AF23" s="6" t="str">
        <f>IF($A23="","",IF(AND($B23="Active",$D23&lt;&gt;"",$H23&lt;&gt;""),$D23&amp;"|"&amp;$H23,""))</f>
        <v/>
      </c>
      <c r="AG23" s="6" t="str">
        <f>IF($A23="","",IF($Q23="Yes","ENTERPRISE",""))</f>
        <v/>
      </c>
      <c r="AH23" s="6" t="str">
        <f>IF($A23="","",IF(AND($J23&lt;&gt;"",$L23="Resolved",$R23="Yes"),"MARKET",""))</f>
        <v/>
      </c>
      <c r="AI23" s="6" t="str">
        <f>IF($A23="","",IF(AND($K23&lt;&gt;"",$S23="Yes"),"LOCATION",""))</f>
        <v/>
      </c>
      <c r="AJ23" s="6" t="str">
        <f>IF($A23="","",IF(OR($Q23="Unknown",AND($J23&lt;&gt;"",OR($L23="Unresolved",$R23="Unknown")),AND($K23&lt;&gt;"",$S23="Unknown")),"Yes","No"))</f>
        <v/>
      </c>
      <c r="AK23" s="6" t="str">
        <f>IF($A23="","",IF(OR($A23="",$B23="",$D23="",$E23="",$F23="",$G23="",$H23="",$I23="",$L23="",$N23="",$O23="",$P23="",$Q23="",$R23="",$S23="",$T23=""),"INVALID_REQUIRED_INPUT",IF(OR(AND($B23&lt;&gt;"Active",$B23&lt;&gt;"Superseded"),AND($F23&lt;&gt;"Commercial provider",$F23&lt;&gt;"Discovery intermediary",$F23&lt;&gt;"Reference entity"),AND($G23&lt;&gt;"Resolved",$G23&lt;&gt;"Unresolved"),AND($I23&lt;&gt;"Existing",$I23&lt;&gt;"Planned",$I23&lt;&gt;"Inactive"),AND($L23&lt;&gt;"Resolved",$L23&lt;&gt;"Unresolved",$L23&lt;&gt;"Not applicable"),AND($N23&lt;&gt;"Yes",$N23&lt;&gt;"No",$N23&lt;&gt;"Unknown"),AND($O23&lt;&gt;"Yes",$O23&lt;&gt;"No",$O23&lt;&gt;"Unknown"),AND($P23&lt;&gt;"Yes",$P23&lt;&gt;"No",$P23&lt;&gt;"Unknown"),AND($Q23&lt;&gt;"Yes",$Q23&lt;&gt;"No",$Q23&lt;&gt;"Unknown"),AND($R23&lt;&gt;"Yes",$R23&lt;&gt;"No",$R23&lt;&gt;"Unknown"),AND($S23&lt;&gt;"Yes",$S23&lt;&gt;"No",$S23&lt;&gt;"Unknown",$S23&lt;&gt;"Not applicable"),AND($T23&lt;&gt;"Yes",$T23&lt;&gt;"No"),AND($AA23&lt;&gt;"",$AA23&lt;&gt;"Organic",$AA23&lt;&gt;"Local pack / Maps",$AA23&lt;&gt;"Paid search",$AA23&lt;&gt;"Shopping",$AA23&lt;&gt;"AI answer",$AA23&lt;&gt;"Marketplace",$AA23&lt;&gt;"Directory",$AA23&lt;&gt;"Other")),"UNSUPPORTED_CONTROLLED_VALUE",IF(AND($B23="Active",$I23="Inactive"),"INVALID_SCOPE_COMBINATION",IF($X23="DUPLICATE ACTIVE ASSIGNMENT","INVALID_SCOPE_COMBINATION",IF(AND($L23="Not applicable",$R23&lt;&gt;"No"),"INVALID_SCOPE_COMBINATION",IF(AND($M23="No",$S23&lt;&gt;"Not applicable"),"INVALID_LOCATION_EVIDENCE",IF(AND($M23="Yes",$S23="Not applicable"),"INVALID_LOCATION_EVIDENCE",""))))))))</f>
        <v/>
      </c>
    </row>
    <row r="24" spans="1:37">
      <c r="A24" s="7"/>
      <c r="B24" s="7"/>
      <c r="C24" s="7"/>
      <c r="D24" s="7"/>
      <c r="E24" s="6" t="str">
        <f>IF($A24="","",IFERROR(INDEX('Competitor Register'!$B$2:$B$101,MATCH($D24,'Competitor Register'!$A$2:$A$101,0)),""))</f>
        <v/>
      </c>
      <c r="F24" s="6" t="str">
        <f>IF($A24="","",IFERROR(INDEX('Competitor Register'!$C$2:$C$101,MATCH($D24,'Competitor Register'!$A$2:$A$101,0)),""))</f>
        <v/>
      </c>
      <c r="G24" s="6" t="str">
        <f>IF($A24="","",IFERROR(INDEX('Competitor Register'!$D$2:$D$101,MATCH($D24,'Competitor Register'!$A$2:$A$101,0)),""))</f>
        <v/>
      </c>
      <c r="H24" s="7"/>
      <c r="I24" s="6" t="str">
        <f>IF($A24="","",IFERROR(INDEX('Market Location Map'!$B$2:$B$101,MATCH($H24,'Market Location Map'!$A$2:$A$101,0)),""))</f>
        <v/>
      </c>
      <c r="J24" s="6" t="str">
        <f>IF($A24="","",IFERROR(INDEX('Market Location Map'!$D$2:$D$101,MATCH($H24,'Market Location Map'!$A$2:$A$101,0)),""))</f>
        <v/>
      </c>
      <c r="K24" s="6" t="str">
        <f>IF($A24="","",IFERROR(INDEX('Market Location Map'!$I$2:$I$101,MATCH($H24,'Market Location Map'!$A$2:$A$101,0)),""))</f>
        <v/>
      </c>
      <c r="L24" s="6" t="str">
        <f>IF($A24="","",IFERROR(INDEX('Market Location Map'!$F$2:$F$101,MATCH($H24,'Market Location Map'!$A$2:$A$101,0)),""))</f>
        <v/>
      </c>
      <c r="M24" s="6" t="str">
        <f>IF($A24="","",IF($K24="","No","Yes"))</f>
        <v/>
      </c>
      <c r="N24" s="7"/>
      <c r="O24" s="7"/>
      <c r="P24" s="7"/>
      <c r="Q24" s="7"/>
      <c r="R24" s="7"/>
      <c r="S24" s="7"/>
      <c r="T24" s="7"/>
      <c r="U24" s="6" t="str">
        <f>IF($A24="","",IF($AK24&lt;&gt;"","INVALID INPUT",IF($G24="Unresolved","UNRESOLVED",IF(OR($F24="Discovery intermediary",$F24="Reference entity"),"CONTEXT / REFERENCE ONLY",IF(OR($N24="No",$O24="No"),"EXCLUDED",IF(OR($N24="Unknown",$O24="Unknown"),"UNRESOLVED",IF($P24="No","EXCLUDED",IF($P24="Unknown","UNRESOLVED",IF(AND($AG24&lt;&gt;"",$AH24&lt;&gt;"",$AI24&lt;&gt;""),"ENTERPRISE + MARKET + LOCATION",IF(AND($AG24&lt;&gt;"",$AH24&lt;&gt;""),"ENTERPRISE + MARKET",IF(AND($AG24&lt;&gt;"",$AI24&lt;&gt;""),"ENTERPRISE + LOCATION",IF(AND($AH24&lt;&gt;"",$AI24&lt;&gt;""),"MARKET + LOCATION",IF($AG24&lt;&gt;"","ENTERPRISE",IF($AH24&lt;&gt;"","MARKET",IF($AI24&lt;&gt;"","LOCATION",IF($L24="Unresolved","UNRESOLVED",IF($AJ24="Yes","UNRESOLVED",IF($T24="Yes","CONTEXT / REFERENCE ONLY","EXCLUDED"))))))))))))))))))</f>
        <v/>
      </c>
      <c r="V24" s="6" t="str">
        <f>IF($A24="","",IF($AK24&lt;&gt;"",$AK24,IF($G24="Unresolved","IDENTITY_BOUNDARY_UNRESOLVED",IF(OR($F24="Discovery intermediary",$F24="Reference entity"),"NON_COMMERCIAL_CONTEXT",IF(OR($N24="No",$O24="No"),"NO_COMMERCIAL_SUBSTITUTION",IF(OR($N24="Unknown",$O24="Unknown"),"SUBSTITUTION_EVIDENCE_MISSING",IF($P24="No","SERVICEABILITY_MISMATCH",IF($P24="Unknown","SERVICEABILITY_EVIDENCE_MISSING",IF(AND($U24&lt;&gt;"UNRESOLVED",$U24&lt;&gt;"EXCLUDED",$U24&lt;&gt;"CONTEXT / REFERENCE ONLY",$U24&lt;&gt;"INVALID INPUT",$AJ24="Yes"),"CONFIRMED_LAYER_WITH_OPEN_EVIDENCE",IF(AND($U24&lt;&gt;"UNRESOLVED",$U24&lt;&gt;"EXCLUDED",$U24&lt;&gt;"CONTEXT / REFERENCE ONLY",$U24&lt;&gt;"INVALID INPUT"),"CONFIRMED_LAYER_ASSIGNMENT",IF($L24="Unresolved","MARKET_BOUNDARY_UNRESOLVED",IF($AJ24="Yes","LAYER_EVIDENCE_MISSING",IF($T24="Yes","NO_LAYER_RELEVANCE_CONTEXT","NO_LAYER_RELEVANCE")))))))))))))</f>
        <v/>
      </c>
      <c r="W24" s="6" t="str">
        <f>IF($A24="","",IFERROR(VLOOKUP($V24,'Controlled Vocabulary'!$M$2:$N$18,2,FALSE),"Review the record."))</f>
        <v/>
      </c>
      <c r="X24" s="6" t="str">
        <f>IF($A24="","",IF($AF24="","",IF(COUNTIF($AF$2:$AF$201,$AF24)&gt;1,"DUPLICATE ACTIVE ASSIGNMENT","")))</f>
        <v/>
      </c>
      <c r="Y24" s="7"/>
      <c r="Z24" s="7"/>
      <c r="AA24" s="7"/>
      <c r="AB24" s="7"/>
      <c r="AC24" s="8"/>
      <c r="AD24" s="7"/>
      <c r="AE24" s="7"/>
      <c r="AF24" s="6" t="str">
        <f>IF($A24="","",IF(AND($B24="Active",$D24&lt;&gt;"",$H24&lt;&gt;""),$D24&amp;"|"&amp;$H24,""))</f>
        <v/>
      </c>
      <c r="AG24" s="6" t="str">
        <f>IF($A24="","",IF($Q24="Yes","ENTERPRISE",""))</f>
        <v/>
      </c>
      <c r="AH24" s="6" t="str">
        <f>IF($A24="","",IF(AND($J24&lt;&gt;"",$L24="Resolved",$R24="Yes"),"MARKET",""))</f>
        <v/>
      </c>
      <c r="AI24" s="6" t="str">
        <f>IF($A24="","",IF(AND($K24&lt;&gt;"",$S24="Yes"),"LOCATION",""))</f>
        <v/>
      </c>
      <c r="AJ24" s="6" t="str">
        <f>IF($A24="","",IF(OR($Q24="Unknown",AND($J24&lt;&gt;"",OR($L24="Unresolved",$R24="Unknown")),AND($K24&lt;&gt;"",$S24="Unknown")),"Yes","No"))</f>
        <v/>
      </c>
      <c r="AK24" s="6" t="str">
        <f>IF($A24="","",IF(OR($A24="",$B24="",$D24="",$E24="",$F24="",$G24="",$H24="",$I24="",$L24="",$N24="",$O24="",$P24="",$Q24="",$R24="",$S24="",$T24=""),"INVALID_REQUIRED_INPUT",IF(OR(AND($B24&lt;&gt;"Active",$B24&lt;&gt;"Superseded"),AND($F24&lt;&gt;"Commercial provider",$F24&lt;&gt;"Discovery intermediary",$F24&lt;&gt;"Reference entity"),AND($G24&lt;&gt;"Resolved",$G24&lt;&gt;"Unresolved"),AND($I24&lt;&gt;"Existing",$I24&lt;&gt;"Planned",$I24&lt;&gt;"Inactive"),AND($L24&lt;&gt;"Resolved",$L24&lt;&gt;"Unresolved",$L24&lt;&gt;"Not applicable"),AND($N24&lt;&gt;"Yes",$N24&lt;&gt;"No",$N24&lt;&gt;"Unknown"),AND($O24&lt;&gt;"Yes",$O24&lt;&gt;"No",$O24&lt;&gt;"Unknown"),AND($P24&lt;&gt;"Yes",$P24&lt;&gt;"No",$P24&lt;&gt;"Unknown"),AND($Q24&lt;&gt;"Yes",$Q24&lt;&gt;"No",$Q24&lt;&gt;"Unknown"),AND($R24&lt;&gt;"Yes",$R24&lt;&gt;"No",$R24&lt;&gt;"Unknown"),AND($S24&lt;&gt;"Yes",$S24&lt;&gt;"No",$S24&lt;&gt;"Unknown",$S24&lt;&gt;"Not applicable"),AND($T24&lt;&gt;"Yes",$T24&lt;&gt;"No"),AND($AA24&lt;&gt;"",$AA24&lt;&gt;"Organic",$AA24&lt;&gt;"Local pack / Maps",$AA24&lt;&gt;"Paid search",$AA24&lt;&gt;"Shopping",$AA24&lt;&gt;"AI answer",$AA24&lt;&gt;"Marketplace",$AA24&lt;&gt;"Directory",$AA24&lt;&gt;"Other")),"UNSUPPORTED_CONTROLLED_VALUE",IF(AND($B24="Active",$I24="Inactive"),"INVALID_SCOPE_COMBINATION",IF($X24="DUPLICATE ACTIVE ASSIGNMENT","INVALID_SCOPE_COMBINATION",IF(AND($L24="Not applicable",$R24&lt;&gt;"No"),"INVALID_SCOPE_COMBINATION",IF(AND($M24="No",$S24&lt;&gt;"Not applicable"),"INVALID_LOCATION_EVIDENCE",IF(AND($M24="Yes",$S24="Not applicable"),"INVALID_LOCATION_EVIDENCE",""))))))))</f>
        <v/>
      </c>
    </row>
    <row r="25" spans="1:37">
      <c r="A25" s="7"/>
      <c r="B25" s="7"/>
      <c r="C25" s="7"/>
      <c r="D25" s="7"/>
      <c r="E25" s="6" t="str">
        <f>IF($A25="","",IFERROR(INDEX('Competitor Register'!$B$2:$B$101,MATCH($D25,'Competitor Register'!$A$2:$A$101,0)),""))</f>
        <v/>
      </c>
      <c r="F25" s="6" t="str">
        <f>IF($A25="","",IFERROR(INDEX('Competitor Register'!$C$2:$C$101,MATCH($D25,'Competitor Register'!$A$2:$A$101,0)),""))</f>
        <v/>
      </c>
      <c r="G25" s="6" t="str">
        <f>IF($A25="","",IFERROR(INDEX('Competitor Register'!$D$2:$D$101,MATCH($D25,'Competitor Register'!$A$2:$A$101,0)),""))</f>
        <v/>
      </c>
      <c r="H25" s="7"/>
      <c r="I25" s="6" t="str">
        <f>IF($A25="","",IFERROR(INDEX('Market Location Map'!$B$2:$B$101,MATCH($H25,'Market Location Map'!$A$2:$A$101,0)),""))</f>
        <v/>
      </c>
      <c r="J25" s="6" t="str">
        <f>IF($A25="","",IFERROR(INDEX('Market Location Map'!$D$2:$D$101,MATCH($H25,'Market Location Map'!$A$2:$A$101,0)),""))</f>
        <v/>
      </c>
      <c r="K25" s="6" t="str">
        <f>IF($A25="","",IFERROR(INDEX('Market Location Map'!$I$2:$I$101,MATCH($H25,'Market Location Map'!$A$2:$A$101,0)),""))</f>
        <v/>
      </c>
      <c r="L25" s="6" t="str">
        <f>IF($A25="","",IFERROR(INDEX('Market Location Map'!$F$2:$F$101,MATCH($H25,'Market Location Map'!$A$2:$A$101,0)),""))</f>
        <v/>
      </c>
      <c r="M25" s="6" t="str">
        <f>IF($A25="","",IF($K25="","No","Yes"))</f>
        <v/>
      </c>
      <c r="N25" s="7"/>
      <c r="O25" s="7"/>
      <c r="P25" s="7"/>
      <c r="Q25" s="7"/>
      <c r="R25" s="7"/>
      <c r="S25" s="7"/>
      <c r="T25" s="7"/>
      <c r="U25" s="6" t="str">
        <f>IF($A25="","",IF($AK25&lt;&gt;"","INVALID INPUT",IF($G25="Unresolved","UNRESOLVED",IF(OR($F25="Discovery intermediary",$F25="Reference entity"),"CONTEXT / REFERENCE ONLY",IF(OR($N25="No",$O25="No"),"EXCLUDED",IF(OR($N25="Unknown",$O25="Unknown"),"UNRESOLVED",IF($P25="No","EXCLUDED",IF($P25="Unknown","UNRESOLVED",IF(AND($AG25&lt;&gt;"",$AH25&lt;&gt;"",$AI25&lt;&gt;""),"ENTERPRISE + MARKET + LOCATION",IF(AND($AG25&lt;&gt;"",$AH25&lt;&gt;""),"ENTERPRISE + MARKET",IF(AND($AG25&lt;&gt;"",$AI25&lt;&gt;""),"ENTERPRISE + LOCATION",IF(AND($AH25&lt;&gt;"",$AI25&lt;&gt;""),"MARKET + LOCATION",IF($AG25&lt;&gt;"","ENTERPRISE",IF($AH25&lt;&gt;"","MARKET",IF($AI25&lt;&gt;"","LOCATION",IF($L25="Unresolved","UNRESOLVED",IF($AJ25="Yes","UNRESOLVED",IF($T25="Yes","CONTEXT / REFERENCE ONLY","EXCLUDED"))))))))))))))))))</f>
        <v/>
      </c>
      <c r="V25" s="6" t="str">
        <f>IF($A25="","",IF($AK25&lt;&gt;"",$AK25,IF($G25="Unresolved","IDENTITY_BOUNDARY_UNRESOLVED",IF(OR($F25="Discovery intermediary",$F25="Reference entity"),"NON_COMMERCIAL_CONTEXT",IF(OR($N25="No",$O25="No"),"NO_COMMERCIAL_SUBSTITUTION",IF(OR($N25="Unknown",$O25="Unknown"),"SUBSTITUTION_EVIDENCE_MISSING",IF($P25="No","SERVICEABILITY_MISMATCH",IF($P25="Unknown","SERVICEABILITY_EVIDENCE_MISSING",IF(AND($U25&lt;&gt;"UNRESOLVED",$U25&lt;&gt;"EXCLUDED",$U25&lt;&gt;"CONTEXT / REFERENCE ONLY",$U25&lt;&gt;"INVALID INPUT",$AJ25="Yes"),"CONFIRMED_LAYER_WITH_OPEN_EVIDENCE",IF(AND($U25&lt;&gt;"UNRESOLVED",$U25&lt;&gt;"EXCLUDED",$U25&lt;&gt;"CONTEXT / REFERENCE ONLY",$U25&lt;&gt;"INVALID INPUT"),"CONFIRMED_LAYER_ASSIGNMENT",IF($L25="Unresolved","MARKET_BOUNDARY_UNRESOLVED",IF($AJ25="Yes","LAYER_EVIDENCE_MISSING",IF($T25="Yes","NO_LAYER_RELEVANCE_CONTEXT","NO_LAYER_RELEVANCE")))))))))))))</f>
        <v/>
      </c>
      <c r="W25" s="6" t="str">
        <f>IF($A25="","",IFERROR(VLOOKUP($V25,'Controlled Vocabulary'!$M$2:$N$18,2,FALSE),"Review the record."))</f>
        <v/>
      </c>
      <c r="X25" s="6" t="str">
        <f>IF($A25="","",IF($AF25="","",IF(COUNTIF($AF$2:$AF$201,$AF25)&gt;1,"DUPLICATE ACTIVE ASSIGNMENT","")))</f>
        <v/>
      </c>
      <c r="Y25" s="7"/>
      <c r="Z25" s="7"/>
      <c r="AA25" s="7"/>
      <c r="AB25" s="7"/>
      <c r="AC25" s="8"/>
      <c r="AD25" s="7"/>
      <c r="AE25" s="7"/>
      <c r="AF25" s="6" t="str">
        <f>IF($A25="","",IF(AND($B25="Active",$D25&lt;&gt;"",$H25&lt;&gt;""),$D25&amp;"|"&amp;$H25,""))</f>
        <v/>
      </c>
      <c r="AG25" s="6" t="str">
        <f>IF($A25="","",IF($Q25="Yes","ENTERPRISE",""))</f>
        <v/>
      </c>
      <c r="AH25" s="6" t="str">
        <f>IF($A25="","",IF(AND($J25&lt;&gt;"",$L25="Resolved",$R25="Yes"),"MARKET",""))</f>
        <v/>
      </c>
      <c r="AI25" s="6" t="str">
        <f>IF($A25="","",IF(AND($K25&lt;&gt;"",$S25="Yes"),"LOCATION",""))</f>
        <v/>
      </c>
      <c r="AJ25" s="6" t="str">
        <f>IF($A25="","",IF(OR($Q25="Unknown",AND($J25&lt;&gt;"",OR($L25="Unresolved",$R25="Unknown")),AND($K25&lt;&gt;"",$S25="Unknown")),"Yes","No"))</f>
        <v/>
      </c>
      <c r="AK25" s="6" t="str">
        <f>IF($A25="","",IF(OR($A25="",$B25="",$D25="",$E25="",$F25="",$G25="",$H25="",$I25="",$L25="",$N25="",$O25="",$P25="",$Q25="",$R25="",$S25="",$T25=""),"INVALID_REQUIRED_INPUT",IF(OR(AND($B25&lt;&gt;"Active",$B25&lt;&gt;"Superseded"),AND($F25&lt;&gt;"Commercial provider",$F25&lt;&gt;"Discovery intermediary",$F25&lt;&gt;"Reference entity"),AND($G25&lt;&gt;"Resolved",$G25&lt;&gt;"Unresolved"),AND($I25&lt;&gt;"Existing",$I25&lt;&gt;"Planned",$I25&lt;&gt;"Inactive"),AND($L25&lt;&gt;"Resolved",$L25&lt;&gt;"Unresolved",$L25&lt;&gt;"Not applicable"),AND($N25&lt;&gt;"Yes",$N25&lt;&gt;"No",$N25&lt;&gt;"Unknown"),AND($O25&lt;&gt;"Yes",$O25&lt;&gt;"No",$O25&lt;&gt;"Unknown"),AND($P25&lt;&gt;"Yes",$P25&lt;&gt;"No",$P25&lt;&gt;"Unknown"),AND($Q25&lt;&gt;"Yes",$Q25&lt;&gt;"No",$Q25&lt;&gt;"Unknown"),AND($R25&lt;&gt;"Yes",$R25&lt;&gt;"No",$R25&lt;&gt;"Unknown"),AND($S25&lt;&gt;"Yes",$S25&lt;&gt;"No",$S25&lt;&gt;"Unknown",$S25&lt;&gt;"Not applicable"),AND($T25&lt;&gt;"Yes",$T25&lt;&gt;"No"),AND($AA25&lt;&gt;"",$AA25&lt;&gt;"Organic",$AA25&lt;&gt;"Local pack / Maps",$AA25&lt;&gt;"Paid search",$AA25&lt;&gt;"Shopping",$AA25&lt;&gt;"AI answer",$AA25&lt;&gt;"Marketplace",$AA25&lt;&gt;"Directory",$AA25&lt;&gt;"Other")),"UNSUPPORTED_CONTROLLED_VALUE",IF(AND($B25="Active",$I25="Inactive"),"INVALID_SCOPE_COMBINATION",IF($X25="DUPLICATE ACTIVE ASSIGNMENT","INVALID_SCOPE_COMBINATION",IF(AND($L25="Not applicable",$R25&lt;&gt;"No"),"INVALID_SCOPE_COMBINATION",IF(AND($M25="No",$S25&lt;&gt;"Not applicable"),"INVALID_LOCATION_EVIDENCE",IF(AND($M25="Yes",$S25="Not applicable"),"INVALID_LOCATION_EVIDENCE",""))))))))</f>
        <v/>
      </c>
    </row>
    <row r="26" spans="1:37">
      <c r="A26" s="7"/>
      <c r="B26" s="7"/>
      <c r="C26" s="7"/>
      <c r="D26" s="7"/>
      <c r="E26" s="6" t="str">
        <f>IF($A26="","",IFERROR(INDEX('Competitor Register'!$B$2:$B$101,MATCH($D26,'Competitor Register'!$A$2:$A$101,0)),""))</f>
        <v/>
      </c>
      <c r="F26" s="6" t="str">
        <f>IF($A26="","",IFERROR(INDEX('Competitor Register'!$C$2:$C$101,MATCH($D26,'Competitor Register'!$A$2:$A$101,0)),""))</f>
        <v/>
      </c>
      <c r="G26" s="6" t="str">
        <f>IF($A26="","",IFERROR(INDEX('Competitor Register'!$D$2:$D$101,MATCH($D26,'Competitor Register'!$A$2:$A$101,0)),""))</f>
        <v/>
      </c>
      <c r="H26" s="7"/>
      <c r="I26" s="6" t="str">
        <f>IF($A26="","",IFERROR(INDEX('Market Location Map'!$B$2:$B$101,MATCH($H26,'Market Location Map'!$A$2:$A$101,0)),""))</f>
        <v/>
      </c>
      <c r="J26" s="6" t="str">
        <f>IF($A26="","",IFERROR(INDEX('Market Location Map'!$D$2:$D$101,MATCH($H26,'Market Location Map'!$A$2:$A$101,0)),""))</f>
        <v/>
      </c>
      <c r="K26" s="6" t="str">
        <f>IF($A26="","",IFERROR(INDEX('Market Location Map'!$I$2:$I$101,MATCH($H26,'Market Location Map'!$A$2:$A$101,0)),""))</f>
        <v/>
      </c>
      <c r="L26" s="6" t="str">
        <f>IF($A26="","",IFERROR(INDEX('Market Location Map'!$F$2:$F$101,MATCH($H26,'Market Location Map'!$A$2:$A$101,0)),""))</f>
        <v/>
      </c>
      <c r="M26" s="6" t="str">
        <f>IF($A26="","",IF($K26="","No","Yes"))</f>
        <v/>
      </c>
      <c r="N26" s="7"/>
      <c r="O26" s="7"/>
      <c r="P26" s="7"/>
      <c r="Q26" s="7"/>
      <c r="R26" s="7"/>
      <c r="S26" s="7"/>
      <c r="T26" s="7"/>
      <c r="U26" s="6" t="str">
        <f>IF($A26="","",IF($AK26&lt;&gt;"","INVALID INPUT",IF($G26="Unresolved","UNRESOLVED",IF(OR($F26="Discovery intermediary",$F26="Reference entity"),"CONTEXT / REFERENCE ONLY",IF(OR($N26="No",$O26="No"),"EXCLUDED",IF(OR($N26="Unknown",$O26="Unknown"),"UNRESOLVED",IF($P26="No","EXCLUDED",IF($P26="Unknown","UNRESOLVED",IF(AND($AG26&lt;&gt;"",$AH26&lt;&gt;"",$AI26&lt;&gt;""),"ENTERPRISE + MARKET + LOCATION",IF(AND($AG26&lt;&gt;"",$AH26&lt;&gt;""),"ENTERPRISE + MARKET",IF(AND($AG26&lt;&gt;"",$AI26&lt;&gt;""),"ENTERPRISE + LOCATION",IF(AND($AH26&lt;&gt;"",$AI26&lt;&gt;""),"MARKET + LOCATION",IF($AG26&lt;&gt;"","ENTERPRISE",IF($AH26&lt;&gt;"","MARKET",IF($AI26&lt;&gt;"","LOCATION",IF($L26="Unresolved","UNRESOLVED",IF($AJ26="Yes","UNRESOLVED",IF($T26="Yes","CONTEXT / REFERENCE ONLY","EXCLUDED"))))))))))))))))))</f>
        <v/>
      </c>
      <c r="V26" s="6" t="str">
        <f>IF($A26="","",IF($AK26&lt;&gt;"",$AK26,IF($G26="Unresolved","IDENTITY_BOUNDARY_UNRESOLVED",IF(OR($F26="Discovery intermediary",$F26="Reference entity"),"NON_COMMERCIAL_CONTEXT",IF(OR($N26="No",$O26="No"),"NO_COMMERCIAL_SUBSTITUTION",IF(OR($N26="Unknown",$O26="Unknown"),"SUBSTITUTION_EVIDENCE_MISSING",IF($P26="No","SERVICEABILITY_MISMATCH",IF($P26="Unknown","SERVICEABILITY_EVIDENCE_MISSING",IF(AND($U26&lt;&gt;"UNRESOLVED",$U26&lt;&gt;"EXCLUDED",$U26&lt;&gt;"CONTEXT / REFERENCE ONLY",$U26&lt;&gt;"INVALID INPUT",$AJ26="Yes"),"CONFIRMED_LAYER_WITH_OPEN_EVIDENCE",IF(AND($U26&lt;&gt;"UNRESOLVED",$U26&lt;&gt;"EXCLUDED",$U26&lt;&gt;"CONTEXT / REFERENCE ONLY",$U26&lt;&gt;"INVALID INPUT"),"CONFIRMED_LAYER_ASSIGNMENT",IF($L26="Unresolved","MARKET_BOUNDARY_UNRESOLVED",IF($AJ26="Yes","LAYER_EVIDENCE_MISSING",IF($T26="Yes","NO_LAYER_RELEVANCE_CONTEXT","NO_LAYER_RELEVANCE")))))))))))))</f>
        <v/>
      </c>
      <c r="W26" s="6" t="str">
        <f>IF($A26="","",IFERROR(VLOOKUP($V26,'Controlled Vocabulary'!$M$2:$N$18,2,FALSE),"Review the record."))</f>
        <v/>
      </c>
      <c r="X26" s="6" t="str">
        <f>IF($A26="","",IF($AF26="","",IF(COUNTIF($AF$2:$AF$201,$AF26)&gt;1,"DUPLICATE ACTIVE ASSIGNMENT","")))</f>
        <v/>
      </c>
      <c r="Y26" s="7"/>
      <c r="Z26" s="7"/>
      <c r="AA26" s="7"/>
      <c r="AB26" s="7"/>
      <c r="AC26" s="8"/>
      <c r="AD26" s="7"/>
      <c r="AE26" s="7"/>
      <c r="AF26" s="6" t="str">
        <f>IF($A26="","",IF(AND($B26="Active",$D26&lt;&gt;"",$H26&lt;&gt;""),$D26&amp;"|"&amp;$H26,""))</f>
        <v/>
      </c>
      <c r="AG26" s="6" t="str">
        <f>IF($A26="","",IF($Q26="Yes","ENTERPRISE",""))</f>
        <v/>
      </c>
      <c r="AH26" s="6" t="str">
        <f>IF($A26="","",IF(AND($J26&lt;&gt;"",$L26="Resolved",$R26="Yes"),"MARKET",""))</f>
        <v/>
      </c>
      <c r="AI26" s="6" t="str">
        <f>IF($A26="","",IF(AND($K26&lt;&gt;"",$S26="Yes"),"LOCATION",""))</f>
        <v/>
      </c>
      <c r="AJ26" s="6" t="str">
        <f>IF($A26="","",IF(OR($Q26="Unknown",AND($J26&lt;&gt;"",OR($L26="Unresolved",$R26="Unknown")),AND($K26&lt;&gt;"",$S26="Unknown")),"Yes","No"))</f>
        <v/>
      </c>
      <c r="AK26" s="6" t="str">
        <f>IF($A26="","",IF(OR($A26="",$B26="",$D26="",$E26="",$F26="",$G26="",$H26="",$I26="",$L26="",$N26="",$O26="",$P26="",$Q26="",$R26="",$S26="",$T26=""),"INVALID_REQUIRED_INPUT",IF(OR(AND($B26&lt;&gt;"Active",$B26&lt;&gt;"Superseded"),AND($F26&lt;&gt;"Commercial provider",$F26&lt;&gt;"Discovery intermediary",$F26&lt;&gt;"Reference entity"),AND($G26&lt;&gt;"Resolved",$G26&lt;&gt;"Unresolved"),AND($I26&lt;&gt;"Existing",$I26&lt;&gt;"Planned",$I26&lt;&gt;"Inactive"),AND($L26&lt;&gt;"Resolved",$L26&lt;&gt;"Unresolved",$L26&lt;&gt;"Not applicable"),AND($N26&lt;&gt;"Yes",$N26&lt;&gt;"No",$N26&lt;&gt;"Unknown"),AND($O26&lt;&gt;"Yes",$O26&lt;&gt;"No",$O26&lt;&gt;"Unknown"),AND($P26&lt;&gt;"Yes",$P26&lt;&gt;"No",$P26&lt;&gt;"Unknown"),AND($Q26&lt;&gt;"Yes",$Q26&lt;&gt;"No",$Q26&lt;&gt;"Unknown"),AND($R26&lt;&gt;"Yes",$R26&lt;&gt;"No",$R26&lt;&gt;"Unknown"),AND($S26&lt;&gt;"Yes",$S26&lt;&gt;"No",$S26&lt;&gt;"Unknown",$S26&lt;&gt;"Not applicable"),AND($T26&lt;&gt;"Yes",$T26&lt;&gt;"No"),AND($AA26&lt;&gt;"",$AA26&lt;&gt;"Organic",$AA26&lt;&gt;"Local pack / Maps",$AA26&lt;&gt;"Paid search",$AA26&lt;&gt;"Shopping",$AA26&lt;&gt;"AI answer",$AA26&lt;&gt;"Marketplace",$AA26&lt;&gt;"Directory",$AA26&lt;&gt;"Other")),"UNSUPPORTED_CONTROLLED_VALUE",IF(AND($B26="Active",$I26="Inactive"),"INVALID_SCOPE_COMBINATION",IF($X26="DUPLICATE ACTIVE ASSIGNMENT","INVALID_SCOPE_COMBINATION",IF(AND($L26="Not applicable",$R26&lt;&gt;"No"),"INVALID_SCOPE_COMBINATION",IF(AND($M26="No",$S26&lt;&gt;"Not applicable"),"INVALID_LOCATION_EVIDENCE",IF(AND($M26="Yes",$S26="Not applicable"),"INVALID_LOCATION_EVIDENCE",""))))))))</f>
        <v/>
      </c>
    </row>
    <row r="27" spans="1:37">
      <c r="A27" s="7"/>
      <c r="B27" s="7"/>
      <c r="C27" s="7"/>
      <c r="D27" s="7"/>
      <c r="E27" s="6" t="str">
        <f>IF($A27="","",IFERROR(INDEX('Competitor Register'!$B$2:$B$101,MATCH($D27,'Competitor Register'!$A$2:$A$101,0)),""))</f>
        <v/>
      </c>
      <c r="F27" s="6" t="str">
        <f>IF($A27="","",IFERROR(INDEX('Competitor Register'!$C$2:$C$101,MATCH($D27,'Competitor Register'!$A$2:$A$101,0)),""))</f>
        <v/>
      </c>
      <c r="G27" s="6" t="str">
        <f>IF($A27="","",IFERROR(INDEX('Competitor Register'!$D$2:$D$101,MATCH($D27,'Competitor Register'!$A$2:$A$101,0)),""))</f>
        <v/>
      </c>
      <c r="H27" s="7"/>
      <c r="I27" s="6" t="str">
        <f>IF($A27="","",IFERROR(INDEX('Market Location Map'!$B$2:$B$101,MATCH($H27,'Market Location Map'!$A$2:$A$101,0)),""))</f>
        <v/>
      </c>
      <c r="J27" s="6" t="str">
        <f>IF($A27="","",IFERROR(INDEX('Market Location Map'!$D$2:$D$101,MATCH($H27,'Market Location Map'!$A$2:$A$101,0)),""))</f>
        <v/>
      </c>
      <c r="K27" s="6" t="str">
        <f>IF($A27="","",IFERROR(INDEX('Market Location Map'!$I$2:$I$101,MATCH($H27,'Market Location Map'!$A$2:$A$101,0)),""))</f>
        <v/>
      </c>
      <c r="L27" s="6" t="str">
        <f>IF($A27="","",IFERROR(INDEX('Market Location Map'!$F$2:$F$101,MATCH($H27,'Market Location Map'!$A$2:$A$101,0)),""))</f>
        <v/>
      </c>
      <c r="M27" s="6" t="str">
        <f>IF($A27="","",IF($K27="","No","Yes"))</f>
        <v/>
      </c>
      <c r="N27" s="7"/>
      <c r="O27" s="7"/>
      <c r="P27" s="7"/>
      <c r="Q27" s="7"/>
      <c r="R27" s="7"/>
      <c r="S27" s="7"/>
      <c r="T27" s="7"/>
      <c r="U27" s="6" t="str">
        <f>IF($A27="","",IF($AK27&lt;&gt;"","INVALID INPUT",IF($G27="Unresolved","UNRESOLVED",IF(OR($F27="Discovery intermediary",$F27="Reference entity"),"CONTEXT / REFERENCE ONLY",IF(OR($N27="No",$O27="No"),"EXCLUDED",IF(OR($N27="Unknown",$O27="Unknown"),"UNRESOLVED",IF($P27="No","EXCLUDED",IF($P27="Unknown","UNRESOLVED",IF(AND($AG27&lt;&gt;"",$AH27&lt;&gt;"",$AI27&lt;&gt;""),"ENTERPRISE + MARKET + LOCATION",IF(AND($AG27&lt;&gt;"",$AH27&lt;&gt;""),"ENTERPRISE + MARKET",IF(AND($AG27&lt;&gt;"",$AI27&lt;&gt;""),"ENTERPRISE + LOCATION",IF(AND($AH27&lt;&gt;"",$AI27&lt;&gt;""),"MARKET + LOCATION",IF($AG27&lt;&gt;"","ENTERPRISE",IF($AH27&lt;&gt;"","MARKET",IF($AI27&lt;&gt;"","LOCATION",IF($L27="Unresolved","UNRESOLVED",IF($AJ27="Yes","UNRESOLVED",IF($T27="Yes","CONTEXT / REFERENCE ONLY","EXCLUDED"))))))))))))))))))</f>
        <v/>
      </c>
      <c r="V27" s="6" t="str">
        <f>IF($A27="","",IF($AK27&lt;&gt;"",$AK27,IF($G27="Unresolved","IDENTITY_BOUNDARY_UNRESOLVED",IF(OR($F27="Discovery intermediary",$F27="Reference entity"),"NON_COMMERCIAL_CONTEXT",IF(OR($N27="No",$O27="No"),"NO_COMMERCIAL_SUBSTITUTION",IF(OR($N27="Unknown",$O27="Unknown"),"SUBSTITUTION_EVIDENCE_MISSING",IF($P27="No","SERVICEABILITY_MISMATCH",IF($P27="Unknown","SERVICEABILITY_EVIDENCE_MISSING",IF(AND($U27&lt;&gt;"UNRESOLVED",$U27&lt;&gt;"EXCLUDED",$U27&lt;&gt;"CONTEXT / REFERENCE ONLY",$U27&lt;&gt;"INVALID INPUT",$AJ27="Yes"),"CONFIRMED_LAYER_WITH_OPEN_EVIDENCE",IF(AND($U27&lt;&gt;"UNRESOLVED",$U27&lt;&gt;"EXCLUDED",$U27&lt;&gt;"CONTEXT / REFERENCE ONLY",$U27&lt;&gt;"INVALID INPUT"),"CONFIRMED_LAYER_ASSIGNMENT",IF($L27="Unresolved","MARKET_BOUNDARY_UNRESOLVED",IF($AJ27="Yes","LAYER_EVIDENCE_MISSING",IF($T27="Yes","NO_LAYER_RELEVANCE_CONTEXT","NO_LAYER_RELEVANCE")))))))))))))</f>
        <v/>
      </c>
      <c r="W27" s="6" t="str">
        <f>IF($A27="","",IFERROR(VLOOKUP($V27,'Controlled Vocabulary'!$M$2:$N$18,2,FALSE),"Review the record."))</f>
        <v/>
      </c>
      <c r="X27" s="6" t="str">
        <f>IF($A27="","",IF($AF27="","",IF(COUNTIF($AF$2:$AF$201,$AF27)&gt;1,"DUPLICATE ACTIVE ASSIGNMENT","")))</f>
        <v/>
      </c>
      <c r="Y27" s="7"/>
      <c r="Z27" s="7"/>
      <c r="AA27" s="7"/>
      <c r="AB27" s="7"/>
      <c r="AC27" s="8"/>
      <c r="AD27" s="7"/>
      <c r="AE27" s="7"/>
      <c r="AF27" s="6" t="str">
        <f>IF($A27="","",IF(AND($B27="Active",$D27&lt;&gt;"",$H27&lt;&gt;""),$D27&amp;"|"&amp;$H27,""))</f>
        <v/>
      </c>
      <c r="AG27" s="6" t="str">
        <f>IF($A27="","",IF($Q27="Yes","ENTERPRISE",""))</f>
        <v/>
      </c>
      <c r="AH27" s="6" t="str">
        <f>IF($A27="","",IF(AND($J27&lt;&gt;"",$L27="Resolved",$R27="Yes"),"MARKET",""))</f>
        <v/>
      </c>
      <c r="AI27" s="6" t="str">
        <f>IF($A27="","",IF(AND($K27&lt;&gt;"",$S27="Yes"),"LOCATION",""))</f>
        <v/>
      </c>
      <c r="AJ27" s="6" t="str">
        <f>IF($A27="","",IF(OR($Q27="Unknown",AND($J27&lt;&gt;"",OR($L27="Unresolved",$R27="Unknown")),AND($K27&lt;&gt;"",$S27="Unknown")),"Yes","No"))</f>
        <v/>
      </c>
      <c r="AK27" s="6" t="str">
        <f>IF($A27="","",IF(OR($A27="",$B27="",$D27="",$E27="",$F27="",$G27="",$H27="",$I27="",$L27="",$N27="",$O27="",$P27="",$Q27="",$R27="",$S27="",$T27=""),"INVALID_REQUIRED_INPUT",IF(OR(AND($B27&lt;&gt;"Active",$B27&lt;&gt;"Superseded"),AND($F27&lt;&gt;"Commercial provider",$F27&lt;&gt;"Discovery intermediary",$F27&lt;&gt;"Reference entity"),AND($G27&lt;&gt;"Resolved",$G27&lt;&gt;"Unresolved"),AND($I27&lt;&gt;"Existing",$I27&lt;&gt;"Planned",$I27&lt;&gt;"Inactive"),AND($L27&lt;&gt;"Resolved",$L27&lt;&gt;"Unresolved",$L27&lt;&gt;"Not applicable"),AND($N27&lt;&gt;"Yes",$N27&lt;&gt;"No",$N27&lt;&gt;"Unknown"),AND($O27&lt;&gt;"Yes",$O27&lt;&gt;"No",$O27&lt;&gt;"Unknown"),AND($P27&lt;&gt;"Yes",$P27&lt;&gt;"No",$P27&lt;&gt;"Unknown"),AND($Q27&lt;&gt;"Yes",$Q27&lt;&gt;"No",$Q27&lt;&gt;"Unknown"),AND($R27&lt;&gt;"Yes",$R27&lt;&gt;"No",$R27&lt;&gt;"Unknown"),AND($S27&lt;&gt;"Yes",$S27&lt;&gt;"No",$S27&lt;&gt;"Unknown",$S27&lt;&gt;"Not applicable"),AND($T27&lt;&gt;"Yes",$T27&lt;&gt;"No"),AND($AA27&lt;&gt;"",$AA27&lt;&gt;"Organic",$AA27&lt;&gt;"Local pack / Maps",$AA27&lt;&gt;"Paid search",$AA27&lt;&gt;"Shopping",$AA27&lt;&gt;"AI answer",$AA27&lt;&gt;"Marketplace",$AA27&lt;&gt;"Directory",$AA27&lt;&gt;"Other")),"UNSUPPORTED_CONTROLLED_VALUE",IF(AND($B27="Active",$I27="Inactive"),"INVALID_SCOPE_COMBINATION",IF($X27="DUPLICATE ACTIVE ASSIGNMENT","INVALID_SCOPE_COMBINATION",IF(AND($L27="Not applicable",$R27&lt;&gt;"No"),"INVALID_SCOPE_COMBINATION",IF(AND($M27="No",$S27&lt;&gt;"Not applicable"),"INVALID_LOCATION_EVIDENCE",IF(AND($M27="Yes",$S27="Not applicable"),"INVALID_LOCATION_EVIDENCE",""))))))))</f>
        <v/>
      </c>
    </row>
    <row r="28" spans="1:37">
      <c r="A28" s="7"/>
      <c r="B28" s="7"/>
      <c r="C28" s="7"/>
      <c r="D28" s="7"/>
      <c r="E28" s="6" t="str">
        <f>IF($A28="","",IFERROR(INDEX('Competitor Register'!$B$2:$B$101,MATCH($D28,'Competitor Register'!$A$2:$A$101,0)),""))</f>
        <v/>
      </c>
      <c r="F28" s="6" t="str">
        <f>IF($A28="","",IFERROR(INDEX('Competitor Register'!$C$2:$C$101,MATCH($D28,'Competitor Register'!$A$2:$A$101,0)),""))</f>
        <v/>
      </c>
      <c r="G28" s="6" t="str">
        <f>IF($A28="","",IFERROR(INDEX('Competitor Register'!$D$2:$D$101,MATCH($D28,'Competitor Register'!$A$2:$A$101,0)),""))</f>
        <v/>
      </c>
      <c r="H28" s="7"/>
      <c r="I28" s="6" t="str">
        <f>IF($A28="","",IFERROR(INDEX('Market Location Map'!$B$2:$B$101,MATCH($H28,'Market Location Map'!$A$2:$A$101,0)),""))</f>
        <v/>
      </c>
      <c r="J28" s="6" t="str">
        <f>IF($A28="","",IFERROR(INDEX('Market Location Map'!$D$2:$D$101,MATCH($H28,'Market Location Map'!$A$2:$A$101,0)),""))</f>
        <v/>
      </c>
      <c r="K28" s="6" t="str">
        <f>IF($A28="","",IFERROR(INDEX('Market Location Map'!$I$2:$I$101,MATCH($H28,'Market Location Map'!$A$2:$A$101,0)),""))</f>
        <v/>
      </c>
      <c r="L28" s="6" t="str">
        <f>IF($A28="","",IFERROR(INDEX('Market Location Map'!$F$2:$F$101,MATCH($H28,'Market Location Map'!$A$2:$A$101,0)),""))</f>
        <v/>
      </c>
      <c r="M28" s="6" t="str">
        <f>IF($A28="","",IF($K28="","No","Yes"))</f>
        <v/>
      </c>
      <c r="N28" s="7"/>
      <c r="O28" s="7"/>
      <c r="P28" s="7"/>
      <c r="Q28" s="7"/>
      <c r="R28" s="7"/>
      <c r="S28" s="7"/>
      <c r="T28" s="7"/>
      <c r="U28" s="6" t="str">
        <f>IF($A28="","",IF($AK28&lt;&gt;"","INVALID INPUT",IF($G28="Unresolved","UNRESOLVED",IF(OR($F28="Discovery intermediary",$F28="Reference entity"),"CONTEXT / REFERENCE ONLY",IF(OR($N28="No",$O28="No"),"EXCLUDED",IF(OR($N28="Unknown",$O28="Unknown"),"UNRESOLVED",IF($P28="No","EXCLUDED",IF($P28="Unknown","UNRESOLVED",IF(AND($AG28&lt;&gt;"",$AH28&lt;&gt;"",$AI28&lt;&gt;""),"ENTERPRISE + MARKET + LOCATION",IF(AND($AG28&lt;&gt;"",$AH28&lt;&gt;""),"ENTERPRISE + MARKET",IF(AND($AG28&lt;&gt;"",$AI28&lt;&gt;""),"ENTERPRISE + LOCATION",IF(AND($AH28&lt;&gt;"",$AI28&lt;&gt;""),"MARKET + LOCATION",IF($AG28&lt;&gt;"","ENTERPRISE",IF($AH28&lt;&gt;"","MARKET",IF($AI28&lt;&gt;"","LOCATION",IF($L28="Unresolved","UNRESOLVED",IF($AJ28="Yes","UNRESOLVED",IF($T28="Yes","CONTEXT / REFERENCE ONLY","EXCLUDED"))))))))))))))))))</f>
        <v/>
      </c>
      <c r="V28" s="6" t="str">
        <f>IF($A28="","",IF($AK28&lt;&gt;"",$AK28,IF($G28="Unresolved","IDENTITY_BOUNDARY_UNRESOLVED",IF(OR($F28="Discovery intermediary",$F28="Reference entity"),"NON_COMMERCIAL_CONTEXT",IF(OR($N28="No",$O28="No"),"NO_COMMERCIAL_SUBSTITUTION",IF(OR($N28="Unknown",$O28="Unknown"),"SUBSTITUTION_EVIDENCE_MISSING",IF($P28="No","SERVICEABILITY_MISMATCH",IF($P28="Unknown","SERVICEABILITY_EVIDENCE_MISSING",IF(AND($U28&lt;&gt;"UNRESOLVED",$U28&lt;&gt;"EXCLUDED",$U28&lt;&gt;"CONTEXT / REFERENCE ONLY",$U28&lt;&gt;"INVALID INPUT",$AJ28="Yes"),"CONFIRMED_LAYER_WITH_OPEN_EVIDENCE",IF(AND($U28&lt;&gt;"UNRESOLVED",$U28&lt;&gt;"EXCLUDED",$U28&lt;&gt;"CONTEXT / REFERENCE ONLY",$U28&lt;&gt;"INVALID INPUT"),"CONFIRMED_LAYER_ASSIGNMENT",IF($L28="Unresolved","MARKET_BOUNDARY_UNRESOLVED",IF($AJ28="Yes","LAYER_EVIDENCE_MISSING",IF($T28="Yes","NO_LAYER_RELEVANCE_CONTEXT","NO_LAYER_RELEVANCE")))))))))))))</f>
        <v/>
      </c>
      <c r="W28" s="6" t="str">
        <f>IF($A28="","",IFERROR(VLOOKUP($V28,'Controlled Vocabulary'!$M$2:$N$18,2,FALSE),"Review the record."))</f>
        <v/>
      </c>
      <c r="X28" s="6" t="str">
        <f>IF($A28="","",IF($AF28="","",IF(COUNTIF($AF$2:$AF$201,$AF28)&gt;1,"DUPLICATE ACTIVE ASSIGNMENT","")))</f>
        <v/>
      </c>
      <c r="Y28" s="7"/>
      <c r="Z28" s="7"/>
      <c r="AA28" s="7"/>
      <c r="AB28" s="7"/>
      <c r="AC28" s="8"/>
      <c r="AD28" s="7"/>
      <c r="AE28" s="7"/>
      <c r="AF28" s="6" t="str">
        <f>IF($A28="","",IF(AND($B28="Active",$D28&lt;&gt;"",$H28&lt;&gt;""),$D28&amp;"|"&amp;$H28,""))</f>
        <v/>
      </c>
      <c r="AG28" s="6" t="str">
        <f>IF($A28="","",IF($Q28="Yes","ENTERPRISE",""))</f>
        <v/>
      </c>
      <c r="AH28" s="6" t="str">
        <f>IF($A28="","",IF(AND($J28&lt;&gt;"",$L28="Resolved",$R28="Yes"),"MARKET",""))</f>
        <v/>
      </c>
      <c r="AI28" s="6" t="str">
        <f>IF($A28="","",IF(AND($K28&lt;&gt;"",$S28="Yes"),"LOCATION",""))</f>
        <v/>
      </c>
      <c r="AJ28" s="6" t="str">
        <f>IF($A28="","",IF(OR($Q28="Unknown",AND($J28&lt;&gt;"",OR($L28="Unresolved",$R28="Unknown")),AND($K28&lt;&gt;"",$S28="Unknown")),"Yes","No"))</f>
        <v/>
      </c>
      <c r="AK28" s="6" t="str">
        <f>IF($A28="","",IF(OR($A28="",$B28="",$D28="",$E28="",$F28="",$G28="",$H28="",$I28="",$L28="",$N28="",$O28="",$P28="",$Q28="",$R28="",$S28="",$T28=""),"INVALID_REQUIRED_INPUT",IF(OR(AND($B28&lt;&gt;"Active",$B28&lt;&gt;"Superseded"),AND($F28&lt;&gt;"Commercial provider",$F28&lt;&gt;"Discovery intermediary",$F28&lt;&gt;"Reference entity"),AND($G28&lt;&gt;"Resolved",$G28&lt;&gt;"Unresolved"),AND($I28&lt;&gt;"Existing",$I28&lt;&gt;"Planned",$I28&lt;&gt;"Inactive"),AND($L28&lt;&gt;"Resolved",$L28&lt;&gt;"Unresolved",$L28&lt;&gt;"Not applicable"),AND($N28&lt;&gt;"Yes",$N28&lt;&gt;"No",$N28&lt;&gt;"Unknown"),AND($O28&lt;&gt;"Yes",$O28&lt;&gt;"No",$O28&lt;&gt;"Unknown"),AND($P28&lt;&gt;"Yes",$P28&lt;&gt;"No",$P28&lt;&gt;"Unknown"),AND($Q28&lt;&gt;"Yes",$Q28&lt;&gt;"No",$Q28&lt;&gt;"Unknown"),AND($R28&lt;&gt;"Yes",$R28&lt;&gt;"No",$R28&lt;&gt;"Unknown"),AND($S28&lt;&gt;"Yes",$S28&lt;&gt;"No",$S28&lt;&gt;"Unknown",$S28&lt;&gt;"Not applicable"),AND($T28&lt;&gt;"Yes",$T28&lt;&gt;"No"),AND($AA28&lt;&gt;"",$AA28&lt;&gt;"Organic",$AA28&lt;&gt;"Local pack / Maps",$AA28&lt;&gt;"Paid search",$AA28&lt;&gt;"Shopping",$AA28&lt;&gt;"AI answer",$AA28&lt;&gt;"Marketplace",$AA28&lt;&gt;"Directory",$AA28&lt;&gt;"Other")),"UNSUPPORTED_CONTROLLED_VALUE",IF(AND($B28="Active",$I28="Inactive"),"INVALID_SCOPE_COMBINATION",IF($X28="DUPLICATE ACTIVE ASSIGNMENT","INVALID_SCOPE_COMBINATION",IF(AND($L28="Not applicable",$R28&lt;&gt;"No"),"INVALID_SCOPE_COMBINATION",IF(AND($M28="No",$S28&lt;&gt;"Not applicable"),"INVALID_LOCATION_EVIDENCE",IF(AND($M28="Yes",$S28="Not applicable"),"INVALID_LOCATION_EVIDENCE",""))))))))</f>
        <v/>
      </c>
    </row>
    <row r="29" spans="1:37">
      <c r="A29" s="7"/>
      <c r="B29" s="7"/>
      <c r="C29" s="7"/>
      <c r="D29" s="7"/>
      <c r="E29" s="6" t="str">
        <f>IF($A29="","",IFERROR(INDEX('Competitor Register'!$B$2:$B$101,MATCH($D29,'Competitor Register'!$A$2:$A$101,0)),""))</f>
        <v/>
      </c>
      <c r="F29" s="6" t="str">
        <f>IF($A29="","",IFERROR(INDEX('Competitor Register'!$C$2:$C$101,MATCH($D29,'Competitor Register'!$A$2:$A$101,0)),""))</f>
        <v/>
      </c>
      <c r="G29" s="6" t="str">
        <f>IF($A29="","",IFERROR(INDEX('Competitor Register'!$D$2:$D$101,MATCH($D29,'Competitor Register'!$A$2:$A$101,0)),""))</f>
        <v/>
      </c>
      <c r="H29" s="7"/>
      <c r="I29" s="6" t="str">
        <f>IF($A29="","",IFERROR(INDEX('Market Location Map'!$B$2:$B$101,MATCH($H29,'Market Location Map'!$A$2:$A$101,0)),""))</f>
        <v/>
      </c>
      <c r="J29" s="6" t="str">
        <f>IF($A29="","",IFERROR(INDEX('Market Location Map'!$D$2:$D$101,MATCH($H29,'Market Location Map'!$A$2:$A$101,0)),""))</f>
        <v/>
      </c>
      <c r="K29" s="6" t="str">
        <f>IF($A29="","",IFERROR(INDEX('Market Location Map'!$I$2:$I$101,MATCH($H29,'Market Location Map'!$A$2:$A$101,0)),""))</f>
        <v/>
      </c>
      <c r="L29" s="6" t="str">
        <f>IF($A29="","",IFERROR(INDEX('Market Location Map'!$F$2:$F$101,MATCH($H29,'Market Location Map'!$A$2:$A$101,0)),""))</f>
        <v/>
      </c>
      <c r="M29" s="6" t="str">
        <f>IF($A29="","",IF($K29="","No","Yes"))</f>
        <v/>
      </c>
      <c r="N29" s="7"/>
      <c r="O29" s="7"/>
      <c r="P29" s="7"/>
      <c r="Q29" s="7"/>
      <c r="R29" s="7"/>
      <c r="S29" s="7"/>
      <c r="T29" s="7"/>
      <c r="U29" s="6" t="str">
        <f>IF($A29="","",IF($AK29&lt;&gt;"","INVALID INPUT",IF($G29="Unresolved","UNRESOLVED",IF(OR($F29="Discovery intermediary",$F29="Reference entity"),"CONTEXT / REFERENCE ONLY",IF(OR($N29="No",$O29="No"),"EXCLUDED",IF(OR($N29="Unknown",$O29="Unknown"),"UNRESOLVED",IF($P29="No","EXCLUDED",IF($P29="Unknown","UNRESOLVED",IF(AND($AG29&lt;&gt;"",$AH29&lt;&gt;"",$AI29&lt;&gt;""),"ENTERPRISE + MARKET + LOCATION",IF(AND($AG29&lt;&gt;"",$AH29&lt;&gt;""),"ENTERPRISE + MARKET",IF(AND($AG29&lt;&gt;"",$AI29&lt;&gt;""),"ENTERPRISE + LOCATION",IF(AND($AH29&lt;&gt;"",$AI29&lt;&gt;""),"MARKET + LOCATION",IF($AG29&lt;&gt;"","ENTERPRISE",IF($AH29&lt;&gt;"","MARKET",IF($AI29&lt;&gt;"","LOCATION",IF($L29="Unresolved","UNRESOLVED",IF($AJ29="Yes","UNRESOLVED",IF($T29="Yes","CONTEXT / REFERENCE ONLY","EXCLUDED"))))))))))))))))))</f>
        <v/>
      </c>
      <c r="V29" s="6" t="str">
        <f>IF($A29="","",IF($AK29&lt;&gt;"",$AK29,IF($G29="Unresolved","IDENTITY_BOUNDARY_UNRESOLVED",IF(OR($F29="Discovery intermediary",$F29="Reference entity"),"NON_COMMERCIAL_CONTEXT",IF(OR($N29="No",$O29="No"),"NO_COMMERCIAL_SUBSTITUTION",IF(OR($N29="Unknown",$O29="Unknown"),"SUBSTITUTION_EVIDENCE_MISSING",IF($P29="No","SERVICEABILITY_MISMATCH",IF($P29="Unknown","SERVICEABILITY_EVIDENCE_MISSING",IF(AND($U29&lt;&gt;"UNRESOLVED",$U29&lt;&gt;"EXCLUDED",$U29&lt;&gt;"CONTEXT / REFERENCE ONLY",$U29&lt;&gt;"INVALID INPUT",$AJ29="Yes"),"CONFIRMED_LAYER_WITH_OPEN_EVIDENCE",IF(AND($U29&lt;&gt;"UNRESOLVED",$U29&lt;&gt;"EXCLUDED",$U29&lt;&gt;"CONTEXT / REFERENCE ONLY",$U29&lt;&gt;"INVALID INPUT"),"CONFIRMED_LAYER_ASSIGNMENT",IF($L29="Unresolved","MARKET_BOUNDARY_UNRESOLVED",IF($AJ29="Yes","LAYER_EVIDENCE_MISSING",IF($T29="Yes","NO_LAYER_RELEVANCE_CONTEXT","NO_LAYER_RELEVANCE")))))))))))))</f>
        <v/>
      </c>
      <c r="W29" s="6" t="str">
        <f>IF($A29="","",IFERROR(VLOOKUP($V29,'Controlled Vocabulary'!$M$2:$N$18,2,FALSE),"Review the record."))</f>
        <v/>
      </c>
      <c r="X29" s="6" t="str">
        <f>IF($A29="","",IF($AF29="","",IF(COUNTIF($AF$2:$AF$201,$AF29)&gt;1,"DUPLICATE ACTIVE ASSIGNMENT","")))</f>
        <v/>
      </c>
      <c r="Y29" s="7"/>
      <c r="Z29" s="7"/>
      <c r="AA29" s="7"/>
      <c r="AB29" s="7"/>
      <c r="AC29" s="8"/>
      <c r="AD29" s="7"/>
      <c r="AE29" s="7"/>
      <c r="AF29" s="6" t="str">
        <f>IF($A29="","",IF(AND($B29="Active",$D29&lt;&gt;"",$H29&lt;&gt;""),$D29&amp;"|"&amp;$H29,""))</f>
        <v/>
      </c>
      <c r="AG29" s="6" t="str">
        <f>IF($A29="","",IF($Q29="Yes","ENTERPRISE",""))</f>
        <v/>
      </c>
      <c r="AH29" s="6" t="str">
        <f>IF($A29="","",IF(AND($J29&lt;&gt;"",$L29="Resolved",$R29="Yes"),"MARKET",""))</f>
        <v/>
      </c>
      <c r="AI29" s="6" t="str">
        <f>IF($A29="","",IF(AND($K29&lt;&gt;"",$S29="Yes"),"LOCATION",""))</f>
        <v/>
      </c>
      <c r="AJ29" s="6" t="str">
        <f>IF($A29="","",IF(OR($Q29="Unknown",AND($J29&lt;&gt;"",OR($L29="Unresolved",$R29="Unknown")),AND($K29&lt;&gt;"",$S29="Unknown")),"Yes","No"))</f>
        <v/>
      </c>
      <c r="AK29" s="6" t="str">
        <f>IF($A29="","",IF(OR($A29="",$B29="",$D29="",$E29="",$F29="",$G29="",$H29="",$I29="",$L29="",$N29="",$O29="",$P29="",$Q29="",$R29="",$S29="",$T29=""),"INVALID_REQUIRED_INPUT",IF(OR(AND($B29&lt;&gt;"Active",$B29&lt;&gt;"Superseded"),AND($F29&lt;&gt;"Commercial provider",$F29&lt;&gt;"Discovery intermediary",$F29&lt;&gt;"Reference entity"),AND($G29&lt;&gt;"Resolved",$G29&lt;&gt;"Unresolved"),AND($I29&lt;&gt;"Existing",$I29&lt;&gt;"Planned",$I29&lt;&gt;"Inactive"),AND($L29&lt;&gt;"Resolved",$L29&lt;&gt;"Unresolved",$L29&lt;&gt;"Not applicable"),AND($N29&lt;&gt;"Yes",$N29&lt;&gt;"No",$N29&lt;&gt;"Unknown"),AND($O29&lt;&gt;"Yes",$O29&lt;&gt;"No",$O29&lt;&gt;"Unknown"),AND($P29&lt;&gt;"Yes",$P29&lt;&gt;"No",$P29&lt;&gt;"Unknown"),AND($Q29&lt;&gt;"Yes",$Q29&lt;&gt;"No",$Q29&lt;&gt;"Unknown"),AND($R29&lt;&gt;"Yes",$R29&lt;&gt;"No",$R29&lt;&gt;"Unknown"),AND($S29&lt;&gt;"Yes",$S29&lt;&gt;"No",$S29&lt;&gt;"Unknown",$S29&lt;&gt;"Not applicable"),AND($T29&lt;&gt;"Yes",$T29&lt;&gt;"No"),AND($AA29&lt;&gt;"",$AA29&lt;&gt;"Organic",$AA29&lt;&gt;"Local pack / Maps",$AA29&lt;&gt;"Paid search",$AA29&lt;&gt;"Shopping",$AA29&lt;&gt;"AI answer",$AA29&lt;&gt;"Marketplace",$AA29&lt;&gt;"Directory",$AA29&lt;&gt;"Other")),"UNSUPPORTED_CONTROLLED_VALUE",IF(AND($B29="Active",$I29="Inactive"),"INVALID_SCOPE_COMBINATION",IF($X29="DUPLICATE ACTIVE ASSIGNMENT","INVALID_SCOPE_COMBINATION",IF(AND($L29="Not applicable",$R29&lt;&gt;"No"),"INVALID_SCOPE_COMBINATION",IF(AND($M29="No",$S29&lt;&gt;"Not applicable"),"INVALID_LOCATION_EVIDENCE",IF(AND($M29="Yes",$S29="Not applicable"),"INVALID_LOCATION_EVIDENCE",""))))))))</f>
        <v/>
      </c>
    </row>
    <row r="30" spans="1:37">
      <c r="A30" s="7"/>
      <c r="B30" s="7"/>
      <c r="C30" s="7"/>
      <c r="D30" s="7"/>
      <c r="E30" s="6" t="str">
        <f>IF($A30="","",IFERROR(INDEX('Competitor Register'!$B$2:$B$101,MATCH($D30,'Competitor Register'!$A$2:$A$101,0)),""))</f>
        <v/>
      </c>
      <c r="F30" s="6" t="str">
        <f>IF($A30="","",IFERROR(INDEX('Competitor Register'!$C$2:$C$101,MATCH($D30,'Competitor Register'!$A$2:$A$101,0)),""))</f>
        <v/>
      </c>
      <c r="G30" s="6" t="str">
        <f>IF($A30="","",IFERROR(INDEX('Competitor Register'!$D$2:$D$101,MATCH($D30,'Competitor Register'!$A$2:$A$101,0)),""))</f>
        <v/>
      </c>
      <c r="H30" s="7"/>
      <c r="I30" s="6" t="str">
        <f>IF($A30="","",IFERROR(INDEX('Market Location Map'!$B$2:$B$101,MATCH($H30,'Market Location Map'!$A$2:$A$101,0)),""))</f>
        <v/>
      </c>
      <c r="J30" s="6" t="str">
        <f>IF($A30="","",IFERROR(INDEX('Market Location Map'!$D$2:$D$101,MATCH($H30,'Market Location Map'!$A$2:$A$101,0)),""))</f>
        <v/>
      </c>
      <c r="K30" s="6" t="str">
        <f>IF($A30="","",IFERROR(INDEX('Market Location Map'!$I$2:$I$101,MATCH($H30,'Market Location Map'!$A$2:$A$101,0)),""))</f>
        <v/>
      </c>
      <c r="L30" s="6" t="str">
        <f>IF($A30="","",IFERROR(INDEX('Market Location Map'!$F$2:$F$101,MATCH($H30,'Market Location Map'!$A$2:$A$101,0)),""))</f>
        <v/>
      </c>
      <c r="M30" s="6" t="str">
        <f>IF($A30="","",IF($K30="","No","Yes"))</f>
        <v/>
      </c>
      <c r="N30" s="7"/>
      <c r="O30" s="7"/>
      <c r="P30" s="7"/>
      <c r="Q30" s="7"/>
      <c r="R30" s="7"/>
      <c r="S30" s="7"/>
      <c r="T30" s="7"/>
      <c r="U30" s="6" t="str">
        <f>IF($A30="","",IF($AK30&lt;&gt;"","INVALID INPUT",IF($G30="Unresolved","UNRESOLVED",IF(OR($F30="Discovery intermediary",$F30="Reference entity"),"CONTEXT / REFERENCE ONLY",IF(OR($N30="No",$O30="No"),"EXCLUDED",IF(OR($N30="Unknown",$O30="Unknown"),"UNRESOLVED",IF($P30="No","EXCLUDED",IF($P30="Unknown","UNRESOLVED",IF(AND($AG30&lt;&gt;"",$AH30&lt;&gt;"",$AI30&lt;&gt;""),"ENTERPRISE + MARKET + LOCATION",IF(AND($AG30&lt;&gt;"",$AH30&lt;&gt;""),"ENTERPRISE + MARKET",IF(AND($AG30&lt;&gt;"",$AI30&lt;&gt;""),"ENTERPRISE + LOCATION",IF(AND($AH30&lt;&gt;"",$AI30&lt;&gt;""),"MARKET + LOCATION",IF($AG30&lt;&gt;"","ENTERPRISE",IF($AH30&lt;&gt;"","MARKET",IF($AI30&lt;&gt;"","LOCATION",IF($L30="Unresolved","UNRESOLVED",IF($AJ30="Yes","UNRESOLVED",IF($T30="Yes","CONTEXT / REFERENCE ONLY","EXCLUDED"))))))))))))))))))</f>
        <v/>
      </c>
      <c r="V30" s="6" t="str">
        <f>IF($A30="","",IF($AK30&lt;&gt;"",$AK30,IF($G30="Unresolved","IDENTITY_BOUNDARY_UNRESOLVED",IF(OR($F30="Discovery intermediary",$F30="Reference entity"),"NON_COMMERCIAL_CONTEXT",IF(OR($N30="No",$O30="No"),"NO_COMMERCIAL_SUBSTITUTION",IF(OR($N30="Unknown",$O30="Unknown"),"SUBSTITUTION_EVIDENCE_MISSING",IF($P30="No","SERVICEABILITY_MISMATCH",IF($P30="Unknown","SERVICEABILITY_EVIDENCE_MISSING",IF(AND($U30&lt;&gt;"UNRESOLVED",$U30&lt;&gt;"EXCLUDED",$U30&lt;&gt;"CONTEXT / REFERENCE ONLY",$U30&lt;&gt;"INVALID INPUT",$AJ30="Yes"),"CONFIRMED_LAYER_WITH_OPEN_EVIDENCE",IF(AND($U30&lt;&gt;"UNRESOLVED",$U30&lt;&gt;"EXCLUDED",$U30&lt;&gt;"CONTEXT / REFERENCE ONLY",$U30&lt;&gt;"INVALID INPUT"),"CONFIRMED_LAYER_ASSIGNMENT",IF($L30="Unresolved","MARKET_BOUNDARY_UNRESOLVED",IF($AJ30="Yes","LAYER_EVIDENCE_MISSING",IF($T30="Yes","NO_LAYER_RELEVANCE_CONTEXT","NO_LAYER_RELEVANCE")))))))))))))</f>
        <v/>
      </c>
      <c r="W30" s="6" t="str">
        <f>IF($A30="","",IFERROR(VLOOKUP($V30,'Controlled Vocabulary'!$M$2:$N$18,2,FALSE),"Review the record."))</f>
        <v/>
      </c>
      <c r="X30" s="6" t="str">
        <f>IF($A30="","",IF($AF30="","",IF(COUNTIF($AF$2:$AF$201,$AF30)&gt;1,"DUPLICATE ACTIVE ASSIGNMENT","")))</f>
        <v/>
      </c>
      <c r="Y30" s="7"/>
      <c r="Z30" s="7"/>
      <c r="AA30" s="7"/>
      <c r="AB30" s="7"/>
      <c r="AC30" s="8"/>
      <c r="AD30" s="7"/>
      <c r="AE30" s="7"/>
      <c r="AF30" s="6" t="str">
        <f>IF($A30="","",IF(AND($B30="Active",$D30&lt;&gt;"",$H30&lt;&gt;""),$D30&amp;"|"&amp;$H30,""))</f>
        <v/>
      </c>
      <c r="AG30" s="6" t="str">
        <f>IF($A30="","",IF($Q30="Yes","ENTERPRISE",""))</f>
        <v/>
      </c>
      <c r="AH30" s="6" t="str">
        <f>IF($A30="","",IF(AND($J30&lt;&gt;"",$L30="Resolved",$R30="Yes"),"MARKET",""))</f>
        <v/>
      </c>
      <c r="AI30" s="6" t="str">
        <f>IF($A30="","",IF(AND($K30&lt;&gt;"",$S30="Yes"),"LOCATION",""))</f>
        <v/>
      </c>
      <c r="AJ30" s="6" t="str">
        <f>IF($A30="","",IF(OR($Q30="Unknown",AND($J30&lt;&gt;"",OR($L30="Unresolved",$R30="Unknown")),AND($K30&lt;&gt;"",$S30="Unknown")),"Yes","No"))</f>
        <v/>
      </c>
      <c r="AK30" s="6" t="str">
        <f>IF($A30="","",IF(OR($A30="",$B30="",$D30="",$E30="",$F30="",$G30="",$H30="",$I30="",$L30="",$N30="",$O30="",$P30="",$Q30="",$R30="",$S30="",$T30=""),"INVALID_REQUIRED_INPUT",IF(OR(AND($B30&lt;&gt;"Active",$B30&lt;&gt;"Superseded"),AND($F30&lt;&gt;"Commercial provider",$F30&lt;&gt;"Discovery intermediary",$F30&lt;&gt;"Reference entity"),AND($G30&lt;&gt;"Resolved",$G30&lt;&gt;"Unresolved"),AND($I30&lt;&gt;"Existing",$I30&lt;&gt;"Planned",$I30&lt;&gt;"Inactive"),AND($L30&lt;&gt;"Resolved",$L30&lt;&gt;"Unresolved",$L30&lt;&gt;"Not applicable"),AND($N30&lt;&gt;"Yes",$N30&lt;&gt;"No",$N30&lt;&gt;"Unknown"),AND($O30&lt;&gt;"Yes",$O30&lt;&gt;"No",$O30&lt;&gt;"Unknown"),AND($P30&lt;&gt;"Yes",$P30&lt;&gt;"No",$P30&lt;&gt;"Unknown"),AND($Q30&lt;&gt;"Yes",$Q30&lt;&gt;"No",$Q30&lt;&gt;"Unknown"),AND($R30&lt;&gt;"Yes",$R30&lt;&gt;"No",$R30&lt;&gt;"Unknown"),AND($S30&lt;&gt;"Yes",$S30&lt;&gt;"No",$S30&lt;&gt;"Unknown",$S30&lt;&gt;"Not applicable"),AND($T30&lt;&gt;"Yes",$T30&lt;&gt;"No"),AND($AA30&lt;&gt;"",$AA30&lt;&gt;"Organic",$AA30&lt;&gt;"Local pack / Maps",$AA30&lt;&gt;"Paid search",$AA30&lt;&gt;"Shopping",$AA30&lt;&gt;"AI answer",$AA30&lt;&gt;"Marketplace",$AA30&lt;&gt;"Directory",$AA30&lt;&gt;"Other")),"UNSUPPORTED_CONTROLLED_VALUE",IF(AND($B30="Active",$I30="Inactive"),"INVALID_SCOPE_COMBINATION",IF($X30="DUPLICATE ACTIVE ASSIGNMENT","INVALID_SCOPE_COMBINATION",IF(AND($L30="Not applicable",$R30&lt;&gt;"No"),"INVALID_SCOPE_COMBINATION",IF(AND($M30="No",$S30&lt;&gt;"Not applicable"),"INVALID_LOCATION_EVIDENCE",IF(AND($M30="Yes",$S30="Not applicable"),"INVALID_LOCATION_EVIDENCE",""))))))))</f>
        <v/>
      </c>
    </row>
    <row r="31" spans="1:37">
      <c r="A31" s="7"/>
      <c r="B31" s="7"/>
      <c r="C31" s="7"/>
      <c r="D31" s="7"/>
      <c r="E31" s="6" t="str">
        <f>IF($A31="","",IFERROR(INDEX('Competitor Register'!$B$2:$B$101,MATCH($D31,'Competitor Register'!$A$2:$A$101,0)),""))</f>
        <v/>
      </c>
      <c r="F31" s="6" t="str">
        <f>IF($A31="","",IFERROR(INDEX('Competitor Register'!$C$2:$C$101,MATCH($D31,'Competitor Register'!$A$2:$A$101,0)),""))</f>
        <v/>
      </c>
      <c r="G31" s="6" t="str">
        <f>IF($A31="","",IFERROR(INDEX('Competitor Register'!$D$2:$D$101,MATCH($D31,'Competitor Register'!$A$2:$A$101,0)),""))</f>
        <v/>
      </c>
      <c r="H31" s="7"/>
      <c r="I31" s="6" t="str">
        <f>IF($A31="","",IFERROR(INDEX('Market Location Map'!$B$2:$B$101,MATCH($H31,'Market Location Map'!$A$2:$A$101,0)),""))</f>
        <v/>
      </c>
      <c r="J31" s="6" t="str">
        <f>IF($A31="","",IFERROR(INDEX('Market Location Map'!$D$2:$D$101,MATCH($H31,'Market Location Map'!$A$2:$A$101,0)),""))</f>
        <v/>
      </c>
      <c r="K31" s="6" t="str">
        <f>IF($A31="","",IFERROR(INDEX('Market Location Map'!$I$2:$I$101,MATCH($H31,'Market Location Map'!$A$2:$A$101,0)),""))</f>
        <v/>
      </c>
      <c r="L31" s="6" t="str">
        <f>IF($A31="","",IFERROR(INDEX('Market Location Map'!$F$2:$F$101,MATCH($H31,'Market Location Map'!$A$2:$A$101,0)),""))</f>
        <v/>
      </c>
      <c r="M31" s="6" t="str">
        <f>IF($A31="","",IF($K31="","No","Yes"))</f>
        <v/>
      </c>
      <c r="N31" s="7"/>
      <c r="O31" s="7"/>
      <c r="P31" s="7"/>
      <c r="Q31" s="7"/>
      <c r="R31" s="7"/>
      <c r="S31" s="7"/>
      <c r="T31" s="7"/>
      <c r="U31" s="6" t="str">
        <f>IF($A31="","",IF($AK31&lt;&gt;"","INVALID INPUT",IF($G31="Unresolved","UNRESOLVED",IF(OR($F31="Discovery intermediary",$F31="Reference entity"),"CONTEXT / REFERENCE ONLY",IF(OR($N31="No",$O31="No"),"EXCLUDED",IF(OR($N31="Unknown",$O31="Unknown"),"UNRESOLVED",IF($P31="No","EXCLUDED",IF($P31="Unknown","UNRESOLVED",IF(AND($AG31&lt;&gt;"",$AH31&lt;&gt;"",$AI31&lt;&gt;""),"ENTERPRISE + MARKET + LOCATION",IF(AND($AG31&lt;&gt;"",$AH31&lt;&gt;""),"ENTERPRISE + MARKET",IF(AND($AG31&lt;&gt;"",$AI31&lt;&gt;""),"ENTERPRISE + LOCATION",IF(AND($AH31&lt;&gt;"",$AI31&lt;&gt;""),"MARKET + LOCATION",IF($AG31&lt;&gt;"","ENTERPRISE",IF($AH31&lt;&gt;"","MARKET",IF($AI31&lt;&gt;"","LOCATION",IF($L31="Unresolved","UNRESOLVED",IF($AJ31="Yes","UNRESOLVED",IF($T31="Yes","CONTEXT / REFERENCE ONLY","EXCLUDED"))))))))))))))))))</f>
        <v/>
      </c>
      <c r="V31" s="6" t="str">
        <f>IF($A31="","",IF($AK31&lt;&gt;"",$AK31,IF($G31="Unresolved","IDENTITY_BOUNDARY_UNRESOLVED",IF(OR($F31="Discovery intermediary",$F31="Reference entity"),"NON_COMMERCIAL_CONTEXT",IF(OR($N31="No",$O31="No"),"NO_COMMERCIAL_SUBSTITUTION",IF(OR($N31="Unknown",$O31="Unknown"),"SUBSTITUTION_EVIDENCE_MISSING",IF($P31="No","SERVICEABILITY_MISMATCH",IF($P31="Unknown","SERVICEABILITY_EVIDENCE_MISSING",IF(AND($U31&lt;&gt;"UNRESOLVED",$U31&lt;&gt;"EXCLUDED",$U31&lt;&gt;"CONTEXT / REFERENCE ONLY",$U31&lt;&gt;"INVALID INPUT",$AJ31="Yes"),"CONFIRMED_LAYER_WITH_OPEN_EVIDENCE",IF(AND($U31&lt;&gt;"UNRESOLVED",$U31&lt;&gt;"EXCLUDED",$U31&lt;&gt;"CONTEXT / REFERENCE ONLY",$U31&lt;&gt;"INVALID INPUT"),"CONFIRMED_LAYER_ASSIGNMENT",IF($L31="Unresolved","MARKET_BOUNDARY_UNRESOLVED",IF($AJ31="Yes","LAYER_EVIDENCE_MISSING",IF($T31="Yes","NO_LAYER_RELEVANCE_CONTEXT","NO_LAYER_RELEVANCE")))))))))))))</f>
        <v/>
      </c>
      <c r="W31" s="6" t="str">
        <f>IF($A31="","",IFERROR(VLOOKUP($V31,'Controlled Vocabulary'!$M$2:$N$18,2,FALSE),"Review the record."))</f>
        <v/>
      </c>
      <c r="X31" s="6" t="str">
        <f>IF($A31="","",IF($AF31="","",IF(COUNTIF($AF$2:$AF$201,$AF31)&gt;1,"DUPLICATE ACTIVE ASSIGNMENT","")))</f>
        <v/>
      </c>
      <c r="Y31" s="7"/>
      <c r="Z31" s="7"/>
      <c r="AA31" s="7"/>
      <c r="AB31" s="7"/>
      <c r="AC31" s="8"/>
      <c r="AD31" s="7"/>
      <c r="AE31" s="7"/>
      <c r="AF31" s="6" t="str">
        <f>IF($A31="","",IF(AND($B31="Active",$D31&lt;&gt;"",$H31&lt;&gt;""),$D31&amp;"|"&amp;$H31,""))</f>
        <v/>
      </c>
      <c r="AG31" s="6" t="str">
        <f>IF($A31="","",IF($Q31="Yes","ENTERPRISE",""))</f>
        <v/>
      </c>
      <c r="AH31" s="6" t="str">
        <f>IF($A31="","",IF(AND($J31&lt;&gt;"",$L31="Resolved",$R31="Yes"),"MARKET",""))</f>
        <v/>
      </c>
      <c r="AI31" s="6" t="str">
        <f>IF($A31="","",IF(AND($K31&lt;&gt;"",$S31="Yes"),"LOCATION",""))</f>
        <v/>
      </c>
      <c r="AJ31" s="6" t="str">
        <f>IF($A31="","",IF(OR($Q31="Unknown",AND($J31&lt;&gt;"",OR($L31="Unresolved",$R31="Unknown")),AND($K31&lt;&gt;"",$S31="Unknown")),"Yes","No"))</f>
        <v/>
      </c>
      <c r="AK31" s="6" t="str">
        <f>IF($A31="","",IF(OR($A31="",$B31="",$D31="",$E31="",$F31="",$G31="",$H31="",$I31="",$L31="",$N31="",$O31="",$P31="",$Q31="",$R31="",$S31="",$T31=""),"INVALID_REQUIRED_INPUT",IF(OR(AND($B31&lt;&gt;"Active",$B31&lt;&gt;"Superseded"),AND($F31&lt;&gt;"Commercial provider",$F31&lt;&gt;"Discovery intermediary",$F31&lt;&gt;"Reference entity"),AND($G31&lt;&gt;"Resolved",$G31&lt;&gt;"Unresolved"),AND($I31&lt;&gt;"Existing",$I31&lt;&gt;"Planned",$I31&lt;&gt;"Inactive"),AND($L31&lt;&gt;"Resolved",$L31&lt;&gt;"Unresolved",$L31&lt;&gt;"Not applicable"),AND($N31&lt;&gt;"Yes",$N31&lt;&gt;"No",$N31&lt;&gt;"Unknown"),AND($O31&lt;&gt;"Yes",$O31&lt;&gt;"No",$O31&lt;&gt;"Unknown"),AND($P31&lt;&gt;"Yes",$P31&lt;&gt;"No",$P31&lt;&gt;"Unknown"),AND($Q31&lt;&gt;"Yes",$Q31&lt;&gt;"No",$Q31&lt;&gt;"Unknown"),AND($R31&lt;&gt;"Yes",$R31&lt;&gt;"No",$R31&lt;&gt;"Unknown"),AND($S31&lt;&gt;"Yes",$S31&lt;&gt;"No",$S31&lt;&gt;"Unknown",$S31&lt;&gt;"Not applicable"),AND($T31&lt;&gt;"Yes",$T31&lt;&gt;"No"),AND($AA31&lt;&gt;"",$AA31&lt;&gt;"Organic",$AA31&lt;&gt;"Local pack / Maps",$AA31&lt;&gt;"Paid search",$AA31&lt;&gt;"Shopping",$AA31&lt;&gt;"AI answer",$AA31&lt;&gt;"Marketplace",$AA31&lt;&gt;"Directory",$AA31&lt;&gt;"Other")),"UNSUPPORTED_CONTROLLED_VALUE",IF(AND($B31="Active",$I31="Inactive"),"INVALID_SCOPE_COMBINATION",IF($X31="DUPLICATE ACTIVE ASSIGNMENT","INVALID_SCOPE_COMBINATION",IF(AND($L31="Not applicable",$R31&lt;&gt;"No"),"INVALID_SCOPE_COMBINATION",IF(AND($M31="No",$S31&lt;&gt;"Not applicable"),"INVALID_LOCATION_EVIDENCE",IF(AND($M31="Yes",$S31="Not applicable"),"INVALID_LOCATION_EVIDENCE",""))))))))</f>
        <v/>
      </c>
    </row>
    <row r="32" spans="1:37">
      <c r="A32" s="7"/>
      <c r="B32" s="7"/>
      <c r="C32" s="7"/>
      <c r="D32" s="7"/>
      <c r="E32" s="6" t="str">
        <f>IF($A32="","",IFERROR(INDEX('Competitor Register'!$B$2:$B$101,MATCH($D32,'Competitor Register'!$A$2:$A$101,0)),""))</f>
        <v/>
      </c>
      <c r="F32" s="6" t="str">
        <f>IF($A32="","",IFERROR(INDEX('Competitor Register'!$C$2:$C$101,MATCH($D32,'Competitor Register'!$A$2:$A$101,0)),""))</f>
        <v/>
      </c>
      <c r="G32" s="6" t="str">
        <f>IF($A32="","",IFERROR(INDEX('Competitor Register'!$D$2:$D$101,MATCH($D32,'Competitor Register'!$A$2:$A$101,0)),""))</f>
        <v/>
      </c>
      <c r="H32" s="7"/>
      <c r="I32" s="6" t="str">
        <f>IF($A32="","",IFERROR(INDEX('Market Location Map'!$B$2:$B$101,MATCH($H32,'Market Location Map'!$A$2:$A$101,0)),""))</f>
        <v/>
      </c>
      <c r="J32" s="6" t="str">
        <f>IF($A32="","",IFERROR(INDEX('Market Location Map'!$D$2:$D$101,MATCH($H32,'Market Location Map'!$A$2:$A$101,0)),""))</f>
        <v/>
      </c>
      <c r="K32" s="6" t="str">
        <f>IF($A32="","",IFERROR(INDEX('Market Location Map'!$I$2:$I$101,MATCH($H32,'Market Location Map'!$A$2:$A$101,0)),""))</f>
        <v/>
      </c>
      <c r="L32" s="6" t="str">
        <f>IF($A32="","",IFERROR(INDEX('Market Location Map'!$F$2:$F$101,MATCH($H32,'Market Location Map'!$A$2:$A$101,0)),""))</f>
        <v/>
      </c>
      <c r="M32" s="6" t="str">
        <f>IF($A32="","",IF($K32="","No","Yes"))</f>
        <v/>
      </c>
      <c r="N32" s="7"/>
      <c r="O32" s="7"/>
      <c r="P32" s="7"/>
      <c r="Q32" s="7"/>
      <c r="R32" s="7"/>
      <c r="S32" s="7"/>
      <c r="T32" s="7"/>
      <c r="U32" s="6" t="str">
        <f>IF($A32="","",IF($AK32&lt;&gt;"","INVALID INPUT",IF($G32="Unresolved","UNRESOLVED",IF(OR($F32="Discovery intermediary",$F32="Reference entity"),"CONTEXT / REFERENCE ONLY",IF(OR($N32="No",$O32="No"),"EXCLUDED",IF(OR($N32="Unknown",$O32="Unknown"),"UNRESOLVED",IF($P32="No","EXCLUDED",IF($P32="Unknown","UNRESOLVED",IF(AND($AG32&lt;&gt;"",$AH32&lt;&gt;"",$AI32&lt;&gt;""),"ENTERPRISE + MARKET + LOCATION",IF(AND($AG32&lt;&gt;"",$AH32&lt;&gt;""),"ENTERPRISE + MARKET",IF(AND($AG32&lt;&gt;"",$AI32&lt;&gt;""),"ENTERPRISE + LOCATION",IF(AND($AH32&lt;&gt;"",$AI32&lt;&gt;""),"MARKET + LOCATION",IF($AG32&lt;&gt;"","ENTERPRISE",IF($AH32&lt;&gt;"","MARKET",IF($AI32&lt;&gt;"","LOCATION",IF($L32="Unresolved","UNRESOLVED",IF($AJ32="Yes","UNRESOLVED",IF($T32="Yes","CONTEXT / REFERENCE ONLY","EXCLUDED"))))))))))))))))))</f>
        <v/>
      </c>
      <c r="V32" s="6" t="str">
        <f>IF($A32="","",IF($AK32&lt;&gt;"",$AK32,IF($G32="Unresolved","IDENTITY_BOUNDARY_UNRESOLVED",IF(OR($F32="Discovery intermediary",$F32="Reference entity"),"NON_COMMERCIAL_CONTEXT",IF(OR($N32="No",$O32="No"),"NO_COMMERCIAL_SUBSTITUTION",IF(OR($N32="Unknown",$O32="Unknown"),"SUBSTITUTION_EVIDENCE_MISSING",IF($P32="No","SERVICEABILITY_MISMATCH",IF($P32="Unknown","SERVICEABILITY_EVIDENCE_MISSING",IF(AND($U32&lt;&gt;"UNRESOLVED",$U32&lt;&gt;"EXCLUDED",$U32&lt;&gt;"CONTEXT / REFERENCE ONLY",$U32&lt;&gt;"INVALID INPUT",$AJ32="Yes"),"CONFIRMED_LAYER_WITH_OPEN_EVIDENCE",IF(AND($U32&lt;&gt;"UNRESOLVED",$U32&lt;&gt;"EXCLUDED",$U32&lt;&gt;"CONTEXT / REFERENCE ONLY",$U32&lt;&gt;"INVALID INPUT"),"CONFIRMED_LAYER_ASSIGNMENT",IF($L32="Unresolved","MARKET_BOUNDARY_UNRESOLVED",IF($AJ32="Yes","LAYER_EVIDENCE_MISSING",IF($T32="Yes","NO_LAYER_RELEVANCE_CONTEXT","NO_LAYER_RELEVANCE")))))))))))))</f>
        <v/>
      </c>
      <c r="W32" s="6" t="str">
        <f>IF($A32="","",IFERROR(VLOOKUP($V32,'Controlled Vocabulary'!$M$2:$N$18,2,FALSE),"Review the record."))</f>
        <v/>
      </c>
      <c r="X32" s="6" t="str">
        <f>IF($A32="","",IF($AF32="","",IF(COUNTIF($AF$2:$AF$201,$AF32)&gt;1,"DUPLICATE ACTIVE ASSIGNMENT","")))</f>
        <v/>
      </c>
      <c r="Y32" s="7"/>
      <c r="Z32" s="7"/>
      <c r="AA32" s="7"/>
      <c r="AB32" s="7"/>
      <c r="AC32" s="8"/>
      <c r="AD32" s="7"/>
      <c r="AE32" s="7"/>
      <c r="AF32" s="6" t="str">
        <f>IF($A32="","",IF(AND($B32="Active",$D32&lt;&gt;"",$H32&lt;&gt;""),$D32&amp;"|"&amp;$H32,""))</f>
        <v/>
      </c>
      <c r="AG32" s="6" t="str">
        <f>IF($A32="","",IF($Q32="Yes","ENTERPRISE",""))</f>
        <v/>
      </c>
      <c r="AH32" s="6" t="str">
        <f>IF($A32="","",IF(AND($J32&lt;&gt;"",$L32="Resolved",$R32="Yes"),"MARKET",""))</f>
        <v/>
      </c>
      <c r="AI32" s="6" t="str">
        <f>IF($A32="","",IF(AND($K32&lt;&gt;"",$S32="Yes"),"LOCATION",""))</f>
        <v/>
      </c>
      <c r="AJ32" s="6" t="str">
        <f>IF($A32="","",IF(OR($Q32="Unknown",AND($J32&lt;&gt;"",OR($L32="Unresolved",$R32="Unknown")),AND($K32&lt;&gt;"",$S32="Unknown")),"Yes","No"))</f>
        <v/>
      </c>
      <c r="AK32" s="6" t="str">
        <f>IF($A32="","",IF(OR($A32="",$B32="",$D32="",$E32="",$F32="",$G32="",$H32="",$I32="",$L32="",$N32="",$O32="",$P32="",$Q32="",$R32="",$S32="",$T32=""),"INVALID_REQUIRED_INPUT",IF(OR(AND($B32&lt;&gt;"Active",$B32&lt;&gt;"Superseded"),AND($F32&lt;&gt;"Commercial provider",$F32&lt;&gt;"Discovery intermediary",$F32&lt;&gt;"Reference entity"),AND($G32&lt;&gt;"Resolved",$G32&lt;&gt;"Unresolved"),AND($I32&lt;&gt;"Existing",$I32&lt;&gt;"Planned",$I32&lt;&gt;"Inactive"),AND($L32&lt;&gt;"Resolved",$L32&lt;&gt;"Unresolved",$L32&lt;&gt;"Not applicable"),AND($N32&lt;&gt;"Yes",$N32&lt;&gt;"No",$N32&lt;&gt;"Unknown"),AND($O32&lt;&gt;"Yes",$O32&lt;&gt;"No",$O32&lt;&gt;"Unknown"),AND($P32&lt;&gt;"Yes",$P32&lt;&gt;"No",$P32&lt;&gt;"Unknown"),AND($Q32&lt;&gt;"Yes",$Q32&lt;&gt;"No",$Q32&lt;&gt;"Unknown"),AND($R32&lt;&gt;"Yes",$R32&lt;&gt;"No",$R32&lt;&gt;"Unknown"),AND($S32&lt;&gt;"Yes",$S32&lt;&gt;"No",$S32&lt;&gt;"Unknown",$S32&lt;&gt;"Not applicable"),AND($T32&lt;&gt;"Yes",$T32&lt;&gt;"No"),AND($AA32&lt;&gt;"",$AA32&lt;&gt;"Organic",$AA32&lt;&gt;"Local pack / Maps",$AA32&lt;&gt;"Paid search",$AA32&lt;&gt;"Shopping",$AA32&lt;&gt;"AI answer",$AA32&lt;&gt;"Marketplace",$AA32&lt;&gt;"Directory",$AA32&lt;&gt;"Other")),"UNSUPPORTED_CONTROLLED_VALUE",IF(AND($B32="Active",$I32="Inactive"),"INVALID_SCOPE_COMBINATION",IF($X32="DUPLICATE ACTIVE ASSIGNMENT","INVALID_SCOPE_COMBINATION",IF(AND($L32="Not applicable",$R32&lt;&gt;"No"),"INVALID_SCOPE_COMBINATION",IF(AND($M32="No",$S32&lt;&gt;"Not applicable"),"INVALID_LOCATION_EVIDENCE",IF(AND($M32="Yes",$S32="Not applicable"),"INVALID_LOCATION_EVIDENCE",""))))))))</f>
        <v/>
      </c>
    </row>
    <row r="33" spans="1:37">
      <c r="A33" s="7"/>
      <c r="B33" s="7"/>
      <c r="C33" s="7"/>
      <c r="D33" s="7"/>
      <c r="E33" s="6" t="str">
        <f>IF($A33="","",IFERROR(INDEX('Competitor Register'!$B$2:$B$101,MATCH($D33,'Competitor Register'!$A$2:$A$101,0)),""))</f>
        <v/>
      </c>
      <c r="F33" s="6" t="str">
        <f>IF($A33="","",IFERROR(INDEX('Competitor Register'!$C$2:$C$101,MATCH($D33,'Competitor Register'!$A$2:$A$101,0)),""))</f>
        <v/>
      </c>
      <c r="G33" s="6" t="str">
        <f>IF($A33="","",IFERROR(INDEX('Competitor Register'!$D$2:$D$101,MATCH($D33,'Competitor Register'!$A$2:$A$101,0)),""))</f>
        <v/>
      </c>
      <c r="H33" s="7"/>
      <c r="I33" s="6" t="str">
        <f>IF($A33="","",IFERROR(INDEX('Market Location Map'!$B$2:$B$101,MATCH($H33,'Market Location Map'!$A$2:$A$101,0)),""))</f>
        <v/>
      </c>
      <c r="J33" s="6" t="str">
        <f>IF($A33="","",IFERROR(INDEX('Market Location Map'!$D$2:$D$101,MATCH($H33,'Market Location Map'!$A$2:$A$101,0)),""))</f>
        <v/>
      </c>
      <c r="K33" s="6" t="str">
        <f>IF($A33="","",IFERROR(INDEX('Market Location Map'!$I$2:$I$101,MATCH($H33,'Market Location Map'!$A$2:$A$101,0)),""))</f>
        <v/>
      </c>
      <c r="L33" s="6" t="str">
        <f>IF($A33="","",IFERROR(INDEX('Market Location Map'!$F$2:$F$101,MATCH($H33,'Market Location Map'!$A$2:$A$101,0)),""))</f>
        <v/>
      </c>
      <c r="M33" s="6" t="str">
        <f>IF($A33="","",IF($K33="","No","Yes"))</f>
        <v/>
      </c>
      <c r="N33" s="7"/>
      <c r="O33" s="7"/>
      <c r="P33" s="7"/>
      <c r="Q33" s="7"/>
      <c r="R33" s="7"/>
      <c r="S33" s="7"/>
      <c r="T33" s="7"/>
      <c r="U33" s="6" t="str">
        <f>IF($A33="","",IF($AK33&lt;&gt;"","INVALID INPUT",IF($G33="Unresolved","UNRESOLVED",IF(OR($F33="Discovery intermediary",$F33="Reference entity"),"CONTEXT / REFERENCE ONLY",IF(OR($N33="No",$O33="No"),"EXCLUDED",IF(OR($N33="Unknown",$O33="Unknown"),"UNRESOLVED",IF($P33="No","EXCLUDED",IF($P33="Unknown","UNRESOLVED",IF(AND($AG33&lt;&gt;"",$AH33&lt;&gt;"",$AI33&lt;&gt;""),"ENTERPRISE + MARKET + LOCATION",IF(AND($AG33&lt;&gt;"",$AH33&lt;&gt;""),"ENTERPRISE + MARKET",IF(AND($AG33&lt;&gt;"",$AI33&lt;&gt;""),"ENTERPRISE + LOCATION",IF(AND($AH33&lt;&gt;"",$AI33&lt;&gt;""),"MARKET + LOCATION",IF($AG33&lt;&gt;"","ENTERPRISE",IF($AH33&lt;&gt;"","MARKET",IF($AI33&lt;&gt;"","LOCATION",IF($L33="Unresolved","UNRESOLVED",IF($AJ33="Yes","UNRESOLVED",IF($T33="Yes","CONTEXT / REFERENCE ONLY","EXCLUDED"))))))))))))))))))</f>
        <v/>
      </c>
      <c r="V33" s="6" t="str">
        <f>IF($A33="","",IF($AK33&lt;&gt;"",$AK33,IF($G33="Unresolved","IDENTITY_BOUNDARY_UNRESOLVED",IF(OR($F33="Discovery intermediary",$F33="Reference entity"),"NON_COMMERCIAL_CONTEXT",IF(OR($N33="No",$O33="No"),"NO_COMMERCIAL_SUBSTITUTION",IF(OR($N33="Unknown",$O33="Unknown"),"SUBSTITUTION_EVIDENCE_MISSING",IF($P33="No","SERVICEABILITY_MISMATCH",IF($P33="Unknown","SERVICEABILITY_EVIDENCE_MISSING",IF(AND($U33&lt;&gt;"UNRESOLVED",$U33&lt;&gt;"EXCLUDED",$U33&lt;&gt;"CONTEXT / REFERENCE ONLY",$U33&lt;&gt;"INVALID INPUT",$AJ33="Yes"),"CONFIRMED_LAYER_WITH_OPEN_EVIDENCE",IF(AND($U33&lt;&gt;"UNRESOLVED",$U33&lt;&gt;"EXCLUDED",$U33&lt;&gt;"CONTEXT / REFERENCE ONLY",$U33&lt;&gt;"INVALID INPUT"),"CONFIRMED_LAYER_ASSIGNMENT",IF($L33="Unresolved","MARKET_BOUNDARY_UNRESOLVED",IF($AJ33="Yes","LAYER_EVIDENCE_MISSING",IF($T33="Yes","NO_LAYER_RELEVANCE_CONTEXT","NO_LAYER_RELEVANCE")))))))))))))</f>
        <v/>
      </c>
      <c r="W33" s="6" t="str">
        <f>IF($A33="","",IFERROR(VLOOKUP($V33,'Controlled Vocabulary'!$M$2:$N$18,2,FALSE),"Review the record."))</f>
        <v/>
      </c>
      <c r="X33" s="6" t="str">
        <f>IF($A33="","",IF($AF33="","",IF(COUNTIF($AF$2:$AF$201,$AF33)&gt;1,"DUPLICATE ACTIVE ASSIGNMENT","")))</f>
        <v/>
      </c>
      <c r="Y33" s="7"/>
      <c r="Z33" s="7"/>
      <c r="AA33" s="7"/>
      <c r="AB33" s="7"/>
      <c r="AC33" s="8"/>
      <c r="AD33" s="7"/>
      <c r="AE33" s="7"/>
      <c r="AF33" s="6" t="str">
        <f>IF($A33="","",IF(AND($B33="Active",$D33&lt;&gt;"",$H33&lt;&gt;""),$D33&amp;"|"&amp;$H33,""))</f>
        <v/>
      </c>
      <c r="AG33" s="6" t="str">
        <f>IF($A33="","",IF($Q33="Yes","ENTERPRISE",""))</f>
        <v/>
      </c>
      <c r="AH33" s="6" t="str">
        <f>IF($A33="","",IF(AND($J33&lt;&gt;"",$L33="Resolved",$R33="Yes"),"MARKET",""))</f>
        <v/>
      </c>
      <c r="AI33" s="6" t="str">
        <f>IF($A33="","",IF(AND($K33&lt;&gt;"",$S33="Yes"),"LOCATION",""))</f>
        <v/>
      </c>
      <c r="AJ33" s="6" t="str">
        <f>IF($A33="","",IF(OR($Q33="Unknown",AND($J33&lt;&gt;"",OR($L33="Unresolved",$R33="Unknown")),AND($K33&lt;&gt;"",$S33="Unknown")),"Yes","No"))</f>
        <v/>
      </c>
      <c r="AK33" s="6" t="str">
        <f>IF($A33="","",IF(OR($A33="",$B33="",$D33="",$E33="",$F33="",$G33="",$H33="",$I33="",$L33="",$N33="",$O33="",$P33="",$Q33="",$R33="",$S33="",$T33=""),"INVALID_REQUIRED_INPUT",IF(OR(AND($B33&lt;&gt;"Active",$B33&lt;&gt;"Superseded"),AND($F33&lt;&gt;"Commercial provider",$F33&lt;&gt;"Discovery intermediary",$F33&lt;&gt;"Reference entity"),AND($G33&lt;&gt;"Resolved",$G33&lt;&gt;"Unresolved"),AND($I33&lt;&gt;"Existing",$I33&lt;&gt;"Planned",$I33&lt;&gt;"Inactive"),AND($L33&lt;&gt;"Resolved",$L33&lt;&gt;"Unresolved",$L33&lt;&gt;"Not applicable"),AND($N33&lt;&gt;"Yes",$N33&lt;&gt;"No",$N33&lt;&gt;"Unknown"),AND($O33&lt;&gt;"Yes",$O33&lt;&gt;"No",$O33&lt;&gt;"Unknown"),AND($P33&lt;&gt;"Yes",$P33&lt;&gt;"No",$P33&lt;&gt;"Unknown"),AND($Q33&lt;&gt;"Yes",$Q33&lt;&gt;"No",$Q33&lt;&gt;"Unknown"),AND($R33&lt;&gt;"Yes",$R33&lt;&gt;"No",$R33&lt;&gt;"Unknown"),AND($S33&lt;&gt;"Yes",$S33&lt;&gt;"No",$S33&lt;&gt;"Unknown",$S33&lt;&gt;"Not applicable"),AND($T33&lt;&gt;"Yes",$T33&lt;&gt;"No"),AND($AA33&lt;&gt;"",$AA33&lt;&gt;"Organic",$AA33&lt;&gt;"Local pack / Maps",$AA33&lt;&gt;"Paid search",$AA33&lt;&gt;"Shopping",$AA33&lt;&gt;"AI answer",$AA33&lt;&gt;"Marketplace",$AA33&lt;&gt;"Directory",$AA33&lt;&gt;"Other")),"UNSUPPORTED_CONTROLLED_VALUE",IF(AND($B33="Active",$I33="Inactive"),"INVALID_SCOPE_COMBINATION",IF($X33="DUPLICATE ACTIVE ASSIGNMENT","INVALID_SCOPE_COMBINATION",IF(AND($L33="Not applicable",$R33&lt;&gt;"No"),"INVALID_SCOPE_COMBINATION",IF(AND($M33="No",$S33&lt;&gt;"Not applicable"),"INVALID_LOCATION_EVIDENCE",IF(AND($M33="Yes",$S33="Not applicable"),"INVALID_LOCATION_EVIDENCE",""))))))))</f>
        <v/>
      </c>
    </row>
    <row r="34" spans="1:37">
      <c r="A34" s="7"/>
      <c r="B34" s="7"/>
      <c r="C34" s="7"/>
      <c r="D34" s="7"/>
      <c r="E34" s="6" t="str">
        <f>IF($A34="","",IFERROR(INDEX('Competitor Register'!$B$2:$B$101,MATCH($D34,'Competitor Register'!$A$2:$A$101,0)),""))</f>
        <v/>
      </c>
      <c r="F34" s="6" t="str">
        <f>IF($A34="","",IFERROR(INDEX('Competitor Register'!$C$2:$C$101,MATCH($D34,'Competitor Register'!$A$2:$A$101,0)),""))</f>
        <v/>
      </c>
      <c r="G34" s="6" t="str">
        <f>IF($A34="","",IFERROR(INDEX('Competitor Register'!$D$2:$D$101,MATCH($D34,'Competitor Register'!$A$2:$A$101,0)),""))</f>
        <v/>
      </c>
      <c r="H34" s="7"/>
      <c r="I34" s="6" t="str">
        <f>IF($A34="","",IFERROR(INDEX('Market Location Map'!$B$2:$B$101,MATCH($H34,'Market Location Map'!$A$2:$A$101,0)),""))</f>
        <v/>
      </c>
      <c r="J34" s="6" t="str">
        <f>IF($A34="","",IFERROR(INDEX('Market Location Map'!$D$2:$D$101,MATCH($H34,'Market Location Map'!$A$2:$A$101,0)),""))</f>
        <v/>
      </c>
      <c r="K34" s="6" t="str">
        <f>IF($A34="","",IFERROR(INDEX('Market Location Map'!$I$2:$I$101,MATCH($H34,'Market Location Map'!$A$2:$A$101,0)),""))</f>
        <v/>
      </c>
      <c r="L34" s="6" t="str">
        <f>IF($A34="","",IFERROR(INDEX('Market Location Map'!$F$2:$F$101,MATCH($H34,'Market Location Map'!$A$2:$A$101,0)),""))</f>
        <v/>
      </c>
      <c r="M34" s="6" t="str">
        <f>IF($A34="","",IF($K34="","No","Yes"))</f>
        <v/>
      </c>
      <c r="N34" s="7"/>
      <c r="O34" s="7"/>
      <c r="P34" s="7"/>
      <c r="Q34" s="7"/>
      <c r="R34" s="7"/>
      <c r="S34" s="7"/>
      <c r="T34" s="7"/>
      <c r="U34" s="6" t="str">
        <f>IF($A34="","",IF($AK34&lt;&gt;"","INVALID INPUT",IF($G34="Unresolved","UNRESOLVED",IF(OR($F34="Discovery intermediary",$F34="Reference entity"),"CONTEXT / REFERENCE ONLY",IF(OR($N34="No",$O34="No"),"EXCLUDED",IF(OR($N34="Unknown",$O34="Unknown"),"UNRESOLVED",IF($P34="No","EXCLUDED",IF($P34="Unknown","UNRESOLVED",IF(AND($AG34&lt;&gt;"",$AH34&lt;&gt;"",$AI34&lt;&gt;""),"ENTERPRISE + MARKET + LOCATION",IF(AND($AG34&lt;&gt;"",$AH34&lt;&gt;""),"ENTERPRISE + MARKET",IF(AND($AG34&lt;&gt;"",$AI34&lt;&gt;""),"ENTERPRISE + LOCATION",IF(AND($AH34&lt;&gt;"",$AI34&lt;&gt;""),"MARKET + LOCATION",IF($AG34&lt;&gt;"","ENTERPRISE",IF($AH34&lt;&gt;"","MARKET",IF($AI34&lt;&gt;"","LOCATION",IF($L34="Unresolved","UNRESOLVED",IF($AJ34="Yes","UNRESOLVED",IF($T34="Yes","CONTEXT / REFERENCE ONLY","EXCLUDED"))))))))))))))))))</f>
        <v/>
      </c>
      <c r="V34" s="6" t="str">
        <f>IF($A34="","",IF($AK34&lt;&gt;"",$AK34,IF($G34="Unresolved","IDENTITY_BOUNDARY_UNRESOLVED",IF(OR($F34="Discovery intermediary",$F34="Reference entity"),"NON_COMMERCIAL_CONTEXT",IF(OR($N34="No",$O34="No"),"NO_COMMERCIAL_SUBSTITUTION",IF(OR($N34="Unknown",$O34="Unknown"),"SUBSTITUTION_EVIDENCE_MISSING",IF($P34="No","SERVICEABILITY_MISMATCH",IF($P34="Unknown","SERVICEABILITY_EVIDENCE_MISSING",IF(AND($U34&lt;&gt;"UNRESOLVED",$U34&lt;&gt;"EXCLUDED",$U34&lt;&gt;"CONTEXT / REFERENCE ONLY",$U34&lt;&gt;"INVALID INPUT",$AJ34="Yes"),"CONFIRMED_LAYER_WITH_OPEN_EVIDENCE",IF(AND($U34&lt;&gt;"UNRESOLVED",$U34&lt;&gt;"EXCLUDED",$U34&lt;&gt;"CONTEXT / REFERENCE ONLY",$U34&lt;&gt;"INVALID INPUT"),"CONFIRMED_LAYER_ASSIGNMENT",IF($L34="Unresolved","MARKET_BOUNDARY_UNRESOLVED",IF($AJ34="Yes","LAYER_EVIDENCE_MISSING",IF($T34="Yes","NO_LAYER_RELEVANCE_CONTEXT","NO_LAYER_RELEVANCE")))))))))))))</f>
        <v/>
      </c>
      <c r="W34" s="6" t="str">
        <f>IF($A34="","",IFERROR(VLOOKUP($V34,'Controlled Vocabulary'!$M$2:$N$18,2,FALSE),"Review the record."))</f>
        <v/>
      </c>
      <c r="X34" s="6" t="str">
        <f>IF($A34="","",IF($AF34="","",IF(COUNTIF($AF$2:$AF$201,$AF34)&gt;1,"DUPLICATE ACTIVE ASSIGNMENT","")))</f>
        <v/>
      </c>
      <c r="Y34" s="7"/>
      <c r="Z34" s="7"/>
      <c r="AA34" s="7"/>
      <c r="AB34" s="7"/>
      <c r="AC34" s="8"/>
      <c r="AD34" s="7"/>
      <c r="AE34" s="7"/>
      <c r="AF34" s="6" t="str">
        <f>IF($A34="","",IF(AND($B34="Active",$D34&lt;&gt;"",$H34&lt;&gt;""),$D34&amp;"|"&amp;$H34,""))</f>
        <v/>
      </c>
      <c r="AG34" s="6" t="str">
        <f>IF($A34="","",IF($Q34="Yes","ENTERPRISE",""))</f>
        <v/>
      </c>
      <c r="AH34" s="6" t="str">
        <f>IF($A34="","",IF(AND($J34&lt;&gt;"",$L34="Resolved",$R34="Yes"),"MARKET",""))</f>
        <v/>
      </c>
      <c r="AI34" s="6" t="str">
        <f>IF($A34="","",IF(AND($K34&lt;&gt;"",$S34="Yes"),"LOCATION",""))</f>
        <v/>
      </c>
      <c r="AJ34" s="6" t="str">
        <f>IF($A34="","",IF(OR($Q34="Unknown",AND($J34&lt;&gt;"",OR($L34="Unresolved",$R34="Unknown")),AND($K34&lt;&gt;"",$S34="Unknown")),"Yes","No"))</f>
        <v/>
      </c>
      <c r="AK34" s="6" t="str">
        <f>IF($A34="","",IF(OR($A34="",$B34="",$D34="",$E34="",$F34="",$G34="",$H34="",$I34="",$L34="",$N34="",$O34="",$P34="",$Q34="",$R34="",$S34="",$T34=""),"INVALID_REQUIRED_INPUT",IF(OR(AND($B34&lt;&gt;"Active",$B34&lt;&gt;"Superseded"),AND($F34&lt;&gt;"Commercial provider",$F34&lt;&gt;"Discovery intermediary",$F34&lt;&gt;"Reference entity"),AND($G34&lt;&gt;"Resolved",$G34&lt;&gt;"Unresolved"),AND($I34&lt;&gt;"Existing",$I34&lt;&gt;"Planned",$I34&lt;&gt;"Inactive"),AND($L34&lt;&gt;"Resolved",$L34&lt;&gt;"Unresolved",$L34&lt;&gt;"Not applicable"),AND($N34&lt;&gt;"Yes",$N34&lt;&gt;"No",$N34&lt;&gt;"Unknown"),AND($O34&lt;&gt;"Yes",$O34&lt;&gt;"No",$O34&lt;&gt;"Unknown"),AND($P34&lt;&gt;"Yes",$P34&lt;&gt;"No",$P34&lt;&gt;"Unknown"),AND($Q34&lt;&gt;"Yes",$Q34&lt;&gt;"No",$Q34&lt;&gt;"Unknown"),AND($R34&lt;&gt;"Yes",$R34&lt;&gt;"No",$R34&lt;&gt;"Unknown"),AND($S34&lt;&gt;"Yes",$S34&lt;&gt;"No",$S34&lt;&gt;"Unknown",$S34&lt;&gt;"Not applicable"),AND($T34&lt;&gt;"Yes",$T34&lt;&gt;"No"),AND($AA34&lt;&gt;"",$AA34&lt;&gt;"Organic",$AA34&lt;&gt;"Local pack / Maps",$AA34&lt;&gt;"Paid search",$AA34&lt;&gt;"Shopping",$AA34&lt;&gt;"AI answer",$AA34&lt;&gt;"Marketplace",$AA34&lt;&gt;"Directory",$AA34&lt;&gt;"Other")),"UNSUPPORTED_CONTROLLED_VALUE",IF(AND($B34="Active",$I34="Inactive"),"INVALID_SCOPE_COMBINATION",IF($X34="DUPLICATE ACTIVE ASSIGNMENT","INVALID_SCOPE_COMBINATION",IF(AND($L34="Not applicable",$R34&lt;&gt;"No"),"INVALID_SCOPE_COMBINATION",IF(AND($M34="No",$S34&lt;&gt;"Not applicable"),"INVALID_LOCATION_EVIDENCE",IF(AND($M34="Yes",$S34="Not applicable"),"INVALID_LOCATION_EVIDENCE",""))))))))</f>
        <v/>
      </c>
    </row>
    <row r="35" spans="1:37">
      <c r="A35" s="7"/>
      <c r="B35" s="7"/>
      <c r="C35" s="7"/>
      <c r="D35" s="7"/>
      <c r="E35" s="6" t="str">
        <f>IF($A35="","",IFERROR(INDEX('Competitor Register'!$B$2:$B$101,MATCH($D35,'Competitor Register'!$A$2:$A$101,0)),""))</f>
        <v/>
      </c>
      <c r="F35" s="6" t="str">
        <f>IF($A35="","",IFERROR(INDEX('Competitor Register'!$C$2:$C$101,MATCH($D35,'Competitor Register'!$A$2:$A$101,0)),""))</f>
        <v/>
      </c>
      <c r="G35" s="6" t="str">
        <f>IF($A35="","",IFERROR(INDEX('Competitor Register'!$D$2:$D$101,MATCH($D35,'Competitor Register'!$A$2:$A$101,0)),""))</f>
        <v/>
      </c>
      <c r="H35" s="7"/>
      <c r="I35" s="6" t="str">
        <f>IF($A35="","",IFERROR(INDEX('Market Location Map'!$B$2:$B$101,MATCH($H35,'Market Location Map'!$A$2:$A$101,0)),""))</f>
        <v/>
      </c>
      <c r="J35" s="6" t="str">
        <f>IF($A35="","",IFERROR(INDEX('Market Location Map'!$D$2:$D$101,MATCH($H35,'Market Location Map'!$A$2:$A$101,0)),""))</f>
        <v/>
      </c>
      <c r="K35" s="6" t="str">
        <f>IF($A35="","",IFERROR(INDEX('Market Location Map'!$I$2:$I$101,MATCH($H35,'Market Location Map'!$A$2:$A$101,0)),""))</f>
        <v/>
      </c>
      <c r="L35" s="6" t="str">
        <f>IF($A35="","",IFERROR(INDEX('Market Location Map'!$F$2:$F$101,MATCH($H35,'Market Location Map'!$A$2:$A$101,0)),""))</f>
        <v/>
      </c>
      <c r="M35" s="6" t="str">
        <f>IF($A35="","",IF($K35="","No","Yes"))</f>
        <v/>
      </c>
      <c r="N35" s="7"/>
      <c r="O35" s="7"/>
      <c r="P35" s="7"/>
      <c r="Q35" s="7"/>
      <c r="R35" s="7"/>
      <c r="S35" s="7"/>
      <c r="T35" s="7"/>
      <c r="U35" s="6" t="str">
        <f>IF($A35="","",IF($AK35&lt;&gt;"","INVALID INPUT",IF($G35="Unresolved","UNRESOLVED",IF(OR($F35="Discovery intermediary",$F35="Reference entity"),"CONTEXT / REFERENCE ONLY",IF(OR($N35="No",$O35="No"),"EXCLUDED",IF(OR($N35="Unknown",$O35="Unknown"),"UNRESOLVED",IF($P35="No","EXCLUDED",IF($P35="Unknown","UNRESOLVED",IF(AND($AG35&lt;&gt;"",$AH35&lt;&gt;"",$AI35&lt;&gt;""),"ENTERPRISE + MARKET + LOCATION",IF(AND($AG35&lt;&gt;"",$AH35&lt;&gt;""),"ENTERPRISE + MARKET",IF(AND($AG35&lt;&gt;"",$AI35&lt;&gt;""),"ENTERPRISE + LOCATION",IF(AND($AH35&lt;&gt;"",$AI35&lt;&gt;""),"MARKET + LOCATION",IF($AG35&lt;&gt;"","ENTERPRISE",IF($AH35&lt;&gt;"","MARKET",IF($AI35&lt;&gt;"","LOCATION",IF($L35="Unresolved","UNRESOLVED",IF($AJ35="Yes","UNRESOLVED",IF($T35="Yes","CONTEXT / REFERENCE ONLY","EXCLUDED"))))))))))))))))))</f>
        <v/>
      </c>
      <c r="V35" s="6" t="str">
        <f>IF($A35="","",IF($AK35&lt;&gt;"",$AK35,IF($G35="Unresolved","IDENTITY_BOUNDARY_UNRESOLVED",IF(OR($F35="Discovery intermediary",$F35="Reference entity"),"NON_COMMERCIAL_CONTEXT",IF(OR($N35="No",$O35="No"),"NO_COMMERCIAL_SUBSTITUTION",IF(OR($N35="Unknown",$O35="Unknown"),"SUBSTITUTION_EVIDENCE_MISSING",IF($P35="No","SERVICEABILITY_MISMATCH",IF($P35="Unknown","SERVICEABILITY_EVIDENCE_MISSING",IF(AND($U35&lt;&gt;"UNRESOLVED",$U35&lt;&gt;"EXCLUDED",$U35&lt;&gt;"CONTEXT / REFERENCE ONLY",$U35&lt;&gt;"INVALID INPUT",$AJ35="Yes"),"CONFIRMED_LAYER_WITH_OPEN_EVIDENCE",IF(AND($U35&lt;&gt;"UNRESOLVED",$U35&lt;&gt;"EXCLUDED",$U35&lt;&gt;"CONTEXT / REFERENCE ONLY",$U35&lt;&gt;"INVALID INPUT"),"CONFIRMED_LAYER_ASSIGNMENT",IF($L35="Unresolved","MARKET_BOUNDARY_UNRESOLVED",IF($AJ35="Yes","LAYER_EVIDENCE_MISSING",IF($T35="Yes","NO_LAYER_RELEVANCE_CONTEXT","NO_LAYER_RELEVANCE")))))))))))))</f>
        <v/>
      </c>
      <c r="W35" s="6" t="str">
        <f>IF($A35="","",IFERROR(VLOOKUP($V35,'Controlled Vocabulary'!$M$2:$N$18,2,FALSE),"Review the record."))</f>
        <v/>
      </c>
      <c r="X35" s="6" t="str">
        <f>IF($A35="","",IF($AF35="","",IF(COUNTIF($AF$2:$AF$201,$AF35)&gt;1,"DUPLICATE ACTIVE ASSIGNMENT","")))</f>
        <v/>
      </c>
      <c r="Y35" s="7"/>
      <c r="Z35" s="7"/>
      <c r="AA35" s="7"/>
      <c r="AB35" s="7"/>
      <c r="AC35" s="8"/>
      <c r="AD35" s="7"/>
      <c r="AE35" s="7"/>
      <c r="AF35" s="6" t="str">
        <f>IF($A35="","",IF(AND($B35="Active",$D35&lt;&gt;"",$H35&lt;&gt;""),$D35&amp;"|"&amp;$H35,""))</f>
        <v/>
      </c>
      <c r="AG35" s="6" t="str">
        <f>IF($A35="","",IF($Q35="Yes","ENTERPRISE",""))</f>
        <v/>
      </c>
      <c r="AH35" s="6" t="str">
        <f>IF($A35="","",IF(AND($J35&lt;&gt;"",$L35="Resolved",$R35="Yes"),"MARKET",""))</f>
        <v/>
      </c>
      <c r="AI35" s="6" t="str">
        <f>IF($A35="","",IF(AND($K35&lt;&gt;"",$S35="Yes"),"LOCATION",""))</f>
        <v/>
      </c>
      <c r="AJ35" s="6" t="str">
        <f>IF($A35="","",IF(OR($Q35="Unknown",AND($J35&lt;&gt;"",OR($L35="Unresolved",$R35="Unknown")),AND($K35&lt;&gt;"",$S35="Unknown")),"Yes","No"))</f>
        <v/>
      </c>
      <c r="AK35" s="6" t="str">
        <f>IF($A35="","",IF(OR($A35="",$B35="",$D35="",$E35="",$F35="",$G35="",$H35="",$I35="",$L35="",$N35="",$O35="",$P35="",$Q35="",$R35="",$S35="",$T35=""),"INVALID_REQUIRED_INPUT",IF(OR(AND($B35&lt;&gt;"Active",$B35&lt;&gt;"Superseded"),AND($F35&lt;&gt;"Commercial provider",$F35&lt;&gt;"Discovery intermediary",$F35&lt;&gt;"Reference entity"),AND($G35&lt;&gt;"Resolved",$G35&lt;&gt;"Unresolved"),AND($I35&lt;&gt;"Existing",$I35&lt;&gt;"Planned",$I35&lt;&gt;"Inactive"),AND($L35&lt;&gt;"Resolved",$L35&lt;&gt;"Unresolved",$L35&lt;&gt;"Not applicable"),AND($N35&lt;&gt;"Yes",$N35&lt;&gt;"No",$N35&lt;&gt;"Unknown"),AND($O35&lt;&gt;"Yes",$O35&lt;&gt;"No",$O35&lt;&gt;"Unknown"),AND($P35&lt;&gt;"Yes",$P35&lt;&gt;"No",$P35&lt;&gt;"Unknown"),AND($Q35&lt;&gt;"Yes",$Q35&lt;&gt;"No",$Q35&lt;&gt;"Unknown"),AND($R35&lt;&gt;"Yes",$R35&lt;&gt;"No",$R35&lt;&gt;"Unknown"),AND($S35&lt;&gt;"Yes",$S35&lt;&gt;"No",$S35&lt;&gt;"Unknown",$S35&lt;&gt;"Not applicable"),AND($T35&lt;&gt;"Yes",$T35&lt;&gt;"No"),AND($AA35&lt;&gt;"",$AA35&lt;&gt;"Organic",$AA35&lt;&gt;"Local pack / Maps",$AA35&lt;&gt;"Paid search",$AA35&lt;&gt;"Shopping",$AA35&lt;&gt;"AI answer",$AA35&lt;&gt;"Marketplace",$AA35&lt;&gt;"Directory",$AA35&lt;&gt;"Other")),"UNSUPPORTED_CONTROLLED_VALUE",IF(AND($B35="Active",$I35="Inactive"),"INVALID_SCOPE_COMBINATION",IF($X35="DUPLICATE ACTIVE ASSIGNMENT","INVALID_SCOPE_COMBINATION",IF(AND($L35="Not applicable",$R35&lt;&gt;"No"),"INVALID_SCOPE_COMBINATION",IF(AND($M35="No",$S35&lt;&gt;"Not applicable"),"INVALID_LOCATION_EVIDENCE",IF(AND($M35="Yes",$S35="Not applicable"),"INVALID_LOCATION_EVIDENCE",""))))))))</f>
        <v/>
      </c>
    </row>
    <row r="36" spans="1:37">
      <c r="A36" s="7"/>
      <c r="B36" s="7"/>
      <c r="C36" s="7"/>
      <c r="D36" s="7"/>
      <c r="E36" s="6" t="str">
        <f>IF($A36="","",IFERROR(INDEX('Competitor Register'!$B$2:$B$101,MATCH($D36,'Competitor Register'!$A$2:$A$101,0)),""))</f>
        <v/>
      </c>
      <c r="F36" s="6" t="str">
        <f>IF($A36="","",IFERROR(INDEX('Competitor Register'!$C$2:$C$101,MATCH($D36,'Competitor Register'!$A$2:$A$101,0)),""))</f>
        <v/>
      </c>
      <c r="G36" s="6" t="str">
        <f>IF($A36="","",IFERROR(INDEX('Competitor Register'!$D$2:$D$101,MATCH($D36,'Competitor Register'!$A$2:$A$101,0)),""))</f>
        <v/>
      </c>
      <c r="H36" s="7"/>
      <c r="I36" s="6" t="str">
        <f>IF($A36="","",IFERROR(INDEX('Market Location Map'!$B$2:$B$101,MATCH($H36,'Market Location Map'!$A$2:$A$101,0)),""))</f>
        <v/>
      </c>
      <c r="J36" s="6" t="str">
        <f>IF($A36="","",IFERROR(INDEX('Market Location Map'!$D$2:$D$101,MATCH($H36,'Market Location Map'!$A$2:$A$101,0)),""))</f>
        <v/>
      </c>
      <c r="K36" s="6" t="str">
        <f>IF($A36="","",IFERROR(INDEX('Market Location Map'!$I$2:$I$101,MATCH($H36,'Market Location Map'!$A$2:$A$101,0)),""))</f>
        <v/>
      </c>
      <c r="L36" s="6" t="str">
        <f>IF($A36="","",IFERROR(INDEX('Market Location Map'!$F$2:$F$101,MATCH($H36,'Market Location Map'!$A$2:$A$101,0)),""))</f>
        <v/>
      </c>
      <c r="M36" s="6" t="str">
        <f>IF($A36="","",IF($K36="","No","Yes"))</f>
        <v/>
      </c>
      <c r="N36" s="7"/>
      <c r="O36" s="7"/>
      <c r="P36" s="7"/>
      <c r="Q36" s="7"/>
      <c r="R36" s="7"/>
      <c r="S36" s="7"/>
      <c r="T36" s="7"/>
      <c r="U36" s="6" t="str">
        <f>IF($A36="","",IF($AK36&lt;&gt;"","INVALID INPUT",IF($G36="Unresolved","UNRESOLVED",IF(OR($F36="Discovery intermediary",$F36="Reference entity"),"CONTEXT / REFERENCE ONLY",IF(OR($N36="No",$O36="No"),"EXCLUDED",IF(OR($N36="Unknown",$O36="Unknown"),"UNRESOLVED",IF($P36="No","EXCLUDED",IF($P36="Unknown","UNRESOLVED",IF(AND($AG36&lt;&gt;"",$AH36&lt;&gt;"",$AI36&lt;&gt;""),"ENTERPRISE + MARKET + LOCATION",IF(AND($AG36&lt;&gt;"",$AH36&lt;&gt;""),"ENTERPRISE + MARKET",IF(AND($AG36&lt;&gt;"",$AI36&lt;&gt;""),"ENTERPRISE + LOCATION",IF(AND($AH36&lt;&gt;"",$AI36&lt;&gt;""),"MARKET + LOCATION",IF($AG36&lt;&gt;"","ENTERPRISE",IF($AH36&lt;&gt;"","MARKET",IF($AI36&lt;&gt;"","LOCATION",IF($L36="Unresolved","UNRESOLVED",IF($AJ36="Yes","UNRESOLVED",IF($T36="Yes","CONTEXT / REFERENCE ONLY","EXCLUDED"))))))))))))))))))</f>
        <v/>
      </c>
      <c r="V36" s="6" t="str">
        <f>IF($A36="","",IF($AK36&lt;&gt;"",$AK36,IF($G36="Unresolved","IDENTITY_BOUNDARY_UNRESOLVED",IF(OR($F36="Discovery intermediary",$F36="Reference entity"),"NON_COMMERCIAL_CONTEXT",IF(OR($N36="No",$O36="No"),"NO_COMMERCIAL_SUBSTITUTION",IF(OR($N36="Unknown",$O36="Unknown"),"SUBSTITUTION_EVIDENCE_MISSING",IF($P36="No","SERVICEABILITY_MISMATCH",IF($P36="Unknown","SERVICEABILITY_EVIDENCE_MISSING",IF(AND($U36&lt;&gt;"UNRESOLVED",$U36&lt;&gt;"EXCLUDED",$U36&lt;&gt;"CONTEXT / REFERENCE ONLY",$U36&lt;&gt;"INVALID INPUT",$AJ36="Yes"),"CONFIRMED_LAYER_WITH_OPEN_EVIDENCE",IF(AND($U36&lt;&gt;"UNRESOLVED",$U36&lt;&gt;"EXCLUDED",$U36&lt;&gt;"CONTEXT / REFERENCE ONLY",$U36&lt;&gt;"INVALID INPUT"),"CONFIRMED_LAYER_ASSIGNMENT",IF($L36="Unresolved","MARKET_BOUNDARY_UNRESOLVED",IF($AJ36="Yes","LAYER_EVIDENCE_MISSING",IF($T36="Yes","NO_LAYER_RELEVANCE_CONTEXT","NO_LAYER_RELEVANCE")))))))))))))</f>
        <v/>
      </c>
      <c r="W36" s="6" t="str">
        <f>IF($A36="","",IFERROR(VLOOKUP($V36,'Controlled Vocabulary'!$M$2:$N$18,2,FALSE),"Review the record."))</f>
        <v/>
      </c>
      <c r="X36" s="6" t="str">
        <f>IF($A36="","",IF($AF36="","",IF(COUNTIF($AF$2:$AF$201,$AF36)&gt;1,"DUPLICATE ACTIVE ASSIGNMENT","")))</f>
        <v/>
      </c>
      <c r="Y36" s="7"/>
      <c r="Z36" s="7"/>
      <c r="AA36" s="7"/>
      <c r="AB36" s="7"/>
      <c r="AC36" s="8"/>
      <c r="AD36" s="7"/>
      <c r="AE36" s="7"/>
      <c r="AF36" s="6" t="str">
        <f>IF($A36="","",IF(AND($B36="Active",$D36&lt;&gt;"",$H36&lt;&gt;""),$D36&amp;"|"&amp;$H36,""))</f>
        <v/>
      </c>
      <c r="AG36" s="6" t="str">
        <f>IF($A36="","",IF($Q36="Yes","ENTERPRISE",""))</f>
        <v/>
      </c>
      <c r="AH36" s="6" t="str">
        <f>IF($A36="","",IF(AND($J36&lt;&gt;"",$L36="Resolved",$R36="Yes"),"MARKET",""))</f>
        <v/>
      </c>
      <c r="AI36" s="6" t="str">
        <f>IF($A36="","",IF(AND($K36&lt;&gt;"",$S36="Yes"),"LOCATION",""))</f>
        <v/>
      </c>
      <c r="AJ36" s="6" t="str">
        <f>IF($A36="","",IF(OR($Q36="Unknown",AND($J36&lt;&gt;"",OR($L36="Unresolved",$R36="Unknown")),AND($K36&lt;&gt;"",$S36="Unknown")),"Yes","No"))</f>
        <v/>
      </c>
      <c r="AK36" s="6" t="str">
        <f>IF($A36="","",IF(OR($A36="",$B36="",$D36="",$E36="",$F36="",$G36="",$H36="",$I36="",$L36="",$N36="",$O36="",$P36="",$Q36="",$R36="",$S36="",$T36=""),"INVALID_REQUIRED_INPUT",IF(OR(AND($B36&lt;&gt;"Active",$B36&lt;&gt;"Superseded"),AND($F36&lt;&gt;"Commercial provider",$F36&lt;&gt;"Discovery intermediary",$F36&lt;&gt;"Reference entity"),AND($G36&lt;&gt;"Resolved",$G36&lt;&gt;"Unresolved"),AND($I36&lt;&gt;"Existing",$I36&lt;&gt;"Planned",$I36&lt;&gt;"Inactive"),AND($L36&lt;&gt;"Resolved",$L36&lt;&gt;"Unresolved",$L36&lt;&gt;"Not applicable"),AND($N36&lt;&gt;"Yes",$N36&lt;&gt;"No",$N36&lt;&gt;"Unknown"),AND($O36&lt;&gt;"Yes",$O36&lt;&gt;"No",$O36&lt;&gt;"Unknown"),AND($P36&lt;&gt;"Yes",$P36&lt;&gt;"No",$P36&lt;&gt;"Unknown"),AND($Q36&lt;&gt;"Yes",$Q36&lt;&gt;"No",$Q36&lt;&gt;"Unknown"),AND($R36&lt;&gt;"Yes",$R36&lt;&gt;"No",$R36&lt;&gt;"Unknown"),AND($S36&lt;&gt;"Yes",$S36&lt;&gt;"No",$S36&lt;&gt;"Unknown",$S36&lt;&gt;"Not applicable"),AND($T36&lt;&gt;"Yes",$T36&lt;&gt;"No"),AND($AA36&lt;&gt;"",$AA36&lt;&gt;"Organic",$AA36&lt;&gt;"Local pack / Maps",$AA36&lt;&gt;"Paid search",$AA36&lt;&gt;"Shopping",$AA36&lt;&gt;"AI answer",$AA36&lt;&gt;"Marketplace",$AA36&lt;&gt;"Directory",$AA36&lt;&gt;"Other")),"UNSUPPORTED_CONTROLLED_VALUE",IF(AND($B36="Active",$I36="Inactive"),"INVALID_SCOPE_COMBINATION",IF($X36="DUPLICATE ACTIVE ASSIGNMENT","INVALID_SCOPE_COMBINATION",IF(AND($L36="Not applicable",$R36&lt;&gt;"No"),"INVALID_SCOPE_COMBINATION",IF(AND($M36="No",$S36&lt;&gt;"Not applicable"),"INVALID_LOCATION_EVIDENCE",IF(AND($M36="Yes",$S36="Not applicable"),"INVALID_LOCATION_EVIDENCE",""))))))))</f>
        <v/>
      </c>
    </row>
    <row r="37" spans="1:37">
      <c r="A37" s="7"/>
      <c r="B37" s="7"/>
      <c r="C37" s="7"/>
      <c r="D37" s="7"/>
      <c r="E37" s="6" t="str">
        <f>IF($A37="","",IFERROR(INDEX('Competitor Register'!$B$2:$B$101,MATCH($D37,'Competitor Register'!$A$2:$A$101,0)),""))</f>
        <v/>
      </c>
      <c r="F37" s="6" t="str">
        <f>IF($A37="","",IFERROR(INDEX('Competitor Register'!$C$2:$C$101,MATCH($D37,'Competitor Register'!$A$2:$A$101,0)),""))</f>
        <v/>
      </c>
      <c r="G37" s="6" t="str">
        <f>IF($A37="","",IFERROR(INDEX('Competitor Register'!$D$2:$D$101,MATCH($D37,'Competitor Register'!$A$2:$A$101,0)),""))</f>
        <v/>
      </c>
      <c r="H37" s="7"/>
      <c r="I37" s="6" t="str">
        <f>IF($A37="","",IFERROR(INDEX('Market Location Map'!$B$2:$B$101,MATCH($H37,'Market Location Map'!$A$2:$A$101,0)),""))</f>
        <v/>
      </c>
      <c r="J37" s="6" t="str">
        <f>IF($A37="","",IFERROR(INDEX('Market Location Map'!$D$2:$D$101,MATCH($H37,'Market Location Map'!$A$2:$A$101,0)),""))</f>
        <v/>
      </c>
      <c r="K37" s="6" t="str">
        <f>IF($A37="","",IFERROR(INDEX('Market Location Map'!$I$2:$I$101,MATCH($H37,'Market Location Map'!$A$2:$A$101,0)),""))</f>
        <v/>
      </c>
      <c r="L37" s="6" t="str">
        <f>IF($A37="","",IFERROR(INDEX('Market Location Map'!$F$2:$F$101,MATCH($H37,'Market Location Map'!$A$2:$A$101,0)),""))</f>
        <v/>
      </c>
      <c r="M37" s="6" t="str">
        <f>IF($A37="","",IF($K37="","No","Yes"))</f>
        <v/>
      </c>
      <c r="N37" s="7"/>
      <c r="O37" s="7"/>
      <c r="P37" s="7"/>
      <c r="Q37" s="7"/>
      <c r="R37" s="7"/>
      <c r="S37" s="7"/>
      <c r="T37" s="7"/>
      <c r="U37" s="6" t="str">
        <f>IF($A37="","",IF($AK37&lt;&gt;"","INVALID INPUT",IF($G37="Unresolved","UNRESOLVED",IF(OR($F37="Discovery intermediary",$F37="Reference entity"),"CONTEXT / REFERENCE ONLY",IF(OR($N37="No",$O37="No"),"EXCLUDED",IF(OR($N37="Unknown",$O37="Unknown"),"UNRESOLVED",IF($P37="No","EXCLUDED",IF($P37="Unknown","UNRESOLVED",IF(AND($AG37&lt;&gt;"",$AH37&lt;&gt;"",$AI37&lt;&gt;""),"ENTERPRISE + MARKET + LOCATION",IF(AND($AG37&lt;&gt;"",$AH37&lt;&gt;""),"ENTERPRISE + MARKET",IF(AND($AG37&lt;&gt;"",$AI37&lt;&gt;""),"ENTERPRISE + LOCATION",IF(AND($AH37&lt;&gt;"",$AI37&lt;&gt;""),"MARKET + LOCATION",IF($AG37&lt;&gt;"","ENTERPRISE",IF($AH37&lt;&gt;"","MARKET",IF($AI37&lt;&gt;"","LOCATION",IF($L37="Unresolved","UNRESOLVED",IF($AJ37="Yes","UNRESOLVED",IF($T37="Yes","CONTEXT / REFERENCE ONLY","EXCLUDED"))))))))))))))))))</f>
        <v/>
      </c>
      <c r="V37" s="6" t="str">
        <f>IF($A37="","",IF($AK37&lt;&gt;"",$AK37,IF($G37="Unresolved","IDENTITY_BOUNDARY_UNRESOLVED",IF(OR($F37="Discovery intermediary",$F37="Reference entity"),"NON_COMMERCIAL_CONTEXT",IF(OR($N37="No",$O37="No"),"NO_COMMERCIAL_SUBSTITUTION",IF(OR($N37="Unknown",$O37="Unknown"),"SUBSTITUTION_EVIDENCE_MISSING",IF($P37="No","SERVICEABILITY_MISMATCH",IF($P37="Unknown","SERVICEABILITY_EVIDENCE_MISSING",IF(AND($U37&lt;&gt;"UNRESOLVED",$U37&lt;&gt;"EXCLUDED",$U37&lt;&gt;"CONTEXT / REFERENCE ONLY",$U37&lt;&gt;"INVALID INPUT",$AJ37="Yes"),"CONFIRMED_LAYER_WITH_OPEN_EVIDENCE",IF(AND($U37&lt;&gt;"UNRESOLVED",$U37&lt;&gt;"EXCLUDED",$U37&lt;&gt;"CONTEXT / REFERENCE ONLY",$U37&lt;&gt;"INVALID INPUT"),"CONFIRMED_LAYER_ASSIGNMENT",IF($L37="Unresolved","MARKET_BOUNDARY_UNRESOLVED",IF($AJ37="Yes","LAYER_EVIDENCE_MISSING",IF($T37="Yes","NO_LAYER_RELEVANCE_CONTEXT","NO_LAYER_RELEVANCE")))))))))))))</f>
        <v/>
      </c>
      <c r="W37" s="6" t="str">
        <f>IF($A37="","",IFERROR(VLOOKUP($V37,'Controlled Vocabulary'!$M$2:$N$18,2,FALSE),"Review the record."))</f>
        <v/>
      </c>
      <c r="X37" s="6" t="str">
        <f>IF($A37="","",IF($AF37="","",IF(COUNTIF($AF$2:$AF$201,$AF37)&gt;1,"DUPLICATE ACTIVE ASSIGNMENT","")))</f>
        <v/>
      </c>
      <c r="Y37" s="7"/>
      <c r="Z37" s="7"/>
      <c r="AA37" s="7"/>
      <c r="AB37" s="7"/>
      <c r="AC37" s="8"/>
      <c r="AD37" s="7"/>
      <c r="AE37" s="7"/>
      <c r="AF37" s="6" t="str">
        <f>IF($A37="","",IF(AND($B37="Active",$D37&lt;&gt;"",$H37&lt;&gt;""),$D37&amp;"|"&amp;$H37,""))</f>
        <v/>
      </c>
      <c r="AG37" s="6" t="str">
        <f>IF($A37="","",IF($Q37="Yes","ENTERPRISE",""))</f>
        <v/>
      </c>
      <c r="AH37" s="6" t="str">
        <f>IF($A37="","",IF(AND($J37&lt;&gt;"",$L37="Resolved",$R37="Yes"),"MARKET",""))</f>
        <v/>
      </c>
      <c r="AI37" s="6" t="str">
        <f>IF($A37="","",IF(AND($K37&lt;&gt;"",$S37="Yes"),"LOCATION",""))</f>
        <v/>
      </c>
      <c r="AJ37" s="6" t="str">
        <f>IF($A37="","",IF(OR($Q37="Unknown",AND($J37&lt;&gt;"",OR($L37="Unresolved",$R37="Unknown")),AND($K37&lt;&gt;"",$S37="Unknown")),"Yes","No"))</f>
        <v/>
      </c>
      <c r="AK37" s="6" t="str">
        <f>IF($A37="","",IF(OR($A37="",$B37="",$D37="",$E37="",$F37="",$G37="",$H37="",$I37="",$L37="",$N37="",$O37="",$P37="",$Q37="",$R37="",$S37="",$T37=""),"INVALID_REQUIRED_INPUT",IF(OR(AND($B37&lt;&gt;"Active",$B37&lt;&gt;"Superseded"),AND($F37&lt;&gt;"Commercial provider",$F37&lt;&gt;"Discovery intermediary",$F37&lt;&gt;"Reference entity"),AND($G37&lt;&gt;"Resolved",$G37&lt;&gt;"Unresolved"),AND($I37&lt;&gt;"Existing",$I37&lt;&gt;"Planned",$I37&lt;&gt;"Inactive"),AND($L37&lt;&gt;"Resolved",$L37&lt;&gt;"Unresolved",$L37&lt;&gt;"Not applicable"),AND($N37&lt;&gt;"Yes",$N37&lt;&gt;"No",$N37&lt;&gt;"Unknown"),AND($O37&lt;&gt;"Yes",$O37&lt;&gt;"No",$O37&lt;&gt;"Unknown"),AND($P37&lt;&gt;"Yes",$P37&lt;&gt;"No",$P37&lt;&gt;"Unknown"),AND($Q37&lt;&gt;"Yes",$Q37&lt;&gt;"No",$Q37&lt;&gt;"Unknown"),AND($R37&lt;&gt;"Yes",$R37&lt;&gt;"No",$R37&lt;&gt;"Unknown"),AND($S37&lt;&gt;"Yes",$S37&lt;&gt;"No",$S37&lt;&gt;"Unknown",$S37&lt;&gt;"Not applicable"),AND($T37&lt;&gt;"Yes",$T37&lt;&gt;"No"),AND($AA37&lt;&gt;"",$AA37&lt;&gt;"Organic",$AA37&lt;&gt;"Local pack / Maps",$AA37&lt;&gt;"Paid search",$AA37&lt;&gt;"Shopping",$AA37&lt;&gt;"AI answer",$AA37&lt;&gt;"Marketplace",$AA37&lt;&gt;"Directory",$AA37&lt;&gt;"Other")),"UNSUPPORTED_CONTROLLED_VALUE",IF(AND($B37="Active",$I37="Inactive"),"INVALID_SCOPE_COMBINATION",IF($X37="DUPLICATE ACTIVE ASSIGNMENT","INVALID_SCOPE_COMBINATION",IF(AND($L37="Not applicable",$R37&lt;&gt;"No"),"INVALID_SCOPE_COMBINATION",IF(AND($M37="No",$S37&lt;&gt;"Not applicable"),"INVALID_LOCATION_EVIDENCE",IF(AND($M37="Yes",$S37="Not applicable"),"INVALID_LOCATION_EVIDENCE",""))))))))</f>
        <v/>
      </c>
    </row>
    <row r="38" spans="1:37">
      <c r="A38" s="7"/>
      <c r="B38" s="7"/>
      <c r="C38" s="7"/>
      <c r="D38" s="7"/>
      <c r="E38" s="6" t="str">
        <f>IF($A38="","",IFERROR(INDEX('Competitor Register'!$B$2:$B$101,MATCH($D38,'Competitor Register'!$A$2:$A$101,0)),""))</f>
        <v/>
      </c>
      <c r="F38" s="6" t="str">
        <f>IF($A38="","",IFERROR(INDEX('Competitor Register'!$C$2:$C$101,MATCH($D38,'Competitor Register'!$A$2:$A$101,0)),""))</f>
        <v/>
      </c>
      <c r="G38" s="6" t="str">
        <f>IF($A38="","",IFERROR(INDEX('Competitor Register'!$D$2:$D$101,MATCH($D38,'Competitor Register'!$A$2:$A$101,0)),""))</f>
        <v/>
      </c>
      <c r="H38" s="7"/>
      <c r="I38" s="6" t="str">
        <f>IF($A38="","",IFERROR(INDEX('Market Location Map'!$B$2:$B$101,MATCH($H38,'Market Location Map'!$A$2:$A$101,0)),""))</f>
        <v/>
      </c>
      <c r="J38" s="6" t="str">
        <f>IF($A38="","",IFERROR(INDEX('Market Location Map'!$D$2:$D$101,MATCH($H38,'Market Location Map'!$A$2:$A$101,0)),""))</f>
        <v/>
      </c>
      <c r="K38" s="6" t="str">
        <f>IF($A38="","",IFERROR(INDEX('Market Location Map'!$I$2:$I$101,MATCH($H38,'Market Location Map'!$A$2:$A$101,0)),""))</f>
        <v/>
      </c>
      <c r="L38" s="6" t="str">
        <f>IF($A38="","",IFERROR(INDEX('Market Location Map'!$F$2:$F$101,MATCH($H38,'Market Location Map'!$A$2:$A$101,0)),""))</f>
        <v/>
      </c>
      <c r="M38" s="6" t="str">
        <f>IF($A38="","",IF($K38="","No","Yes"))</f>
        <v/>
      </c>
      <c r="N38" s="7"/>
      <c r="O38" s="7"/>
      <c r="P38" s="7"/>
      <c r="Q38" s="7"/>
      <c r="R38" s="7"/>
      <c r="S38" s="7"/>
      <c r="T38" s="7"/>
      <c r="U38" s="6" t="str">
        <f>IF($A38="","",IF($AK38&lt;&gt;"","INVALID INPUT",IF($G38="Unresolved","UNRESOLVED",IF(OR($F38="Discovery intermediary",$F38="Reference entity"),"CONTEXT / REFERENCE ONLY",IF(OR($N38="No",$O38="No"),"EXCLUDED",IF(OR($N38="Unknown",$O38="Unknown"),"UNRESOLVED",IF($P38="No","EXCLUDED",IF($P38="Unknown","UNRESOLVED",IF(AND($AG38&lt;&gt;"",$AH38&lt;&gt;"",$AI38&lt;&gt;""),"ENTERPRISE + MARKET + LOCATION",IF(AND($AG38&lt;&gt;"",$AH38&lt;&gt;""),"ENTERPRISE + MARKET",IF(AND($AG38&lt;&gt;"",$AI38&lt;&gt;""),"ENTERPRISE + LOCATION",IF(AND($AH38&lt;&gt;"",$AI38&lt;&gt;""),"MARKET + LOCATION",IF($AG38&lt;&gt;"","ENTERPRISE",IF($AH38&lt;&gt;"","MARKET",IF($AI38&lt;&gt;"","LOCATION",IF($L38="Unresolved","UNRESOLVED",IF($AJ38="Yes","UNRESOLVED",IF($T38="Yes","CONTEXT / REFERENCE ONLY","EXCLUDED"))))))))))))))))))</f>
        <v/>
      </c>
      <c r="V38" s="6" t="str">
        <f>IF($A38="","",IF($AK38&lt;&gt;"",$AK38,IF($G38="Unresolved","IDENTITY_BOUNDARY_UNRESOLVED",IF(OR($F38="Discovery intermediary",$F38="Reference entity"),"NON_COMMERCIAL_CONTEXT",IF(OR($N38="No",$O38="No"),"NO_COMMERCIAL_SUBSTITUTION",IF(OR($N38="Unknown",$O38="Unknown"),"SUBSTITUTION_EVIDENCE_MISSING",IF($P38="No","SERVICEABILITY_MISMATCH",IF($P38="Unknown","SERVICEABILITY_EVIDENCE_MISSING",IF(AND($U38&lt;&gt;"UNRESOLVED",$U38&lt;&gt;"EXCLUDED",$U38&lt;&gt;"CONTEXT / REFERENCE ONLY",$U38&lt;&gt;"INVALID INPUT",$AJ38="Yes"),"CONFIRMED_LAYER_WITH_OPEN_EVIDENCE",IF(AND($U38&lt;&gt;"UNRESOLVED",$U38&lt;&gt;"EXCLUDED",$U38&lt;&gt;"CONTEXT / REFERENCE ONLY",$U38&lt;&gt;"INVALID INPUT"),"CONFIRMED_LAYER_ASSIGNMENT",IF($L38="Unresolved","MARKET_BOUNDARY_UNRESOLVED",IF($AJ38="Yes","LAYER_EVIDENCE_MISSING",IF($T38="Yes","NO_LAYER_RELEVANCE_CONTEXT","NO_LAYER_RELEVANCE")))))))))))))</f>
        <v/>
      </c>
      <c r="W38" s="6" t="str">
        <f>IF($A38="","",IFERROR(VLOOKUP($V38,'Controlled Vocabulary'!$M$2:$N$18,2,FALSE),"Review the record."))</f>
        <v/>
      </c>
      <c r="X38" s="6" t="str">
        <f>IF($A38="","",IF($AF38="","",IF(COUNTIF($AF$2:$AF$201,$AF38)&gt;1,"DUPLICATE ACTIVE ASSIGNMENT","")))</f>
        <v/>
      </c>
      <c r="Y38" s="7"/>
      <c r="Z38" s="7"/>
      <c r="AA38" s="7"/>
      <c r="AB38" s="7"/>
      <c r="AC38" s="8"/>
      <c r="AD38" s="7"/>
      <c r="AE38" s="7"/>
      <c r="AF38" s="6" t="str">
        <f>IF($A38="","",IF(AND($B38="Active",$D38&lt;&gt;"",$H38&lt;&gt;""),$D38&amp;"|"&amp;$H38,""))</f>
        <v/>
      </c>
      <c r="AG38" s="6" t="str">
        <f>IF($A38="","",IF($Q38="Yes","ENTERPRISE",""))</f>
        <v/>
      </c>
      <c r="AH38" s="6" t="str">
        <f>IF($A38="","",IF(AND($J38&lt;&gt;"",$L38="Resolved",$R38="Yes"),"MARKET",""))</f>
        <v/>
      </c>
      <c r="AI38" s="6" t="str">
        <f>IF($A38="","",IF(AND($K38&lt;&gt;"",$S38="Yes"),"LOCATION",""))</f>
        <v/>
      </c>
      <c r="AJ38" s="6" t="str">
        <f>IF($A38="","",IF(OR($Q38="Unknown",AND($J38&lt;&gt;"",OR($L38="Unresolved",$R38="Unknown")),AND($K38&lt;&gt;"",$S38="Unknown")),"Yes","No"))</f>
        <v/>
      </c>
      <c r="AK38" s="6" t="str">
        <f>IF($A38="","",IF(OR($A38="",$B38="",$D38="",$E38="",$F38="",$G38="",$H38="",$I38="",$L38="",$N38="",$O38="",$P38="",$Q38="",$R38="",$S38="",$T38=""),"INVALID_REQUIRED_INPUT",IF(OR(AND($B38&lt;&gt;"Active",$B38&lt;&gt;"Superseded"),AND($F38&lt;&gt;"Commercial provider",$F38&lt;&gt;"Discovery intermediary",$F38&lt;&gt;"Reference entity"),AND($G38&lt;&gt;"Resolved",$G38&lt;&gt;"Unresolved"),AND($I38&lt;&gt;"Existing",$I38&lt;&gt;"Planned",$I38&lt;&gt;"Inactive"),AND($L38&lt;&gt;"Resolved",$L38&lt;&gt;"Unresolved",$L38&lt;&gt;"Not applicable"),AND($N38&lt;&gt;"Yes",$N38&lt;&gt;"No",$N38&lt;&gt;"Unknown"),AND($O38&lt;&gt;"Yes",$O38&lt;&gt;"No",$O38&lt;&gt;"Unknown"),AND($P38&lt;&gt;"Yes",$P38&lt;&gt;"No",$P38&lt;&gt;"Unknown"),AND($Q38&lt;&gt;"Yes",$Q38&lt;&gt;"No",$Q38&lt;&gt;"Unknown"),AND($R38&lt;&gt;"Yes",$R38&lt;&gt;"No",$R38&lt;&gt;"Unknown"),AND($S38&lt;&gt;"Yes",$S38&lt;&gt;"No",$S38&lt;&gt;"Unknown",$S38&lt;&gt;"Not applicable"),AND($T38&lt;&gt;"Yes",$T38&lt;&gt;"No"),AND($AA38&lt;&gt;"",$AA38&lt;&gt;"Organic",$AA38&lt;&gt;"Local pack / Maps",$AA38&lt;&gt;"Paid search",$AA38&lt;&gt;"Shopping",$AA38&lt;&gt;"AI answer",$AA38&lt;&gt;"Marketplace",$AA38&lt;&gt;"Directory",$AA38&lt;&gt;"Other")),"UNSUPPORTED_CONTROLLED_VALUE",IF(AND($B38="Active",$I38="Inactive"),"INVALID_SCOPE_COMBINATION",IF($X38="DUPLICATE ACTIVE ASSIGNMENT","INVALID_SCOPE_COMBINATION",IF(AND($L38="Not applicable",$R38&lt;&gt;"No"),"INVALID_SCOPE_COMBINATION",IF(AND($M38="No",$S38&lt;&gt;"Not applicable"),"INVALID_LOCATION_EVIDENCE",IF(AND($M38="Yes",$S38="Not applicable"),"INVALID_LOCATION_EVIDENCE",""))))))))</f>
        <v/>
      </c>
    </row>
    <row r="39" spans="1:37">
      <c r="A39" s="7"/>
      <c r="B39" s="7"/>
      <c r="C39" s="7"/>
      <c r="D39" s="7"/>
      <c r="E39" s="6" t="str">
        <f>IF($A39="","",IFERROR(INDEX('Competitor Register'!$B$2:$B$101,MATCH($D39,'Competitor Register'!$A$2:$A$101,0)),""))</f>
        <v/>
      </c>
      <c r="F39" s="6" t="str">
        <f>IF($A39="","",IFERROR(INDEX('Competitor Register'!$C$2:$C$101,MATCH($D39,'Competitor Register'!$A$2:$A$101,0)),""))</f>
        <v/>
      </c>
      <c r="G39" s="6" t="str">
        <f>IF($A39="","",IFERROR(INDEX('Competitor Register'!$D$2:$D$101,MATCH($D39,'Competitor Register'!$A$2:$A$101,0)),""))</f>
        <v/>
      </c>
      <c r="H39" s="7"/>
      <c r="I39" s="6" t="str">
        <f>IF($A39="","",IFERROR(INDEX('Market Location Map'!$B$2:$B$101,MATCH($H39,'Market Location Map'!$A$2:$A$101,0)),""))</f>
        <v/>
      </c>
      <c r="J39" s="6" t="str">
        <f>IF($A39="","",IFERROR(INDEX('Market Location Map'!$D$2:$D$101,MATCH($H39,'Market Location Map'!$A$2:$A$101,0)),""))</f>
        <v/>
      </c>
      <c r="K39" s="6" t="str">
        <f>IF($A39="","",IFERROR(INDEX('Market Location Map'!$I$2:$I$101,MATCH($H39,'Market Location Map'!$A$2:$A$101,0)),""))</f>
        <v/>
      </c>
      <c r="L39" s="6" t="str">
        <f>IF($A39="","",IFERROR(INDEX('Market Location Map'!$F$2:$F$101,MATCH($H39,'Market Location Map'!$A$2:$A$101,0)),""))</f>
        <v/>
      </c>
      <c r="M39" s="6" t="str">
        <f>IF($A39="","",IF($K39="","No","Yes"))</f>
        <v/>
      </c>
      <c r="N39" s="7"/>
      <c r="O39" s="7"/>
      <c r="P39" s="7"/>
      <c r="Q39" s="7"/>
      <c r="R39" s="7"/>
      <c r="S39" s="7"/>
      <c r="T39" s="7"/>
      <c r="U39" s="6" t="str">
        <f>IF($A39="","",IF($AK39&lt;&gt;"","INVALID INPUT",IF($G39="Unresolved","UNRESOLVED",IF(OR($F39="Discovery intermediary",$F39="Reference entity"),"CONTEXT / REFERENCE ONLY",IF(OR($N39="No",$O39="No"),"EXCLUDED",IF(OR($N39="Unknown",$O39="Unknown"),"UNRESOLVED",IF($P39="No","EXCLUDED",IF($P39="Unknown","UNRESOLVED",IF(AND($AG39&lt;&gt;"",$AH39&lt;&gt;"",$AI39&lt;&gt;""),"ENTERPRISE + MARKET + LOCATION",IF(AND($AG39&lt;&gt;"",$AH39&lt;&gt;""),"ENTERPRISE + MARKET",IF(AND($AG39&lt;&gt;"",$AI39&lt;&gt;""),"ENTERPRISE + LOCATION",IF(AND($AH39&lt;&gt;"",$AI39&lt;&gt;""),"MARKET + LOCATION",IF($AG39&lt;&gt;"","ENTERPRISE",IF($AH39&lt;&gt;"","MARKET",IF($AI39&lt;&gt;"","LOCATION",IF($L39="Unresolved","UNRESOLVED",IF($AJ39="Yes","UNRESOLVED",IF($T39="Yes","CONTEXT / REFERENCE ONLY","EXCLUDED"))))))))))))))))))</f>
        <v/>
      </c>
      <c r="V39" s="6" t="str">
        <f>IF($A39="","",IF($AK39&lt;&gt;"",$AK39,IF($G39="Unresolved","IDENTITY_BOUNDARY_UNRESOLVED",IF(OR($F39="Discovery intermediary",$F39="Reference entity"),"NON_COMMERCIAL_CONTEXT",IF(OR($N39="No",$O39="No"),"NO_COMMERCIAL_SUBSTITUTION",IF(OR($N39="Unknown",$O39="Unknown"),"SUBSTITUTION_EVIDENCE_MISSING",IF($P39="No","SERVICEABILITY_MISMATCH",IF($P39="Unknown","SERVICEABILITY_EVIDENCE_MISSING",IF(AND($U39&lt;&gt;"UNRESOLVED",$U39&lt;&gt;"EXCLUDED",$U39&lt;&gt;"CONTEXT / REFERENCE ONLY",$U39&lt;&gt;"INVALID INPUT",$AJ39="Yes"),"CONFIRMED_LAYER_WITH_OPEN_EVIDENCE",IF(AND($U39&lt;&gt;"UNRESOLVED",$U39&lt;&gt;"EXCLUDED",$U39&lt;&gt;"CONTEXT / REFERENCE ONLY",$U39&lt;&gt;"INVALID INPUT"),"CONFIRMED_LAYER_ASSIGNMENT",IF($L39="Unresolved","MARKET_BOUNDARY_UNRESOLVED",IF($AJ39="Yes","LAYER_EVIDENCE_MISSING",IF($T39="Yes","NO_LAYER_RELEVANCE_CONTEXT","NO_LAYER_RELEVANCE")))))))))))))</f>
        <v/>
      </c>
      <c r="W39" s="6" t="str">
        <f>IF($A39="","",IFERROR(VLOOKUP($V39,'Controlled Vocabulary'!$M$2:$N$18,2,FALSE),"Review the record."))</f>
        <v/>
      </c>
      <c r="X39" s="6" t="str">
        <f>IF($A39="","",IF($AF39="","",IF(COUNTIF($AF$2:$AF$201,$AF39)&gt;1,"DUPLICATE ACTIVE ASSIGNMENT","")))</f>
        <v/>
      </c>
      <c r="Y39" s="7"/>
      <c r="Z39" s="7"/>
      <c r="AA39" s="7"/>
      <c r="AB39" s="7"/>
      <c r="AC39" s="8"/>
      <c r="AD39" s="7"/>
      <c r="AE39" s="7"/>
      <c r="AF39" s="6" t="str">
        <f>IF($A39="","",IF(AND($B39="Active",$D39&lt;&gt;"",$H39&lt;&gt;""),$D39&amp;"|"&amp;$H39,""))</f>
        <v/>
      </c>
      <c r="AG39" s="6" t="str">
        <f>IF($A39="","",IF($Q39="Yes","ENTERPRISE",""))</f>
        <v/>
      </c>
      <c r="AH39" s="6" t="str">
        <f>IF($A39="","",IF(AND($J39&lt;&gt;"",$L39="Resolved",$R39="Yes"),"MARKET",""))</f>
        <v/>
      </c>
      <c r="AI39" s="6" t="str">
        <f>IF($A39="","",IF(AND($K39&lt;&gt;"",$S39="Yes"),"LOCATION",""))</f>
        <v/>
      </c>
      <c r="AJ39" s="6" t="str">
        <f>IF($A39="","",IF(OR($Q39="Unknown",AND($J39&lt;&gt;"",OR($L39="Unresolved",$R39="Unknown")),AND($K39&lt;&gt;"",$S39="Unknown")),"Yes","No"))</f>
        <v/>
      </c>
      <c r="AK39" s="6" t="str">
        <f>IF($A39="","",IF(OR($A39="",$B39="",$D39="",$E39="",$F39="",$G39="",$H39="",$I39="",$L39="",$N39="",$O39="",$P39="",$Q39="",$R39="",$S39="",$T39=""),"INVALID_REQUIRED_INPUT",IF(OR(AND($B39&lt;&gt;"Active",$B39&lt;&gt;"Superseded"),AND($F39&lt;&gt;"Commercial provider",$F39&lt;&gt;"Discovery intermediary",$F39&lt;&gt;"Reference entity"),AND($G39&lt;&gt;"Resolved",$G39&lt;&gt;"Unresolved"),AND($I39&lt;&gt;"Existing",$I39&lt;&gt;"Planned",$I39&lt;&gt;"Inactive"),AND($L39&lt;&gt;"Resolved",$L39&lt;&gt;"Unresolved",$L39&lt;&gt;"Not applicable"),AND($N39&lt;&gt;"Yes",$N39&lt;&gt;"No",$N39&lt;&gt;"Unknown"),AND($O39&lt;&gt;"Yes",$O39&lt;&gt;"No",$O39&lt;&gt;"Unknown"),AND($P39&lt;&gt;"Yes",$P39&lt;&gt;"No",$P39&lt;&gt;"Unknown"),AND($Q39&lt;&gt;"Yes",$Q39&lt;&gt;"No",$Q39&lt;&gt;"Unknown"),AND($R39&lt;&gt;"Yes",$R39&lt;&gt;"No",$R39&lt;&gt;"Unknown"),AND($S39&lt;&gt;"Yes",$S39&lt;&gt;"No",$S39&lt;&gt;"Unknown",$S39&lt;&gt;"Not applicable"),AND($T39&lt;&gt;"Yes",$T39&lt;&gt;"No"),AND($AA39&lt;&gt;"",$AA39&lt;&gt;"Organic",$AA39&lt;&gt;"Local pack / Maps",$AA39&lt;&gt;"Paid search",$AA39&lt;&gt;"Shopping",$AA39&lt;&gt;"AI answer",$AA39&lt;&gt;"Marketplace",$AA39&lt;&gt;"Directory",$AA39&lt;&gt;"Other")),"UNSUPPORTED_CONTROLLED_VALUE",IF(AND($B39="Active",$I39="Inactive"),"INVALID_SCOPE_COMBINATION",IF($X39="DUPLICATE ACTIVE ASSIGNMENT","INVALID_SCOPE_COMBINATION",IF(AND($L39="Not applicable",$R39&lt;&gt;"No"),"INVALID_SCOPE_COMBINATION",IF(AND($M39="No",$S39&lt;&gt;"Not applicable"),"INVALID_LOCATION_EVIDENCE",IF(AND($M39="Yes",$S39="Not applicable"),"INVALID_LOCATION_EVIDENCE",""))))))))</f>
        <v/>
      </c>
    </row>
    <row r="40" spans="1:37">
      <c r="A40" s="7"/>
      <c r="B40" s="7"/>
      <c r="C40" s="7"/>
      <c r="D40" s="7"/>
      <c r="E40" s="6" t="str">
        <f>IF($A40="","",IFERROR(INDEX('Competitor Register'!$B$2:$B$101,MATCH($D40,'Competitor Register'!$A$2:$A$101,0)),""))</f>
        <v/>
      </c>
      <c r="F40" s="6" t="str">
        <f>IF($A40="","",IFERROR(INDEX('Competitor Register'!$C$2:$C$101,MATCH($D40,'Competitor Register'!$A$2:$A$101,0)),""))</f>
        <v/>
      </c>
      <c r="G40" s="6" t="str">
        <f>IF($A40="","",IFERROR(INDEX('Competitor Register'!$D$2:$D$101,MATCH($D40,'Competitor Register'!$A$2:$A$101,0)),""))</f>
        <v/>
      </c>
      <c r="H40" s="7"/>
      <c r="I40" s="6" t="str">
        <f>IF($A40="","",IFERROR(INDEX('Market Location Map'!$B$2:$B$101,MATCH($H40,'Market Location Map'!$A$2:$A$101,0)),""))</f>
        <v/>
      </c>
      <c r="J40" s="6" t="str">
        <f>IF($A40="","",IFERROR(INDEX('Market Location Map'!$D$2:$D$101,MATCH($H40,'Market Location Map'!$A$2:$A$101,0)),""))</f>
        <v/>
      </c>
      <c r="K40" s="6" t="str">
        <f>IF($A40="","",IFERROR(INDEX('Market Location Map'!$I$2:$I$101,MATCH($H40,'Market Location Map'!$A$2:$A$101,0)),""))</f>
        <v/>
      </c>
      <c r="L40" s="6" t="str">
        <f>IF($A40="","",IFERROR(INDEX('Market Location Map'!$F$2:$F$101,MATCH($H40,'Market Location Map'!$A$2:$A$101,0)),""))</f>
        <v/>
      </c>
      <c r="M40" s="6" t="str">
        <f>IF($A40="","",IF($K40="","No","Yes"))</f>
        <v/>
      </c>
      <c r="N40" s="7"/>
      <c r="O40" s="7"/>
      <c r="P40" s="7"/>
      <c r="Q40" s="7"/>
      <c r="R40" s="7"/>
      <c r="S40" s="7"/>
      <c r="T40" s="7"/>
      <c r="U40" s="6" t="str">
        <f>IF($A40="","",IF($AK40&lt;&gt;"","INVALID INPUT",IF($G40="Unresolved","UNRESOLVED",IF(OR($F40="Discovery intermediary",$F40="Reference entity"),"CONTEXT / REFERENCE ONLY",IF(OR($N40="No",$O40="No"),"EXCLUDED",IF(OR($N40="Unknown",$O40="Unknown"),"UNRESOLVED",IF($P40="No","EXCLUDED",IF($P40="Unknown","UNRESOLVED",IF(AND($AG40&lt;&gt;"",$AH40&lt;&gt;"",$AI40&lt;&gt;""),"ENTERPRISE + MARKET + LOCATION",IF(AND($AG40&lt;&gt;"",$AH40&lt;&gt;""),"ENTERPRISE + MARKET",IF(AND($AG40&lt;&gt;"",$AI40&lt;&gt;""),"ENTERPRISE + LOCATION",IF(AND($AH40&lt;&gt;"",$AI40&lt;&gt;""),"MARKET + LOCATION",IF($AG40&lt;&gt;"","ENTERPRISE",IF($AH40&lt;&gt;"","MARKET",IF($AI40&lt;&gt;"","LOCATION",IF($L40="Unresolved","UNRESOLVED",IF($AJ40="Yes","UNRESOLVED",IF($T40="Yes","CONTEXT / REFERENCE ONLY","EXCLUDED"))))))))))))))))))</f>
        <v/>
      </c>
      <c r="V40" s="6" t="str">
        <f>IF($A40="","",IF($AK40&lt;&gt;"",$AK40,IF($G40="Unresolved","IDENTITY_BOUNDARY_UNRESOLVED",IF(OR($F40="Discovery intermediary",$F40="Reference entity"),"NON_COMMERCIAL_CONTEXT",IF(OR($N40="No",$O40="No"),"NO_COMMERCIAL_SUBSTITUTION",IF(OR($N40="Unknown",$O40="Unknown"),"SUBSTITUTION_EVIDENCE_MISSING",IF($P40="No","SERVICEABILITY_MISMATCH",IF($P40="Unknown","SERVICEABILITY_EVIDENCE_MISSING",IF(AND($U40&lt;&gt;"UNRESOLVED",$U40&lt;&gt;"EXCLUDED",$U40&lt;&gt;"CONTEXT / REFERENCE ONLY",$U40&lt;&gt;"INVALID INPUT",$AJ40="Yes"),"CONFIRMED_LAYER_WITH_OPEN_EVIDENCE",IF(AND($U40&lt;&gt;"UNRESOLVED",$U40&lt;&gt;"EXCLUDED",$U40&lt;&gt;"CONTEXT / REFERENCE ONLY",$U40&lt;&gt;"INVALID INPUT"),"CONFIRMED_LAYER_ASSIGNMENT",IF($L40="Unresolved","MARKET_BOUNDARY_UNRESOLVED",IF($AJ40="Yes","LAYER_EVIDENCE_MISSING",IF($T40="Yes","NO_LAYER_RELEVANCE_CONTEXT","NO_LAYER_RELEVANCE")))))))))))))</f>
        <v/>
      </c>
      <c r="W40" s="6" t="str">
        <f>IF($A40="","",IFERROR(VLOOKUP($V40,'Controlled Vocabulary'!$M$2:$N$18,2,FALSE),"Review the record."))</f>
        <v/>
      </c>
      <c r="X40" s="6" t="str">
        <f>IF($A40="","",IF($AF40="","",IF(COUNTIF($AF$2:$AF$201,$AF40)&gt;1,"DUPLICATE ACTIVE ASSIGNMENT","")))</f>
        <v/>
      </c>
      <c r="Y40" s="7"/>
      <c r="Z40" s="7"/>
      <c r="AA40" s="7"/>
      <c r="AB40" s="7"/>
      <c r="AC40" s="8"/>
      <c r="AD40" s="7"/>
      <c r="AE40" s="7"/>
      <c r="AF40" s="6" t="str">
        <f>IF($A40="","",IF(AND($B40="Active",$D40&lt;&gt;"",$H40&lt;&gt;""),$D40&amp;"|"&amp;$H40,""))</f>
        <v/>
      </c>
      <c r="AG40" s="6" t="str">
        <f>IF($A40="","",IF($Q40="Yes","ENTERPRISE",""))</f>
        <v/>
      </c>
      <c r="AH40" s="6" t="str">
        <f>IF($A40="","",IF(AND($J40&lt;&gt;"",$L40="Resolved",$R40="Yes"),"MARKET",""))</f>
        <v/>
      </c>
      <c r="AI40" s="6" t="str">
        <f>IF($A40="","",IF(AND($K40&lt;&gt;"",$S40="Yes"),"LOCATION",""))</f>
        <v/>
      </c>
      <c r="AJ40" s="6" t="str">
        <f>IF($A40="","",IF(OR($Q40="Unknown",AND($J40&lt;&gt;"",OR($L40="Unresolved",$R40="Unknown")),AND($K40&lt;&gt;"",$S40="Unknown")),"Yes","No"))</f>
        <v/>
      </c>
      <c r="AK40" s="6" t="str">
        <f>IF($A40="","",IF(OR($A40="",$B40="",$D40="",$E40="",$F40="",$G40="",$H40="",$I40="",$L40="",$N40="",$O40="",$P40="",$Q40="",$R40="",$S40="",$T40=""),"INVALID_REQUIRED_INPUT",IF(OR(AND($B40&lt;&gt;"Active",$B40&lt;&gt;"Superseded"),AND($F40&lt;&gt;"Commercial provider",$F40&lt;&gt;"Discovery intermediary",$F40&lt;&gt;"Reference entity"),AND($G40&lt;&gt;"Resolved",$G40&lt;&gt;"Unresolved"),AND($I40&lt;&gt;"Existing",$I40&lt;&gt;"Planned",$I40&lt;&gt;"Inactive"),AND($L40&lt;&gt;"Resolved",$L40&lt;&gt;"Unresolved",$L40&lt;&gt;"Not applicable"),AND($N40&lt;&gt;"Yes",$N40&lt;&gt;"No",$N40&lt;&gt;"Unknown"),AND($O40&lt;&gt;"Yes",$O40&lt;&gt;"No",$O40&lt;&gt;"Unknown"),AND($P40&lt;&gt;"Yes",$P40&lt;&gt;"No",$P40&lt;&gt;"Unknown"),AND($Q40&lt;&gt;"Yes",$Q40&lt;&gt;"No",$Q40&lt;&gt;"Unknown"),AND($R40&lt;&gt;"Yes",$R40&lt;&gt;"No",$R40&lt;&gt;"Unknown"),AND($S40&lt;&gt;"Yes",$S40&lt;&gt;"No",$S40&lt;&gt;"Unknown",$S40&lt;&gt;"Not applicable"),AND($T40&lt;&gt;"Yes",$T40&lt;&gt;"No"),AND($AA40&lt;&gt;"",$AA40&lt;&gt;"Organic",$AA40&lt;&gt;"Local pack / Maps",$AA40&lt;&gt;"Paid search",$AA40&lt;&gt;"Shopping",$AA40&lt;&gt;"AI answer",$AA40&lt;&gt;"Marketplace",$AA40&lt;&gt;"Directory",$AA40&lt;&gt;"Other")),"UNSUPPORTED_CONTROLLED_VALUE",IF(AND($B40="Active",$I40="Inactive"),"INVALID_SCOPE_COMBINATION",IF($X40="DUPLICATE ACTIVE ASSIGNMENT","INVALID_SCOPE_COMBINATION",IF(AND($L40="Not applicable",$R40&lt;&gt;"No"),"INVALID_SCOPE_COMBINATION",IF(AND($M40="No",$S40&lt;&gt;"Not applicable"),"INVALID_LOCATION_EVIDENCE",IF(AND($M40="Yes",$S40="Not applicable"),"INVALID_LOCATION_EVIDENCE",""))))))))</f>
        <v/>
      </c>
    </row>
    <row r="41" spans="1:37">
      <c r="A41" s="7"/>
      <c r="B41" s="7"/>
      <c r="C41" s="7"/>
      <c r="D41" s="7"/>
      <c r="E41" s="6" t="str">
        <f>IF($A41="","",IFERROR(INDEX('Competitor Register'!$B$2:$B$101,MATCH($D41,'Competitor Register'!$A$2:$A$101,0)),""))</f>
        <v/>
      </c>
      <c r="F41" s="6" t="str">
        <f>IF($A41="","",IFERROR(INDEX('Competitor Register'!$C$2:$C$101,MATCH($D41,'Competitor Register'!$A$2:$A$101,0)),""))</f>
        <v/>
      </c>
      <c r="G41" s="6" t="str">
        <f>IF($A41="","",IFERROR(INDEX('Competitor Register'!$D$2:$D$101,MATCH($D41,'Competitor Register'!$A$2:$A$101,0)),""))</f>
        <v/>
      </c>
      <c r="H41" s="7"/>
      <c r="I41" s="6" t="str">
        <f>IF($A41="","",IFERROR(INDEX('Market Location Map'!$B$2:$B$101,MATCH($H41,'Market Location Map'!$A$2:$A$101,0)),""))</f>
        <v/>
      </c>
      <c r="J41" s="6" t="str">
        <f>IF($A41="","",IFERROR(INDEX('Market Location Map'!$D$2:$D$101,MATCH($H41,'Market Location Map'!$A$2:$A$101,0)),""))</f>
        <v/>
      </c>
      <c r="K41" s="6" t="str">
        <f>IF($A41="","",IFERROR(INDEX('Market Location Map'!$I$2:$I$101,MATCH($H41,'Market Location Map'!$A$2:$A$101,0)),""))</f>
        <v/>
      </c>
      <c r="L41" s="6" t="str">
        <f>IF($A41="","",IFERROR(INDEX('Market Location Map'!$F$2:$F$101,MATCH($H41,'Market Location Map'!$A$2:$A$101,0)),""))</f>
        <v/>
      </c>
      <c r="M41" s="6" t="str">
        <f>IF($A41="","",IF($K41="","No","Yes"))</f>
        <v/>
      </c>
      <c r="N41" s="7"/>
      <c r="O41" s="7"/>
      <c r="P41" s="7"/>
      <c r="Q41" s="7"/>
      <c r="R41" s="7"/>
      <c r="S41" s="7"/>
      <c r="T41" s="7"/>
      <c r="U41" s="6" t="str">
        <f>IF($A41="","",IF($AK41&lt;&gt;"","INVALID INPUT",IF($G41="Unresolved","UNRESOLVED",IF(OR($F41="Discovery intermediary",$F41="Reference entity"),"CONTEXT / REFERENCE ONLY",IF(OR($N41="No",$O41="No"),"EXCLUDED",IF(OR($N41="Unknown",$O41="Unknown"),"UNRESOLVED",IF($P41="No","EXCLUDED",IF($P41="Unknown","UNRESOLVED",IF(AND($AG41&lt;&gt;"",$AH41&lt;&gt;"",$AI41&lt;&gt;""),"ENTERPRISE + MARKET + LOCATION",IF(AND($AG41&lt;&gt;"",$AH41&lt;&gt;""),"ENTERPRISE + MARKET",IF(AND($AG41&lt;&gt;"",$AI41&lt;&gt;""),"ENTERPRISE + LOCATION",IF(AND($AH41&lt;&gt;"",$AI41&lt;&gt;""),"MARKET + LOCATION",IF($AG41&lt;&gt;"","ENTERPRISE",IF($AH41&lt;&gt;"","MARKET",IF($AI41&lt;&gt;"","LOCATION",IF($L41="Unresolved","UNRESOLVED",IF($AJ41="Yes","UNRESOLVED",IF($T41="Yes","CONTEXT / REFERENCE ONLY","EXCLUDED"))))))))))))))))))</f>
        <v/>
      </c>
      <c r="V41" s="6" t="str">
        <f>IF($A41="","",IF($AK41&lt;&gt;"",$AK41,IF($G41="Unresolved","IDENTITY_BOUNDARY_UNRESOLVED",IF(OR($F41="Discovery intermediary",$F41="Reference entity"),"NON_COMMERCIAL_CONTEXT",IF(OR($N41="No",$O41="No"),"NO_COMMERCIAL_SUBSTITUTION",IF(OR($N41="Unknown",$O41="Unknown"),"SUBSTITUTION_EVIDENCE_MISSING",IF($P41="No","SERVICEABILITY_MISMATCH",IF($P41="Unknown","SERVICEABILITY_EVIDENCE_MISSING",IF(AND($U41&lt;&gt;"UNRESOLVED",$U41&lt;&gt;"EXCLUDED",$U41&lt;&gt;"CONTEXT / REFERENCE ONLY",$U41&lt;&gt;"INVALID INPUT",$AJ41="Yes"),"CONFIRMED_LAYER_WITH_OPEN_EVIDENCE",IF(AND($U41&lt;&gt;"UNRESOLVED",$U41&lt;&gt;"EXCLUDED",$U41&lt;&gt;"CONTEXT / REFERENCE ONLY",$U41&lt;&gt;"INVALID INPUT"),"CONFIRMED_LAYER_ASSIGNMENT",IF($L41="Unresolved","MARKET_BOUNDARY_UNRESOLVED",IF($AJ41="Yes","LAYER_EVIDENCE_MISSING",IF($T41="Yes","NO_LAYER_RELEVANCE_CONTEXT","NO_LAYER_RELEVANCE")))))))))))))</f>
        <v/>
      </c>
      <c r="W41" s="6" t="str">
        <f>IF($A41="","",IFERROR(VLOOKUP($V41,'Controlled Vocabulary'!$M$2:$N$18,2,FALSE),"Review the record."))</f>
        <v/>
      </c>
      <c r="X41" s="6" t="str">
        <f>IF($A41="","",IF($AF41="","",IF(COUNTIF($AF$2:$AF$201,$AF41)&gt;1,"DUPLICATE ACTIVE ASSIGNMENT","")))</f>
        <v/>
      </c>
      <c r="Y41" s="7"/>
      <c r="Z41" s="7"/>
      <c r="AA41" s="7"/>
      <c r="AB41" s="7"/>
      <c r="AC41" s="8"/>
      <c r="AD41" s="7"/>
      <c r="AE41" s="7"/>
      <c r="AF41" s="6" t="str">
        <f>IF($A41="","",IF(AND($B41="Active",$D41&lt;&gt;"",$H41&lt;&gt;""),$D41&amp;"|"&amp;$H41,""))</f>
        <v/>
      </c>
      <c r="AG41" s="6" t="str">
        <f>IF($A41="","",IF($Q41="Yes","ENTERPRISE",""))</f>
        <v/>
      </c>
      <c r="AH41" s="6" t="str">
        <f>IF($A41="","",IF(AND($J41&lt;&gt;"",$L41="Resolved",$R41="Yes"),"MARKET",""))</f>
        <v/>
      </c>
      <c r="AI41" s="6" t="str">
        <f>IF($A41="","",IF(AND($K41&lt;&gt;"",$S41="Yes"),"LOCATION",""))</f>
        <v/>
      </c>
      <c r="AJ41" s="6" t="str">
        <f>IF($A41="","",IF(OR($Q41="Unknown",AND($J41&lt;&gt;"",OR($L41="Unresolved",$R41="Unknown")),AND($K41&lt;&gt;"",$S41="Unknown")),"Yes","No"))</f>
        <v/>
      </c>
      <c r="AK41" s="6" t="str">
        <f>IF($A41="","",IF(OR($A41="",$B41="",$D41="",$E41="",$F41="",$G41="",$H41="",$I41="",$L41="",$N41="",$O41="",$P41="",$Q41="",$R41="",$S41="",$T41=""),"INVALID_REQUIRED_INPUT",IF(OR(AND($B41&lt;&gt;"Active",$B41&lt;&gt;"Superseded"),AND($F41&lt;&gt;"Commercial provider",$F41&lt;&gt;"Discovery intermediary",$F41&lt;&gt;"Reference entity"),AND($G41&lt;&gt;"Resolved",$G41&lt;&gt;"Unresolved"),AND($I41&lt;&gt;"Existing",$I41&lt;&gt;"Planned",$I41&lt;&gt;"Inactive"),AND($L41&lt;&gt;"Resolved",$L41&lt;&gt;"Unresolved",$L41&lt;&gt;"Not applicable"),AND($N41&lt;&gt;"Yes",$N41&lt;&gt;"No",$N41&lt;&gt;"Unknown"),AND($O41&lt;&gt;"Yes",$O41&lt;&gt;"No",$O41&lt;&gt;"Unknown"),AND($P41&lt;&gt;"Yes",$P41&lt;&gt;"No",$P41&lt;&gt;"Unknown"),AND($Q41&lt;&gt;"Yes",$Q41&lt;&gt;"No",$Q41&lt;&gt;"Unknown"),AND($R41&lt;&gt;"Yes",$R41&lt;&gt;"No",$R41&lt;&gt;"Unknown"),AND($S41&lt;&gt;"Yes",$S41&lt;&gt;"No",$S41&lt;&gt;"Unknown",$S41&lt;&gt;"Not applicable"),AND($T41&lt;&gt;"Yes",$T41&lt;&gt;"No"),AND($AA41&lt;&gt;"",$AA41&lt;&gt;"Organic",$AA41&lt;&gt;"Local pack / Maps",$AA41&lt;&gt;"Paid search",$AA41&lt;&gt;"Shopping",$AA41&lt;&gt;"AI answer",$AA41&lt;&gt;"Marketplace",$AA41&lt;&gt;"Directory",$AA41&lt;&gt;"Other")),"UNSUPPORTED_CONTROLLED_VALUE",IF(AND($B41="Active",$I41="Inactive"),"INVALID_SCOPE_COMBINATION",IF($X41="DUPLICATE ACTIVE ASSIGNMENT","INVALID_SCOPE_COMBINATION",IF(AND($L41="Not applicable",$R41&lt;&gt;"No"),"INVALID_SCOPE_COMBINATION",IF(AND($M41="No",$S41&lt;&gt;"Not applicable"),"INVALID_LOCATION_EVIDENCE",IF(AND($M41="Yes",$S41="Not applicable"),"INVALID_LOCATION_EVIDENCE",""))))))))</f>
        <v/>
      </c>
    </row>
    <row r="42" spans="1:37">
      <c r="A42" s="7"/>
      <c r="B42" s="7"/>
      <c r="C42" s="7"/>
      <c r="D42" s="7"/>
      <c r="E42" s="6" t="str">
        <f>IF($A42="","",IFERROR(INDEX('Competitor Register'!$B$2:$B$101,MATCH($D42,'Competitor Register'!$A$2:$A$101,0)),""))</f>
        <v/>
      </c>
      <c r="F42" s="6" t="str">
        <f>IF($A42="","",IFERROR(INDEX('Competitor Register'!$C$2:$C$101,MATCH($D42,'Competitor Register'!$A$2:$A$101,0)),""))</f>
        <v/>
      </c>
      <c r="G42" s="6" t="str">
        <f>IF($A42="","",IFERROR(INDEX('Competitor Register'!$D$2:$D$101,MATCH($D42,'Competitor Register'!$A$2:$A$101,0)),""))</f>
        <v/>
      </c>
      <c r="H42" s="7"/>
      <c r="I42" s="6" t="str">
        <f>IF($A42="","",IFERROR(INDEX('Market Location Map'!$B$2:$B$101,MATCH($H42,'Market Location Map'!$A$2:$A$101,0)),""))</f>
        <v/>
      </c>
      <c r="J42" s="6" t="str">
        <f>IF($A42="","",IFERROR(INDEX('Market Location Map'!$D$2:$D$101,MATCH($H42,'Market Location Map'!$A$2:$A$101,0)),""))</f>
        <v/>
      </c>
      <c r="K42" s="6" t="str">
        <f>IF($A42="","",IFERROR(INDEX('Market Location Map'!$I$2:$I$101,MATCH($H42,'Market Location Map'!$A$2:$A$101,0)),""))</f>
        <v/>
      </c>
      <c r="L42" s="6" t="str">
        <f>IF($A42="","",IFERROR(INDEX('Market Location Map'!$F$2:$F$101,MATCH($H42,'Market Location Map'!$A$2:$A$101,0)),""))</f>
        <v/>
      </c>
      <c r="M42" s="6" t="str">
        <f>IF($A42="","",IF($K42="","No","Yes"))</f>
        <v/>
      </c>
      <c r="N42" s="7"/>
      <c r="O42" s="7"/>
      <c r="P42" s="7"/>
      <c r="Q42" s="7"/>
      <c r="R42" s="7"/>
      <c r="S42" s="7"/>
      <c r="T42" s="7"/>
      <c r="U42" s="6" t="str">
        <f>IF($A42="","",IF($AK42&lt;&gt;"","INVALID INPUT",IF($G42="Unresolved","UNRESOLVED",IF(OR($F42="Discovery intermediary",$F42="Reference entity"),"CONTEXT / REFERENCE ONLY",IF(OR($N42="No",$O42="No"),"EXCLUDED",IF(OR($N42="Unknown",$O42="Unknown"),"UNRESOLVED",IF($P42="No","EXCLUDED",IF($P42="Unknown","UNRESOLVED",IF(AND($AG42&lt;&gt;"",$AH42&lt;&gt;"",$AI42&lt;&gt;""),"ENTERPRISE + MARKET + LOCATION",IF(AND($AG42&lt;&gt;"",$AH42&lt;&gt;""),"ENTERPRISE + MARKET",IF(AND($AG42&lt;&gt;"",$AI42&lt;&gt;""),"ENTERPRISE + LOCATION",IF(AND($AH42&lt;&gt;"",$AI42&lt;&gt;""),"MARKET + LOCATION",IF($AG42&lt;&gt;"","ENTERPRISE",IF($AH42&lt;&gt;"","MARKET",IF($AI42&lt;&gt;"","LOCATION",IF($L42="Unresolved","UNRESOLVED",IF($AJ42="Yes","UNRESOLVED",IF($T42="Yes","CONTEXT / REFERENCE ONLY","EXCLUDED"))))))))))))))))))</f>
        <v/>
      </c>
      <c r="V42" s="6" t="str">
        <f>IF($A42="","",IF($AK42&lt;&gt;"",$AK42,IF($G42="Unresolved","IDENTITY_BOUNDARY_UNRESOLVED",IF(OR($F42="Discovery intermediary",$F42="Reference entity"),"NON_COMMERCIAL_CONTEXT",IF(OR($N42="No",$O42="No"),"NO_COMMERCIAL_SUBSTITUTION",IF(OR($N42="Unknown",$O42="Unknown"),"SUBSTITUTION_EVIDENCE_MISSING",IF($P42="No","SERVICEABILITY_MISMATCH",IF($P42="Unknown","SERVICEABILITY_EVIDENCE_MISSING",IF(AND($U42&lt;&gt;"UNRESOLVED",$U42&lt;&gt;"EXCLUDED",$U42&lt;&gt;"CONTEXT / REFERENCE ONLY",$U42&lt;&gt;"INVALID INPUT",$AJ42="Yes"),"CONFIRMED_LAYER_WITH_OPEN_EVIDENCE",IF(AND($U42&lt;&gt;"UNRESOLVED",$U42&lt;&gt;"EXCLUDED",$U42&lt;&gt;"CONTEXT / REFERENCE ONLY",$U42&lt;&gt;"INVALID INPUT"),"CONFIRMED_LAYER_ASSIGNMENT",IF($L42="Unresolved","MARKET_BOUNDARY_UNRESOLVED",IF($AJ42="Yes","LAYER_EVIDENCE_MISSING",IF($T42="Yes","NO_LAYER_RELEVANCE_CONTEXT","NO_LAYER_RELEVANCE")))))))))))))</f>
        <v/>
      </c>
      <c r="W42" s="6" t="str">
        <f>IF($A42="","",IFERROR(VLOOKUP($V42,'Controlled Vocabulary'!$M$2:$N$18,2,FALSE),"Review the record."))</f>
        <v/>
      </c>
      <c r="X42" s="6" t="str">
        <f>IF($A42="","",IF($AF42="","",IF(COUNTIF($AF$2:$AF$201,$AF42)&gt;1,"DUPLICATE ACTIVE ASSIGNMENT","")))</f>
        <v/>
      </c>
      <c r="Y42" s="7"/>
      <c r="Z42" s="7"/>
      <c r="AA42" s="7"/>
      <c r="AB42" s="7"/>
      <c r="AC42" s="8"/>
      <c r="AD42" s="7"/>
      <c r="AE42" s="7"/>
      <c r="AF42" s="6" t="str">
        <f>IF($A42="","",IF(AND($B42="Active",$D42&lt;&gt;"",$H42&lt;&gt;""),$D42&amp;"|"&amp;$H42,""))</f>
        <v/>
      </c>
      <c r="AG42" s="6" t="str">
        <f>IF($A42="","",IF($Q42="Yes","ENTERPRISE",""))</f>
        <v/>
      </c>
      <c r="AH42" s="6" t="str">
        <f>IF($A42="","",IF(AND($J42&lt;&gt;"",$L42="Resolved",$R42="Yes"),"MARKET",""))</f>
        <v/>
      </c>
      <c r="AI42" s="6" t="str">
        <f>IF($A42="","",IF(AND($K42&lt;&gt;"",$S42="Yes"),"LOCATION",""))</f>
        <v/>
      </c>
      <c r="AJ42" s="6" t="str">
        <f>IF($A42="","",IF(OR($Q42="Unknown",AND($J42&lt;&gt;"",OR($L42="Unresolved",$R42="Unknown")),AND($K42&lt;&gt;"",$S42="Unknown")),"Yes","No"))</f>
        <v/>
      </c>
      <c r="AK42" s="6" t="str">
        <f>IF($A42="","",IF(OR($A42="",$B42="",$D42="",$E42="",$F42="",$G42="",$H42="",$I42="",$L42="",$N42="",$O42="",$P42="",$Q42="",$R42="",$S42="",$T42=""),"INVALID_REQUIRED_INPUT",IF(OR(AND($B42&lt;&gt;"Active",$B42&lt;&gt;"Superseded"),AND($F42&lt;&gt;"Commercial provider",$F42&lt;&gt;"Discovery intermediary",$F42&lt;&gt;"Reference entity"),AND($G42&lt;&gt;"Resolved",$G42&lt;&gt;"Unresolved"),AND($I42&lt;&gt;"Existing",$I42&lt;&gt;"Planned",$I42&lt;&gt;"Inactive"),AND($L42&lt;&gt;"Resolved",$L42&lt;&gt;"Unresolved",$L42&lt;&gt;"Not applicable"),AND($N42&lt;&gt;"Yes",$N42&lt;&gt;"No",$N42&lt;&gt;"Unknown"),AND($O42&lt;&gt;"Yes",$O42&lt;&gt;"No",$O42&lt;&gt;"Unknown"),AND($P42&lt;&gt;"Yes",$P42&lt;&gt;"No",$P42&lt;&gt;"Unknown"),AND($Q42&lt;&gt;"Yes",$Q42&lt;&gt;"No",$Q42&lt;&gt;"Unknown"),AND($R42&lt;&gt;"Yes",$R42&lt;&gt;"No",$R42&lt;&gt;"Unknown"),AND($S42&lt;&gt;"Yes",$S42&lt;&gt;"No",$S42&lt;&gt;"Unknown",$S42&lt;&gt;"Not applicable"),AND($T42&lt;&gt;"Yes",$T42&lt;&gt;"No"),AND($AA42&lt;&gt;"",$AA42&lt;&gt;"Organic",$AA42&lt;&gt;"Local pack / Maps",$AA42&lt;&gt;"Paid search",$AA42&lt;&gt;"Shopping",$AA42&lt;&gt;"AI answer",$AA42&lt;&gt;"Marketplace",$AA42&lt;&gt;"Directory",$AA42&lt;&gt;"Other")),"UNSUPPORTED_CONTROLLED_VALUE",IF(AND($B42="Active",$I42="Inactive"),"INVALID_SCOPE_COMBINATION",IF($X42="DUPLICATE ACTIVE ASSIGNMENT","INVALID_SCOPE_COMBINATION",IF(AND($L42="Not applicable",$R42&lt;&gt;"No"),"INVALID_SCOPE_COMBINATION",IF(AND($M42="No",$S42&lt;&gt;"Not applicable"),"INVALID_LOCATION_EVIDENCE",IF(AND($M42="Yes",$S42="Not applicable"),"INVALID_LOCATION_EVIDENCE",""))))))))</f>
        <v/>
      </c>
    </row>
    <row r="43" spans="1:37">
      <c r="A43" s="7"/>
      <c r="B43" s="7"/>
      <c r="C43" s="7"/>
      <c r="D43" s="7"/>
      <c r="E43" s="6" t="str">
        <f>IF($A43="","",IFERROR(INDEX('Competitor Register'!$B$2:$B$101,MATCH($D43,'Competitor Register'!$A$2:$A$101,0)),""))</f>
        <v/>
      </c>
      <c r="F43" s="6" t="str">
        <f>IF($A43="","",IFERROR(INDEX('Competitor Register'!$C$2:$C$101,MATCH($D43,'Competitor Register'!$A$2:$A$101,0)),""))</f>
        <v/>
      </c>
      <c r="G43" s="6" t="str">
        <f>IF($A43="","",IFERROR(INDEX('Competitor Register'!$D$2:$D$101,MATCH($D43,'Competitor Register'!$A$2:$A$101,0)),""))</f>
        <v/>
      </c>
      <c r="H43" s="7"/>
      <c r="I43" s="6" t="str">
        <f>IF($A43="","",IFERROR(INDEX('Market Location Map'!$B$2:$B$101,MATCH($H43,'Market Location Map'!$A$2:$A$101,0)),""))</f>
        <v/>
      </c>
      <c r="J43" s="6" t="str">
        <f>IF($A43="","",IFERROR(INDEX('Market Location Map'!$D$2:$D$101,MATCH($H43,'Market Location Map'!$A$2:$A$101,0)),""))</f>
        <v/>
      </c>
      <c r="K43" s="6" t="str">
        <f>IF($A43="","",IFERROR(INDEX('Market Location Map'!$I$2:$I$101,MATCH($H43,'Market Location Map'!$A$2:$A$101,0)),""))</f>
        <v/>
      </c>
      <c r="L43" s="6" t="str">
        <f>IF($A43="","",IFERROR(INDEX('Market Location Map'!$F$2:$F$101,MATCH($H43,'Market Location Map'!$A$2:$A$101,0)),""))</f>
        <v/>
      </c>
      <c r="M43" s="6" t="str">
        <f>IF($A43="","",IF($K43="","No","Yes"))</f>
        <v/>
      </c>
      <c r="N43" s="7"/>
      <c r="O43" s="7"/>
      <c r="P43" s="7"/>
      <c r="Q43" s="7"/>
      <c r="R43" s="7"/>
      <c r="S43" s="7"/>
      <c r="T43" s="7"/>
      <c r="U43" s="6" t="str">
        <f>IF($A43="","",IF($AK43&lt;&gt;"","INVALID INPUT",IF($G43="Unresolved","UNRESOLVED",IF(OR($F43="Discovery intermediary",$F43="Reference entity"),"CONTEXT / REFERENCE ONLY",IF(OR($N43="No",$O43="No"),"EXCLUDED",IF(OR($N43="Unknown",$O43="Unknown"),"UNRESOLVED",IF($P43="No","EXCLUDED",IF($P43="Unknown","UNRESOLVED",IF(AND($AG43&lt;&gt;"",$AH43&lt;&gt;"",$AI43&lt;&gt;""),"ENTERPRISE + MARKET + LOCATION",IF(AND($AG43&lt;&gt;"",$AH43&lt;&gt;""),"ENTERPRISE + MARKET",IF(AND($AG43&lt;&gt;"",$AI43&lt;&gt;""),"ENTERPRISE + LOCATION",IF(AND($AH43&lt;&gt;"",$AI43&lt;&gt;""),"MARKET + LOCATION",IF($AG43&lt;&gt;"","ENTERPRISE",IF($AH43&lt;&gt;"","MARKET",IF($AI43&lt;&gt;"","LOCATION",IF($L43="Unresolved","UNRESOLVED",IF($AJ43="Yes","UNRESOLVED",IF($T43="Yes","CONTEXT / REFERENCE ONLY","EXCLUDED"))))))))))))))))))</f>
        <v/>
      </c>
      <c r="V43" s="6" t="str">
        <f>IF($A43="","",IF($AK43&lt;&gt;"",$AK43,IF($G43="Unresolved","IDENTITY_BOUNDARY_UNRESOLVED",IF(OR($F43="Discovery intermediary",$F43="Reference entity"),"NON_COMMERCIAL_CONTEXT",IF(OR($N43="No",$O43="No"),"NO_COMMERCIAL_SUBSTITUTION",IF(OR($N43="Unknown",$O43="Unknown"),"SUBSTITUTION_EVIDENCE_MISSING",IF($P43="No","SERVICEABILITY_MISMATCH",IF($P43="Unknown","SERVICEABILITY_EVIDENCE_MISSING",IF(AND($U43&lt;&gt;"UNRESOLVED",$U43&lt;&gt;"EXCLUDED",$U43&lt;&gt;"CONTEXT / REFERENCE ONLY",$U43&lt;&gt;"INVALID INPUT",$AJ43="Yes"),"CONFIRMED_LAYER_WITH_OPEN_EVIDENCE",IF(AND($U43&lt;&gt;"UNRESOLVED",$U43&lt;&gt;"EXCLUDED",$U43&lt;&gt;"CONTEXT / REFERENCE ONLY",$U43&lt;&gt;"INVALID INPUT"),"CONFIRMED_LAYER_ASSIGNMENT",IF($L43="Unresolved","MARKET_BOUNDARY_UNRESOLVED",IF($AJ43="Yes","LAYER_EVIDENCE_MISSING",IF($T43="Yes","NO_LAYER_RELEVANCE_CONTEXT","NO_LAYER_RELEVANCE")))))))))))))</f>
        <v/>
      </c>
      <c r="W43" s="6" t="str">
        <f>IF($A43="","",IFERROR(VLOOKUP($V43,'Controlled Vocabulary'!$M$2:$N$18,2,FALSE),"Review the record."))</f>
        <v/>
      </c>
      <c r="X43" s="6" t="str">
        <f>IF($A43="","",IF($AF43="","",IF(COUNTIF($AF$2:$AF$201,$AF43)&gt;1,"DUPLICATE ACTIVE ASSIGNMENT","")))</f>
        <v/>
      </c>
      <c r="Y43" s="7"/>
      <c r="Z43" s="7"/>
      <c r="AA43" s="7"/>
      <c r="AB43" s="7"/>
      <c r="AC43" s="8"/>
      <c r="AD43" s="7"/>
      <c r="AE43" s="7"/>
      <c r="AF43" s="6" t="str">
        <f>IF($A43="","",IF(AND($B43="Active",$D43&lt;&gt;"",$H43&lt;&gt;""),$D43&amp;"|"&amp;$H43,""))</f>
        <v/>
      </c>
      <c r="AG43" s="6" t="str">
        <f>IF($A43="","",IF($Q43="Yes","ENTERPRISE",""))</f>
        <v/>
      </c>
      <c r="AH43" s="6" t="str">
        <f>IF($A43="","",IF(AND($J43&lt;&gt;"",$L43="Resolved",$R43="Yes"),"MARKET",""))</f>
        <v/>
      </c>
      <c r="AI43" s="6" t="str">
        <f>IF($A43="","",IF(AND($K43&lt;&gt;"",$S43="Yes"),"LOCATION",""))</f>
        <v/>
      </c>
      <c r="AJ43" s="6" t="str">
        <f>IF($A43="","",IF(OR($Q43="Unknown",AND($J43&lt;&gt;"",OR($L43="Unresolved",$R43="Unknown")),AND($K43&lt;&gt;"",$S43="Unknown")),"Yes","No"))</f>
        <v/>
      </c>
      <c r="AK43" s="6" t="str">
        <f>IF($A43="","",IF(OR($A43="",$B43="",$D43="",$E43="",$F43="",$G43="",$H43="",$I43="",$L43="",$N43="",$O43="",$P43="",$Q43="",$R43="",$S43="",$T43=""),"INVALID_REQUIRED_INPUT",IF(OR(AND($B43&lt;&gt;"Active",$B43&lt;&gt;"Superseded"),AND($F43&lt;&gt;"Commercial provider",$F43&lt;&gt;"Discovery intermediary",$F43&lt;&gt;"Reference entity"),AND($G43&lt;&gt;"Resolved",$G43&lt;&gt;"Unresolved"),AND($I43&lt;&gt;"Existing",$I43&lt;&gt;"Planned",$I43&lt;&gt;"Inactive"),AND($L43&lt;&gt;"Resolved",$L43&lt;&gt;"Unresolved",$L43&lt;&gt;"Not applicable"),AND($N43&lt;&gt;"Yes",$N43&lt;&gt;"No",$N43&lt;&gt;"Unknown"),AND($O43&lt;&gt;"Yes",$O43&lt;&gt;"No",$O43&lt;&gt;"Unknown"),AND($P43&lt;&gt;"Yes",$P43&lt;&gt;"No",$P43&lt;&gt;"Unknown"),AND($Q43&lt;&gt;"Yes",$Q43&lt;&gt;"No",$Q43&lt;&gt;"Unknown"),AND($R43&lt;&gt;"Yes",$R43&lt;&gt;"No",$R43&lt;&gt;"Unknown"),AND($S43&lt;&gt;"Yes",$S43&lt;&gt;"No",$S43&lt;&gt;"Unknown",$S43&lt;&gt;"Not applicable"),AND($T43&lt;&gt;"Yes",$T43&lt;&gt;"No"),AND($AA43&lt;&gt;"",$AA43&lt;&gt;"Organic",$AA43&lt;&gt;"Local pack / Maps",$AA43&lt;&gt;"Paid search",$AA43&lt;&gt;"Shopping",$AA43&lt;&gt;"AI answer",$AA43&lt;&gt;"Marketplace",$AA43&lt;&gt;"Directory",$AA43&lt;&gt;"Other")),"UNSUPPORTED_CONTROLLED_VALUE",IF(AND($B43="Active",$I43="Inactive"),"INVALID_SCOPE_COMBINATION",IF($X43="DUPLICATE ACTIVE ASSIGNMENT","INVALID_SCOPE_COMBINATION",IF(AND($L43="Not applicable",$R43&lt;&gt;"No"),"INVALID_SCOPE_COMBINATION",IF(AND($M43="No",$S43&lt;&gt;"Not applicable"),"INVALID_LOCATION_EVIDENCE",IF(AND($M43="Yes",$S43="Not applicable"),"INVALID_LOCATION_EVIDENCE",""))))))))</f>
        <v/>
      </c>
    </row>
    <row r="44" spans="1:37">
      <c r="A44" s="7"/>
      <c r="B44" s="7"/>
      <c r="C44" s="7"/>
      <c r="D44" s="7"/>
      <c r="E44" s="6" t="str">
        <f>IF($A44="","",IFERROR(INDEX('Competitor Register'!$B$2:$B$101,MATCH($D44,'Competitor Register'!$A$2:$A$101,0)),""))</f>
        <v/>
      </c>
      <c r="F44" s="6" t="str">
        <f>IF($A44="","",IFERROR(INDEX('Competitor Register'!$C$2:$C$101,MATCH($D44,'Competitor Register'!$A$2:$A$101,0)),""))</f>
        <v/>
      </c>
      <c r="G44" s="6" t="str">
        <f>IF($A44="","",IFERROR(INDEX('Competitor Register'!$D$2:$D$101,MATCH($D44,'Competitor Register'!$A$2:$A$101,0)),""))</f>
        <v/>
      </c>
      <c r="H44" s="7"/>
      <c r="I44" s="6" t="str">
        <f>IF($A44="","",IFERROR(INDEX('Market Location Map'!$B$2:$B$101,MATCH($H44,'Market Location Map'!$A$2:$A$101,0)),""))</f>
        <v/>
      </c>
      <c r="J44" s="6" t="str">
        <f>IF($A44="","",IFERROR(INDEX('Market Location Map'!$D$2:$D$101,MATCH($H44,'Market Location Map'!$A$2:$A$101,0)),""))</f>
        <v/>
      </c>
      <c r="K44" s="6" t="str">
        <f>IF($A44="","",IFERROR(INDEX('Market Location Map'!$I$2:$I$101,MATCH($H44,'Market Location Map'!$A$2:$A$101,0)),""))</f>
        <v/>
      </c>
      <c r="L44" s="6" t="str">
        <f>IF($A44="","",IFERROR(INDEX('Market Location Map'!$F$2:$F$101,MATCH($H44,'Market Location Map'!$A$2:$A$101,0)),""))</f>
        <v/>
      </c>
      <c r="M44" s="6" t="str">
        <f>IF($A44="","",IF($K44="","No","Yes"))</f>
        <v/>
      </c>
      <c r="N44" s="7"/>
      <c r="O44" s="7"/>
      <c r="P44" s="7"/>
      <c r="Q44" s="7"/>
      <c r="R44" s="7"/>
      <c r="S44" s="7"/>
      <c r="T44" s="7"/>
      <c r="U44" s="6" t="str">
        <f>IF($A44="","",IF($AK44&lt;&gt;"","INVALID INPUT",IF($G44="Unresolved","UNRESOLVED",IF(OR($F44="Discovery intermediary",$F44="Reference entity"),"CONTEXT / REFERENCE ONLY",IF(OR($N44="No",$O44="No"),"EXCLUDED",IF(OR($N44="Unknown",$O44="Unknown"),"UNRESOLVED",IF($P44="No","EXCLUDED",IF($P44="Unknown","UNRESOLVED",IF(AND($AG44&lt;&gt;"",$AH44&lt;&gt;"",$AI44&lt;&gt;""),"ENTERPRISE + MARKET + LOCATION",IF(AND($AG44&lt;&gt;"",$AH44&lt;&gt;""),"ENTERPRISE + MARKET",IF(AND($AG44&lt;&gt;"",$AI44&lt;&gt;""),"ENTERPRISE + LOCATION",IF(AND($AH44&lt;&gt;"",$AI44&lt;&gt;""),"MARKET + LOCATION",IF($AG44&lt;&gt;"","ENTERPRISE",IF($AH44&lt;&gt;"","MARKET",IF($AI44&lt;&gt;"","LOCATION",IF($L44="Unresolved","UNRESOLVED",IF($AJ44="Yes","UNRESOLVED",IF($T44="Yes","CONTEXT / REFERENCE ONLY","EXCLUDED"))))))))))))))))))</f>
        <v/>
      </c>
      <c r="V44" s="6" t="str">
        <f>IF($A44="","",IF($AK44&lt;&gt;"",$AK44,IF($G44="Unresolved","IDENTITY_BOUNDARY_UNRESOLVED",IF(OR($F44="Discovery intermediary",$F44="Reference entity"),"NON_COMMERCIAL_CONTEXT",IF(OR($N44="No",$O44="No"),"NO_COMMERCIAL_SUBSTITUTION",IF(OR($N44="Unknown",$O44="Unknown"),"SUBSTITUTION_EVIDENCE_MISSING",IF($P44="No","SERVICEABILITY_MISMATCH",IF($P44="Unknown","SERVICEABILITY_EVIDENCE_MISSING",IF(AND($U44&lt;&gt;"UNRESOLVED",$U44&lt;&gt;"EXCLUDED",$U44&lt;&gt;"CONTEXT / REFERENCE ONLY",$U44&lt;&gt;"INVALID INPUT",$AJ44="Yes"),"CONFIRMED_LAYER_WITH_OPEN_EVIDENCE",IF(AND($U44&lt;&gt;"UNRESOLVED",$U44&lt;&gt;"EXCLUDED",$U44&lt;&gt;"CONTEXT / REFERENCE ONLY",$U44&lt;&gt;"INVALID INPUT"),"CONFIRMED_LAYER_ASSIGNMENT",IF($L44="Unresolved","MARKET_BOUNDARY_UNRESOLVED",IF($AJ44="Yes","LAYER_EVIDENCE_MISSING",IF($T44="Yes","NO_LAYER_RELEVANCE_CONTEXT","NO_LAYER_RELEVANCE")))))))))))))</f>
        <v/>
      </c>
      <c r="W44" s="6" t="str">
        <f>IF($A44="","",IFERROR(VLOOKUP($V44,'Controlled Vocabulary'!$M$2:$N$18,2,FALSE),"Review the record."))</f>
        <v/>
      </c>
      <c r="X44" s="6" t="str">
        <f>IF($A44="","",IF($AF44="","",IF(COUNTIF($AF$2:$AF$201,$AF44)&gt;1,"DUPLICATE ACTIVE ASSIGNMENT","")))</f>
        <v/>
      </c>
      <c r="Y44" s="7"/>
      <c r="Z44" s="7"/>
      <c r="AA44" s="7"/>
      <c r="AB44" s="7"/>
      <c r="AC44" s="8"/>
      <c r="AD44" s="7"/>
      <c r="AE44" s="7"/>
      <c r="AF44" s="6" t="str">
        <f>IF($A44="","",IF(AND($B44="Active",$D44&lt;&gt;"",$H44&lt;&gt;""),$D44&amp;"|"&amp;$H44,""))</f>
        <v/>
      </c>
      <c r="AG44" s="6" t="str">
        <f>IF($A44="","",IF($Q44="Yes","ENTERPRISE",""))</f>
        <v/>
      </c>
      <c r="AH44" s="6" t="str">
        <f>IF($A44="","",IF(AND($J44&lt;&gt;"",$L44="Resolved",$R44="Yes"),"MARKET",""))</f>
        <v/>
      </c>
      <c r="AI44" s="6" t="str">
        <f>IF($A44="","",IF(AND($K44&lt;&gt;"",$S44="Yes"),"LOCATION",""))</f>
        <v/>
      </c>
      <c r="AJ44" s="6" t="str">
        <f>IF($A44="","",IF(OR($Q44="Unknown",AND($J44&lt;&gt;"",OR($L44="Unresolved",$R44="Unknown")),AND($K44&lt;&gt;"",$S44="Unknown")),"Yes","No"))</f>
        <v/>
      </c>
      <c r="AK44" s="6" t="str">
        <f>IF($A44="","",IF(OR($A44="",$B44="",$D44="",$E44="",$F44="",$G44="",$H44="",$I44="",$L44="",$N44="",$O44="",$P44="",$Q44="",$R44="",$S44="",$T44=""),"INVALID_REQUIRED_INPUT",IF(OR(AND($B44&lt;&gt;"Active",$B44&lt;&gt;"Superseded"),AND($F44&lt;&gt;"Commercial provider",$F44&lt;&gt;"Discovery intermediary",$F44&lt;&gt;"Reference entity"),AND($G44&lt;&gt;"Resolved",$G44&lt;&gt;"Unresolved"),AND($I44&lt;&gt;"Existing",$I44&lt;&gt;"Planned",$I44&lt;&gt;"Inactive"),AND($L44&lt;&gt;"Resolved",$L44&lt;&gt;"Unresolved",$L44&lt;&gt;"Not applicable"),AND($N44&lt;&gt;"Yes",$N44&lt;&gt;"No",$N44&lt;&gt;"Unknown"),AND($O44&lt;&gt;"Yes",$O44&lt;&gt;"No",$O44&lt;&gt;"Unknown"),AND($P44&lt;&gt;"Yes",$P44&lt;&gt;"No",$P44&lt;&gt;"Unknown"),AND($Q44&lt;&gt;"Yes",$Q44&lt;&gt;"No",$Q44&lt;&gt;"Unknown"),AND($R44&lt;&gt;"Yes",$R44&lt;&gt;"No",$R44&lt;&gt;"Unknown"),AND($S44&lt;&gt;"Yes",$S44&lt;&gt;"No",$S44&lt;&gt;"Unknown",$S44&lt;&gt;"Not applicable"),AND($T44&lt;&gt;"Yes",$T44&lt;&gt;"No"),AND($AA44&lt;&gt;"",$AA44&lt;&gt;"Organic",$AA44&lt;&gt;"Local pack / Maps",$AA44&lt;&gt;"Paid search",$AA44&lt;&gt;"Shopping",$AA44&lt;&gt;"AI answer",$AA44&lt;&gt;"Marketplace",$AA44&lt;&gt;"Directory",$AA44&lt;&gt;"Other")),"UNSUPPORTED_CONTROLLED_VALUE",IF(AND($B44="Active",$I44="Inactive"),"INVALID_SCOPE_COMBINATION",IF($X44="DUPLICATE ACTIVE ASSIGNMENT","INVALID_SCOPE_COMBINATION",IF(AND($L44="Not applicable",$R44&lt;&gt;"No"),"INVALID_SCOPE_COMBINATION",IF(AND($M44="No",$S44&lt;&gt;"Not applicable"),"INVALID_LOCATION_EVIDENCE",IF(AND($M44="Yes",$S44="Not applicable"),"INVALID_LOCATION_EVIDENCE",""))))))))</f>
        <v/>
      </c>
    </row>
    <row r="45" spans="1:37">
      <c r="A45" s="7"/>
      <c r="B45" s="7"/>
      <c r="C45" s="7"/>
      <c r="D45" s="7"/>
      <c r="E45" s="6" t="str">
        <f>IF($A45="","",IFERROR(INDEX('Competitor Register'!$B$2:$B$101,MATCH($D45,'Competitor Register'!$A$2:$A$101,0)),""))</f>
        <v/>
      </c>
      <c r="F45" s="6" t="str">
        <f>IF($A45="","",IFERROR(INDEX('Competitor Register'!$C$2:$C$101,MATCH($D45,'Competitor Register'!$A$2:$A$101,0)),""))</f>
        <v/>
      </c>
      <c r="G45" s="6" t="str">
        <f>IF($A45="","",IFERROR(INDEX('Competitor Register'!$D$2:$D$101,MATCH($D45,'Competitor Register'!$A$2:$A$101,0)),""))</f>
        <v/>
      </c>
      <c r="H45" s="7"/>
      <c r="I45" s="6" t="str">
        <f>IF($A45="","",IFERROR(INDEX('Market Location Map'!$B$2:$B$101,MATCH($H45,'Market Location Map'!$A$2:$A$101,0)),""))</f>
        <v/>
      </c>
      <c r="J45" s="6" t="str">
        <f>IF($A45="","",IFERROR(INDEX('Market Location Map'!$D$2:$D$101,MATCH($H45,'Market Location Map'!$A$2:$A$101,0)),""))</f>
        <v/>
      </c>
      <c r="K45" s="6" t="str">
        <f>IF($A45="","",IFERROR(INDEX('Market Location Map'!$I$2:$I$101,MATCH($H45,'Market Location Map'!$A$2:$A$101,0)),""))</f>
        <v/>
      </c>
      <c r="L45" s="6" t="str">
        <f>IF($A45="","",IFERROR(INDEX('Market Location Map'!$F$2:$F$101,MATCH($H45,'Market Location Map'!$A$2:$A$101,0)),""))</f>
        <v/>
      </c>
      <c r="M45" s="6" t="str">
        <f>IF($A45="","",IF($K45="","No","Yes"))</f>
        <v/>
      </c>
      <c r="N45" s="7"/>
      <c r="O45" s="7"/>
      <c r="P45" s="7"/>
      <c r="Q45" s="7"/>
      <c r="R45" s="7"/>
      <c r="S45" s="7"/>
      <c r="T45" s="7"/>
      <c r="U45" s="6" t="str">
        <f>IF($A45="","",IF($AK45&lt;&gt;"","INVALID INPUT",IF($G45="Unresolved","UNRESOLVED",IF(OR($F45="Discovery intermediary",$F45="Reference entity"),"CONTEXT / REFERENCE ONLY",IF(OR($N45="No",$O45="No"),"EXCLUDED",IF(OR($N45="Unknown",$O45="Unknown"),"UNRESOLVED",IF($P45="No","EXCLUDED",IF($P45="Unknown","UNRESOLVED",IF(AND($AG45&lt;&gt;"",$AH45&lt;&gt;"",$AI45&lt;&gt;""),"ENTERPRISE + MARKET + LOCATION",IF(AND($AG45&lt;&gt;"",$AH45&lt;&gt;""),"ENTERPRISE + MARKET",IF(AND($AG45&lt;&gt;"",$AI45&lt;&gt;""),"ENTERPRISE + LOCATION",IF(AND($AH45&lt;&gt;"",$AI45&lt;&gt;""),"MARKET + LOCATION",IF($AG45&lt;&gt;"","ENTERPRISE",IF($AH45&lt;&gt;"","MARKET",IF($AI45&lt;&gt;"","LOCATION",IF($L45="Unresolved","UNRESOLVED",IF($AJ45="Yes","UNRESOLVED",IF($T45="Yes","CONTEXT / REFERENCE ONLY","EXCLUDED"))))))))))))))))))</f>
        <v/>
      </c>
      <c r="V45" s="6" t="str">
        <f>IF($A45="","",IF($AK45&lt;&gt;"",$AK45,IF($G45="Unresolved","IDENTITY_BOUNDARY_UNRESOLVED",IF(OR($F45="Discovery intermediary",$F45="Reference entity"),"NON_COMMERCIAL_CONTEXT",IF(OR($N45="No",$O45="No"),"NO_COMMERCIAL_SUBSTITUTION",IF(OR($N45="Unknown",$O45="Unknown"),"SUBSTITUTION_EVIDENCE_MISSING",IF($P45="No","SERVICEABILITY_MISMATCH",IF($P45="Unknown","SERVICEABILITY_EVIDENCE_MISSING",IF(AND($U45&lt;&gt;"UNRESOLVED",$U45&lt;&gt;"EXCLUDED",$U45&lt;&gt;"CONTEXT / REFERENCE ONLY",$U45&lt;&gt;"INVALID INPUT",$AJ45="Yes"),"CONFIRMED_LAYER_WITH_OPEN_EVIDENCE",IF(AND($U45&lt;&gt;"UNRESOLVED",$U45&lt;&gt;"EXCLUDED",$U45&lt;&gt;"CONTEXT / REFERENCE ONLY",$U45&lt;&gt;"INVALID INPUT"),"CONFIRMED_LAYER_ASSIGNMENT",IF($L45="Unresolved","MARKET_BOUNDARY_UNRESOLVED",IF($AJ45="Yes","LAYER_EVIDENCE_MISSING",IF($T45="Yes","NO_LAYER_RELEVANCE_CONTEXT","NO_LAYER_RELEVANCE")))))))))))))</f>
        <v/>
      </c>
      <c r="W45" s="6" t="str">
        <f>IF($A45="","",IFERROR(VLOOKUP($V45,'Controlled Vocabulary'!$M$2:$N$18,2,FALSE),"Review the record."))</f>
        <v/>
      </c>
      <c r="X45" s="6" t="str">
        <f>IF($A45="","",IF($AF45="","",IF(COUNTIF($AF$2:$AF$201,$AF45)&gt;1,"DUPLICATE ACTIVE ASSIGNMENT","")))</f>
        <v/>
      </c>
      <c r="Y45" s="7"/>
      <c r="Z45" s="7"/>
      <c r="AA45" s="7"/>
      <c r="AB45" s="7"/>
      <c r="AC45" s="8"/>
      <c r="AD45" s="7"/>
      <c r="AE45" s="7"/>
      <c r="AF45" s="6" t="str">
        <f>IF($A45="","",IF(AND($B45="Active",$D45&lt;&gt;"",$H45&lt;&gt;""),$D45&amp;"|"&amp;$H45,""))</f>
        <v/>
      </c>
      <c r="AG45" s="6" t="str">
        <f>IF($A45="","",IF($Q45="Yes","ENTERPRISE",""))</f>
        <v/>
      </c>
      <c r="AH45" s="6" t="str">
        <f>IF($A45="","",IF(AND($J45&lt;&gt;"",$L45="Resolved",$R45="Yes"),"MARKET",""))</f>
        <v/>
      </c>
      <c r="AI45" s="6" t="str">
        <f>IF($A45="","",IF(AND($K45&lt;&gt;"",$S45="Yes"),"LOCATION",""))</f>
        <v/>
      </c>
      <c r="AJ45" s="6" t="str">
        <f>IF($A45="","",IF(OR($Q45="Unknown",AND($J45&lt;&gt;"",OR($L45="Unresolved",$R45="Unknown")),AND($K45&lt;&gt;"",$S45="Unknown")),"Yes","No"))</f>
        <v/>
      </c>
      <c r="AK45" s="6" t="str">
        <f>IF($A45="","",IF(OR($A45="",$B45="",$D45="",$E45="",$F45="",$G45="",$H45="",$I45="",$L45="",$N45="",$O45="",$P45="",$Q45="",$R45="",$S45="",$T45=""),"INVALID_REQUIRED_INPUT",IF(OR(AND($B45&lt;&gt;"Active",$B45&lt;&gt;"Superseded"),AND($F45&lt;&gt;"Commercial provider",$F45&lt;&gt;"Discovery intermediary",$F45&lt;&gt;"Reference entity"),AND($G45&lt;&gt;"Resolved",$G45&lt;&gt;"Unresolved"),AND($I45&lt;&gt;"Existing",$I45&lt;&gt;"Planned",$I45&lt;&gt;"Inactive"),AND($L45&lt;&gt;"Resolved",$L45&lt;&gt;"Unresolved",$L45&lt;&gt;"Not applicable"),AND($N45&lt;&gt;"Yes",$N45&lt;&gt;"No",$N45&lt;&gt;"Unknown"),AND($O45&lt;&gt;"Yes",$O45&lt;&gt;"No",$O45&lt;&gt;"Unknown"),AND($P45&lt;&gt;"Yes",$P45&lt;&gt;"No",$P45&lt;&gt;"Unknown"),AND($Q45&lt;&gt;"Yes",$Q45&lt;&gt;"No",$Q45&lt;&gt;"Unknown"),AND($R45&lt;&gt;"Yes",$R45&lt;&gt;"No",$R45&lt;&gt;"Unknown"),AND($S45&lt;&gt;"Yes",$S45&lt;&gt;"No",$S45&lt;&gt;"Unknown",$S45&lt;&gt;"Not applicable"),AND($T45&lt;&gt;"Yes",$T45&lt;&gt;"No"),AND($AA45&lt;&gt;"",$AA45&lt;&gt;"Organic",$AA45&lt;&gt;"Local pack / Maps",$AA45&lt;&gt;"Paid search",$AA45&lt;&gt;"Shopping",$AA45&lt;&gt;"AI answer",$AA45&lt;&gt;"Marketplace",$AA45&lt;&gt;"Directory",$AA45&lt;&gt;"Other")),"UNSUPPORTED_CONTROLLED_VALUE",IF(AND($B45="Active",$I45="Inactive"),"INVALID_SCOPE_COMBINATION",IF($X45="DUPLICATE ACTIVE ASSIGNMENT","INVALID_SCOPE_COMBINATION",IF(AND($L45="Not applicable",$R45&lt;&gt;"No"),"INVALID_SCOPE_COMBINATION",IF(AND($M45="No",$S45&lt;&gt;"Not applicable"),"INVALID_LOCATION_EVIDENCE",IF(AND($M45="Yes",$S45="Not applicable"),"INVALID_LOCATION_EVIDENCE",""))))))))</f>
        <v/>
      </c>
    </row>
    <row r="46" spans="1:37">
      <c r="A46" s="7"/>
      <c r="B46" s="7"/>
      <c r="C46" s="7"/>
      <c r="D46" s="7"/>
      <c r="E46" s="6" t="str">
        <f>IF($A46="","",IFERROR(INDEX('Competitor Register'!$B$2:$B$101,MATCH($D46,'Competitor Register'!$A$2:$A$101,0)),""))</f>
        <v/>
      </c>
      <c r="F46" s="6" t="str">
        <f>IF($A46="","",IFERROR(INDEX('Competitor Register'!$C$2:$C$101,MATCH($D46,'Competitor Register'!$A$2:$A$101,0)),""))</f>
        <v/>
      </c>
      <c r="G46" s="6" t="str">
        <f>IF($A46="","",IFERROR(INDEX('Competitor Register'!$D$2:$D$101,MATCH($D46,'Competitor Register'!$A$2:$A$101,0)),""))</f>
        <v/>
      </c>
      <c r="H46" s="7"/>
      <c r="I46" s="6" t="str">
        <f>IF($A46="","",IFERROR(INDEX('Market Location Map'!$B$2:$B$101,MATCH($H46,'Market Location Map'!$A$2:$A$101,0)),""))</f>
        <v/>
      </c>
      <c r="J46" s="6" t="str">
        <f>IF($A46="","",IFERROR(INDEX('Market Location Map'!$D$2:$D$101,MATCH($H46,'Market Location Map'!$A$2:$A$101,0)),""))</f>
        <v/>
      </c>
      <c r="K46" s="6" t="str">
        <f>IF($A46="","",IFERROR(INDEX('Market Location Map'!$I$2:$I$101,MATCH($H46,'Market Location Map'!$A$2:$A$101,0)),""))</f>
        <v/>
      </c>
      <c r="L46" s="6" t="str">
        <f>IF($A46="","",IFERROR(INDEX('Market Location Map'!$F$2:$F$101,MATCH($H46,'Market Location Map'!$A$2:$A$101,0)),""))</f>
        <v/>
      </c>
      <c r="M46" s="6" t="str">
        <f>IF($A46="","",IF($K46="","No","Yes"))</f>
        <v/>
      </c>
      <c r="N46" s="7"/>
      <c r="O46" s="7"/>
      <c r="P46" s="7"/>
      <c r="Q46" s="7"/>
      <c r="R46" s="7"/>
      <c r="S46" s="7"/>
      <c r="T46" s="7"/>
      <c r="U46" s="6" t="str">
        <f>IF($A46="","",IF($AK46&lt;&gt;"","INVALID INPUT",IF($G46="Unresolved","UNRESOLVED",IF(OR($F46="Discovery intermediary",$F46="Reference entity"),"CONTEXT / REFERENCE ONLY",IF(OR($N46="No",$O46="No"),"EXCLUDED",IF(OR($N46="Unknown",$O46="Unknown"),"UNRESOLVED",IF($P46="No","EXCLUDED",IF($P46="Unknown","UNRESOLVED",IF(AND($AG46&lt;&gt;"",$AH46&lt;&gt;"",$AI46&lt;&gt;""),"ENTERPRISE + MARKET + LOCATION",IF(AND($AG46&lt;&gt;"",$AH46&lt;&gt;""),"ENTERPRISE + MARKET",IF(AND($AG46&lt;&gt;"",$AI46&lt;&gt;""),"ENTERPRISE + LOCATION",IF(AND($AH46&lt;&gt;"",$AI46&lt;&gt;""),"MARKET + LOCATION",IF($AG46&lt;&gt;"","ENTERPRISE",IF($AH46&lt;&gt;"","MARKET",IF($AI46&lt;&gt;"","LOCATION",IF($L46="Unresolved","UNRESOLVED",IF($AJ46="Yes","UNRESOLVED",IF($T46="Yes","CONTEXT / REFERENCE ONLY","EXCLUDED"))))))))))))))))))</f>
        <v/>
      </c>
      <c r="V46" s="6" t="str">
        <f>IF($A46="","",IF($AK46&lt;&gt;"",$AK46,IF($G46="Unresolved","IDENTITY_BOUNDARY_UNRESOLVED",IF(OR($F46="Discovery intermediary",$F46="Reference entity"),"NON_COMMERCIAL_CONTEXT",IF(OR($N46="No",$O46="No"),"NO_COMMERCIAL_SUBSTITUTION",IF(OR($N46="Unknown",$O46="Unknown"),"SUBSTITUTION_EVIDENCE_MISSING",IF($P46="No","SERVICEABILITY_MISMATCH",IF($P46="Unknown","SERVICEABILITY_EVIDENCE_MISSING",IF(AND($U46&lt;&gt;"UNRESOLVED",$U46&lt;&gt;"EXCLUDED",$U46&lt;&gt;"CONTEXT / REFERENCE ONLY",$U46&lt;&gt;"INVALID INPUT",$AJ46="Yes"),"CONFIRMED_LAYER_WITH_OPEN_EVIDENCE",IF(AND($U46&lt;&gt;"UNRESOLVED",$U46&lt;&gt;"EXCLUDED",$U46&lt;&gt;"CONTEXT / REFERENCE ONLY",$U46&lt;&gt;"INVALID INPUT"),"CONFIRMED_LAYER_ASSIGNMENT",IF($L46="Unresolved","MARKET_BOUNDARY_UNRESOLVED",IF($AJ46="Yes","LAYER_EVIDENCE_MISSING",IF($T46="Yes","NO_LAYER_RELEVANCE_CONTEXT","NO_LAYER_RELEVANCE")))))))))))))</f>
        <v/>
      </c>
      <c r="W46" s="6" t="str">
        <f>IF($A46="","",IFERROR(VLOOKUP($V46,'Controlled Vocabulary'!$M$2:$N$18,2,FALSE),"Review the record."))</f>
        <v/>
      </c>
      <c r="X46" s="6" t="str">
        <f>IF($A46="","",IF($AF46="","",IF(COUNTIF($AF$2:$AF$201,$AF46)&gt;1,"DUPLICATE ACTIVE ASSIGNMENT","")))</f>
        <v/>
      </c>
      <c r="Y46" s="7"/>
      <c r="Z46" s="7"/>
      <c r="AA46" s="7"/>
      <c r="AB46" s="7"/>
      <c r="AC46" s="8"/>
      <c r="AD46" s="7"/>
      <c r="AE46" s="7"/>
      <c r="AF46" s="6" t="str">
        <f>IF($A46="","",IF(AND($B46="Active",$D46&lt;&gt;"",$H46&lt;&gt;""),$D46&amp;"|"&amp;$H46,""))</f>
        <v/>
      </c>
      <c r="AG46" s="6" t="str">
        <f>IF($A46="","",IF($Q46="Yes","ENTERPRISE",""))</f>
        <v/>
      </c>
      <c r="AH46" s="6" t="str">
        <f>IF($A46="","",IF(AND($J46&lt;&gt;"",$L46="Resolved",$R46="Yes"),"MARKET",""))</f>
        <v/>
      </c>
      <c r="AI46" s="6" t="str">
        <f>IF($A46="","",IF(AND($K46&lt;&gt;"",$S46="Yes"),"LOCATION",""))</f>
        <v/>
      </c>
      <c r="AJ46" s="6" t="str">
        <f>IF($A46="","",IF(OR($Q46="Unknown",AND($J46&lt;&gt;"",OR($L46="Unresolved",$R46="Unknown")),AND($K46&lt;&gt;"",$S46="Unknown")),"Yes","No"))</f>
        <v/>
      </c>
      <c r="AK46" s="6" t="str">
        <f>IF($A46="","",IF(OR($A46="",$B46="",$D46="",$E46="",$F46="",$G46="",$H46="",$I46="",$L46="",$N46="",$O46="",$P46="",$Q46="",$R46="",$S46="",$T46=""),"INVALID_REQUIRED_INPUT",IF(OR(AND($B46&lt;&gt;"Active",$B46&lt;&gt;"Superseded"),AND($F46&lt;&gt;"Commercial provider",$F46&lt;&gt;"Discovery intermediary",$F46&lt;&gt;"Reference entity"),AND($G46&lt;&gt;"Resolved",$G46&lt;&gt;"Unresolved"),AND($I46&lt;&gt;"Existing",$I46&lt;&gt;"Planned",$I46&lt;&gt;"Inactive"),AND($L46&lt;&gt;"Resolved",$L46&lt;&gt;"Unresolved",$L46&lt;&gt;"Not applicable"),AND($N46&lt;&gt;"Yes",$N46&lt;&gt;"No",$N46&lt;&gt;"Unknown"),AND($O46&lt;&gt;"Yes",$O46&lt;&gt;"No",$O46&lt;&gt;"Unknown"),AND($P46&lt;&gt;"Yes",$P46&lt;&gt;"No",$P46&lt;&gt;"Unknown"),AND($Q46&lt;&gt;"Yes",$Q46&lt;&gt;"No",$Q46&lt;&gt;"Unknown"),AND($R46&lt;&gt;"Yes",$R46&lt;&gt;"No",$R46&lt;&gt;"Unknown"),AND($S46&lt;&gt;"Yes",$S46&lt;&gt;"No",$S46&lt;&gt;"Unknown",$S46&lt;&gt;"Not applicable"),AND($T46&lt;&gt;"Yes",$T46&lt;&gt;"No"),AND($AA46&lt;&gt;"",$AA46&lt;&gt;"Organic",$AA46&lt;&gt;"Local pack / Maps",$AA46&lt;&gt;"Paid search",$AA46&lt;&gt;"Shopping",$AA46&lt;&gt;"AI answer",$AA46&lt;&gt;"Marketplace",$AA46&lt;&gt;"Directory",$AA46&lt;&gt;"Other")),"UNSUPPORTED_CONTROLLED_VALUE",IF(AND($B46="Active",$I46="Inactive"),"INVALID_SCOPE_COMBINATION",IF($X46="DUPLICATE ACTIVE ASSIGNMENT","INVALID_SCOPE_COMBINATION",IF(AND($L46="Not applicable",$R46&lt;&gt;"No"),"INVALID_SCOPE_COMBINATION",IF(AND($M46="No",$S46&lt;&gt;"Not applicable"),"INVALID_LOCATION_EVIDENCE",IF(AND($M46="Yes",$S46="Not applicable"),"INVALID_LOCATION_EVIDENCE",""))))))))</f>
        <v/>
      </c>
    </row>
    <row r="47" spans="1:37">
      <c r="A47" s="7"/>
      <c r="B47" s="7"/>
      <c r="C47" s="7"/>
      <c r="D47" s="7"/>
      <c r="E47" s="6" t="str">
        <f>IF($A47="","",IFERROR(INDEX('Competitor Register'!$B$2:$B$101,MATCH($D47,'Competitor Register'!$A$2:$A$101,0)),""))</f>
        <v/>
      </c>
      <c r="F47" s="6" t="str">
        <f>IF($A47="","",IFERROR(INDEX('Competitor Register'!$C$2:$C$101,MATCH($D47,'Competitor Register'!$A$2:$A$101,0)),""))</f>
        <v/>
      </c>
      <c r="G47" s="6" t="str">
        <f>IF($A47="","",IFERROR(INDEX('Competitor Register'!$D$2:$D$101,MATCH($D47,'Competitor Register'!$A$2:$A$101,0)),""))</f>
        <v/>
      </c>
      <c r="H47" s="7"/>
      <c r="I47" s="6" t="str">
        <f>IF($A47="","",IFERROR(INDEX('Market Location Map'!$B$2:$B$101,MATCH($H47,'Market Location Map'!$A$2:$A$101,0)),""))</f>
        <v/>
      </c>
      <c r="J47" s="6" t="str">
        <f>IF($A47="","",IFERROR(INDEX('Market Location Map'!$D$2:$D$101,MATCH($H47,'Market Location Map'!$A$2:$A$101,0)),""))</f>
        <v/>
      </c>
      <c r="K47" s="6" t="str">
        <f>IF($A47="","",IFERROR(INDEX('Market Location Map'!$I$2:$I$101,MATCH($H47,'Market Location Map'!$A$2:$A$101,0)),""))</f>
        <v/>
      </c>
      <c r="L47" s="6" t="str">
        <f>IF($A47="","",IFERROR(INDEX('Market Location Map'!$F$2:$F$101,MATCH($H47,'Market Location Map'!$A$2:$A$101,0)),""))</f>
        <v/>
      </c>
      <c r="M47" s="6" t="str">
        <f>IF($A47="","",IF($K47="","No","Yes"))</f>
        <v/>
      </c>
      <c r="N47" s="7"/>
      <c r="O47" s="7"/>
      <c r="P47" s="7"/>
      <c r="Q47" s="7"/>
      <c r="R47" s="7"/>
      <c r="S47" s="7"/>
      <c r="T47" s="7"/>
      <c r="U47" s="6" t="str">
        <f>IF($A47="","",IF($AK47&lt;&gt;"","INVALID INPUT",IF($G47="Unresolved","UNRESOLVED",IF(OR($F47="Discovery intermediary",$F47="Reference entity"),"CONTEXT / REFERENCE ONLY",IF(OR($N47="No",$O47="No"),"EXCLUDED",IF(OR($N47="Unknown",$O47="Unknown"),"UNRESOLVED",IF($P47="No","EXCLUDED",IF($P47="Unknown","UNRESOLVED",IF(AND($AG47&lt;&gt;"",$AH47&lt;&gt;"",$AI47&lt;&gt;""),"ENTERPRISE + MARKET + LOCATION",IF(AND($AG47&lt;&gt;"",$AH47&lt;&gt;""),"ENTERPRISE + MARKET",IF(AND($AG47&lt;&gt;"",$AI47&lt;&gt;""),"ENTERPRISE + LOCATION",IF(AND($AH47&lt;&gt;"",$AI47&lt;&gt;""),"MARKET + LOCATION",IF($AG47&lt;&gt;"","ENTERPRISE",IF($AH47&lt;&gt;"","MARKET",IF($AI47&lt;&gt;"","LOCATION",IF($L47="Unresolved","UNRESOLVED",IF($AJ47="Yes","UNRESOLVED",IF($T47="Yes","CONTEXT / REFERENCE ONLY","EXCLUDED"))))))))))))))))))</f>
        <v/>
      </c>
      <c r="V47" s="6" t="str">
        <f>IF($A47="","",IF($AK47&lt;&gt;"",$AK47,IF($G47="Unresolved","IDENTITY_BOUNDARY_UNRESOLVED",IF(OR($F47="Discovery intermediary",$F47="Reference entity"),"NON_COMMERCIAL_CONTEXT",IF(OR($N47="No",$O47="No"),"NO_COMMERCIAL_SUBSTITUTION",IF(OR($N47="Unknown",$O47="Unknown"),"SUBSTITUTION_EVIDENCE_MISSING",IF($P47="No","SERVICEABILITY_MISMATCH",IF($P47="Unknown","SERVICEABILITY_EVIDENCE_MISSING",IF(AND($U47&lt;&gt;"UNRESOLVED",$U47&lt;&gt;"EXCLUDED",$U47&lt;&gt;"CONTEXT / REFERENCE ONLY",$U47&lt;&gt;"INVALID INPUT",$AJ47="Yes"),"CONFIRMED_LAYER_WITH_OPEN_EVIDENCE",IF(AND($U47&lt;&gt;"UNRESOLVED",$U47&lt;&gt;"EXCLUDED",$U47&lt;&gt;"CONTEXT / REFERENCE ONLY",$U47&lt;&gt;"INVALID INPUT"),"CONFIRMED_LAYER_ASSIGNMENT",IF($L47="Unresolved","MARKET_BOUNDARY_UNRESOLVED",IF($AJ47="Yes","LAYER_EVIDENCE_MISSING",IF($T47="Yes","NO_LAYER_RELEVANCE_CONTEXT","NO_LAYER_RELEVANCE")))))))))))))</f>
        <v/>
      </c>
      <c r="W47" s="6" t="str">
        <f>IF($A47="","",IFERROR(VLOOKUP($V47,'Controlled Vocabulary'!$M$2:$N$18,2,FALSE),"Review the record."))</f>
        <v/>
      </c>
      <c r="X47" s="6" t="str">
        <f>IF($A47="","",IF($AF47="","",IF(COUNTIF($AF$2:$AF$201,$AF47)&gt;1,"DUPLICATE ACTIVE ASSIGNMENT","")))</f>
        <v/>
      </c>
      <c r="Y47" s="7"/>
      <c r="Z47" s="7"/>
      <c r="AA47" s="7"/>
      <c r="AB47" s="7"/>
      <c r="AC47" s="8"/>
      <c r="AD47" s="7"/>
      <c r="AE47" s="7"/>
      <c r="AF47" s="6" t="str">
        <f>IF($A47="","",IF(AND($B47="Active",$D47&lt;&gt;"",$H47&lt;&gt;""),$D47&amp;"|"&amp;$H47,""))</f>
        <v/>
      </c>
      <c r="AG47" s="6" t="str">
        <f>IF($A47="","",IF($Q47="Yes","ENTERPRISE",""))</f>
        <v/>
      </c>
      <c r="AH47" s="6" t="str">
        <f>IF($A47="","",IF(AND($J47&lt;&gt;"",$L47="Resolved",$R47="Yes"),"MARKET",""))</f>
        <v/>
      </c>
      <c r="AI47" s="6" t="str">
        <f>IF($A47="","",IF(AND($K47&lt;&gt;"",$S47="Yes"),"LOCATION",""))</f>
        <v/>
      </c>
      <c r="AJ47" s="6" t="str">
        <f>IF($A47="","",IF(OR($Q47="Unknown",AND($J47&lt;&gt;"",OR($L47="Unresolved",$R47="Unknown")),AND($K47&lt;&gt;"",$S47="Unknown")),"Yes","No"))</f>
        <v/>
      </c>
      <c r="AK47" s="6" t="str">
        <f>IF($A47="","",IF(OR($A47="",$B47="",$D47="",$E47="",$F47="",$G47="",$H47="",$I47="",$L47="",$N47="",$O47="",$P47="",$Q47="",$R47="",$S47="",$T47=""),"INVALID_REQUIRED_INPUT",IF(OR(AND($B47&lt;&gt;"Active",$B47&lt;&gt;"Superseded"),AND($F47&lt;&gt;"Commercial provider",$F47&lt;&gt;"Discovery intermediary",$F47&lt;&gt;"Reference entity"),AND($G47&lt;&gt;"Resolved",$G47&lt;&gt;"Unresolved"),AND($I47&lt;&gt;"Existing",$I47&lt;&gt;"Planned",$I47&lt;&gt;"Inactive"),AND($L47&lt;&gt;"Resolved",$L47&lt;&gt;"Unresolved",$L47&lt;&gt;"Not applicable"),AND($N47&lt;&gt;"Yes",$N47&lt;&gt;"No",$N47&lt;&gt;"Unknown"),AND($O47&lt;&gt;"Yes",$O47&lt;&gt;"No",$O47&lt;&gt;"Unknown"),AND($P47&lt;&gt;"Yes",$P47&lt;&gt;"No",$P47&lt;&gt;"Unknown"),AND($Q47&lt;&gt;"Yes",$Q47&lt;&gt;"No",$Q47&lt;&gt;"Unknown"),AND($R47&lt;&gt;"Yes",$R47&lt;&gt;"No",$R47&lt;&gt;"Unknown"),AND($S47&lt;&gt;"Yes",$S47&lt;&gt;"No",$S47&lt;&gt;"Unknown",$S47&lt;&gt;"Not applicable"),AND($T47&lt;&gt;"Yes",$T47&lt;&gt;"No"),AND($AA47&lt;&gt;"",$AA47&lt;&gt;"Organic",$AA47&lt;&gt;"Local pack / Maps",$AA47&lt;&gt;"Paid search",$AA47&lt;&gt;"Shopping",$AA47&lt;&gt;"AI answer",$AA47&lt;&gt;"Marketplace",$AA47&lt;&gt;"Directory",$AA47&lt;&gt;"Other")),"UNSUPPORTED_CONTROLLED_VALUE",IF(AND($B47="Active",$I47="Inactive"),"INVALID_SCOPE_COMBINATION",IF($X47="DUPLICATE ACTIVE ASSIGNMENT","INVALID_SCOPE_COMBINATION",IF(AND($L47="Not applicable",$R47&lt;&gt;"No"),"INVALID_SCOPE_COMBINATION",IF(AND($M47="No",$S47&lt;&gt;"Not applicable"),"INVALID_LOCATION_EVIDENCE",IF(AND($M47="Yes",$S47="Not applicable"),"INVALID_LOCATION_EVIDENCE",""))))))))</f>
        <v/>
      </c>
    </row>
    <row r="48" spans="1:37">
      <c r="A48" s="7"/>
      <c r="B48" s="7"/>
      <c r="C48" s="7"/>
      <c r="D48" s="7"/>
      <c r="E48" s="6" t="str">
        <f>IF($A48="","",IFERROR(INDEX('Competitor Register'!$B$2:$B$101,MATCH($D48,'Competitor Register'!$A$2:$A$101,0)),""))</f>
        <v/>
      </c>
      <c r="F48" s="6" t="str">
        <f>IF($A48="","",IFERROR(INDEX('Competitor Register'!$C$2:$C$101,MATCH($D48,'Competitor Register'!$A$2:$A$101,0)),""))</f>
        <v/>
      </c>
      <c r="G48" s="6" t="str">
        <f>IF($A48="","",IFERROR(INDEX('Competitor Register'!$D$2:$D$101,MATCH($D48,'Competitor Register'!$A$2:$A$101,0)),""))</f>
        <v/>
      </c>
      <c r="H48" s="7"/>
      <c r="I48" s="6" t="str">
        <f>IF($A48="","",IFERROR(INDEX('Market Location Map'!$B$2:$B$101,MATCH($H48,'Market Location Map'!$A$2:$A$101,0)),""))</f>
        <v/>
      </c>
      <c r="J48" s="6" t="str">
        <f>IF($A48="","",IFERROR(INDEX('Market Location Map'!$D$2:$D$101,MATCH($H48,'Market Location Map'!$A$2:$A$101,0)),""))</f>
        <v/>
      </c>
      <c r="K48" s="6" t="str">
        <f>IF($A48="","",IFERROR(INDEX('Market Location Map'!$I$2:$I$101,MATCH($H48,'Market Location Map'!$A$2:$A$101,0)),""))</f>
        <v/>
      </c>
      <c r="L48" s="6" t="str">
        <f>IF($A48="","",IFERROR(INDEX('Market Location Map'!$F$2:$F$101,MATCH($H48,'Market Location Map'!$A$2:$A$101,0)),""))</f>
        <v/>
      </c>
      <c r="M48" s="6" t="str">
        <f>IF($A48="","",IF($K48="","No","Yes"))</f>
        <v/>
      </c>
      <c r="N48" s="7"/>
      <c r="O48" s="7"/>
      <c r="P48" s="7"/>
      <c r="Q48" s="7"/>
      <c r="R48" s="7"/>
      <c r="S48" s="7"/>
      <c r="T48" s="7"/>
      <c r="U48" s="6" t="str">
        <f>IF($A48="","",IF($AK48&lt;&gt;"","INVALID INPUT",IF($G48="Unresolved","UNRESOLVED",IF(OR($F48="Discovery intermediary",$F48="Reference entity"),"CONTEXT / REFERENCE ONLY",IF(OR($N48="No",$O48="No"),"EXCLUDED",IF(OR($N48="Unknown",$O48="Unknown"),"UNRESOLVED",IF($P48="No","EXCLUDED",IF($P48="Unknown","UNRESOLVED",IF(AND($AG48&lt;&gt;"",$AH48&lt;&gt;"",$AI48&lt;&gt;""),"ENTERPRISE + MARKET + LOCATION",IF(AND($AG48&lt;&gt;"",$AH48&lt;&gt;""),"ENTERPRISE + MARKET",IF(AND($AG48&lt;&gt;"",$AI48&lt;&gt;""),"ENTERPRISE + LOCATION",IF(AND($AH48&lt;&gt;"",$AI48&lt;&gt;""),"MARKET + LOCATION",IF($AG48&lt;&gt;"","ENTERPRISE",IF($AH48&lt;&gt;"","MARKET",IF($AI48&lt;&gt;"","LOCATION",IF($L48="Unresolved","UNRESOLVED",IF($AJ48="Yes","UNRESOLVED",IF($T48="Yes","CONTEXT / REFERENCE ONLY","EXCLUDED"))))))))))))))))))</f>
        <v/>
      </c>
      <c r="V48" s="6" t="str">
        <f>IF($A48="","",IF($AK48&lt;&gt;"",$AK48,IF($G48="Unresolved","IDENTITY_BOUNDARY_UNRESOLVED",IF(OR($F48="Discovery intermediary",$F48="Reference entity"),"NON_COMMERCIAL_CONTEXT",IF(OR($N48="No",$O48="No"),"NO_COMMERCIAL_SUBSTITUTION",IF(OR($N48="Unknown",$O48="Unknown"),"SUBSTITUTION_EVIDENCE_MISSING",IF($P48="No","SERVICEABILITY_MISMATCH",IF($P48="Unknown","SERVICEABILITY_EVIDENCE_MISSING",IF(AND($U48&lt;&gt;"UNRESOLVED",$U48&lt;&gt;"EXCLUDED",$U48&lt;&gt;"CONTEXT / REFERENCE ONLY",$U48&lt;&gt;"INVALID INPUT",$AJ48="Yes"),"CONFIRMED_LAYER_WITH_OPEN_EVIDENCE",IF(AND($U48&lt;&gt;"UNRESOLVED",$U48&lt;&gt;"EXCLUDED",$U48&lt;&gt;"CONTEXT / REFERENCE ONLY",$U48&lt;&gt;"INVALID INPUT"),"CONFIRMED_LAYER_ASSIGNMENT",IF($L48="Unresolved","MARKET_BOUNDARY_UNRESOLVED",IF($AJ48="Yes","LAYER_EVIDENCE_MISSING",IF($T48="Yes","NO_LAYER_RELEVANCE_CONTEXT","NO_LAYER_RELEVANCE")))))))))))))</f>
        <v/>
      </c>
      <c r="W48" s="6" t="str">
        <f>IF($A48="","",IFERROR(VLOOKUP($V48,'Controlled Vocabulary'!$M$2:$N$18,2,FALSE),"Review the record."))</f>
        <v/>
      </c>
      <c r="X48" s="6" t="str">
        <f>IF($A48="","",IF($AF48="","",IF(COUNTIF($AF$2:$AF$201,$AF48)&gt;1,"DUPLICATE ACTIVE ASSIGNMENT","")))</f>
        <v/>
      </c>
      <c r="Y48" s="7"/>
      <c r="Z48" s="7"/>
      <c r="AA48" s="7"/>
      <c r="AB48" s="7"/>
      <c r="AC48" s="8"/>
      <c r="AD48" s="7"/>
      <c r="AE48" s="7"/>
      <c r="AF48" s="6" t="str">
        <f>IF($A48="","",IF(AND($B48="Active",$D48&lt;&gt;"",$H48&lt;&gt;""),$D48&amp;"|"&amp;$H48,""))</f>
        <v/>
      </c>
      <c r="AG48" s="6" t="str">
        <f>IF($A48="","",IF($Q48="Yes","ENTERPRISE",""))</f>
        <v/>
      </c>
      <c r="AH48" s="6" t="str">
        <f>IF($A48="","",IF(AND($J48&lt;&gt;"",$L48="Resolved",$R48="Yes"),"MARKET",""))</f>
        <v/>
      </c>
      <c r="AI48" s="6" t="str">
        <f>IF($A48="","",IF(AND($K48&lt;&gt;"",$S48="Yes"),"LOCATION",""))</f>
        <v/>
      </c>
      <c r="AJ48" s="6" t="str">
        <f>IF($A48="","",IF(OR($Q48="Unknown",AND($J48&lt;&gt;"",OR($L48="Unresolved",$R48="Unknown")),AND($K48&lt;&gt;"",$S48="Unknown")),"Yes","No"))</f>
        <v/>
      </c>
      <c r="AK48" s="6" t="str">
        <f>IF($A48="","",IF(OR($A48="",$B48="",$D48="",$E48="",$F48="",$G48="",$H48="",$I48="",$L48="",$N48="",$O48="",$P48="",$Q48="",$R48="",$S48="",$T48=""),"INVALID_REQUIRED_INPUT",IF(OR(AND($B48&lt;&gt;"Active",$B48&lt;&gt;"Superseded"),AND($F48&lt;&gt;"Commercial provider",$F48&lt;&gt;"Discovery intermediary",$F48&lt;&gt;"Reference entity"),AND($G48&lt;&gt;"Resolved",$G48&lt;&gt;"Unresolved"),AND($I48&lt;&gt;"Existing",$I48&lt;&gt;"Planned",$I48&lt;&gt;"Inactive"),AND($L48&lt;&gt;"Resolved",$L48&lt;&gt;"Unresolved",$L48&lt;&gt;"Not applicable"),AND($N48&lt;&gt;"Yes",$N48&lt;&gt;"No",$N48&lt;&gt;"Unknown"),AND($O48&lt;&gt;"Yes",$O48&lt;&gt;"No",$O48&lt;&gt;"Unknown"),AND($P48&lt;&gt;"Yes",$P48&lt;&gt;"No",$P48&lt;&gt;"Unknown"),AND($Q48&lt;&gt;"Yes",$Q48&lt;&gt;"No",$Q48&lt;&gt;"Unknown"),AND($R48&lt;&gt;"Yes",$R48&lt;&gt;"No",$R48&lt;&gt;"Unknown"),AND($S48&lt;&gt;"Yes",$S48&lt;&gt;"No",$S48&lt;&gt;"Unknown",$S48&lt;&gt;"Not applicable"),AND($T48&lt;&gt;"Yes",$T48&lt;&gt;"No"),AND($AA48&lt;&gt;"",$AA48&lt;&gt;"Organic",$AA48&lt;&gt;"Local pack / Maps",$AA48&lt;&gt;"Paid search",$AA48&lt;&gt;"Shopping",$AA48&lt;&gt;"AI answer",$AA48&lt;&gt;"Marketplace",$AA48&lt;&gt;"Directory",$AA48&lt;&gt;"Other")),"UNSUPPORTED_CONTROLLED_VALUE",IF(AND($B48="Active",$I48="Inactive"),"INVALID_SCOPE_COMBINATION",IF($X48="DUPLICATE ACTIVE ASSIGNMENT","INVALID_SCOPE_COMBINATION",IF(AND($L48="Not applicable",$R48&lt;&gt;"No"),"INVALID_SCOPE_COMBINATION",IF(AND($M48="No",$S48&lt;&gt;"Not applicable"),"INVALID_LOCATION_EVIDENCE",IF(AND($M48="Yes",$S48="Not applicable"),"INVALID_LOCATION_EVIDENCE",""))))))))</f>
        <v/>
      </c>
    </row>
    <row r="49" spans="1:37">
      <c r="A49" s="7"/>
      <c r="B49" s="7"/>
      <c r="C49" s="7"/>
      <c r="D49" s="7"/>
      <c r="E49" s="6" t="str">
        <f>IF($A49="","",IFERROR(INDEX('Competitor Register'!$B$2:$B$101,MATCH($D49,'Competitor Register'!$A$2:$A$101,0)),""))</f>
        <v/>
      </c>
      <c r="F49" s="6" t="str">
        <f>IF($A49="","",IFERROR(INDEX('Competitor Register'!$C$2:$C$101,MATCH($D49,'Competitor Register'!$A$2:$A$101,0)),""))</f>
        <v/>
      </c>
      <c r="G49" s="6" t="str">
        <f>IF($A49="","",IFERROR(INDEX('Competitor Register'!$D$2:$D$101,MATCH($D49,'Competitor Register'!$A$2:$A$101,0)),""))</f>
        <v/>
      </c>
      <c r="H49" s="7"/>
      <c r="I49" s="6" t="str">
        <f>IF($A49="","",IFERROR(INDEX('Market Location Map'!$B$2:$B$101,MATCH($H49,'Market Location Map'!$A$2:$A$101,0)),""))</f>
        <v/>
      </c>
      <c r="J49" s="6" t="str">
        <f>IF($A49="","",IFERROR(INDEX('Market Location Map'!$D$2:$D$101,MATCH($H49,'Market Location Map'!$A$2:$A$101,0)),""))</f>
        <v/>
      </c>
      <c r="K49" s="6" t="str">
        <f>IF($A49="","",IFERROR(INDEX('Market Location Map'!$I$2:$I$101,MATCH($H49,'Market Location Map'!$A$2:$A$101,0)),""))</f>
        <v/>
      </c>
      <c r="L49" s="6" t="str">
        <f>IF($A49="","",IFERROR(INDEX('Market Location Map'!$F$2:$F$101,MATCH($H49,'Market Location Map'!$A$2:$A$101,0)),""))</f>
        <v/>
      </c>
      <c r="M49" s="6" t="str">
        <f>IF($A49="","",IF($K49="","No","Yes"))</f>
        <v/>
      </c>
      <c r="N49" s="7"/>
      <c r="O49" s="7"/>
      <c r="P49" s="7"/>
      <c r="Q49" s="7"/>
      <c r="R49" s="7"/>
      <c r="S49" s="7"/>
      <c r="T49" s="7"/>
      <c r="U49" s="6" t="str">
        <f>IF($A49="","",IF($AK49&lt;&gt;"","INVALID INPUT",IF($G49="Unresolved","UNRESOLVED",IF(OR($F49="Discovery intermediary",$F49="Reference entity"),"CONTEXT / REFERENCE ONLY",IF(OR($N49="No",$O49="No"),"EXCLUDED",IF(OR($N49="Unknown",$O49="Unknown"),"UNRESOLVED",IF($P49="No","EXCLUDED",IF($P49="Unknown","UNRESOLVED",IF(AND($AG49&lt;&gt;"",$AH49&lt;&gt;"",$AI49&lt;&gt;""),"ENTERPRISE + MARKET + LOCATION",IF(AND($AG49&lt;&gt;"",$AH49&lt;&gt;""),"ENTERPRISE + MARKET",IF(AND($AG49&lt;&gt;"",$AI49&lt;&gt;""),"ENTERPRISE + LOCATION",IF(AND($AH49&lt;&gt;"",$AI49&lt;&gt;""),"MARKET + LOCATION",IF($AG49&lt;&gt;"","ENTERPRISE",IF($AH49&lt;&gt;"","MARKET",IF($AI49&lt;&gt;"","LOCATION",IF($L49="Unresolved","UNRESOLVED",IF($AJ49="Yes","UNRESOLVED",IF($T49="Yes","CONTEXT / REFERENCE ONLY","EXCLUDED"))))))))))))))))))</f>
        <v/>
      </c>
      <c r="V49" s="6" t="str">
        <f>IF($A49="","",IF($AK49&lt;&gt;"",$AK49,IF($G49="Unresolved","IDENTITY_BOUNDARY_UNRESOLVED",IF(OR($F49="Discovery intermediary",$F49="Reference entity"),"NON_COMMERCIAL_CONTEXT",IF(OR($N49="No",$O49="No"),"NO_COMMERCIAL_SUBSTITUTION",IF(OR($N49="Unknown",$O49="Unknown"),"SUBSTITUTION_EVIDENCE_MISSING",IF($P49="No","SERVICEABILITY_MISMATCH",IF($P49="Unknown","SERVICEABILITY_EVIDENCE_MISSING",IF(AND($U49&lt;&gt;"UNRESOLVED",$U49&lt;&gt;"EXCLUDED",$U49&lt;&gt;"CONTEXT / REFERENCE ONLY",$U49&lt;&gt;"INVALID INPUT",$AJ49="Yes"),"CONFIRMED_LAYER_WITH_OPEN_EVIDENCE",IF(AND($U49&lt;&gt;"UNRESOLVED",$U49&lt;&gt;"EXCLUDED",$U49&lt;&gt;"CONTEXT / REFERENCE ONLY",$U49&lt;&gt;"INVALID INPUT"),"CONFIRMED_LAYER_ASSIGNMENT",IF($L49="Unresolved","MARKET_BOUNDARY_UNRESOLVED",IF($AJ49="Yes","LAYER_EVIDENCE_MISSING",IF($T49="Yes","NO_LAYER_RELEVANCE_CONTEXT","NO_LAYER_RELEVANCE")))))))))))))</f>
        <v/>
      </c>
      <c r="W49" s="6" t="str">
        <f>IF($A49="","",IFERROR(VLOOKUP($V49,'Controlled Vocabulary'!$M$2:$N$18,2,FALSE),"Review the record."))</f>
        <v/>
      </c>
      <c r="X49" s="6" t="str">
        <f>IF($A49="","",IF($AF49="","",IF(COUNTIF($AF$2:$AF$201,$AF49)&gt;1,"DUPLICATE ACTIVE ASSIGNMENT","")))</f>
        <v/>
      </c>
      <c r="Y49" s="7"/>
      <c r="Z49" s="7"/>
      <c r="AA49" s="7"/>
      <c r="AB49" s="7"/>
      <c r="AC49" s="8"/>
      <c r="AD49" s="7"/>
      <c r="AE49" s="7"/>
      <c r="AF49" s="6" t="str">
        <f>IF($A49="","",IF(AND($B49="Active",$D49&lt;&gt;"",$H49&lt;&gt;""),$D49&amp;"|"&amp;$H49,""))</f>
        <v/>
      </c>
      <c r="AG49" s="6" t="str">
        <f>IF($A49="","",IF($Q49="Yes","ENTERPRISE",""))</f>
        <v/>
      </c>
      <c r="AH49" s="6" t="str">
        <f>IF($A49="","",IF(AND($J49&lt;&gt;"",$L49="Resolved",$R49="Yes"),"MARKET",""))</f>
        <v/>
      </c>
      <c r="AI49" s="6" t="str">
        <f>IF($A49="","",IF(AND($K49&lt;&gt;"",$S49="Yes"),"LOCATION",""))</f>
        <v/>
      </c>
      <c r="AJ49" s="6" t="str">
        <f>IF($A49="","",IF(OR($Q49="Unknown",AND($J49&lt;&gt;"",OR($L49="Unresolved",$R49="Unknown")),AND($K49&lt;&gt;"",$S49="Unknown")),"Yes","No"))</f>
        <v/>
      </c>
      <c r="AK49" s="6" t="str">
        <f>IF($A49="","",IF(OR($A49="",$B49="",$D49="",$E49="",$F49="",$G49="",$H49="",$I49="",$L49="",$N49="",$O49="",$P49="",$Q49="",$R49="",$S49="",$T49=""),"INVALID_REQUIRED_INPUT",IF(OR(AND($B49&lt;&gt;"Active",$B49&lt;&gt;"Superseded"),AND($F49&lt;&gt;"Commercial provider",$F49&lt;&gt;"Discovery intermediary",$F49&lt;&gt;"Reference entity"),AND($G49&lt;&gt;"Resolved",$G49&lt;&gt;"Unresolved"),AND($I49&lt;&gt;"Existing",$I49&lt;&gt;"Planned",$I49&lt;&gt;"Inactive"),AND($L49&lt;&gt;"Resolved",$L49&lt;&gt;"Unresolved",$L49&lt;&gt;"Not applicable"),AND($N49&lt;&gt;"Yes",$N49&lt;&gt;"No",$N49&lt;&gt;"Unknown"),AND($O49&lt;&gt;"Yes",$O49&lt;&gt;"No",$O49&lt;&gt;"Unknown"),AND($P49&lt;&gt;"Yes",$P49&lt;&gt;"No",$P49&lt;&gt;"Unknown"),AND($Q49&lt;&gt;"Yes",$Q49&lt;&gt;"No",$Q49&lt;&gt;"Unknown"),AND($R49&lt;&gt;"Yes",$R49&lt;&gt;"No",$R49&lt;&gt;"Unknown"),AND($S49&lt;&gt;"Yes",$S49&lt;&gt;"No",$S49&lt;&gt;"Unknown",$S49&lt;&gt;"Not applicable"),AND($T49&lt;&gt;"Yes",$T49&lt;&gt;"No"),AND($AA49&lt;&gt;"",$AA49&lt;&gt;"Organic",$AA49&lt;&gt;"Local pack / Maps",$AA49&lt;&gt;"Paid search",$AA49&lt;&gt;"Shopping",$AA49&lt;&gt;"AI answer",$AA49&lt;&gt;"Marketplace",$AA49&lt;&gt;"Directory",$AA49&lt;&gt;"Other")),"UNSUPPORTED_CONTROLLED_VALUE",IF(AND($B49="Active",$I49="Inactive"),"INVALID_SCOPE_COMBINATION",IF($X49="DUPLICATE ACTIVE ASSIGNMENT","INVALID_SCOPE_COMBINATION",IF(AND($L49="Not applicable",$R49&lt;&gt;"No"),"INVALID_SCOPE_COMBINATION",IF(AND($M49="No",$S49&lt;&gt;"Not applicable"),"INVALID_LOCATION_EVIDENCE",IF(AND($M49="Yes",$S49="Not applicable"),"INVALID_LOCATION_EVIDENCE",""))))))))</f>
        <v/>
      </c>
    </row>
    <row r="50" spans="1:37">
      <c r="A50" s="7"/>
      <c r="B50" s="7"/>
      <c r="C50" s="7"/>
      <c r="D50" s="7"/>
      <c r="E50" s="6" t="str">
        <f>IF($A50="","",IFERROR(INDEX('Competitor Register'!$B$2:$B$101,MATCH($D50,'Competitor Register'!$A$2:$A$101,0)),""))</f>
        <v/>
      </c>
      <c r="F50" s="6" t="str">
        <f>IF($A50="","",IFERROR(INDEX('Competitor Register'!$C$2:$C$101,MATCH($D50,'Competitor Register'!$A$2:$A$101,0)),""))</f>
        <v/>
      </c>
      <c r="G50" s="6" t="str">
        <f>IF($A50="","",IFERROR(INDEX('Competitor Register'!$D$2:$D$101,MATCH($D50,'Competitor Register'!$A$2:$A$101,0)),""))</f>
        <v/>
      </c>
      <c r="H50" s="7"/>
      <c r="I50" s="6" t="str">
        <f>IF($A50="","",IFERROR(INDEX('Market Location Map'!$B$2:$B$101,MATCH($H50,'Market Location Map'!$A$2:$A$101,0)),""))</f>
        <v/>
      </c>
      <c r="J50" s="6" t="str">
        <f>IF($A50="","",IFERROR(INDEX('Market Location Map'!$D$2:$D$101,MATCH($H50,'Market Location Map'!$A$2:$A$101,0)),""))</f>
        <v/>
      </c>
      <c r="K50" s="6" t="str">
        <f>IF($A50="","",IFERROR(INDEX('Market Location Map'!$I$2:$I$101,MATCH($H50,'Market Location Map'!$A$2:$A$101,0)),""))</f>
        <v/>
      </c>
      <c r="L50" s="6" t="str">
        <f>IF($A50="","",IFERROR(INDEX('Market Location Map'!$F$2:$F$101,MATCH($H50,'Market Location Map'!$A$2:$A$101,0)),""))</f>
        <v/>
      </c>
      <c r="M50" s="6" t="str">
        <f>IF($A50="","",IF($K50="","No","Yes"))</f>
        <v/>
      </c>
      <c r="N50" s="7"/>
      <c r="O50" s="7"/>
      <c r="P50" s="7"/>
      <c r="Q50" s="7"/>
      <c r="R50" s="7"/>
      <c r="S50" s="7"/>
      <c r="T50" s="7"/>
      <c r="U50" s="6" t="str">
        <f>IF($A50="","",IF($AK50&lt;&gt;"","INVALID INPUT",IF($G50="Unresolved","UNRESOLVED",IF(OR($F50="Discovery intermediary",$F50="Reference entity"),"CONTEXT / REFERENCE ONLY",IF(OR($N50="No",$O50="No"),"EXCLUDED",IF(OR($N50="Unknown",$O50="Unknown"),"UNRESOLVED",IF($P50="No","EXCLUDED",IF($P50="Unknown","UNRESOLVED",IF(AND($AG50&lt;&gt;"",$AH50&lt;&gt;"",$AI50&lt;&gt;""),"ENTERPRISE + MARKET + LOCATION",IF(AND($AG50&lt;&gt;"",$AH50&lt;&gt;""),"ENTERPRISE + MARKET",IF(AND($AG50&lt;&gt;"",$AI50&lt;&gt;""),"ENTERPRISE + LOCATION",IF(AND($AH50&lt;&gt;"",$AI50&lt;&gt;""),"MARKET + LOCATION",IF($AG50&lt;&gt;"","ENTERPRISE",IF($AH50&lt;&gt;"","MARKET",IF($AI50&lt;&gt;"","LOCATION",IF($L50="Unresolved","UNRESOLVED",IF($AJ50="Yes","UNRESOLVED",IF($T50="Yes","CONTEXT / REFERENCE ONLY","EXCLUDED"))))))))))))))))))</f>
        <v/>
      </c>
      <c r="V50" s="6" t="str">
        <f>IF($A50="","",IF($AK50&lt;&gt;"",$AK50,IF($G50="Unresolved","IDENTITY_BOUNDARY_UNRESOLVED",IF(OR($F50="Discovery intermediary",$F50="Reference entity"),"NON_COMMERCIAL_CONTEXT",IF(OR($N50="No",$O50="No"),"NO_COMMERCIAL_SUBSTITUTION",IF(OR($N50="Unknown",$O50="Unknown"),"SUBSTITUTION_EVIDENCE_MISSING",IF($P50="No","SERVICEABILITY_MISMATCH",IF($P50="Unknown","SERVICEABILITY_EVIDENCE_MISSING",IF(AND($U50&lt;&gt;"UNRESOLVED",$U50&lt;&gt;"EXCLUDED",$U50&lt;&gt;"CONTEXT / REFERENCE ONLY",$U50&lt;&gt;"INVALID INPUT",$AJ50="Yes"),"CONFIRMED_LAYER_WITH_OPEN_EVIDENCE",IF(AND($U50&lt;&gt;"UNRESOLVED",$U50&lt;&gt;"EXCLUDED",$U50&lt;&gt;"CONTEXT / REFERENCE ONLY",$U50&lt;&gt;"INVALID INPUT"),"CONFIRMED_LAYER_ASSIGNMENT",IF($L50="Unresolved","MARKET_BOUNDARY_UNRESOLVED",IF($AJ50="Yes","LAYER_EVIDENCE_MISSING",IF($T50="Yes","NO_LAYER_RELEVANCE_CONTEXT","NO_LAYER_RELEVANCE")))))))))))))</f>
        <v/>
      </c>
      <c r="W50" s="6" t="str">
        <f>IF($A50="","",IFERROR(VLOOKUP($V50,'Controlled Vocabulary'!$M$2:$N$18,2,FALSE),"Review the record."))</f>
        <v/>
      </c>
      <c r="X50" s="6" t="str">
        <f>IF($A50="","",IF($AF50="","",IF(COUNTIF($AF$2:$AF$201,$AF50)&gt;1,"DUPLICATE ACTIVE ASSIGNMENT","")))</f>
        <v/>
      </c>
      <c r="Y50" s="7"/>
      <c r="Z50" s="7"/>
      <c r="AA50" s="7"/>
      <c r="AB50" s="7"/>
      <c r="AC50" s="8"/>
      <c r="AD50" s="7"/>
      <c r="AE50" s="7"/>
      <c r="AF50" s="6" t="str">
        <f>IF($A50="","",IF(AND($B50="Active",$D50&lt;&gt;"",$H50&lt;&gt;""),$D50&amp;"|"&amp;$H50,""))</f>
        <v/>
      </c>
      <c r="AG50" s="6" t="str">
        <f>IF($A50="","",IF($Q50="Yes","ENTERPRISE",""))</f>
        <v/>
      </c>
      <c r="AH50" s="6" t="str">
        <f>IF($A50="","",IF(AND($J50&lt;&gt;"",$L50="Resolved",$R50="Yes"),"MARKET",""))</f>
        <v/>
      </c>
      <c r="AI50" s="6" t="str">
        <f>IF($A50="","",IF(AND($K50&lt;&gt;"",$S50="Yes"),"LOCATION",""))</f>
        <v/>
      </c>
      <c r="AJ50" s="6" t="str">
        <f>IF($A50="","",IF(OR($Q50="Unknown",AND($J50&lt;&gt;"",OR($L50="Unresolved",$R50="Unknown")),AND($K50&lt;&gt;"",$S50="Unknown")),"Yes","No"))</f>
        <v/>
      </c>
      <c r="AK50" s="6" t="str">
        <f>IF($A50="","",IF(OR($A50="",$B50="",$D50="",$E50="",$F50="",$G50="",$H50="",$I50="",$L50="",$N50="",$O50="",$P50="",$Q50="",$R50="",$S50="",$T50=""),"INVALID_REQUIRED_INPUT",IF(OR(AND($B50&lt;&gt;"Active",$B50&lt;&gt;"Superseded"),AND($F50&lt;&gt;"Commercial provider",$F50&lt;&gt;"Discovery intermediary",$F50&lt;&gt;"Reference entity"),AND($G50&lt;&gt;"Resolved",$G50&lt;&gt;"Unresolved"),AND($I50&lt;&gt;"Existing",$I50&lt;&gt;"Planned",$I50&lt;&gt;"Inactive"),AND($L50&lt;&gt;"Resolved",$L50&lt;&gt;"Unresolved",$L50&lt;&gt;"Not applicable"),AND($N50&lt;&gt;"Yes",$N50&lt;&gt;"No",$N50&lt;&gt;"Unknown"),AND($O50&lt;&gt;"Yes",$O50&lt;&gt;"No",$O50&lt;&gt;"Unknown"),AND($P50&lt;&gt;"Yes",$P50&lt;&gt;"No",$P50&lt;&gt;"Unknown"),AND($Q50&lt;&gt;"Yes",$Q50&lt;&gt;"No",$Q50&lt;&gt;"Unknown"),AND($R50&lt;&gt;"Yes",$R50&lt;&gt;"No",$R50&lt;&gt;"Unknown"),AND($S50&lt;&gt;"Yes",$S50&lt;&gt;"No",$S50&lt;&gt;"Unknown",$S50&lt;&gt;"Not applicable"),AND($T50&lt;&gt;"Yes",$T50&lt;&gt;"No"),AND($AA50&lt;&gt;"",$AA50&lt;&gt;"Organic",$AA50&lt;&gt;"Local pack / Maps",$AA50&lt;&gt;"Paid search",$AA50&lt;&gt;"Shopping",$AA50&lt;&gt;"AI answer",$AA50&lt;&gt;"Marketplace",$AA50&lt;&gt;"Directory",$AA50&lt;&gt;"Other")),"UNSUPPORTED_CONTROLLED_VALUE",IF(AND($B50="Active",$I50="Inactive"),"INVALID_SCOPE_COMBINATION",IF($X50="DUPLICATE ACTIVE ASSIGNMENT","INVALID_SCOPE_COMBINATION",IF(AND($L50="Not applicable",$R50&lt;&gt;"No"),"INVALID_SCOPE_COMBINATION",IF(AND($M50="No",$S50&lt;&gt;"Not applicable"),"INVALID_LOCATION_EVIDENCE",IF(AND($M50="Yes",$S50="Not applicable"),"INVALID_LOCATION_EVIDENCE",""))))))))</f>
        <v/>
      </c>
    </row>
    <row r="51" spans="1:37">
      <c r="A51" s="7"/>
      <c r="B51" s="7"/>
      <c r="C51" s="7"/>
      <c r="D51" s="7"/>
      <c r="E51" s="6" t="str">
        <f>IF($A51="","",IFERROR(INDEX('Competitor Register'!$B$2:$B$101,MATCH($D51,'Competitor Register'!$A$2:$A$101,0)),""))</f>
        <v/>
      </c>
      <c r="F51" s="6" t="str">
        <f>IF($A51="","",IFERROR(INDEX('Competitor Register'!$C$2:$C$101,MATCH($D51,'Competitor Register'!$A$2:$A$101,0)),""))</f>
        <v/>
      </c>
      <c r="G51" s="6" t="str">
        <f>IF($A51="","",IFERROR(INDEX('Competitor Register'!$D$2:$D$101,MATCH($D51,'Competitor Register'!$A$2:$A$101,0)),""))</f>
        <v/>
      </c>
      <c r="H51" s="7"/>
      <c r="I51" s="6" t="str">
        <f>IF($A51="","",IFERROR(INDEX('Market Location Map'!$B$2:$B$101,MATCH($H51,'Market Location Map'!$A$2:$A$101,0)),""))</f>
        <v/>
      </c>
      <c r="J51" s="6" t="str">
        <f>IF($A51="","",IFERROR(INDEX('Market Location Map'!$D$2:$D$101,MATCH($H51,'Market Location Map'!$A$2:$A$101,0)),""))</f>
        <v/>
      </c>
      <c r="K51" s="6" t="str">
        <f>IF($A51="","",IFERROR(INDEX('Market Location Map'!$I$2:$I$101,MATCH($H51,'Market Location Map'!$A$2:$A$101,0)),""))</f>
        <v/>
      </c>
      <c r="L51" s="6" t="str">
        <f>IF($A51="","",IFERROR(INDEX('Market Location Map'!$F$2:$F$101,MATCH($H51,'Market Location Map'!$A$2:$A$101,0)),""))</f>
        <v/>
      </c>
      <c r="M51" s="6" t="str">
        <f>IF($A51="","",IF($K51="","No","Yes"))</f>
        <v/>
      </c>
      <c r="N51" s="7"/>
      <c r="O51" s="7"/>
      <c r="P51" s="7"/>
      <c r="Q51" s="7"/>
      <c r="R51" s="7"/>
      <c r="S51" s="7"/>
      <c r="T51" s="7"/>
      <c r="U51" s="6" t="str">
        <f>IF($A51="","",IF($AK51&lt;&gt;"","INVALID INPUT",IF($G51="Unresolved","UNRESOLVED",IF(OR($F51="Discovery intermediary",$F51="Reference entity"),"CONTEXT / REFERENCE ONLY",IF(OR($N51="No",$O51="No"),"EXCLUDED",IF(OR($N51="Unknown",$O51="Unknown"),"UNRESOLVED",IF($P51="No","EXCLUDED",IF($P51="Unknown","UNRESOLVED",IF(AND($AG51&lt;&gt;"",$AH51&lt;&gt;"",$AI51&lt;&gt;""),"ENTERPRISE + MARKET + LOCATION",IF(AND($AG51&lt;&gt;"",$AH51&lt;&gt;""),"ENTERPRISE + MARKET",IF(AND($AG51&lt;&gt;"",$AI51&lt;&gt;""),"ENTERPRISE + LOCATION",IF(AND($AH51&lt;&gt;"",$AI51&lt;&gt;""),"MARKET + LOCATION",IF($AG51&lt;&gt;"","ENTERPRISE",IF($AH51&lt;&gt;"","MARKET",IF($AI51&lt;&gt;"","LOCATION",IF($L51="Unresolved","UNRESOLVED",IF($AJ51="Yes","UNRESOLVED",IF($T51="Yes","CONTEXT / REFERENCE ONLY","EXCLUDED"))))))))))))))))))</f>
        <v/>
      </c>
      <c r="V51" s="6" t="str">
        <f>IF($A51="","",IF($AK51&lt;&gt;"",$AK51,IF($G51="Unresolved","IDENTITY_BOUNDARY_UNRESOLVED",IF(OR($F51="Discovery intermediary",$F51="Reference entity"),"NON_COMMERCIAL_CONTEXT",IF(OR($N51="No",$O51="No"),"NO_COMMERCIAL_SUBSTITUTION",IF(OR($N51="Unknown",$O51="Unknown"),"SUBSTITUTION_EVIDENCE_MISSING",IF($P51="No","SERVICEABILITY_MISMATCH",IF($P51="Unknown","SERVICEABILITY_EVIDENCE_MISSING",IF(AND($U51&lt;&gt;"UNRESOLVED",$U51&lt;&gt;"EXCLUDED",$U51&lt;&gt;"CONTEXT / REFERENCE ONLY",$U51&lt;&gt;"INVALID INPUT",$AJ51="Yes"),"CONFIRMED_LAYER_WITH_OPEN_EVIDENCE",IF(AND($U51&lt;&gt;"UNRESOLVED",$U51&lt;&gt;"EXCLUDED",$U51&lt;&gt;"CONTEXT / REFERENCE ONLY",$U51&lt;&gt;"INVALID INPUT"),"CONFIRMED_LAYER_ASSIGNMENT",IF($L51="Unresolved","MARKET_BOUNDARY_UNRESOLVED",IF($AJ51="Yes","LAYER_EVIDENCE_MISSING",IF($T51="Yes","NO_LAYER_RELEVANCE_CONTEXT","NO_LAYER_RELEVANCE")))))))))))))</f>
        <v/>
      </c>
      <c r="W51" s="6" t="str">
        <f>IF($A51="","",IFERROR(VLOOKUP($V51,'Controlled Vocabulary'!$M$2:$N$18,2,FALSE),"Review the record."))</f>
        <v/>
      </c>
      <c r="X51" s="6" t="str">
        <f>IF($A51="","",IF($AF51="","",IF(COUNTIF($AF$2:$AF$201,$AF51)&gt;1,"DUPLICATE ACTIVE ASSIGNMENT","")))</f>
        <v/>
      </c>
      <c r="Y51" s="7"/>
      <c r="Z51" s="7"/>
      <c r="AA51" s="7"/>
      <c r="AB51" s="7"/>
      <c r="AC51" s="8"/>
      <c r="AD51" s="7"/>
      <c r="AE51" s="7"/>
      <c r="AF51" s="6" t="str">
        <f>IF($A51="","",IF(AND($B51="Active",$D51&lt;&gt;"",$H51&lt;&gt;""),$D51&amp;"|"&amp;$H51,""))</f>
        <v/>
      </c>
      <c r="AG51" s="6" t="str">
        <f>IF($A51="","",IF($Q51="Yes","ENTERPRISE",""))</f>
        <v/>
      </c>
      <c r="AH51" s="6" t="str">
        <f>IF($A51="","",IF(AND($J51&lt;&gt;"",$L51="Resolved",$R51="Yes"),"MARKET",""))</f>
        <v/>
      </c>
      <c r="AI51" s="6" t="str">
        <f>IF($A51="","",IF(AND($K51&lt;&gt;"",$S51="Yes"),"LOCATION",""))</f>
        <v/>
      </c>
      <c r="AJ51" s="6" t="str">
        <f>IF($A51="","",IF(OR($Q51="Unknown",AND($J51&lt;&gt;"",OR($L51="Unresolved",$R51="Unknown")),AND($K51&lt;&gt;"",$S51="Unknown")),"Yes","No"))</f>
        <v/>
      </c>
      <c r="AK51" s="6" t="str">
        <f>IF($A51="","",IF(OR($A51="",$B51="",$D51="",$E51="",$F51="",$G51="",$H51="",$I51="",$L51="",$N51="",$O51="",$P51="",$Q51="",$R51="",$S51="",$T51=""),"INVALID_REQUIRED_INPUT",IF(OR(AND($B51&lt;&gt;"Active",$B51&lt;&gt;"Superseded"),AND($F51&lt;&gt;"Commercial provider",$F51&lt;&gt;"Discovery intermediary",$F51&lt;&gt;"Reference entity"),AND($G51&lt;&gt;"Resolved",$G51&lt;&gt;"Unresolved"),AND($I51&lt;&gt;"Existing",$I51&lt;&gt;"Planned",$I51&lt;&gt;"Inactive"),AND($L51&lt;&gt;"Resolved",$L51&lt;&gt;"Unresolved",$L51&lt;&gt;"Not applicable"),AND($N51&lt;&gt;"Yes",$N51&lt;&gt;"No",$N51&lt;&gt;"Unknown"),AND($O51&lt;&gt;"Yes",$O51&lt;&gt;"No",$O51&lt;&gt;"Unknown"),AND($P51&lt;&gt;"Yes",$P51&lt;&gt;"No",$P51&lt;&gt;"Unknown"),AND($Q51&lt;&gt;"Yes",$Q51&lt;&gt;"No",$Q51&lt;&gt;"Unknown"),AND($R51&lt;&gt;"Yes",$R51&lt;&gt;"No",$R51&lt;&gt;"Unknown"),AND($S51&lt;&gt;"Yes",$S51&lt;&gt;"No",$S51&lt;&gt;"Unknown",$S51&lt;&gt;"Not applicable"),AND($T51&lt;&gt;"Yes",$T51&lt;&gt;"No"),AND($AA51&lt;&gt;"",$AA51&lt;&gt;"Organic",$AA51&lt;&gt;"Local pack / Maps",$AA51&lt;&gt;"Paid search",$AA51&lt;&gt;"Shopping",$AA51&lt;&gt;"AI answer",$AA51&lt;&gt;"Marketplace",$AA51&lt;&gt;"Directory",$AA51&lt;&gt;"Other")),"UNSUPPORTED_CONTROLLED_VALUE",IF(AND($B51="Active",$I51="Inactive"),"INVALID_SCOPE_COMBINATION",IF($X51="DUPLICATE ACTIVE ASSIGNMENT","INVALID_SCOPE_COMBINATION",IF(AND($L51="Not applicable",$R51&lt;&gt;"No"),"INVALID_SCOPE_COMBINATION",IF(AND($M51="No",$S51&lt;&gt;"Not applicable"),"INVALID_LOCATION_EVIDENCE",IF(AND($M51="Yes",$S51="Not applicable"),"INVALID_LOCATION_EVIDENCE",""))))))))</f>
        <v/>
      </c>
    </row>
    <row r="52" spans="1:37">
      <c r="A52" s="7"/>
      <c r="B52" s="7"/>
      <c r="C52" s="7"/>
      <c r="D52" s="7"/>
      <c r="E52" s="6" t="str">
        <f>IF($A52="","",IFERROR(INDEX('Competitor Register'!$B$2:$B$101,MATCH($D52,'Competitor Register'!$A$2:$A$101,0)),""))</f>
        <v/>
      </c>
      <c r="F52" s="6" t="str">
        <f>IF($A52="","",IFERROR(INDEX('Competitor Register'!$C$2:$C$101,MATCH($D52,'Competitor Register'!$A$2:$A$101,0)),""))</f>
        <v/>
      </c>
      <c r="G52" s="6" t="str">
        <f>IF($A52="","",IFERROR(INDEX('Competitor Register'!$D$2:$D$101,MATCH($D52,'Competitor Register'!$A$2:$A$101,0)),""))</f>
        <v/>
      </c>
      <c r="H52" s="7"/>
      <c r="I52" s="6" t="str">
        <f>IF($A52="","",IFERROR(INDEX('Market Location Map'!$B$2:$B$101,MATCH($H52,'Market Location Map'!$A$2:$A$101,0)),""))</f>
        <v/>
      </c>
      <c r="J52" s="6" t="str">
        <f>IF($A52="","",IFERROR(INDEX('Market Location Map'!$D$2:$D$101,MATCH($H52,'Market Location Map'!$A$2:$A$101,0)),""))</f>
        <v/>
      </c>
      <c r="K52" s="6" t="str">
        <f>IF($A52="","",IFERROR(INDEX('Market Location Map'!$I$2:$I$101,MATCH($H52,'Market Location Map'!$A$2:$A$101,0)),""))</f>
        <v/>
      </c>
      <c r="L52" s="6" t="str">
        <f>IF($A52="","",IFERROR(INDEX('Market Location Map'!$F$2:$F$101,MATCH($H52,'Market Location Map'!$A$2:$A$101,0)),""))</f>
        <v/>
      </c>
      <c r="M52" s="6" t="str">
        <f>IF($A52="","",IF($K52="","No","Yes"))</f>
        <v/>
      </c>
      <c r="N52" s="7"/>
      <c r="O52" s="7"/>
      <c r="P52" s="7"/>
      <c r="Q52" s="7"/>
      <c r="R52" s="7"/>
      <c r="S52" s="7"/>
      <c r="T52" s="7"/>
      <c r="U52" s="6" t="str">
        <f>IF($A52="","",IF($AK52&lt;&gt;"","INVALID INPUT",IF($G52="Unresolved","UNRESOLVED",IF(OR($F52="Discovery intermediary",$F52="Reference entity"),"CONTEXT / REFERENCE ONLY",IF(OR($N52="No",$O52="No"),"EXCLUDED",IF(OR($N52="Unknown",$O52="Unknown"),"UNRESOLVED",IF($P52="No","EXCLUDED",IF($P52="Unknown","UNRESOLVED",IF(AND($AG52&lt;&gt;"",$AH52&lt;&gt;"",$AI52&lt;&gt;""),"ENTERPRISE + MARKET + LOCATION",IF(AND($AG52&lt;&gt;"",$AH52&lt;&gt;""),"ENTERPRISE + MARKET",IF(AND($AG52&lt;&gt;"",$AI52&lt;&gt;""),"ENTERPRISE + LOCATION",IF(AND($AH52&lt;&gt;"",$AI52&lt;&gt;""),"MARKET + LOCATION",IF($AG52&lt;&gt;"","ENTERPRISE",IF($AH52&lt;&gt;"","MARKET",IF($AI52&lt;&gt;"","LOCATION",IF($L52="Unresolved","UNRESOLVED",IF($AJ52="Yes","UNRESOLVED",IF($T52="Yes","CONTEXT / REFERENCE ONLY","EXCLUDED"))))))))))))))))))</f>
        <v/>
      </c>
      <c r="V52" s="6" t="str">
        <f>IF($A52="","",IF($AK52&lt;&gt;"",$AK52,IF($G52="Unresolved","IDENTITY_BOUNDARY_UNRESOLVED",IF(OR($F52="Discovery intermediary",$F52="Reference entity"),"NON_COMMERCIAL_CONTEXT",IF(OR($N52="No",$O52="No"),"NO_COMMERCIAL_SUBSTITUTION",IF(OR($N52="Unknown",$O52="Unknown"),"SUBSTITUTION_EVIDENCE_MISSING",IF($P52="No","SERVICEABILITY_MISMATCH",IF($P52="Unknown","SERVICEABILITY_EVIDENCE_MISSING",IF(AND($U52&lt;&gt;"UNRESOLVED",$U52&lt;&gt;"EXCLUDED",$U52&lt;&gt;"CONTEXT / REFERENCE ONLY",$U52&lt;&gt;"INVALID INPUT",$AJ52="Yes"),"CONFIRMED_LAYER_WITH_OPEN_EVIDENCE",IF(AND($U52&lt;&gt;"UNRESOLVED",$U52&lt;&gt;"EXCLUDED",$U52&lt;&gt;"CONTEXT / REFERENCE ONLY",$U52&lt;&gt;"INVALID INPUT"),"CONFIRMED_LAYER_ASSIGNMENT",IF($L52="Unresolved","MARKET_BOUNDARY_UNRESOLVED",IF($AJ52="Yes","LAYER_EVIDENCE_MISSING",IF($T52="Yes","NO_LAYER_RELEVANCE_CONTEXT","NO_LAYER_RELEVANCE")))))))))))))</f>
        <v/>
      </c>
      <c r="W52" s="6" t="str">
        <f>IF($A52="","",IFERROR(VLOOKUP($V52,'Controlled Vocabulary'!$M$2:$N$18,2,FALSE),"Review the record."))</f>
        <v/>
      </c>
      <c r="X52" s="6" t="str">
        <f>IF($A52="","",IF($AF52="","",IF(COUNTIF($AF$2:$AF$201,$AF52)&gt;1,"DUPLICATE ACTIVE ASSIGNMENT","")))</f>
        <v/>
      </c>
      <c r="Y52" s="7"/>
      <c r="Z52" s="7"/>
      <c r="AA52" s="7"/>
      <c r="AB52" s="7"/>
      <c r="AC52" s="8"/>
      <c r="AD52" s="7"/>
      <c r="AE52" s="7"/>
      <c r="AF52" s="6" t="str">
        <f>IF($A52="","",IF(AND($B52="Active",$D52&lt;&gt;"",$H52&lt;&gt;""),$D52&amp;"|"&amp;$H52,""))</f>
        <v/>
      </c>
      <c r="AG52" s="6" t="str">
        <f>IF($A52="","",IF($Q52="Yes","ENTERPRISE",""))</f>
        <v/>
      </c>
      <c r="AH52" s="6" t="str">
        <f>IF($A52="","",IF(AND($J52&lt;&gt;"",$L52="Resolved",$R52="Yes"),"MARKET",""))</f>
        <v/>
      </c>
      <c r="AI52" s="6" t="str">
        <f>IF($A52="","",IF(AND($K52&lt;&gt;"",$S52="Yes"),"LOCATION",""))</f>
        <v/>
      </c>
      <c r="AJ52" s="6" t="str">
        <f>IF($A52="","",IF(OR($Q52="Unknown",AND($J52&lt;&gt;"",OR($L52="Unresolved",$R52="Unknown")),AND($K52&lt;&gt;"",$S52="Unknown")),"Yes","No"))</f>
        <v/>
      </c>
      <c r="AK52" s="6" t="str">
        <f>IF($A52="","",IF(OR($A52="",$B52="",$D52="",$E52="",$F52="",$G52="",$H52="",$I52="",$L52="",$N52="",$O52="",$P52="",$Q52="",$R52="",$S52="",$T52=""),"INVALID_REQUIRED_INPUT",IF(OR(AND($B52&lt;&gt;"Active",$B52&lt;&gt;"Superseded"),AND($F52&lt;&gt;"Commercial provider",$F52&lt;&gt;"Discovery intermediary",$F52&lt;&gt;"Reference entity"),AND($G52&lt;&gt;"Resolved",$G52&lt;&gt;"Unresolved"),AND($I52&lt;&gt;"Existing",$I52&lt;&gt;"Planned",$I52&lt;&gt;"Inactive"),AND($L52&lt;&gt;"Resolved",$L52&lt;&gt;"Unresolved",$L52&lt;&gt;"Not applicable"),AND($N52&lt;&gt;"Yes",$N52&lt;&gt;"No",$N52&lt;&gt;"Unknown"),AND($O52&lt;&gt;"Yes",$O52&lt;&gt;"No",$O52&lt;&gt;"Unknown"),AND($P52&lt;&gt;"Yes",$P52&lt;&gt;"No",$P52&lt;&gt;"Unknown"),AND($Q52&lt;&gt;"Yes",$Q52&lt;&gt;"No",$Q52&lt;&gt;"Unknown"),AND($R52&lt;&gt;"Yes",$R52&lt;&gt;"No",$R52&lt;&gt;"Unknown"),AND($S52&lt;&gt;"Yes",$S52&lt;&gt;"No",$S52&lt;&gt;"Unknown",$S52&lt;&gt;"Not applicable"),AND($T52&lt;&gt;"Yes",$T52&lt;&gt;"No"),AND($AA52&lt;&gt;"",$AA52&lt;&gt;"Organic",$AA52&lt;&gt;"Local pack / Maps",$AA52&lt;&gt;"Paid search",$AA52&lt;&gt;"Shopping",$AA52&lt;&gt;"AI answer",$AA52&lt;&gt;"Marketplace",$AA52&lt;&gt;"Directory",$AA52&lt;&gt;"Other")),"UNSUPPORTED_CONTROLLED_VALUE",IF(AND($B52="Active",$I52="Inactive"),"INVALID_SCOPE_COMBINATION",IF($X52="DUPLICATE ACTIVE ASSIGNMENT","INVALID_SCOPE_COMBINATION",IF(AND($L52="Not applicable",$R52&lt;&gt;"No"),"INVALID_SCOPE_COMBINATION",IF(AND($M52="No",$S52&lt;&gt;"Not applicable"),"INVALID_LOCATION_EVIDENCE",IF(AND($M52="Yes",$S52="Not applicable"),"INVALID_LOCATION_EVIDENCE",""))))))))</f>
        <v/>
      </c>
    </row>
    <row r="53" spans="1:37">
      <c r="A53" s="7"/>
      <c r="B53" s="7"/>
      <c r="C53" s="7"/>
      <c r="D53" s="7"/>
      <c r="E53" s="6" t="str">
        <f>IF($A53="","",IFERROR(INDEX('Competitor Register'!$B$2:$B$101,MATCH($D53,'Competitor Register'!$A$2:$A$101,0)),""))</f>
        <v/>
      </c>
      <c r="F53" s="6" t="str">
        <f>IF($A53="","",IFERROR(INDEX('Competitor Register'!$C$2:$C$101,MATCH($D53,'Competitor Register'!$A$2:$A$101,0)),""))</f>
        <v/>
      </c>
      <c r="G53" s="6" t="str">
        <f>IF($A53="","",IFERROR(INDEX('Competitor Register'!$D$2:$D$101,MATCH($D53,'Competitor Register'!$A$2:$A$101,0)),""))</f>
        <v/>
      </c>
      <c r="H53" s="7"/>
      <c r="I53" s="6" t="str">
        <f>IF($A53="","",IFERROR(INDEX('Market Location Map'!$B$2:$B$101,MATCH($H53,'Market Location Map'!$A$2:$A$101,0)),""))</f>
        <v/>
      </c>
      <c r="J53" s="6" t="str">
        <f>IF($A53="","",IFERROR(INDEX('Market Location Map'!$D$2:$D$101,MATCH($H53,'Market Location Map'!$A$2:$A$101,0)),""))</f>
        <v/>
      </c>
      <c r="K53" s="6" t="str">
        <f>IF($A53="","",IFERROR(INDEX('Market Location Map'!$I$2:$I$101,MATCH($H53,'Market Location Map'!$A$2:$A$101,0)),""))</f>
        <v/>
      </c>
      <c r="L53" s="6" t="str">
        <f>IF($A53="","",IFERROR(INDEX('Market Location Map'!$F$2:$F$101,MATCH($H53,'Market Location Map'!$A$2:$A$101,0)),""))</f>
        <v/>
      </c>
      <c r="M53" s="6" t="str">
        <f>IF($A53="","",IF($K53="","No","Yes"))</f>
        <v/>
      </c>
      <c r="N53" s="7"/>
      <c r="O53" s="7"/>
      <c r="P53" s="7"/>
      <c r="Q53" s="7"/>
      <c r="R53" s="7"/>
      <c r="S53" s="7"/>
      <c r="T53" s="7"/>
      <c r="U53" s="6" t="str">
        <f>IF($A53="","",IF($AK53&lt;&gt;"","INVALID INPUT",IF($G53="Unresolved","UNRESOLVED",IF(OR($F53="Discovery intermediary",$F53="Reference entity"),"CONTEXT / REFERENCE ONLY",IF(OR($N53="No",$O53="No"),"EXCLUDED",IF(OR($N53="Unknown",$O53="Unknown"),"UNRESOLVED",IF($P53="No","EXCLUDED",IF($P53="Unknown","UNRESOLVED",IF(AND($AG53&lt;&gt;"",$AH53&lt;&gt;"",$AI53&lt;&gt;""),"ENTERPRISE + MARKET + LOCATION",IF(AND($AG53&lt;&gt;"",$AH53&lt;&gt;""),"ENTERPRISE + MARKET",IF(AND($AG53&lt;&gt;"",$AI53&lt;&gt;""),"ENTERPRISE + LOCATION",IF(AND($AH53&lt;&gt;"",$AI53&lt;&gt;""),"MARKET + LOCATION",IF($AG53&lt;&gt;"","ENTERPRISE",IF($AH53&lt;&gt;"","MARKET",IF($AI53&lt;&gt;"","LOCATION",IF($L53="Unresolved","UNRESOLVED",IF($AJ53="Yes","UNRESOLVED",IF($T53="Yes","CONTEXT / REFERENCE ONLY","EXCLUDED"))))))))))))))))))</f>
        <v/>
      </c>
      <c r="V53" s="6" t="str">
        <f>IF($A53="","",IF($AK53&lt;&gt;"",$AK53,IF($G53="Unresolved","IDENTITY_BOUNDARY_UNRESOLVED",IF(OR($F53="Discovery intermediary",$F53="Reference entity"),"NON_COMMERCIAL_CONTEXT",IF(OR($N53="No",$O53="No"),"NO_COMMERCIAL_SUBSTITUTION",IF(OR($N53="Unknown",$O53="Unknown"),"SUBSTITUTION_EVIDENCE_MISSING",IF($P53="No","SERVICEABILITY_MISMATCH",IF($P53="Unknown","SERVICEABILITY_EVIDENCE_MISSING",IF(AND($U53&lt;&gt;"UNRESOLVED",$U53&lt;&gt;"EXCLUDED",$U53&lt;&gt;"CONTEXT / REFERENCE ONLY",$U53&lt;&gt;"INVALID INPUT",$AJ53="Yes"),"CONFIRMED_LAYER_WITH_OPEN_EVIDENCE",IF(AND($U53&lt;&gt;"UNRESOLVED",$U53&lt;&gt;"EXCLUDED",$U53&lt;&gt;"CONTEXT / REFERENCE ONLY",$U53&lt;&gt;"INVALID INPUT"),"CONFIRMED_LAYER_ASSIGNMENT",IF($L53="Unresolved","MARKET_BOUNDARY_UNRESOLVED",IF($AJ53="Yes","LAYER_EVIDENCE_MISSING",IF($T53="Yes","NO_LAYER_RELEVANCE_CONTEXT","NO_LAYER_RELEVANCE")))))))))))))</f>
        <v/>
      </c>
      <c r="W53" s="6" t="str">
        <f>IF($A53="","",IFERROR(VLOOKUP($V53,'Controlled Vocabulary'!$M$2:$N$18,2,FALSE),"Review the record."))</f>
        <v/>
      </c>
      <c r="X53" s="6" t="str">
        <f>IF($A53="","",IF($AF53="","",IF(COUNTIF($AF$2:$AF$201,$AF53)&gt;1,"DUPLICATE ACTIVE ASSIGNMENT","")))</f>
        <v/>
      </c>
      <c r="Y53" s="7"/>
      <c r="Z53" s="7"/>
      <c r="AA53" s="7"/>
      <c r="AB53" s="7"/>
      <c r="AC53" s="8"/>
      <c r="AD53" s="7"/>
      <c r="AE53" s="7"/>
      <c r="AF53" s="6" t="str">
        <f>IF($A53="","",IF(AND($B53="Active",$D53&lt;&gt;"",$H53&lt;&gt;""),$D53&amp;"|"&amp;$H53,""))</f>
        <v/>
      </c>
      <c r="AG53" s="6" t="str">
        <f>IF($A53="","",IF($Q53="Yes","ENTERPRISE",""))</f>
        <v/>
      </c>
      <c r="AH53" s="6" t="str">
        <f>IF($A53="","",IF(AND($J53&lt;&gt;"",$L53="Resolved",$R53="Yes"),"MARKET",""))</f>
        <v/>
      </c>
      <c r="AI53" s="6" t="str">
        <f>IF($A53="","",IF(AND($K53&lt;&gt;"",$S53="Yes"),"LOCATION",""))</f>
        <v/>
      </c>
      <c r="AJ53" s="6" t="str">
        <f>IF($A53="","",IF(OR($Q53="Unknown",AND($J53&lt;&gt;"",OR($L53="Unresolved",$R53="Unknown")),AND($K53&lt;&gt;"",$S53="Unknown")),"Yes","No"))</f>
        <v/>
      </c>
      <c r="AK53" s="6" t="str">
        <f>IF($A53="","",IF(OR($A53="",$B53="",$D53="",$E53="",$F53="",$G53="",$H53="",$I53="",$L53="",$N53="",$O53="",$P53="",$Q53="",$R53="",$S53="",$T53=""),"INVALID_REQUIRED_INPUT",IF(OR(AND($B53&lt;&gt;"Active",$B53&lt;&gt;"Superseded"),AND($F53&lt;&gt;"Commercial provider",$F53&lt;&gt;"Discovery intermediary",$F53&lt;&gt;"Reference entity"),AND($G53&lt;&gt;"Resolved",$G53&lt;&gt;"Unresolved"),AND($I53&lt;&gt;"Existing",$I53&lt;&gt;"Planned",$I53&lt;&gt;"Inactive"),AND($L53&lt;&gt;"Resolved",$L53&lt;&gt;"Unresolved",$L53&lt;&gt;"Not applicable"),AND($N53&lt;&gt;"Yes",$N53&lt;&gt;"No",$N53&lt;&gt;"Unknown"),AND($O53&lt;&gt;"Yes",$O53&lt;&gt;"No",$O53&lt;&gt;"Unknown"),AND($P53&lt;&gt;"Yes",$P53&lt;&gt;"No",$P53&lt;&gt;"Unknown"),AND($Q53&lt;&gt;"Yes",$Q53&lt;&gt;"No",$Q53&lt;&gt;"Unknown"),AND($R53&lt;&gt;"Yes",$R53&lt;&gt;"No",$R53&lt;&gt;"Unknown"),AND($S53&lt;&gt;"Yes",$S53&lt;&gt;"No",$S53&lt;&gt;"Unknown",$S53&lt;&gt;"Not applicable"),AND($T53&lt;&gt;"Yes",$T53&lt;&gt;"No"),AND($AA53&lt;&gt;"",$AA53&lt;&gt;"Organic",$AA53&lt;&gt;"Local pack / Maps",$AA53&lt;&gt;"Paid search",$AA53&lt;&gt;"Shopping",$AA53&lt;&gt;"AI answer",$AA53&lt;&gt;"Marketplace",$AA53&lt;&gt;"Directory",$AA53&lt;&gt;"Other")),"UNSUPPORTED_CONTROLLED_VALUE",IF(AND($B53="Active",$I53="Inactive"),"INVALID_SCOPE_COMBINATION",IF($X53="DUPLICATE ACTIVE ASSIGNMENT","INVALID_SCOPE_COMBINATION",IF(AND($L53="Not applicable",$R53&lt;&gt;"No"),"INVALID_SCOPE_COMBINATION",IF(AND($M53="No",$S53&lt;&gt;"Not applicable"),"INVALID_LOCATION_EVIDENCE",IF(AND($M53="Yes",$S53="Not applicable"),"INVALID_LOCATION_EVIDENCE",""))))))))</f>
        <v/>
      </c>
    </row>
    <row r="54" spans="1:37">
      <c r="A54" s="7"/>
      <c r="B54" s="7"/>
      <c r="C54" s="7"/>
      <c r="D54" s="7"/>
      <c r="E54" s="6" t="str">
        <f>IF($A54="","",IFERROR(INDEX('Competitor Register'!$B$2:$B$101,MATCH($D54,'Competitor Register'!$A$2:$A$101,0)),""))</f>
        <v/>
      </c>
      <c r="F54" s="6" t="str">
        <f>IF($A54="","",IFERROR(INDEX('Competitor Register'!$C$2:$C$101,MATCH($D54,'Competitor Register'!$A$2:$A$101,0)),""))</f>
        <v/>
      </c>
      <c r="G54" s="6" t="str">
        <f>IF($A54="","",IFERROR(INDEX('Competitor Register'!$D$2:$D$101,MATCH($D54,'Competitor Register'!$A$2:$A$101,0)),""))</f>
        <v/>
      </c>
      <c r="H54" s="7"/>
      <c r="I54" s="6" t="str">
        <f>IF($A54="","",IFERROR(INDEX('Market Location Map'!$B$2:$B$101,MATCH($H54,'Market Location Map'!$A$2:$A$101,0)),""))</f>
        <v/>
      </c>
      <c r="J54" s="6" t="str">
        <f>IF($A54="","",IFERROR(INDEX('Market Location Map'!$D$2:$D$101,MATCH($H54,'Market Location Map'!$A$2:$A$101,0)),""))</f>
        <v/>
      </c>
      <c r="K54" s="6" t="str">
        <f>IF($A54="","",IFERROR(INDEX('Market Location Map'!$I$2:$I$101,MATCH($H54,'Market Location Map'!$A$2:$A$101,0)),""))</f>
        <v/>
      </c>
      <c r="L54" s="6" t="str">
        <f>IF($A54="","",IFERROR(INDEX('Market Location Map'!$F$2:$F$101,MATCH($H54,'Market Location Map'!$A$2:$A$101,0)),""))</f>
        <v/>
      </c>
      <c r="M54" s="6" t="str">
        <f>IF($A54="","",IF($K54="","No","Yes"))</f>
        <v/>
      </c>
      <c r="N54" s="7"/>
      <c r="O54" s="7"/>
      <c r="P54" s="7"/>
      <c r="Q54" s="7"/>
      <c r="R54" s="7"/>
      <c r="S54" s="7"/>
      <c r="T54" s="7"/>
      <c r="U54" s="6" t="str">
        <f>IF($A54="","",IF($AK54&lt;&gt;"","INVALID INPUT",IF($G54="Unresolved","UNRESOLVED",IF(OR($F54="Discovery intermediary",$F54="Reference entity"),"CONTEXT / REFERENCE ONLY",IF(OR($N54="No",$O54="No"),"EXCLUDED",IF(OR($N54="Unknown",$O54="Unknown"),"UNRESOLVED",IF($P54="No","EXCLUDED",IF($P54="Unknown","UNRESOLVED",IF(AND($AG54&lt;&gt;"",$AH54&lt;&gt;"",$AI54&lt;&gt;""),"ENTERPRISE + MARKET + LOCATION",IF(AND($AG54&lt;&gt;"",$AH54&lt;&gt;""),"ENTERPRISE + MARKET",IF(AND($AG54&lt;&gt;"",$AI54&lt;&gt;""),"ENTERPRISE + LOCATION",IF(AND($AH54&lt;&gt;"",$AI54&lt;&gt;""),"MARKET + LOCATION",IF($AG54&lt;&gt;"","ENTERPRISE",IF($AH54&lt;&gt;"","MARKET",IF($AI54&lt;&gt;"","LOCATION",IF($L54="Unresolved","UNRESOLVED",IF($AJ54="Yes","UNRESOLVED",IF($T54="Yes","CONTEXT / REFERENCE ONLY","EXCLUDED"))))))))))))))))))</f>
        <v/>
      </c>
      <c r="V54" s="6" t="str">
        <f>IF($A54="","",IF($AK54&lt;&gt;"",$AK54,IF($G54="Unresolved","IDENTITY_BOUNDARY_UNRESOLVED",IF(OR($F54="Discovery intermediary",$F54="Reference entity"),"NON_COMMERCIAL_CONTEXT",IF(OR($N54="No",$O54="No"),"NO_COMMERCIAL_SUBSTITUTION",IF(OR($N54="Unknown",$O54="Unknown"),"SUBSTITUTION_EVIDENCE_MISSING",IF($P54="No","SERVICEABILITY_MISMATCH",IF($P54="Unknown","SERVICEABILITY_EVIDENCE_MISSING",IF(AND($U54&lt;&gt;"UNRESOLVED",$U54&lt;&gt;"EXCLUDED",$U54&lt;&gt;"CONTEXT / REFERENCE ONLY",$U54&lt;&gt;"INVALID INPUT",$AJ54="Yes"),"CONFIRMED_LAYER_WITH_OPEN_EVIDENCE",IF(AND($U54&lt;&gt;"UNRESOLVED",$U54&lt;&gt;"EXCLUDED",$U54&lt;&gt;"CONTEXT / REFERENCE ONLY",$U54&lt;&gt;"INVALID INPUT"),"CONFIRMED_LAYER_ASSIGNMENT",IF($L54="Unresolved","MARKET_BOUNDARY_UNRESOLVED",IF($AJ54="Yes","LAYER_EVIDENCE_MISSING",IF($T54="Yes","NO_LAYER_RELEVANCE_CONTEXT","NO_LAYER_RELEVANCE")))))))))))))</f>
        <v/>
      </c>
      <c r="W54" s="6" t="str">
        <f>IF($A54="","",IFERROR(VLOOKUP($V54,'Controlled Vocabulary'!$M$2:$N$18,2,FALSE),"Review the record."))</f>
        <v/>
      </c>
      <c r="X54" s="6" t="str">
        <f>IF($A54="","",IF($AF54="","",IF(COUNTIF($AF$2:$AF$201,$AF54)&gt;1,"DUPLICATE ACTIVE ASSIGNMENT","")))</f>
        <v/>
      </c>
      <c r="Y54" s="7"/>
      <c r="Z54" s="7"/>
      <c r="AA54" s="7"/>
      <c r="AB54" s="7"/>
      <c r="AC54" s="8"/>
      <c r="AD54" s="7"/>
      <c r="AE54" s="7"/>
      <c r="AF54" s="6" t="str">
        <f>IF($A54="","",IF(AND($B54="Active",$D54&lt;&gt;"",$H54&lt;&gt;""),$D54&amp;"|"&amp;$H54,""))</f>
        <v/>
      </c>
      <c r="AG54" s="6" t="str">
        <f>IF($A54="","",IF($Q54="Yes","ENTERPRISE",""))</f>
        <v/>
      </c>
      <c r="AH54" s="6" t="str">
        <f>IF($A54="","",IF(AND($J54&lt;&gt;"",$L54="Resolved",$R54="Yes"),"MARKET",""))</f>
        <v/>
      </c>
      <c r="AI54" s="6" t="str">
        <f>IF($A54="","",IF(AND($K54&lt;&gt;"",$S54="Yes"),"LOCATION",""))</f>
        <v/>
      </c>
      <c r="AJ54" s="6" t="str">
        <f>IF($A54="","",IF(OR($Q54="Unknown",AND($J54&lt;&gt;"",OR($L54="Unresolved",$R54="Unknown")),AND($K54&lt;&gt;"",$S54="Unknown")),"Yes","No"))</f>
        <v/>
      </c>
      <c r="AK54" s="6" t="str">
        <f>IF($A54="","",IF(OR($A54="",$B54="",$D54="",$E54="",$F54="",$G54="",$H54="",$I54="",$L54="",$N54="",$O54="",$P54="",$Q54="",$R54="",$S54="",$T54=""),"INVALID_REQUIRED_INPUT",IF(OR(AND($B54&lt;&gt;"Active",$B54&lt;&gt;"Superseded"),AND($F54&lt;&gt;"Commercial provider",$F54&lt;&gt;"Discovery intermediary",$F54&lt;&gt;"Reference entity"),AND($G54&lt;&gt;"Resolved",$G54&lt;&gt;"Unresolved"),AND($I54&lt;&gt;"Existing",$I54&lt;&gt;"Planned",$I54&lt;&gt;"Inactive"),AND($L54&lt;&gt;"Resolved",$L54&lt;&gt;"Unresolved",$L54&lt;&gt;"Not applicable"),AND($N54&lt;&gt;"Yes",$N54&lt;&gt;"No",$N54&lt;&gt;"Unknown"),AND($O54&lt;&gt;"Yes",$O54&lt;&gt;"No",$O54&lt;&gt;"Unknown"),AND($P54&lt;&gt;"Yes",$P54&lt;&gt;"No",$P54&lt;&gt;"Unknown"),AND($Q54&lt;&gt;"Yes",$Q54&lt;&gt;"No",$Q54&lt;&gt;"Unknown"),AND($R54&lt;&gt;"Yes",$R54&lt;&gt;"No",$R54&lt;&gt;"Unknown"),AND($S54&lt;&gt;"Yes",$S54&lt;&gt;"No",$S54&lt;&gt;"Unknown",$S54&lt;&gt;"Not applicable"),AND($T54&lt;&gt;"Yes",$T54&lt;&gt;"No"),AND($AA54&lt;&gt;"",$AA54&lt;&gt;"Organic",$AA54&lt;&gt;"Local pack / Maps",$AA54&lt;&gt;"Paid search",$AA54&lt;&gt;"Shopping",$AA54&lt;&gt;"AI answer",$AA54&lt;&gt;"Marketplace",$AA54&lt;&gt;"Directory",$AA54&lt;&gt;"Other")),"UNSUPPORTED_CONTROLLED_VALUE",IF(AND($B54="Active",$I54="Inactive"),"INVALID_SCOPE_COMBINATION",IF($X54="DUPLICATE ACTIVE ASSIGNMENT","INVALID_SCOPE_COMBINATION",IF(AND($L54="Not applicable",$R54&lt;&gt;"No"),"INVALID_SCOPE_COMBINATION",IF(AND($M54="No",$S54&lt;&gt;"Not applicable"),"INVALID_LOCATION_EVIDENCE",IF(AND($M54="Yes",$S54="Not applicable"),"INVALID_LOCATION_EVIDENCE",""))))))))</f>
        <v/>
      </c>
    </row>
    <row r="55" spans="1:37">
      <c r="A55" s="7"/>
      <c r="B55" s="7"/>
      <c r="C55" s="7"/>
      <c r="D55" s="7"/>
      <c r="E55" s="6" t="str">
        <f>IF($A55="","",IFERROR(INDEX('Competitor Register'!$B$2:$B$101,MATCH($D55,'Competitor Register'!$A$2:$A$101,0)),""))</f>
        <v/>
      </c>
      <c r="F55" s="6" t="str">
        <f>IF($A55="","",IFERROR(INDEX('Competitor Register'!$C$2:$C$101,MATCH($D55,'Competitor Register'!$A$2:$A$101,0)),""))</f>
        <v/>
      </c>
      <c r="G55" s="6" t="str">
        <f>IF($A55="","",IFERROR(INDEX('Competitor Register'!$D$2:$D$101,MATCH($D55,'Competitor Register'!$A$2:$A$101,0)),""))</f>
        <v/>
      </c>
      <c r="H55" s="7"/>
      <c r="I55" s="6" t="str">
        <f>IF($A55="","",IFERROR(INDEX('Market Location Map'!$B$2:$B$101,MATCH($H55,'Market Location Map'!$A$2:$A$101,0)),""))</f>
        <v/>
      </c>
      <c r="J55" s="6" t="str">
        <f>IF($A55="","",IFERROR(INDEX('Market Location Map'!$D$2:$D$101,MATCH($H55,'Market Location Map'!$A$2:$A$101,0)),""))</f>
        <v/>
      </c>
      <c r="K55" s="6" t="str">
        <f>IF($A55="","",IFERROR(INDEX('Market Location Map'!$I$2:$I$101,MATCH($H55,'Market Location Map'!$A$2:$A$101,0)),""))</f>
        <v/>
      </c>
      <c r="L55" s="6" t="str">
        <f>IF($A55="","",IFERROR(INDEX('Market Location Map'!$F$2:$F$101,MATCH($H55,'Market Location Map'!$A$2:$A$101,0)),""))</f>
        <v/>
      </c>
      <c r="M55" s="6" t="str">
        <f>IF($A55="","",IF($K55="","No","Yes"))</f>
        <v/>
      </c>
      <c r="N55" s="7"/>
      <c r="O55" s="7"/>
      <c r="P55" s="7"/>
      <c r="Q55" s="7"/>
      <c r="R55" s="7"/>
      <c r="S55" s="7"/>
      <c r="T55" s="7"/>
      <c r="U55" s="6" t="str">
        <f>IF($A55="","",IF($AK55&lt;&gt;"","INVALID INPUT",IF($G55="Unresolved","UNRESOLVED",IF(OR($F55="Discovery intermediary",$F55="Reference entity"),"CONTEXT / REFERENCE ONLY",IF(OR($N55="No",$O55="No"),"EXCLUDED",IF(OR($N55="Unknown",$O55="Unknown"),"UNRESOLVED",IF($P55="No","EXCLUDED",IF($P55="Unknown","UNRESOLVED",IF(AND($AG55&lt;&gt;"",$AH55&lt;&gt;"",$AI55&lt;&gt;""),"ENTERPRISE + MARKET + LOCATION",IF(AND($AG55&lt;&gt;"",$AH55&lt;&gt;""),"ENTERPRISE + MARKET",IF(AND($AG55&lt;&gt;"",$AI55&lt;&gt;""),"ENTERPRISE + LOCATION",IF(AND($AH55&lt;&gt;"",$AI55&lt;&gt;""),"MARKET + LOCATION",IF($AG55&lt;&gt;"","ENTERPRISE",IF($AH55&lt;&gt;"","MARKET",IF($AI55&lt;&gt;"","LOCATION",IF($L55="Unresolved","UNRESOLVED",IF($AJ55="Yes","UNRESOLVED",IF($T55="Yes","CONTEXT / REFERENCE ONLY","EXCLUDED"))))))))))))))))))</f>
        <v/>
      </c>
      <c r="V55" s="6" t="str">
        <f>IF($A55="","",IF($AK55&lt;&gt;"",$AK55,IF($G55="Unresolved","IDENTITY_BOUNDARY_UNRESOLVED",IF(OR($F55="Discovery intermediary",$F55="Reference entity"),"NON_COMMERCIAL_CONTEXT",IF(OR($N55="No",$O55="No"),"NO_COMMERCIAL_SUBSTITUTION",IF(OR($N55="Unknown",$O55="Unknown"),"SUBSTITUTION_EVIDENCE_MISSING",IF($P55="No","SERVICEABILITY_MISMATCH",IF($P55="Unknown","SERVICEABILITY_EVIDENCE_MISSING",IF(AND($U55&lt;&gt;"UNRESOLVED",$U55&lt;&gt;"EXCLUDED",$U55&lt;&gt;"CONTEXT / REFERENCE ONLY",$U55&lt;&gt;"INVALID INPUT",$AJ55="Yes"),"CONFIRMED_LAYER_WITH_OPEN_EVIDENCE",IF(AND($U55&lt;&gt;"UNRESOLVED",$U55&lt;&gt;"EXCLUDED",$U55&lt;&gt;"CONTEXT / REFERENCE ONLY",$U55&lt;&gt;"INVALID INPUT"),"CONFIRMED_LAYER_ASSIGNMENT",IF($L55="Unresolved","MARKET_BOUNDARY_UNRESOLVED",IF($AJ55="Yes","LAYER_EVIDENCE_MISSING",IF($T55="Yes","NO_LAYER_RELEVANCE_CONTEXT","NO_LAYER_RELEVANCE")))))))))))))</f>
        <v/>
      </c>
      <c r="W55" s="6" t="str">
        <f>IF($A55="","",IFERROR(VLOOKUP($V55,'Controlled Vocabulary'!$M$2:$N$18,2,FALSE),"Review the record."))</f>
        <v/>
      </c>
      <c r="X55" s="6" t="str">
        <f>IF($A55="","",IF($AF55="","",IF(COUNTIF($AF$2:$AF$201,$AF55)&gt;1,"DUPLICATE ACTIVE ASSIGNMENT","")))</f>
        <v/>
      </c>
      <c r="Y55" s="7"/>
      <c r="Z55" s="7"/>
      <c r="AA55" s="7"/>
      <c r="AB55" s="7"/>
      <c r="AC55" s="8"/>
      <c r="AD55" s="7"/>
      <c r="AE55" s="7"/>
      <c r="AF55" s="6" t="str">
        <f>IF($A55="","",IF(AND($B55="Active",$D55&lt;&gt;"",$H55&lt;&gt;""),$D55&amp;"|"&amp;$H55,""))</f>
        <v/>
      </c>
      <c r="AG55" s="6" t="str">
        <f>IF($A55="","",IF($Q55="Yes","ENTERPRISE",""))</f>
        <v/>
      </c>
      <c r="AH55" s="6" t="str">
        <f>IF($A55="","",IF(AND($J55&lt;&gt;"",$L55="Resolved",$R55="Yes"),"MARKET",""))</f>
        <v/>
      </c>
      <c r="AI55" s="6" t="str">
        <f>IF($A55="","",IF(AND($K55&lt;&gt;"",$S55="Yes"),"LOCATION",""))</f>
        <v/>
      </c>
      <c r="AJ55" s="6" t="str">
        <f>IF($A55="","",IF(OR($Q55="Unknown",AND($J55&lt;&gt;"",OR($L55="Unresolved",$R55="Unknown")),AND($K55&lt;&gt;"",$S55="Unknown")),"Yes","No"))</f>
        <v/>
      </c>
      <c r="AK55" s="6" t="str">
        <f>IF($A55="","",IF(OR($A55="",$B55="",$D55="",$E55="",$F55="",$G55="",$H55="",$I55="",$L55="",$N55="",$O55="",$P55="",$Q55="",$R55="",$S55="",$T55=""),"INVALID_REQUIRED_INPUT",IF(OR(AND($B55&lt;&gt;"Active",$B55&lt;&gt;"Superseded"),AND($F55&lt;&gt;"Commercial provider",$F55&lt;&gt;"Discovery intermediary",$F55&lt;&gt;"Reference entity"),AND($G55&lt;&gt;"Resolved",$G55&lt;&gt;"Unresolved"),AND($I55&lt;&gt;"Existing",$I55&lt;&gt;"Planned",$I55&lt;&gt;"Inactive"),AND($L55&lt;&gt;"Resolved",$L55&lt;&gt;"Unresolved",$L55&lt;&gt;"Not applicable"),AND($N55&lt;&gt;"Yes",$N55&lt;&gt;"No",$N55&lt;&gt;"Unknown"),AND($O55&lt;&gt;"Yes",$O55&lt;&gt;"No",$O55&lt;&gt;"Unknown"),AND($P55&lt;&gt;"Yes",$P55&lt;&gt;"No",$P55&lt;&gt;"Unknown"),AND($Q55&lt;&gt;"Yes",$Q55&lt;&gt;"No",$Q55&lt;&gt;"Unknown"),AND($R55&lt;&gt;"Yes",$R55&lt;&gt;"No",$R55&lt;&gt;"Unknown"),AND($S55&lt;&gt;"Yes",$S55&lt;&gt;"No",$S55&lt;&gt;"Unknown",$S55&lt;&gt;"Not applicable"),AND($T55&lt;&gt;"Yes",$T55&lt;&gt;"No"),AND($AA55&lt;&gt;"",$AA55&lt;&gt;"Organic",$AA55&lt;&gt;"Local pack / Maps",$AA55&lt;&gt;"Paid search",$AA55&lt;&gt;"Shopping",$AA55&lt;&gt;"AI answer",$AA55&lt;&gt;"Marketplace",$AA55&lt;&gt;"Directory",$AA55&lt;&gt;"Other")),"UNSUPPORTED_CONTROLLED_VALUE",IF(AND($B55="Active",$I55="Inactive"),"INVALID_SCOPE_COMBINATION",IF($X55="DUPLICATE ACTIVE ASSIGNMENT","INVALID_SCOPE_COMBINATION",IF(AND($L55="Not applicable",$R55&lt;&gt;"No"),"INVALID_SCOPE_COMBINATION",IF(AND($M55="No",$S55&lt;&gt;"Not applicable"),"INVALID_LOCATION_EVIDENCE",IF(AND($M55="Yes",$S55="Not applicable"),"INVALID_LOCATION_EVIDENCE",""))))))))</f>
        <v/>
      </c>
    </row>
    <row r="56" spans="1:37">
      <c r="A56" s="7"/>
      <c r="B56" s="7"/>
      <c r="C56" s="7"/>
      <c r="D56" s="7"/>
      <c r="E56" s="6" t="str">
        <f>IF($A56="","",IFERROR(INDEX('Competitor Register'!$B$2:$B$101,MATCH($D56,'Competitor Register'!$A$2:$A$101,0)),""))</f>
        <v/>
      </c>
      <c r="F56" s="6" t="str">
        <f>IF($A56="","",IFERROR(INDEX('Competitor Register'!$C$2:$C$101,MATCH($D56,'Competitor Register'!$A$2:$A$101,0)),""))</f>
        <v/>
      </c>
      <c r="G56" s="6" t="str">
        <f>IF($A56="","",IFERROR(INDEX('Competitor Register'!$D$2:$D$101,MATCH($D56,'Competitor Register'!$A$2:$A$101,0)),""))</f>
        <v/>
      </c>
      <c r="H56" s="7"/>
      <c r="I56" s="6" t="str">
        <f>IF($A56="","",IFERROR(INDEX('Market Location Map'!$B$2:$B$101,MATCH($H56,'Market Location Map'!$A$2:$A$101,0)),""))</f>
        <v/>
      </c>
      <c r="J56" s="6" t="str">
        <f>IF($A56="","",IFERROR(INDEX('Market Location Map'!$D$2:$D$101,MATCH($H56,'Market Location Map'!$A$2:$A$101,0)),""))</f>
        <v/>
      </c>
      <c r="K56" s="6" t="str">
        <f>IF($A56="","",IFERROR(INDEX('Market Location Map'!$I$2:$I$101,MATCH($H56,'Market Location Map'!$A$2:$A$101,0)),""))</f>
        <v/>
      </c>
      <c r="L56" s="6" t="str">
        <f>IF($A56="","",IFERROR(INDEX('Market Location Map'!$F$2:$F$101,MATCH($H56,'Market Location Map'!$A$2:$A$101,0)),""))</f>
        <v/>
      </c>
      <c r="M56" s="6" t="str">
        <f>IF($A56="","",IF($K56="","No","Yes"))</f>
        <v/>
      </c>
      <c r="N56" s="7"/>
      <c r="O56" s="7"/>
      <c r="P56" s="7"/>
      <c r="Q56" s="7"/>
      <c r="R56" s="7"/>
      <c r="S56" s="7"/>
      <c r="T56" s="7"/>
      <c r="U56" s="6" t="str">
        <f>IF($A56="","",IF($AK56&lt;&gt;"","INVALID INPUT",IF($G56="Unresolved","UNRESOLVED",IF(OR($F56="Discovery intermediary",$F56="Reference entity"),"CONTEXT / REFERENCE ONLY",IF(OR($N56="No",$O56="No"),"EXCLUDED",IF(OR($N56="Unknown",$O56="Unknown"),"UNRESOLVED",IF($P56="No","EXCLUDED",IF($P56="Unknown","UNRESOLVED",IF(AND($AG56&lt;&gt;"",$AH56&lt;&gt;"",$AI56&lt;&gt;""),"ENTERPRISE + MARKET + LOCATION",IF(AND($AG56&lt;&gt;"",$AH56&lt;&gt;""),"ENTERPRISE + MARKET",IF(AND($AG56&lt;&gt;"",$AI56&lt;&gt;""),"ENTERPRISE + LOCATION",IF(AND($AH56&lt;&gt;"",$AI56&lt;&gt;""),"MARKET + LOCATION",IF($AG56&lt;&gt;"","ENTERPRISE",IF($AH56&lt;&gt;"","MARKET",IF($AI56&lt;&gt;"","LOCATION",IF($L56="Unresolved","UNRESOLVED",IF($AJ56="Yes","UNRESOLVED",IF($T56="Yes","CONTEXT / REFERENCE ONLY","EXCLUDED"))))))))))))))))))</f>
        <v/>
      </c>
      <c r="V56" s="6" t="str">
        <f>IF($A56="","",IF($AK56&lt;&gt;"",$AK56,IF($G56="Unresolved","IDENTITY_BOUNDARY_UNRESOLVED",IF(OR($F56="Discovery intermediary",$F56="Reference entity"),"NON_COMMERCIAL_CONTEXT",IF(OR($N56="No",$O56="No"),"NO_COMMERCIAL_SUBSTITUTION",IF(OR($N56="Unknown",$O56="Unknown"),"SUBSTITUTION_EVIDENCE_MISSING",IF($P56="No","SERVICEABILITY_MISMATCH",IF($P56="Unknown","SERVICEABILITY_EVIDENCE_MISSING",IF(AND($U56&lt;&gt;"UNRESOLVED",$U56&lt;&gt;"EXCLUDED",$U56&lt;&gt;"CONTEXT / REFERENCE ONLY",$U56&lt;&gt;"INVALID INPUT",$AJ56="Yes"),"CONFIRMED_LAYER_WITH_OPEN_EVIDENCE",IF(AND($U56&lt;&gt;"UNRESOLVED",$U56&lt;&gt;"EXCLUDED",$U56&lt;&gt;"CONTEXT / REFERENCE ONLY",$U56&lt;&gt;"INVALID INPUT"),"CONFIRMED_LAYER_ASSIGNMENT",IF($L56="Unresolved","MARKET_BOUNDARY_UNRESOLVED",IF($AJ56="Yes","LAYER_EVIDENCE_MISSING",IF($T56="Yes","NO_LAYER_RELEVANCE_CONTEXT","NO_LAYER_RELEVANCE")))))))))))))</f>
        <v/>
      </c>
      <c r="W56" s="6" t="str">
        <f>IF($A56="","",IFERROR(VLOOKUP($V56,'Controlled Vocabulary'!$M$2:$N$18,2,FALSE),"Review the record."))</f>
        <v/>
      </c>
      <c r="X56" s="6" t="str">
        <f>IF($A56="","",IF($AF56="","",IF(COUNTIF($AF$2:$AF$201,$AF56)&gt;1,"DUPLICATE ACTIVE ASSIGNMENT","")))</f>
        <v/>
      </c>
      <c r="Y56" s="7"/>
      <c r="Z56" s="7"/>
      <c r="AA56" s="7"/>
      <c r="AB56" s="7"/>
      <c r="AC56" s="8"/>
      <c r="AD56" s="7"/>
      <c r="AE56" s="7"/>
      <c r="AF56" s="6" t="str">
        <f>IF($A56="","",IF(AND($B56="Active",$D56&lt;&gt;"",$H56&lt;&gt;""),$D56&amp;"|"&amp;$H56,""))</f>
        <v/>
      </c>
      <c r="AG56" s="6" t="str">
        <f>IF($A56="","",IF($Q56="Yes","ENTERPRISE",""))</f>
        <v/>
      </c>
      <c r="AH56" s="6" t="str">
        <f>IF($A56="","",IF(AND($J56&lt;&gt;"",$L56="Resolved",$R56="Yes"),"MARKET",""))</f>
        <v/>
      </c>
      <c r="AI56" s="6" t="str">
        <f>IF($A56="","",IF(AND($K56&lt;&gt;"",$S56="Yes"),"LOCATION",""))</f>
        <v/>
      </c>
      <c r="AJ56" s="6" t="str">
        <f>IF($A56="","",IF(OR($Q56="Unknown",AND($J56&lt;&gt;"",OR($L56="Unresolved",$R56="Unknown")),AND($K56&lt;&gt;"",$S56="Unknown")),"Yes","No"))</f>
        <v/>
      </c>
      <c r="AK56" s="6" t="str">
        <f>IF($A56="","",IF(OR($A56="",$B56="",$D56="",$E56="",$F56="",$G56="",$H56="",$I56="",$L56="",$N56="",$O56="",$P56="",$Q56="",$R56="",$S56="",$T56=""),"INVALID_REQUIRED_INPUT",IF(OR(AND($B56&lt;&gt;"Active",$B56&lt;&gt;"Superseded"),AND($F56&lt;&gt;"Commercial provider",$F56&lt;&gt;"Discovery intermediary",$F56&lt;&gt;"Reference entity"),AND($G56&lt;&gt;"Resolved",$G56&lt;&gt;"Unresolved"),AND($I56&lt;&gt;"Existing",$I56&lt;&gt;"Planned",$I56&lt;&gt;"Inactive"),AND($L56&lt;&gt;"Resolved",$L56&lt;&gt;"Unresolved",$L56&lt;&gt;"Not applicable"),AND($N56&lt;&gt;"Yes",$N56&lt;&gt;"No",$N56&lt;&gt;"Unknown"),AND($O56&lt;&gt;"Yes",$O56&lt;&gt;"No",$O56&lt;&gt;"Unknown"),AND($P56&lt;&gt;"Yes",$P56&lt;&gt;"No",$P56&lt;&gt;"Unknown"),AND($Q56&lt;&gt;"Yes",$Q56&lt;&gt;"No",$Q56&lt;&gt;"Unknown"),AND($R56&lt;&gt;"Yes",$R56&lt;&gt;"No",$R56&lt;&gt;"Unknown"),AND($S56&lt;&gt;"Yes",$S56&lt;&gt;"No",$S56&lt;&gt;"Unknown",$S56&lt;&gt;"Not applicable"),AND($T56&lt;&gt;"Yes",$T56&lt;&gt;"No"),AND($AA56&lt;&gt;"",$AA56&lt;&gt;"Organic",$AA56&lt;&gt;"Local pack / Maps",$AA56&lt;&gt;"Paid search",$AA56&lt;&gt;"Shopping",$AA56&lt;&gt;"AI answer",$AA56&lt;&gt;"Marketplace",$AA56&lt;&gt;"Directory",$AA56&lt;&gt;"Other")),"UNSUPPORTED_CONTROLLED_VALUE",IF(AND($B56="Active",$I56="Inactive"),"INVALID_SCOPE_COMBINATION",IF($X56="DUPLICATE ACTIVE ASSIGNMENT","INVALID_SCOPE_COMBINATION",IF(AND($L56="Not applicable",$R56&lt;&gt;"No"),"INVALID_SCOPE_COMBINATION",IF(AND($M56="No",$S56&lt;&gt;"Not applicable"),"INVALID_LOCATION_EVIDENCE",IF(AND($M56="Yes",$S56="Not applicable"),"INVALID_LOCATION_EVIDENCE",""))))))))</f>
        <v/>
      </c>
    </row>
    <row r="57" spans="1:37">
      <c r="A57" s="7"/>
      <c r="B57" s="7"/>
      <c r="C57" s="7"/>
      <c r="D57" s="7"/>
      <c r="E57" s="6" t="str">
        <f>IF($A57="","",IFERROR(INDEX('Competitor Register'!$B$2:$B$101,MATCH($D57,'Competitor Register'!$A$2:$A$101,0)),""))</f>
        <v/>
      </c>
      <c r="F57" s="6" t="str">
        <f>IF($A57="","",IFERROR(INDEX('Competitor Register'!$C$2:$C$101,MATCH($D57,'Competitor Register'!$A$2:$A$101,0)),""))</f>
        <v/>
      </c>
      <c r="G57" s="6" t="str">
        <f>IF($A57="","",IFERROR(INDEX('Competitor Register'!$D$2:$D$101,MATCH($D57,'Competitor Register'!$A$2:$A$101,0)),""))</f>
        <v/>
      </c>
      <c r="H57" s="7"/>
      <c r="I57" s="6" t="str">
        <f>IF($A57="","",IFERROR(INDEX('Market Location Map'!$B$2:$B$101,MATCH($H57,'Market Location Map'!$A$2:$A$101,0)),""))</f>
        <v/>
      </c>
      <c r="J57" s="6" t="str">
        <f>IF($A57="","",IFERROR(INDEX('Market Location Map'!$D$2:$D$101,MATCH($H57,'Market Location Map'!$A$2:$A$101,0)),""))</f>
        <v/>
      </c>
      <c r="K57" s="6" t="str">
        <f>IF($A57="","",IFERROR(INDEX('Market Location Map'!$I$2:$I$101,MATCH($H57,'Market Location Map'!$A$2:$A$101,0)),""))</f>
        <v/>
      </c>
      <c r="L57" s="6" t="str">
        <f>IF($A57="","",IFERROR(INDEX('Market Location Map'!$F$2:$F$101,MATCH($H57,'Market Location Map'!$A$2:$A$101,0)),""))</f>
        <v/>
      </c>
      <c r="M57" s="6" t="str">
        <f>IF($A57="","",IF($K57="","No","Yes"))</f>
        <v/>
      </c>
      <c r="N57" s="7"/>
      <c r="O57" s="7"/>
      <c r="P57" s="7"/>
      <c r="Q57" s="7"/>
      <c r="R57" s="7"/>
      <c r="S57" s="7"/>
      <c r="T57" s="7"/>
      <c r="U57" s="6" t="str">
        <f>IF($A57="","",IF($AK57&lt;&gt;"","INVALID INPUT",IF($G57="Unresolved","UNRESOLVED",IF(OR($F57="Discovery intermediary",$F57="Reference entity"),"CONTEXT / REFERENCE ONLY",IF(OR($N57="No",$O57="No"),"EXCLUDED",IF(OR($N57="Unknown",$O57="Unknown"),"UNRESOLVED",IF($P57="No","EXCLUDED",IF($P57="Unknown","UNRESOLVED",IF(AND($AG57&lt;&gt;"",$AH57&lt;&gt;"",$AI57&lt;&gt;""),"ENTERPRISE + MARKET + LOCATION",IF(AND($AG57&lt;&gt;"",$AH57&lt;&gt;""),"ENTERPRISE + MARKET",IF(AND($AG57&lt;&gt;"",$AI57&lt;&gt;""),"ENTERPRISE + LOCATION",IF(AND($AH57&lt;&gt;"",$AI57&lt;&gt;""),"MARKET + LOCATION",IF($AG57&lt;&gt;"","ENTERPRISE",IF($AH57&lt;&gt;"","MARKET",IF($AI57&lt;&gt;"","LOCATION",IF($L57="Unresolved","UNRESOLVED",IF($AJ57="Yes","UNRESOLVED",IF($T57="Yes","CONTEXT / REFERENCE ONLY","EXCLUDED"))))))))))))))))))</f>
        <v/>
      </c>
      <c r="V57" s="6" t="str">
        <f>IF($A57="","",IF($AK57&lt;&gt;"",$AK57,IF($G57="Unresolved","IDENTITY_BOUNDARY_UNRESOLVED",IF(OR($F57="Discovery intermediary",$F57="Reference entity"),"NON_COMMERCIAL_CONTEXT",IF(OR($N57="No",$O57="No"),"NO_COMMERCIAL_SUBSTITUTION",IF(OR($N57="Unknown",$O57="Unknown"),"SUBSTITUTION_EVIDENCE_MISSING",IF($P57="No","SERVICEABILITY_MISMATCH",IF($P57="Unknown","SERVICEABILITY_EVIDENCE_MISSING",IF(AND($U57&lt;&gt;"UNRESOLVED",$U57&lt;&gt;"EXCLUDED",$U57&lt;&gt;"CONTEXT / REFERENCE ONLY",$U57&lt;&gt;"INVALID INPUT",$AJ57="Yes"),"CONFIRMED_LAYER_WITH_OPEN_EVIDENCE",IF(AND($U57&lt;&gt;"UNRESOLVED",$U57&lt;&gt;"EXCLUDED",$U57&lt;&gt;"CONTEXT / REFERENCE ONLY",$U57&lt;&gt;"INVALID INPUT"),"CONFIRMED_LAYER_ASSIGNMENT",IF($L57="Unresolved","MARKET_BOUNDARY_UNRESOLVED",IF($AJ57="Yes","LAYER_EVIDENCE_MISSING",IF($T57="Yes","NO_LAYER_RELEVANCE_CONTEXT","NO_LAYER_RELEVANCE")))))))))))))</f>
        <v/>
      </c>
      <c r="W57" s="6" t="str">
        <f>IF($A57="","",IFERROR(VLOOKUP($V57,'Controlled Vocabulary'!$M$2:$N$18,2,FALSE),"Review the record."))</f>
        <v/>
      </c>
      <c r="X57" s="6" t="str">
        <f>IF($A57="","",IF($AF57="","",IF(COUNTIF($AF$2:$AF$201,$AF57)&gt;1,"DUPLICATE ACTIVE ASSIGNMENT","")))</f>
        <v/>
      </c>
      <c r="Y57" s="7"/>
      <c r="Z57" s="7"/>
      <c r="AA57" s="7"/>
      <c r="AB57" s="7"/>
      <c r="AC57" s="8"/>
      <c r="AD57" s="7"/>
      <c r="AE57" s="7"/>
      <c r="AF57" s="6" t="str">
        <f>IF($A57="","",IF(AND($B57="Active",$D57&lt;&gt;"",$H57&lt;&gt;""),$D57&amp;"|"&amp;$H57,""))</f>
        <v/>
      </c>
      <c r="AG57" s="6" t="str">
        <f>IF($A57="","",IF($Q57="Yes","ENTERPRISE",""))</f>
        <v/>
      </c>
      <c r="AH57" s="6" t="str">
        <f>IF($A57="","",IF(AND($J57&lt;&gt;"",$L57="Resolved",$R57="Yes"),"MARKET",""))</f>
        <v/>
      </c>
      <c r="AI57" s="6" t="str">
        <f>IF($A57="","",IF(AND($K57&lt;&gt;"",$S57="Yes"),"LOCATION",""))</f>
        <v/>
      </c>
      <c r="AJ57" s="6" t="str">
        <f>IF($A57="","",IF(OR($Q57="Unknown",AND($J57&lt;&gt;"",OR($L57="Unresolved",$R57="Unknown")),AND($K57&lt;&gt;"",$S57="Unknown")),"Yes","No"))</f>
        <v/>
      </c>
      <c r="AK57" s="6" t="str">
        <f>IF($A57="","",IF(OR($A57="",$B57="",$D57="",$E57="",$F57="",$G57="",$H57="",$I57="",$L57="",$N57="",$O57="",$P57="",$Q57="",$R57="",$S57="",$T57=""),"INVALID_REQUIRED_INPUT",IF(OR(AND($B57&lt;&gt;"Active",$B57&lt;&gt;"Superseded"),AND($F57&lt;&gt;"Commercial provider",$F57&lt;&gt;"Discovery intermediary",$F57&lt;&gt;"Reference entity"),AND($G57&lt;&gt;"Resolved",$G57&lt;&gt;"Unresolved"),AND($I57&lt;&gt;"Existing",$I57&lt;&gt;"Planned",$I57&lt;&gt;"Inactive"),AND($L57&lt;&gt;"Resolved",$L57&lt;&gt;"Unresolved",$L57&lt;&gt;"Not applicable"),AND($N57&lt;&gt;"Yes",$N57&lt;&gt;"No",$N57&lt;&gt;"Unknown"),AND($O57&lt;&gt;"Yes",$O57&lt;&gt;"No",$O57&lt;&gt;"Unknown"),AND($P57&lt;&gt;"Yes",$P57&lt;&gt;"No",$P57&lt;&gt;"Unknown"),AND($Q57&lt;&gt;"Yes",$Q57&lt;&gt;"No",$Q57&lt;&gt;"Unknown"),AND($R57&lt;&gt;"Yes",$R57&lt;&gt;"No",$R57&lt;&gt;"Unknown"),AND($S57&lt;&gt;"Yes",$S57&lt;&gt;"No",$S57&lt;&gt;"Unknown",$S57&lt;&gt;"Not applicable"),AND($T57&lt;&gt;"Yes",$T57&lt;&gt;"No"),AND($AA57&lt;&gt;"",$AA57&lt;&gt;"Organic",$AA57&lt;&gt;"Local pack / Maps",$AA57&lt;&gt;"Paid search",$AA57&lt;&gt;"Shopping",$AA57&lt;&gt;"AI answer",$AA57&lt;&gt;"Marketplace",$AA57&lt;&gt;"Directory",$AA57&lt;&gt;"Other")),"UNSUPPORTED_CONTROLLED_VALUE",IF(AND($B57="Active",$I57="Inactive"),"INVALID_SCOPE_COMBINATION",IF($X57="DUPLICATE ACTIVE ASSIGNMENT","INVALID_SCOPE_COMBINATION",IF(AND($L57="Not applicable",$R57&lt;&gt;"No"),"INVALID_SCOPE_COMBINATION",IF(AND($M57="No",$S57&lt;&gt;"Not applicable"),"INVALID_LOCATION_EVIDENCE",IF(AND($M57="Yes",$S57="Not applicable"),"INVALID_LOCATION_EVIDENCE",""))))))))</f>
        <v/>
      </c>
    </row>
    <row r="58" spans="1:37">
      <c r="A58" s="7"/>
      <c r="B58" s="7"/>
      <c r="C58" s="7"/>
      <c r="D58" s="7"/>
      <c r="E58" s="6" t="str">
        <f>IF($A58="","",IFERROR(INDEX('Competitor Register'!$B$2:$B$101,MATCH($D58,'Competitor Register'!$A$2:$A$101,0)),""))</f>
        <v/>
      </c>
      <c r="F58" s="6" t="str">
        <f>IF($A58="","",IFERROR(INDEX('Competitor Register'!$C$2:$C$101,MATCH($D58,'Competitor Register'!$A$2:$A$101,0)),""))</f>
        <v/>
      </c>
      <c r="G58" s="6" t="str">
        <f>IF($A58="","",IFERROR(INDEX('Competitor Register'!$D$2:$D$101,MATCH($D58,'Competitor Register'!$A$2:$A$101,0)),""))</f>
        <v/>
      </c>
      <c r="H58" s="7"/>
      <c r="I58" s="6" t="str">
        <f>IF($A58="","",IFERROR(INDEX('Market Location Map'!$B$2:$B$101,MATCH($H58,'Market Location Map'!$A$2:$A$101,0)),""))</f>
        <v/>
      </c>
      <c r="J58" s="6" t="str">
        <f>IF($A58="","",IFERROR(INDEX('Market Location Map'!$D$2:$D$101,MATCH($H58,'Market Location Map'!$A$2:$A$101,0)),""))</f>
        <v/>
      </c>
      <c r="K58" s="6" t="str">
        <f>IF($A58="","",IFERROR(INDEX('Market Location Map'!$I$2:$I$101,MATCH($H58,'Market Location Map'!$A$2:$A$101,0)),""))</f>
        <v/>
      </c>
      <c r="L58" s="6" t="str">
        <f>IF($A58="","",IFERROR(INDEX('Market Location Map'!$F$2:$F$101,MATCH($H58,'Market Location Map'!$A$2:$A$101,0)),""))</f>
        <v/>
      </c>
      <c r="M58" s="6" t="str">
        <f>IF($A58="","",IF($K58="","No","Yes"))</f>
        <v/>
      </c>
      <c r="N58" s="7"/>
      <c r="O58" s="7"/>
      <c r="P58" s="7"/>
      <c r="Q58" s="7"/>
      <c r="R58" s="7"/>
      <c r="S58" s="7"/>
      <c r="T58" s="7"/>
      <c r="U58" s="6" t="str">
        <f>IF($A58="","",IF($AK58&lt;&gt;"","INVALID INPUT",IF($G58="Unresolved","UNRESOLVED",IF(OR($F58="Discovery intermediary",$F58="Reference entity"),"CONTEXT / REFERENCE ONLY",IF(OR($N58="No",$O58="No"),"EXCLUDED",IF(OR($N58="Unknown",$O58="Unknown"),"UNRESOLVED",IF($P58="No","EXCLUDED",IF($P58="Unknown","UNRESOLVED",IF(AND($AG58&lt;&gt;"",$AH58&lt;&gt;"",$AI58&lt;&gt;""),"ENTERPRISE + MARKET + LOCATION",IF(AND($AG58&lt;&gt;"",$AH58&lt;&gt;""),"ENTERPRISE + MARKET",IF(AND($AG58&lt;&gt;"",$AI58&lt;&gt;""),"ENTERPRISE + LOCATION",IF(AND($AH58&lt;&gt;"",$AI58&lt;&gt;""),"MARKET + LOCATION",IF($AG58&lt;&gt;"","ENTERPRISE",IF($AH58&lt;&gt;"","MARKET",IF($AI58&lt;&gt;"","LOCATION",IF($L58="Unresolved","UNRESOLVED",IF($AJ58="Yes","UNRESOLVED",IF($T58="Yes","CONTEXT / REFERENCE ONLY","EXCLUDED"))))))))))))))))))</f>
        <v/>
      </c>
      <c r="V58" s="6" t="str">
        <f>IF($A58="","",IF($AK58&lt;&gt;"",$AK58,IF($G58="Unresolved","IDENTITY_BOUNDARY_UNRESOLVED",IF(OR($F58="Discovery intermediary",$F58="Reference entity"),"NON_COMMERCIAL_CONTEXT",IF(OR($N58="No",$O58="No"),"NO_COMMERCIAL_SUBSTITUTION",IF(OR($N58="Unknown",$O58="Unknown"),"SUBSTITUTION_EVIDENCE_MISSING",IF($P58="No","SERVICEABILITY_MISMATCH",IF($P58="Unknown","SERVICEABILITY_EVIDENCE_MISSING",IF(AND($U58&lt;&gt;"UNRESOLVED",$U58&lt;&gt;"EXCLUDED",$U58&lt;&gt;"CONTEXT / REFERENCE ONLY",$U58&lt;&gt;"INVALID INPUT",$AJ58="Yes"),"CONFIRMED_LAYER_WITH_OPEN_EVIDENCE",IF(AND($U58&lt;&gt;"UNRESOLVED",$U58&lt;&gt;"EXCLUDED",$U58&lt;&gt;"CONTEXT / REFERENCE ONLY",$U58&lt;&gt;"INVALID INPUT"),"CONFIRMED_LAYER_ASSIGNMENT",IF($L58="Unresolved","MARKET_BOUNDARY_UNRESOLVED",IF($AJ58="Yes","LAYER_EVIDENCE_MISSING",IF($T58="Yes","NO_LAYER_RELEVANCE_CONTEXT","NO_LAYER_RELEVANCE")))))))))))))</f>
        <v/>
      </c>
      <c r="W58" s="6" t="str">
        <f>IF($A58="","",IFERROR(VLOOKUP($V58,'Controlled Vocabulary'!$M$2:$N$18,2,FALSE),"Review the record."))</f>
        <v/>
      </c>
      <c r="X58" s="6" t="str">
        <f>IF($A58="","",IF($AF58="","",IF(COUNTIF($AF$2:$AF$201,$AF58)&gt;1,"DUPLICATE ACTIVE ASSIGNMENT","")))</f>
        <v/>
      </c>
      <c r="Y58" s="7"/>
      <c r="Z58" s="7"/>
      <c r="AA58" s="7"/>
      <c r="AB58" s="7"/>
      <c r="AC58" s="8"/>
      <c r="AD58" s="7"/>
      <c r="AE58" s="7"/>
      <c r="AF58" s="6" t="str">
        <f>IF($A58="","",IF(AND($B58="Active",$D58&lt;&gt;"",$H58&lt;&gt;""),$D58&amp;"|"&amp;$H58,""))</f>
        <v/>
      </c>
      <c r="AG58" s="6" t="str">
        <f>IF($A58="","",IF($Q58="Yes","ENTERPRISE",""))</f>
        <v/>
      </c>
      <c r="AH58" s="6" t="str">
        <f>IF($A58="","",IF(AND($J58&lt;&gt;"",$L58="Resolved",$R58="Yes"),"MARKET",""))</f>
        <v/>
      </c>
      <c r="AI58" s="6" t="str">
        <f>IF($A58="","",IF(AND($K58&lt;&gt;"",$S58="Yes"),"LOCATION",""))</f>
        <v/>
      </c>
      <c r="AJ58" s="6" t="str">
        <f>IF($A58="","",IF(OR($Q58="Unknown",AND($J58&lt;&gt;"",OR($L58="Unresolved",$R58="Unknown")),AND($K58&lt;&gt;"",$S58="Unknown")),"Yes","No"))</f>
        <v/>
      </c>
      <c r="AK58" s="6" t="str">
        <f>IF($A58="","",IF(OR($A58="",$B58="",$D58="",$E58="",$F58="",$G58="",$H58="",$I58="",$L58="",$N58="",$O58="",$P58="",$Q58="",$R58="",$S58="",$T58=""),"INVALID_REQUIRED_INPUT",IF(OR(AND($B58&lt;&gt;"Active",$B58&lt;&gt;"Superseded"),AND($F58&lt;&gt;"Commercial provider",$F58&lt;&gt;"Discovery intermediary",$F58&lt;&gt;"Reference entity"),AND($G58&lt;&gt;"Resolved",$G58&lt;&gt;"Unresolved"),AND($I58&lt;&gt;"Existing",$I58&lt;&gt;"Planned",$I58&lt;&gt;"Inactive"),AND($L58&lt;&gt;"Resolved",$L58&lt;&gt;"Unresolved",$L58&lt;&gt;"Not applicable"),AND($N58&lt;&gt;"Yes",$N58&lt;&gt;"No",$N58&lt;&gt;"Unknown"),AND($O58&lt;&gt;"Yes",$O58&lt;&gt;"No",$O58&lt;&gt;"Unknown"),AND($P58&lt;&gt;"Yes",$P58&lt;&gt;"No",$P58&lt;&gt;"Unknown"),AND($Q58&lt;&gt;"Yes",$Q58&lt;&gt;"No",$Q58&lt;&gt;"Unknown"),AND($R58&lt;&gt;"Yes",$R58&lt;&gt;"No",$R58&lt;&gt;"Unknown"),AND($S58&lt;&gt;"Yes",$S58&lt;&gt;"No",$S58&lt;&gt;"Unknown",$S58&lt;&gt;"Not applicable"),AND($T58&lt;&gt;"Yes",$T58&lt;&gt;"No"),AND($AA58&lt;&gt;"",$AA58&lt;&gt;"Organic",$AA58&lt;&gt;"Local pack / Maps",$AA58&lt;&gt;"Paid search",$AA58&lt;&gt;"Shopping",$AA58&lt;&gt;"AI answer",$AA58&lt;&gt;"Marketplace",$AA58&lt;&gt;"Directory",$AA58&lt;&gt;"Other")),"UNSUPPORTED_CONTROLLED_VALUE",IF(AND($B58="Active",$I58="Inactive"),"INVALID_SCOPE_COMBINATION",IF($X58="DUPLICATE ACTIVE ASSIGNMENT","INVALID_SCOPE_COMBINATION",IF(AND($L58="Not applicable",$R58&lt;&gt;"No"),"INVALID_SCOPE_COMBINATION",IF(AND($M58="No",$S58&lt;&gt;"Not applicable"),"INVALID_LOCATION_EVIDENCE",IF(AND($M58="Yes",$S58="Not applicable"),"INVALID_LOCATION_EVIDENCE",""))))))))</f>
        <v/>
      </c>
    </row>
    <row r="59" spans="1:37">
      <c r="A59" s="7"/>
      <c r="B59" s="7"/>
      <c r="C59" s="7"/>
      <c r="D59" s="7"/>
      <c r="E59" s="6" t="str">
        <f>IF($A59="","",IFERROR(INDEX('Competitor Register'!$B$2:$B$101,MATCH($D59,'Competitor Register'!$A$2:$A$101,0)),""))</f>
        <v/>
      </c>
      <c r="F59" s="6" t="str">
        <f>IF($A59="","",IFERROR(INDEX('Competitor Register'!$C$2:$C$101,MATCH($D59,'Competitor Register'!$A$2:$A$101,0)),""))</f>
        <v/>
      </c>
      <c r="G59" s="6" t="str">
        <f>IF($A59="","",IFERROR(INDEX('Competitor Register'!$D$2:$D$101,MATCH($D59,'Competitor Register'!$A$2:$A$101,0)),""))</f>
        <v/>
      </c>
      <c r="H59" s="7"/>
      <c r="I59" s="6" t="str">
        <f>IF($A59="","",IFERROR(INDEX('Market Location Map'!$B$2:$B$101,MATCH($H59,'Market Location Map'!$A$2:$A$101,0)),""))</f>
        <v/>
      </c>
      <c r="J59" s="6" t="str">
        <f>IF($A59="","",IFERROR(INDEX('Market Location Map'!$D$2:$D$101,MATCH($H59,'Market Location Map'!$A$2:$A$101,0)),""))</f>
        <v/>
      </c>
      <c r="K59" s="6" t="str">
        <f>IF($A59="","",IFERROR(INDEX('Market Location Map'!$I$2:$I$101,MATCH($H59,'Market Location Map'!$A$2:$A$101,0)),""))</f>
        <v/>
      </c>
      <c r="L59" s="6" t="str">
        <f>IF($A59="","",IFERROR(INDEX('Market Location Map'!$F$2:$F$101,MATCH($H59,'Market Location Map'!$A$2:$A$101,0)),""))</f>
        <v/>
      </c>
      <c r="M59" s="6" t="str">
        <f>IF($A59="","",IF($K59="","No","Yes"))</f>
        <v/>
      </c>
      <c r="N59" s="7"/>
      <c r="O59" s="7"/>
      <c r="P59" s="7"/>
      <c r="Q59" s="7"/>
      <c r="R59" s="7"/>
      <c r="S59" s="7"/>
      <c r="T59" s="7"/>
      <c r="U59" s="6" t="str">
        <f>IF($A59="","",IF($AK59&lt;&gt;"","INVALID INPUT",IF($G59="Unresolved","UNRESOLVED",IF(OR($F59="Discovery intermediary",$F59="Reference entity"),"CONTEXT / REFERENCE ONLY",IF(OR($N59="No",$O59="No"),"EXCLUDED",IF(OR($N59="Unknown",$O59="Unknown"),"UNRESOLVED",IF($P59="No","EXCLUDED",IF($P59="Unknown","UNRESOLVED",IF(AND($AG59&lt;&gt;"",$AH59&lt;&gt;"",$AI59&lt;&gt;""),"ENTERPRISE + MARKET + LOCATION",IF(AND($AG59&lt;&gt;"",$AH59&lt;&gt;""),"ENTERPRISE + MARKET",IF(AND($AG59&lt;&gt;"",$AI59&lt;&gt;""),"ENTERPRISE + LOCATION",IF(AND($AH59&lt;&gt;"",$AI59&lt;&gt;""),"MARKET + LOCATION",IF($AG59&lt;&gt;"","ENTERPRISE",IF($AH59&lt;&gt;"","MARKET",IF($AI59&lt;&gt;"","LOCATION",IF($L59="Unresolved","UNRESOLVED",IF($AJ59="Yes","UNRESOLVED",IF($T59="Yes","CONTEXT / REFERENCE ONLY","EXCLUDED"))))))))))))))))))</f>
        <v/>
      </c>
      <c r="V59" s="6" t="str">
        <f>IF($A59="","",IF($AK59&lt;&gt;"",$AK59,IF($G59="Unresolved","IDENTITY_BOUNDARY_UNRESOLVED",IF(OR($F59="Discovery intermediary",$F59="Reference entity"),"NON_COMMERCIAL_CONTEXT",IF(OR($N59="No",$O59="No"),"NO_COMMERCIAL_SUBSTITUTION",IF(OR($N59="Unknown",$O59="Unknown"),"SUBSTITUTION_EVIDENCE_MISSING",IF($P59="No","SERVICEABILITY_MISMATCH",IF($P59="Unknown","SERVICEABILITY_EVIDENCE_MISSING",IF(AND($U59&lt;&gt;"UNRESOLVED",$U59&lt;&gt;"EXCLUDED",$U59&lt;&gt;"CONTEXT / REFERENCE ONLY",$U59&lt;&gt;"INVALID INPUT",$AJ59="Yes"),"CONFIRMED_LAYER_WITH_OPEN_EVIDENCE",IF(AND($U59&lt;&gt;"UNRESOLVED",$U59&lt;&gt;"EXCLUDED",$U59&lt;&gt;"CONTEXT / REFERENCE ONLY",$U59&lt;&gt;"INVALID INPUT"),"CONFIRMED_LAYER_ASSIGNMENT",IF($L59="Unresolved","MARKET_BOUNDARY_UNRESOLVED",IF($AJ59="Yes","LAYER_EVIDENCE_MISSING",IF($T59="Yes","NO_LAYER_RELEVANCE_CONTEXT","NO_LAYER_RELEVANCE")))))))))))))</f>
        <v/>
      </c>
      <c r="W59" s="6" t="str">
        <f>IF($A59="","",IFERROR(VLOOKUP($V59,'Controlled Vocabulary'!$M$2:$N$18,2,FALSE),"Review the record."))</f>
        <v/>
      </c>
      <c r="X59" s="6" t="str">
        <f>IF($A59="","",IF($AF59="","",IF(COUNTIF($AF$2:$AF$201,$AF59)&gt;1,"DUPLICATE ACTIVE ASSIGNMENT","")))</f>
        <v/>
      </c>
      <c r="Y59" s="7"/>
      <c r="Z59" s="7"/>
      <c r="AA59" s="7"/>
      <c r="AB59" s="7"/>
      <c r="AC59" s="8"/>
      <c r="AD59" s="7"/>
      <c r="AE59" s="7"/>
      <c r="AF59" s="6" t="str">
        <f>IF($A59="","",IF(AND($B59="Active",$D59&lt;&gt;"",$H59&lt;&gt;""),$D59&amp;"|"&amp;$H59,""))</f>
        <v/>
      </c>
      <c r="AG59" s="6" t="str">
        <f>IF($A59="","",IF($Q59="Yes","ENTERPRISE",""))</f>
        <v/>
      </c>
      <c r="AH59" s="6" t="str">
        <f>IF($A59="","",IF(AND($J59&lt;&gt;"",$L59="Resolved",$R59="Yes"),"MARKET",""))</f>
        <v/>
      </c>
      <c r="AI59" s="6" t="str">
        <f>IF($A59="","",IF(AND($K59&lt;&gt;"",$S59="Yes"),"LOCATION",""))</f>
        <v/>
      </c>
      <c r="AJ59" s="6" t="str">
        <f>IF($A59="","",IF(OR($Q59="Unknown",AND($J59&lt;&gt;"",OR($L59="Unresolved",$R59="Unknown")),AND($K59&lt;&gt;"",$S59="Unknown")),"Yes","No"))</f>
        <v/>
      </c>
      <c r="AK59" s="6" t="str">
        <f>IF($A59="","",IF(OR($A59="",$B59="",$D59="",$E59="",$F59="",$G59="",$H59="",$I59="",$L59="",$N59="",$O59="",$P59="",$Q59="",$R59="",$S59="",$T59=""),"INVALID_REQUIRED_INPUT",IF(OR(AND($B59&lt;&gt;"Active",$B59&lt;&gt;"Superseded"),AND($F59&lt;&gt;"Commercial provider",$F59&lt;&gt;"Discovery intermediary",$F59&lt;&gt;"Reference entity"),AND($G59&lt;&gt;"Resolved",$G59&lt;&gt;"Unresolved"),AND($I59&lt;&gt;"Existing",$I59&lt;&gt;"Planned",$I59&lt;&gt;"Inactive"),AND($L59&lt;&gt;"Resolved",$L59&lt;&gt;"Unresolved",$L59&lt;&gt;"Not applicable"),AND($N59&lt;&gt;"Yes",$N59&lt;&gt;"No",$N59&lt;&gt;"Unknown"),AND($O59&lt;&gt;"Yes",$O59&lt;&gt;"No",$O59&lt;&gt;"Unknown"),AND($P59&lt;&gt;"Yes",$P59&lt;&gt;"No",$P59&lt;&gt;"Unknown"),AND($Q59&lt;&gt;"Yes",$Q59&lt;&gt;"No",$Q59&lt;&gt;"Unknown"),AND($R59&lt;&gt;"Yes",$R59&lt;&gt;"No",$R59&lt;&gt;"Unknown"),AND($S59&lt;&gt;"Yes",$S59&lt;&gt;"No",$S59&lt;&gt;"Unknown",$S59&lt;&gt;"Not applicable"),AND($T59&lt;&gt;"Yes",$T59&lt;&gt;"No"),AND($AA59&lt;&gt;"",$AA59&lt;&gt;"Organic",$AA59&lt;&gt;"Local pack / Maps",$AA59&lt;&gt;"Paid search",$AA59&lt;&gt;"Shopping",$AA59&lt;&gt;"AI answer",$AA59&lt;&gt;"Marketplace",$AA59&lt;&gt;"Directory",$AA59&lt;&gt;"Other")),"UNSUPPORTED_CONTROLLED_VALUE",IF(AND($B59="Active",$I59="Inactive"),"INVALID_SCOPE_COMBINATION",IF($X59="DUPLICATE ACTIVE ASSIGNMENT","INVALID_SCOPE_COMBINATION",IF(AND($L59="Not applicable",$R59&lt;&gt;"No"),"INVALID_SCOPE_COMBINATION",IF(AND($M59="No",$S59&lt;&gt;"Not applicable"),"INVALID_LOCATION_EVIDENCE",IF(AND($M59="Yes",$S59="Not applicable"),"INVALID_LOCATION_EVIDENCE",""))))))))</f>
        <v/>
      </c>
    </row>
    <row r="60" spans="1:37">
      <c r="A60" s="7"/>
      <c r="B60" s="7"/>
      <c r="C60" s="7"/>
      <c r="D60" s="7"/>
      <c r="E60" s="6" t="str">
        <f>IF($A60="","",IFERROR(INDEX('Competitor Register'!$B$2:$B$101,MATCH($D60,'Competitor Register'!$A$2:$A$101,0)),""))</f>
        <v/>
      </c>
      <c r="F60" s="6" t="str">
        <f>IF($A60="","",IFERROR(INDEX('Competitor Register'!$C$2:$C$101,MATCH($D60,'Competitor Register'!$A$2:$A$101,0)),""))</f>
        <v/>
      </c>
      <c r="G60" s="6" t="str">
        <f>IF($A60="","",IFERROR(INDEX('Competitor Register'!$D$2:$D$101,MATCH($D60,'Competitor Register'!$A$2:$A$101,0)),""))</f>
        <v/>
      </c>
      <c r="H60" s="7"/>
      <c r="I60" s="6" t="str">
        <f>IF($A60="","",IFERROR(INDEX('Market Location Map'!$B$2:$B$101,MATCH($H60,'Market Location Map'!$A$2:$A$101,0)),""))</f>
        <v/>
      </c>
      <c r="J60" s="6" t="str">
        <f>IF($A60="","",IFERROR(INDEX('Market Location Map'!$D$2:$D$101,MATCH($H60,'Market Location Map'!$A$2:$A$101,0)),""))</f>
        <v/>
      </c>
      <c r="K60" s="6" t="str">
        <f>IF($A60="","",IFERROR(INDEX('Market Location Map'!$I$2:$I$101,MATCH($H60,'Market Location Map'!$A$2:$A$101,0)),""))</f>
        <v/>
      </c>
      <c r="L60" s="6" t="str">
        <f>IF($A60="","",IFERROR(INDEX('Market Location Map'!$F$2:$F$101,MATCH($H60,'Market Location Map'!$A$2:$A$101,0)),""))</f>
        <v/>
      </c>
      <c r="M60" s="6" t="str">
        <f>IF($A60="","",IF($K60="","No","Yes"))</f>
        <v/>
      </c>
      <c r="N60" s="7"/>
      <c r="O60" s="7"/>
      <c r="P60" s="7"/>
      <c r="Q60" s="7"/>
      <c r="R60" s="7"/>
      <c r="S60" s="7"/>
      <c r="T60" s="7"/>
      <c r="U60" s="6" t="str">
        <f>IF($A60="","",IF($AK60&lt;&gt;"","INVALID INPUT",IF($G60="Unresolved","UNRESOLVED",IF(OR($F60="Discovery intermediary",$F60="Reference entity"),"CONTEXT / REFERENCE ONLY",IF(OR($N60="No",$O60="No"),"EXCLUDED",IF(OR($N60="Unknown",$O60="Unknown"),"UNRESOLVED",IF($P60="No","EXCLUDED",IF($P60="Unknown","UNRESOLVED",IF(AND($AG60&lt;&gt;"",$AH60&lt;&gt;"",$AI60&lt;&gt;""),"ENTERPRISE + MARKET + LOCATION",IF(AND($AG60&lt;&gt;"",$AH60&lt;&gt;""),"ENTERPRISE + MARKET",IF(AND($AG60&lt;&gt;"",$AI60&lt;&gt;""),"ENTERPRISE + LOCATION",IF(AND($AH60&lt;&gt;"",$AI60&lt;&gt;""),"MARKET + LOCATION",IF($AG60&lt;&gt;"","ENTERPRISE",IF($AH60&lt;&gt;"","MARKET",IF($AI60&lt;&gt;"","LOCATION",IF($L60="Unresolved","UNRESOLVED",IF($AJ60="Yes","UNRESOLVED",IF($T60="Yes","CONTEXT / REFERENCE ONLY","EXCLUDED"))))))))))))))))))</f>
        <v/>
      </c>
      <c r="V60" s="6" t="str">
        <f>IF($A60="","",IF($AK60&lt;&gt;"",$AK60,IF($G60="Unresolved","IDENTITY_BOUNDARY_UNRESOLVED",IF(OR($F60="Discovery intermediary",$F60="Reference entity"),"NON_COMMERCIAL_CONTEXT",IF(OR($N60="No",$O60="No"),"NO_COMMERCIAL_SUBSTITUTION",IF(OR($N60="Unknown",$O60="Unknown"),"SUBSTITUTION_EVIDENCE_MISSING",IF($P60="No","SERVICEABILITY_MISMATCH",IF($P60="Unknown","SERVICEABILITY_EVIDENCE_MISSING",IF(AND($U60&lt;&gt;"UNRESOLVED",$U60&lt;&gt;"EXCLUDED",$U60&lt;&gt;"CONTEXT / REFERENCE ONLY",$U60&lt;&gt;"INVALID INPUT",$AJ60="Yes"),"CONFIRMED_LAYER_WITH_OPEN_EVIDENCE",IF(AND($U60&lt;&gt;"UNRESOLVED",$U60&lt;&gt;"EXCLUDED",$U60&lt;&gt;"CONTEXT / REFERENCE ONLY",$U60&lt;&gt;"INVALID INPUT"),"CONFIRMED_LAYER_ASSIGNMENT",IF($L60="Unresolved","MARKET_BOUNDARY_UNRESOLVED",IF($AJ60="Yes","LAYER_EVIDENCE_MISSING",IF($T60="Yes","NO_LAYER_RELEVANCE_CONTEXT","NO_LAYER_RELEVANCE")))))))))))))</f>
        <v/>
      </c>
      <c r="W60" s="6" t="str">
        <f>IF($A60="","",IFERROR(VLOOKUP($V60,'Controlled Vocabulary'!$M$2:$N$18,2,FALSE),"Review the record."))</f>
        <v/>
      </c>
      <c r="X60" s="6" t="str">
        <f>IF($A60="","",IF($AF60="","",IF(COUNTIF($AF$2:$AF$201,$AF60)&gt;1,"DUPLICATE ACTIVE ASSIGNMENT","")))</f>
        <v/>
      </c>
      <c r="Y60" s="7"/>
      <c r="Z60" s="7"/>
      <c r="AA60" s="7"/>
      <c r="AB60" s="7"/>
      <c r="AC60" s="8"/>
      <c r="AD60" s="7"/>
      <c r="AE60" s="7"/>
      <c r="AF60" s="6" t="str">
        <f>IF($A60="","",IF(AND($B60="Active",$D60&lt;&gt;"",$H60&lt;&gt;""),$D60&amp;"|"&amp;$H60,""))</f>
        <v/>
      </c>
      <c r="AG60" s="6" t="str">
        <f>IF($A60="","",IF($Q60="Yes","ENTERPRISE",""))</f>
        <v/>
      </c>
      <c r="AH60" s="6" t="str">
        <f>IF($A60="","",IF(AND($J60&lt;&gt;"",$L60="Resolved",$R60="Yes"),"MARKET",""))</f>
        <v/>
      </c>
      <c r="AI60" s="6" t="str">
        <f>IF($A60="","",IF(AND($K60&lt;&gt;"",$S60="Yes"),"LOCATION",""))</f>
        <v/>
      </c>
      <c r="AJ60" s="6" t="str">
        <f>IF($A60="","",IF(OR($Q60="Unknown",AND($J60&lt;&gt;"",OR($L60="Unresolved",$R60="Unknown")),AND($K60&lt;&gt;"",$S60="Unknown")),"Yes","No"))</f>
        <v/>
      </c>
      <c r="AK60" s="6" t="str">
        <f>IF($A60="","",IF(OR($A60="",$B60="",$D60="",$E60="",$F60="",$G60="",$H60="",$I60="",$L60="",$N60="",$O60="",$P60="",$Q60="",$R60="",$S60="",$T60=""),"INVALID_REQUIRED_INPUT",IF(OR(AND($B60&lt;&gt;"Active",$B60&lt;&gt;"Superseded"),AND($F60&lt;&gt;"Commercial provider",$F60&lt;&gt;"Discovery intermediary",$F60&lt;&gt;"Reference entity"),AND($G60&lt;&gt;"Resolved",$G60&lt;&gt;"Unresolved"),AND($I60&lt;&gt;"Existing",$I60&lt;&gt;"Planned",$I60&lt;&gt;"Inactive"),AND($L60&lt;&gt;"Resolved",$L60&lt;&gt;"Unresolved",$L60&lt;&gt;"Not applicable"),AND($N60&lt;&gt;"Yes",$N60&lt;&gt;"No",$N60&lt;&gt;"Unknown"),AND($O60&lt;&gt;"Yes",$O60&lt;&gt;"No",$O60&lt;&gt;"Unknown"),AND($P60&lt;&gt;"Yes",$P60&lt;&gt;"No",$P60&lt;&gt;"Unknown"),AND($Q60&lt;&gt;"Yes",$Q60&lt;&gt;"No",$Q60&lt;&gt;"Unknown"),AND($R60&lt;&gt;"Yes",$R60&lt;&gt;"No",$R60&lt;&gt;"Unknown"),AND($S60&lt;&gt;"Yes",$S60&lt;&gt;"No",$S60&lt;&gt;"Unknown",$S60&lt;&gt;"Not applicable"),AND($T60&lt;&gt;"Yes",$T60&lt;&gt;"No"),AND($AA60&lt;&gt;"",$AA60&lt;&gt;"Organic",$AA60&lt;&gt;"Local pack / Maps",$AA60&lt;&gt;"Paid search",$AA60&lt;&gt;"Shopping",$AA60&lt;&gt;"AI answer",$AA60&lt;&gt;"Marketplace",$AA60&lt;&gt;"Directory",$AA60&lt;&gt;"Other")),"UNSUPPORTED_CONTROLLED_VALUE",IF(AND($B60="Active",$I60="Inactive"),"INVALID_SCOPE_COMBINATION",IF($X60="DUPLICATE ACTIVE ASSIGNMENT","INVALID_SCOPE_COMBINATION",IF(AND($L60="Not applicable",$R60&lt;&gt;"No"),"INVALID_SCOPE_COMBINATION",IF(AND($M60="No",$S60&lt;&gt;"Not applicable"),"INVALID_LOCATION_EVIDENCE",IF(AND($M60="Yes",$S60="Not applicable"),"INVALID_LOCATION_EVIDENCE",""))))))))</f>
        <v/>
      </c>
    </row>
    <row r="61" spans="1:37">
      <c r="A61" s="7"/>
      <c r="B61" s="7"/>
      <c r="C61" s="7"/>
      <c r="D61" s="7"/>
      <c r="E61" s="6" t="str">
        <f>IF($A61="","",IFERROR(INDEX('Competitor Register'!$B$2:$B$101,MATCH($D61,'Competitor Register'!$A$2:$A$101,0)),""))</f>
        <v/>
      </c>
      <c r="F61" s="6" t="str">
        <f>IF($A61="","",IFERROR(INDEX('Competitor Register'!$C$2:$C$101,MATCH($D61,'Competitor Register'!$A$2:$A$101,0)),""))</f>
        <v/>
      </c>
      <c r="G61" s="6" t="str">
        <f>IF($A61="","",IFERROR(INDEX('Competitor Register'!$D$2:$D$101,MATCH($D61,'Competitor Register'!$A$2:$A$101,0)),""))</f>
        <v/>
      </c>
      <c r="H61" s="7"/>
      <c r="I61" s="6" t="str">
        <f>IF($A61="","",IFERROR(INDEX('Market Location Map'!$B$2:$B$101,MATCH($H61,'Market Location Map'!$A$2:$A$101,0)),""))</f>
        <v/>
      </c>
      <c r="J61" s="6" t="str">
        <f>IF($A61="","",IFERROR(INDEX('Market Location Map'!$D$2:$D$101,MATCH($H61,'Market Location Map'!$A$2:$A$101,0)),""))</f>
        <v/>
      </c>
      <c r="K61" s="6" t="str">
        <f>IF($A61="","",IFERROR(INDEX('Market Location Map'!$I$2:$I$101,MATCH($H61,'Market Location Map'!$A$2:$A$101,0)),""))</f>
        <v/>
      </c>
      <c r="L61" s="6" t="str">
        <f>IF($A61="","",IFERROR(INDEX('Market Location Map'!$F$2:$F$101,MATCH($H61,'Market Location Map'!$A$2:$A$101,0)),""))</f>
        <v/>
      </c>
      <c r="M61" s="6" t="str">
        <f>IF($A61="","",IF($K61="","No","Yes"))</f>
        <v/>
      </c>
      <c r="N61" s="7"/>
      <c r="O61" s="7"/>
      <c r="P61" s="7"/>
      <c r="Q61" s="7"/>
      <c r="R61" s="7"/>
      <c r="S61" s="7"/>
      <c r="T61" s="7"/>
      <c r="U61" s="6" t="str">
        <f>IF($A61="","",IF($AK61&lt;&gt;"","INVALID INPUT",IF($G61="Unresolved","UNRESOLVED",IF(OR($F61="Discovery intermediary",$F61="Reference entity"),"CONTEXT / REFERENCE ONLY",IF(OR($N61="No",$O61="No"),"EXCLUDED",IF(OR($N61="Unknown",$O61="Unknown"),"UNRESOLVED",IF($P61="No","EXCLUDED",IF($P61="Unknown","UNRESOLVED",IF(AND($AG61&lt;&gt;"",$AH61&lt;&gt;"",$AI61&lt;&gt;""),"ENTERPRISE + MARKET + LOCATION",IF(AND($AG61&lt;&gt;"",$AH61&lt;&gt;""),"ENTERPRISE + MARKET",IF(AND($AG61&lt;&gt;"",$AI61&lt;&gt;""),"ENTERPRISE + LOCATION",IF(AND($AH61&lt;&gt;"",$AI61&lt;&gt;""),"MARKET + LOCATION",IF($AG61&lt;&gt;"","ENTERPRISE",IF($AH61&lt;&gt;"","MARKET",IF($AI61&lt;&gt;"","LOCATION",IF($L61="Unresolved","UNRESOLVED",IF($AJ61="Yes","UNRESOLVED",IF($T61="Yes","CONTEXT / REFERENCE ONLY","EXCLUDED"))))))))))))))))))</f>
        <v/>
      </c>
      <c r="V61" s="6" t="str">
        <f>IF($A61="","",IF($AK61&lt;&gt;"",$AK61,IF($G61="Unresolved","IDENTITY_BOUNDARY_UNRESOLVED",IF(OR($F61="Discovery intermediary",$F61="Reference entity"),"NON_COMMERCIAL_CONTEXT",IF(OR($N61="No",$O61="No"),"NO_COMMERCIAL_SUBSTITUTION",IF(OR($N61="Unknown",$O61="Unknown"),"SUBSTITUTION_EVIDENCE_MISSING",IF($P61="No","SERVICEABILITY_MISMATCH",IF($P61="Unknown","SERVICEABILITY_EVIDENCE_MISSING",IF(AND($U61&lt;&gt;"UNRESOLVED",$U61&lt;&gt;"EXCLUDED",$U61&lt;&gt;"CONTEXT / REFERENCE ONLY",$U61&lt;&gt;"INVALID INPUT",$AJ61="Yes"),"CONFIRMED_LAYER_WITH_OPEN_EVIDENCE",IF(AND($U61&lt;&gt;"UNRESOLVED",$U61&lt;&gt;"EXCLUDED",$U61&lt;&gt;"CONTEXT / REFERENCE ONLY",$U61&lt;&gt;"INVALID INPUT"),"CONFIRMED_LAYER_ASSIGNMENT",IF($L61="Unresolved","MARKET_BOUNDARY_UNRESOLVED",IF($AJ61="Yes","LAYER_EVIDENCE_MISSING",IF($T61="Yes","NO_LAYER_RELEVANCE_CONTEXT","NO_LAYER_RELEVANCE")))))))))))))</f>
        <v/>
      </c>
      <c r="W61" s="6" t="str">
        <f>IF($A61="","",IFERROR(VLOOKUP($V61,'Controlled Vocabulary'!$M$2:$N$18,2,FALSE),"Review the record."))</f>
        <v/>
      </c>
      <c r="X61" s="6" t="str">
        <f>IF($A61="","",IF($AF61="","",IF(COUNTIF($AF$2:$AF$201,$AF61)&gt;1,"DUPLICATE ACTIVE ASSIGNMENT","")))</f>
        <v/>
      </c>
      <c r="Y61" s="7"/>
      <c r="Z61" s="7"/>
      <c r="AA61" s="7"/>
      <c r="AB61" s="7"/>
      <c r="AC61" s="8"/>
      <c r="AD61" s="7"/>
      <c r="AE61" s="7"/>
      <c r="AF61" s="6" t="str">
        <f>IF($A61="","",IF(AND($B61="Active",$D61&lt;&gt;"",$H61&lt;&gt;""),$D61&amp;"|"&amp;$H61,""))</f>
        <v/>
      </c>
      <c r="AG61" s="6" t="str">
        <f>IF($A61="","",IF($Q61="Yes","ENTERPRISE",""))</f>
        <v/>
      </c>
      <c r="AH61" s="6" t="str">
        <f>IF($A61="","",IF(AND($J61&lt;&gt;"",$L61="Resolved",$R61="Yes"),"MARKET",""))</f>
        <v/>
      </c>
      <c r="AI61" s="6" t="str">
        <f>IF($A61="","",IF(AND($K61&lt;&gt;"",$S61="Yes"),"LOCATION",""))</f>
        <v/>
      </c>
      <c r="AJ61" s="6" t="str">
        <f>IF($A61="","",IF(OR($Q61="Unknown",AND($J61&lt;&gt;"",OR($L61="Unresolved",$R61="Unknown")),AND($K61&lt;&gt;"",$S61="Unknown")),"Yes","No"))</f>
        <v/>
      </c>
      <c r="AK61" s="6" t="str">
        <f>IF($A61="","",IF(OR($A61="",$B61="",$D61="",$E61="",$F61="",$G61="",$H61="",$I61="",$L61="",$N61="",$O61="",$P61="",$Q61="",$R61="",$S61="",$T61=""),"INVALID_REQUIRED_INPUT",IF(OR(AND($B61&lt;&gt;"Active",$B61&lt;&gt;"Superseded"),AND($F61&lt;&gt;"Commercial provider",$F61&lt;&gt;"Discovery intermediary",$F61&lt;&gt;"Reference entity"),AND($G61&lt;&gt;"Resolved",$G61&lt;&gt;"Unresolved"),AND($I61&lt;&gt;"Existing",$I61&lt;&gt;"Planned",$I61&lt;&gt;"Inactive"),AND($L61&lt;&gt;"Resolved",$L61&lt;&gt;"Unresolved",$L61&lt;&gt;"Not applicable"),AND($N61&lt;&gt;"Yes",$N61&lt;&gt;"No",$N61&lt;&gt;"Unknown"),AND($O61&lt;&gt;"Yes",$O61&lt;&gt;"No",$O61&lt;&gt;"Unknown"),AND($P61&lt;&gt;"Yes",$P61&lt;&gt;"No",$P61&lt;&gt;"Unknown"),AND($Q61&lt;&gt;"Yes",$Q61&lt;&gt;"No",$Q61&lt;&gt;"Unknown"),AND($R61&lt;&gt;"Yes",$R61&lt;&gt;"No",$R61&lt;&gt;"Unknown"),AND($S61&lt;&gt;"Yes",$S61&lt;&gt;"No",$S61&lt;&gt;"Unknown",$S61&lt;&gt;"Not applicable"),AND($T61&lt;&gt;"Yes",$T61&lt;&gt;"No"),AND($AA61&lt;&gt;"",$AA61&lt;&gt;"Organic",$AA61&lt;&gt;"Local pack / Maps",$AA61&lt;&gt;"Paid search",$AA61&lt;&gt;"Shopping",$AA61&lt;&gt;"AI answer",$AA61&lt;&gt;"Marketplace",$AA61&lt;&gt;"Directory",$AA61&lt;&gt;"Other")),"UNSUPPORTED_CONTROLLED_VALUE",IF(AND($B61="Active",$I61="Inactive"),"INVALID_SCOPE_COMBINATION",IF($X61="DUPLICATE ACTIVE ASSIGNMENT","INVALID_SCOPE_COMBINATION",IF(AND($L61="Not applicable",$R61&lt;&gt;"No"),"INVALID_SCOPE_COMBINATION",IF(AND($M61="No",$S61&lt;&gt;"Not applicable"),"INVALID_LOCATION_EVIDENCE",IF(AND($M61="Yes",$S61="Not applicable"),"INVALID_LOCATION_EVIDENCE",""))))))))</f>
        <v/>
      </c>
    </row>
    <row r="62" spans="1:37">
      <c r="A62" s="7"/>
      <c r="B62" s="7"/>
      <c r="C62" s="7"/>
      <c r="D62" s="7"/>
      <c r="E62" s="6" t="str">
        <f>IF($A62="","",IFERROR(INDEX('Competitor Register'!$B$2:$B$101,MATCH($D62,'Competitor Register'!$A$2:$A$101,0)),""))</f>
        <v/>
      </c>
      <c r="F62" s="6" t="str">
        <f>IF($A62="","",IFERROR(INDEX('Competitor Register'!$C$2:$C$101,MATCH($D62,'Competitor Register'!$A$2:$A$101,0)),""))</f>
        <v/>
      </c>
      <c r="G62" s="6" t="str">
        <f>IF($A62="","",IFERROR(INDEX('Competitor Register'!$D$2:$D$101,MATCH($D62,'Competitor Register'!$A$2:$A$101,0)),""))</f>
        <v/>
      </c>
      <c r="H62" s="7"/>
      <c r="I62" s="6" t="str">
        <f>IF($A62="","",IFERROR(INDEX('Market Location Map'!$B$2:$B$101,MATCH($H62,'Market Location Map'!$A$2:$A$101,0)),""))</f>
        <v/>
      </c>
      <c r="J62" s="6" t="str">
        <f>IF($A62="","",IFERROR(INDEX('Market Location Map'!$D$2:$D$101,MATCH($H62,'Market Location Map'!$A$2:$A$101,0)),""))</f>
        <v/>
      </c>
      <c r="K62" s="6" t="str">
        <f>IF($A62="","",IFERROR(INDEX('Market Location Map'!$I$2:$I$101,MATCH($H62,'Market Location Map'!$A$2:$A$101,0)),""))</f>
        <v/>
      </c>
      <c r="L62" s="6" t="str">
        <f>IF($A62="","",IFERROR(INDEX('Market Location Map'!$F$2:$F$101,MATCH($H62,'Market Location Map'!$A$2:$A$101,0)),""))</f>
        <v/>
      </c>
      <c r="M62" s="6" t="str">
        <f>IF($A62="","",IF($K62="","No","Yes"))</f>
        <v/>
      </c>
      <c r="N62" s="7"/>
      <c r="O62" s="7"/>
      <c r="P62" s="7"/>
      <c r="Q62" s="7"/>
      <c r="R62" s="7"/>
      <c r="S62" s="7"/>
      <c r="T62" s="7"/>
      <c r="U62" s="6" t="str">
        <f>IF($A62="","",IF($AK62&lt;&gt;"","INVALID INPUT",IF($G62="Unresolved","UNRESOLVED",IF(OR($F62="Discovery intermediary",$F62="Reference entity"),"CONTEXT / REFERENCE ONLY",IF(OR($N62="No",$O62="No"),"EXCLUDED",IF(OR($N62="Unknown",$O62="Unknown"),"UNRESOLVED",IF($P62="No","EXCLUDED",IF($P62="Unknown","UNRESOLVED",IF(AND($AG62&lt;&gt;"",$AH62&lt;&gt;"",$AI62&lt;&gt;""),"ENTERPRISE + MARKET + LOCATION",IF(AND($AG62&lt;&gt;"",$AH62&lt;&gt;""),"ENTERPRISE + MARKET",IF(AND($AG62&lt;&gt;"",$AI62&lt;&gt;""),"ENTERPRISE + LOCATION",IF(AND($AH62&lt;&gt;"",$AI62&lt;&gt;""),"MARKET + LOCATION",IF($AG62&lt;&gt;"","ENTERPRISE",IF($AH62&lt;&gt;"","MARKET",IF($AI62&lt;&gt;"","LOCATION",IF($L62="Unresolved","UNRESOLVED",IF($AJ62="Yes","UNRESOLVED",IF($T62="Yes","CONTEXT / REFERENCE ONLY","EXCLUDED"))))))))))))))))))</f>
        <v/>
      </c>
      <c r="V62" s="6" t="str">
        <f>IF($A62="","",IF($AK62&lt;&gt;"",$AK62,IF($G62="Unresolved","IDENTITY_BOUNDARY_UNRESOLVED",IF(OR($F62="Discovery intermediary",$F62="Reference entity"),"NON_COMMERCIAL_CONTEXT",IF(OR($N62="No",$O62="No"),"NO_COMMERCIAL_SUBSTITUTION",IF(OR($N62="Unknown",$O62="Unknown"),"SUBSTITUTION_EVIDENCE_MISSING",IF($P62="No","SERVICEABILITY_MISMATCH",IF($P62="Unknown","SERVICEABILITY_EVIDENCE_MISSING",IF(AND($U62&lt;&gt;"UNRESOLVED",$U62&lt;&gt;"EXCLUDED",$U62&lt;&gt;"CONTEXT / REFERENCE ONLY",$U62&lt;&gt;"INVALID INPUT",$AJ62="Yes"),"CONFIRMED_LAYER_WITH_OPEN_EVIDENCE",IF(AND($U62&lt;&gt;"UNRESOLVED",$U62&lt;&gt;"EXCLUDED",$U62&lt;&gt;"CONTEXT / REFERENCE ONLY",$U62&lt;&gt;"INVALID INPUT"),"CONFIRMED_LAYER_ASSIGNMENT",IF($L62="Unresolved","MARKET_BOUNDARY_UNRESOLVED",IF($AJ62="Yes","LAYER_EVIDENCE_MISSING",IF($T62="Yes","NO_LAYER_RELEVANCE_CONTEXT","NO_LAYER_RELEVANCE")))))))))))))</f>
        <v/>
      </c>
      <c r="W62" s="6" t="str">
        <f>IF($A62="","",IFERROR(VLOOKUP($V62,'Controlled Vocabulary'!$M$2:$N$18,2,FALSE),"Review the record."))</f>
        <v/>
      </c>
      <c r="X62" s="6" t="str">
        <f>IF($A62="","",IF($AF62="","",IF(COUNTIF($AF$2:$AF$201,$AF62)&gt;1,"DUPLICATE ACTIVE ASSIGNMENT","")))</f>
        <v/>
      </c>
      <c r="Y62" s="7"/>
      <c r="Z62" s="7"/>
      <c r="AA62" s="7"/>
      <c r="AB62" s="7"/>
      <c r="AC62" s="8"/>
      <c r="AD62" s="7"/>
      <c r="AE62" s="7"/>
      <c r="AF62" s="6" t="str">
        <f>IF($A62="","",IF(AND($B62="Active",$D62&lt;&gt;"",$H62&lt;&gt;""),$D62&amp;"|"&amp;$H62,""))</f>
        <v/>
      </c>
      <c r="AG62" s="6" t="str">
        <f>IF($A62="","",IF($Q62="Yes","ENTERPRISE",""))</f>
        <v/>
      </c>
      <c r="AH62" s="6" t="str">
        <f>IF($A62="","",IF(AND($J62&lt;&gt;"",$L62="Resolved",$R62="Yes"),"MARKET",""))</f>
        <v/>
      </c>
      <c r="AI62" s="6" t="str">
        <f>IF($A62="","",IF(AND($K62&lt;&gt;"",$S62="Yes"),"LOCATION",""))</f>
        <v/>
      </c>
      <c r="AJ62" s="6" t="str">
        <f>IF($A62="","",IF(OR($Q62="Unknown",AND($J62&lt;&gt;"",OR($L62="Unresolved",$R62="Unknown")),AND($K62&lt;&gt;"",$S62="Unknown")),"Yes","No"))</f>
        <v/>
      </c>
      <c r="AK62" s="6" t="str">
        <f>IF($A62="","",IF(OR($A62="",$B62="",$D62="",$E62="",$F62="",$G62="",$H62="",$I62="",$L62="",$N62="",$O62="",$P62="",$Q62="",$R62="",$S62="",$T62=""),"INVALID_REQUIRED_INPUT",IF(OR(AND($B62&lt;&gt;"Active",$B62&lt;&gt;"Superseded"),AND($F62&lt;&gt;"Commercial provider",$F62&lt;&gt;"Discovery intermediary",$F62&lt;&gt;"Reference entity"),AND($G62&lt;&gt;"Resolved",$G62&lt;&gt;"Unresolved"),AND($I62&lt;&gt;"Existing",$I62&lt;&gt;"Planned",$I62&lt;&gt;"Inactive"),AND($L62&lt;&gt;"Resolved",$L62&lt;&gt;"Unresolved",$L62&lt;&gt;"Not applicable"),AND($N62&lt;&gt;"Yes",$N62&lt;&gt;"No",$N62&lt;&gt;"Unknown"),AND($O62&lt;&gt;"Yes",$O62&lt;&gt;"No",$O62&lt;&gt;"Unknown"),AND($P62&lt;&gt;"Yes",$P62&lt;&gt;"No",$P62&lt;&gt;"Unknown"),AND($Q62&lt;&gt;"Yes",$Q62&lt;&gt;"No",$Q62&lt;&gt;"Unknown"),AND($R62&lt;&gt;"Yes",$R62&lt;&gt;"No",$R62&lt;&gt;"Unknown"),AND($S62&lt;&gt;"Yes",$S62&lt;&gt;"No",$S62&lt;&gt;"Unknown",$S62&lt;&gt;"Not applicable"),AND($T62&lt;&gt;"Yes",$T62&lt;&gt;"No"),AND($AA62&lt;&gt;"",$AA62&lt;&gt;"Organic",$AA62&lt;&gt;"Local pack / Maps",$AA62&lt;&gt;"Paid search",$AA62&lt;&gt;"Shopping",$AA62&lt;&gt;"AI answer",$AA62&lt;&gt;"Marketplace",$AA62&lt;&gt;"Directory",$AA62&lt;&gt;"Other")),"UNSUPPORTED_CONTROLLED_VALUE",IF(AND($B62="Active",$I62="Inactive"),"INVALID_SCOPE_COMBINATION",IF($X62="DUPLICATE ACTIVE ASSIGNMENT","INVALID_SCOPE_COMBINATION",IF(AND($L62="Not applicable",$R62&lt;&gt;"No"),"INVALID_SCOPE_COMBINATION",IF(AND($M62="No",$S62&lt;&gt;"Not applicable"),"INVALID_LOCATION_EVIDENCE",IF(AND($M62="Yes",$S62="Not applicable"),"INVALID_LOCATION_EVIDENCE",""))))))))</f>
        <v/>
      </c>
    </row>
    <row r="63" spans="1:37">
      <c r="A63" s="7"/>
      <c r="B63" s="7"/>
      <c r="C63" s="7"/>
      <c r="D63" s="7"/>
      <c r="E63" s="6" t="str">
        <f>IF($A63="","",IFERROR(INDEX('Competitor Register'!$B$2:$B$101,MATCH($D63,'Competitor Register'!$A$2:$A$101,0)),""))</f>
        <v/>
      </c>
      <c r="F63" s="6" t="str">
        <f>IF($A63="","",IFERROR(INDEX('Competitor Register'!$C$2:$C$101,MATCH($D63,'Competitor Register'!$A$2:$A$101,0)),""))</f>
        <v/>
      </c>
      <c r="G63" s="6" t="str">
        <f>IF($A63="","",IFERROR(INDEX('Competitor Register'!$D$2:$D$101,MATCH($D63,'Competitor Register'!$A$2:$A$101,0)),""))</f>
        <v/>
      </c>
      <c r="H63" s="7"/>
      <c r="I63" s="6" t="str">
        <f>IF($A63="","",IFERROR(INDEX('Market Location Map'!$B$2:$B$101,MATCH($H63,'Market Location Map'!$A$2:$A$101,0)),""))</f>
        <v/>
      </c>
      <c r="J63" s="6" t="str">
        <f>IF($A63="","",IFERROR(INDEX('Market Location Map'!$D$2:$D$101,MATCH($H63,'Market Location Map'!$A$2:$A$101,0)),""))</f>
        <v/>
      </c>
      <c r="K63" s="6" t="str">
        <f>IF($A63="","",IFERROR(INDEX('Market Location Map'!$I$2:$I$101,MATCH($H63,'Market Location Map'!$A$2:$A$101,0)),""))</f>
        <v/>
      </c>
      <c r="L63" s="6" t="str">
        <f>IF($A63="","",IFERROR(INDEX('Market Location Map'!$F$2:$F$101,MATCH($H63,'Market Location Map'!$A$2:$A$101,0)),""))</f>
        <v/>
      </c>
      <c r="M63" s="6" t="str">
        <f>IF($A63="","",IF($K63="","No","Yes"))</f>
        <v/>
      </c>
      <c r="N63" s="7"/>
      <c r="O63" s="7"/>
      <c r="P63" s="7"/>
      <c r="Q63" s="7"/>
      <c r="R63" s="7"/>
      <c r="S63" s="7"/>
      <c r="T63" s="7"/>
      <c r="U63" s="6" t="str">
        <f>IF($A63="","",IF($AK63&lt;&gt;"","INVALID INPUT",IF($G63="Unresolved","UNRESOLVED",IF(OR($F63="Discovery intermediary",$F63="Reference entity"),"CONTEXT / REFERENCE ONLY",IF(OR($N63="No",$O63="No"),"EXCLUDED",IF(OR($N63="Unknown",$O63="Unknown"),"UNRESOLVED",IF($P63="No","EXCLUDED",IF($P63="Unknown","UNRESOLVED",IF(AND($AG63&lt;&gt;"",$AH63&lt;&gt;"",$AI63&lt;&gt;""),"ENTERPRISE + MARKET + LOCATION",IF(AND($AG63&lt;&gt;"",$AH63&lt;&gt;""),"ENTERPRISE + MARKET",IF(AND($AG63&lt;&gt;"",$AI63&lt;&gt;""),"ENTERPRISE + LOCATION",IF(AND($AH63&lt;&gt;"",$AI63&lt;&gt;""),"MARKET + LOCATION",IF($AG63&lt;&gt;"","ENTERPRISE",IF($AH63&lt;&gt;"","MARKET",IF($AI63&lt;&gt;"","LOCATION",IF($L63="Unresolved","UNRESOLVED",IF($AJ63="Yes","UNRESOLVED",IF($T63="Yes","CONTEXT / REFERENCE ONLY","EXCLUDED"))))))))))))))))))</f>
        <v/>
      </c>
      <c r="V63" s="6" t="str">
        <f>IF($A63="","",IF($AK63&lt;&gt;"",$AK63,IF($G63="Unresolved","IDENTITY_BOUNDARY_UNRESOLVED",IF(OR($F63="Discovery intermediary",$F63="Reference entity"),"NON_COMMERCIAL_CONTEXT",IF(OR($N63="No",$O63="No"),"NO_COMMERCIAL_SUBSTITUTION",IF(OR($N63="Unknown",$O63="Unknown"),"SUBSTITUTION_EVIDENCE_MISSING",IF($P63="No","SERVICEABILITY_MISMATCH",IF($P63="Unknown","SERVICEABILITY_EVIDENCE_MISSING",IF(AND($U63&lt;&gt;"UNRESOLVED",$U63&lt;&gt;"EXCLUDED",$U63&lt;&gt;"CONTEXT / REFERENCE ONLY",$U63&lt;&gt;"INVALID INPUT",$AJ63="Yes"),"CONFIRMED_LAYER_WITH_OPEN_EVIDENCE",IF(AND($U63&lt;&gt;"UNRESOLVED",$U63&lt;&gt;"EXCLUDED",$U63&lt;&gt;"CONTEXT / REFERENCE ONLY",$U63&lt;&gt;"INVALID INPUT"),"CONFIRMED_LAYER_ASSIGNMENT",IF($L63="Unresolved","MARKET_BOUNDARY_UNRESOLVED",IF($AJ63="Yes","LAYER_EVIDENCE_MISSING",IF($T63="Yes","NO_LAYER_RELEVANCE_CONTEXT","NO_LAYER_RELEVANCE")))))))))))))</f>
        <v/>
      </c>
      <c r="W63" s="6" t="str">
        <f>IF($A63="","",IFERROR(VLOOKUP($V63,'Controlled Vocabulary'!$M$2:$N$18,2,FALSE),"Review the record."))</f>
        <v/>
      </c>
      <c r="X63" s="6" t="str">
        <f>IF($A63="","",IF($AF63="","",IF(COUNTIF($AF$2:$AF$201,$AF63)&gt;1,"DUPLICATE ACTIVE ASSIGNMENT","")))</f>
        <v/>
      </c>
      <c r="Y63" s="7"/>
      <c r="Z63" s="7"/>
      <c r="AA63" s="7"/>
      <c r="AB63" s="7"/>
      <c r="AC63" s="8"/>
      <c r="AD63" s="7"/>
      <c r="AE63" s="7"/>
      <c r="AF63" s="6" t="str">
        <f>IF($A63="","",IF(AND($B63="Active",$D63&lt;&gt;"",$H63&lt;&gt;""),$D63&amp;"|"&amp;$H63,""))</f>
        <v/>
      </c>
      <c r="AG63" s="6" t="str">
        <f>IF($A63="","",IF($Q63="Yes","ENTERPRISE",""))</f>
        <v/>
      </c>
      <c r="AH63" s="6" t="str">
        <f>IF($A63="","",IF(AND($J63&lt;&gt;"",$L63="Resolved",$R63="Yes"),"MARKET",""))</f>
        <v/>
      </c>
      <c r="AI63" s="6" t="str">
        <f>IF($A63="","",IF(AND($K63&lt;&gt;"",$S63="Yes"),"LOCATION",""))</f>
        <v/>
      </c>
      <c r="AJ63" s="6" t="str">
        <f>IF($A63="","",IF(OR($Q63="Unknown",AND($J63&lt;&gt;"",OR($L63="Unresolved",$R63="Unknown")),AND($K63&lt;&gt;"",$S63="Unknown")),"Yes","No"))</f>
        <v/>
      </c>
      <c r="AK63" s="6" t="str">
        <f>IF($A63="","",IF(OR($A63="",$B63="",$D63="",$E63="",$F63="",$G63="",$H63="",$I63="",$L63="",$N63="",$O63="",$P63="",$Q63="",$R63="",$S63="",$T63=""),"INVALID_REQUIRED_INPUT",IF(OR(AND($B63&lt;&gt;"Active",$B63&lt;&gt;"Superseded"),AND($F63&lt;&gt;"Commercial provider",$F63&lt;&gt;"Discovery intermediary",$F63&lt;&gt;"Reference entity"),AND($G63&lt;&gt;"Resolved",$G63&lt;&gt;"Unresolved"),AND($I63&lt;&gt;"Existing",$I63&lt;&gt;"Planned",$I63&lt;&gt;"Inactive"),AND($L63&lt;&gt;"Resolved",$L63&lt;&gt;"Unresolved",$L63&lt;&gt;"Not applicable"),AND($N63&lt;&gt;"Yes",$N63&lt;&gt;"No",$N63&lt;&gt;"Unknown"),AND($O63&lt;&gt;"Yes",$O63&lt;&gt;"No",$O63&lt;&gt;"Unknown"),AND($P63&lt;&gt;"Yes",$P63&lt;&gt;"No",$P63&lt;&gt;"Unknown"),AND($Q63&lt;&gt;"Yes",$Q63&lt;&gt;"No",$Q63&lt;&gt;"Unknown"),AND($R63&lt;&gt;"Yes",$R63&lt;&gt;"No",$R63&lt;&gt;"Unknown"),AND($S63&lt;&gt;"Yes",$S63&lt;&gt;"No",$S63&lt;&gt;"Unknown",$S63&lt;&gt;"Not applicable"),AND($T63&lt;&gt;"Yes",$T63&lt;&gt;"No"),AND($AA63&lt;&gt;"",$AA63&lt;&gt;"Organic",$AA63&lt;&gt;"Local pack / Maps",$AA63&lt;&gt;"Paid search",$AA63&lt;&gt;"Shopping",$AA63&lt;&gt;"AI answer",$AA63&lt;&gt;"Marketplace",$AA63&lt;&gt;"Directory",$AA63&lt;&gt;"Other")),"UNSUPPORTED_CONTROLLED_VALUE",IF(AND($B63="Active",$I63="Inactive"),"INVALID_SCOPE_COMBINATION",IF($X63="DUPLICATE ACTIVE ASSIGNMENT","INVALID_SCOPE_COMBINATION",IF(AND($L63="Not applicable",$R63&lt;&gt;"No"),"INVALID_SCOPE_COMBINATION",IF(AND($M63="No",$S63&lt;&gt;"Not applicable"),"INVALID_LOCATION_EVIDENCE",IF(AND($M63="Yes",$S63="Not applicable"),"INVALID_LOCATION_EVIDENCE",""))))))))</f>
        <v/>
      </c>
    </row>
    <row r="64" spans="1:37">
      <c r="A64" s="7"/>
      <c r="B64" s="7"/>
      <c r="C64" s="7"/>
      <c r="D64" s="7"/>
      <c r="E64" s="6" t="str">
        <f>IF($A64="","",IFERROR(INDEX('Competitor Register'!$B$2:$B$101,MATCH($D64,'Competitor Register'!$A$2:$A$101,0)),""))</f>
        <v/>
      </c>
      <c r="F64" s="6" t="str">
        <f>IF($A64="","",IFERROR(INDEX('Competitor Register'!$C$2:$C$101,MATCH($D64,'Competitor Register'!$A$2:$A$101,0)),""))</f>
        <v/>
      </c>
      <c r="G64" s="6" t="str">
        <f>IF($A64="","",IFERROR(INDEX('Competitor Register'!$D$2:$D$101,MATCH($D64,'Competitor Register'!$A$2:$A$101,0)),""))</f>
        <v/>
      </c>
      <c r="H64" s="7"/>
      <c r="I64" s="6" t="str">
        <f>IF($A64="","",IFERROR(INDEX('Market Location Map'!$B$2:$B$101,MATCH($H64,'Market Location Map'!$A$2:$A$101,0)),""))</f>
        <v/>
      </c>
      <c r="J64" s="6" t="str">
        <f>IF($A64="","",IFERROR(INDEX('Market Location Map'!$D$2:$D$101,MATCH($H64,'Market Location Map'!$A$2:$A$101,0)),""))</f>
        <v/>
      </c>
      <c r="K64" s="6" t="str">
        <f>IF($A64="","",IFERROR(INDEX('Market Location Map'!$I$2:$I$101,MATCH($H64,'Market Location Map'!$A$2:$A$101,0)),""))</f>
        <v/>
      </c>
      <c r="L64" s="6" t="str">
        <f>IF($A64="","",IFERROR(INDEX('Market Location Map'!$F$2:$F$101,MATCH($H64,'Market Location Map'!$A$2:$A$101,0)),""))</f>
        <v/>
      </c>
      <c r="M64" s="6" t="str">
        <f>IF($A64="","",IF($K64="","No","Yes"))</f>
        <v/>
      </c>
      <c r="N64" s="7"/>
      <c r="O64" s="7"/>
      <c r="P64" s="7"/>
      <c r="Q64" s="7"/>
      <c r="R64" s="7"/>
      <c r="S64" s="7"/>
      <c r="T64" s="7"/>
      <c r="U64" s="6" t="str">
        <f>IF($A64="","",IF($AK64&lt;&gt;"","INVALID INPUT",IF($G64="Unresolved","UNRESOLVED",IF(OR($F64="Discovery intermediary",$F64="Reference entity"),"CONTEXT / REFERENCE ONLY",IF(OR($N64="No",$O64="No"),"EXCLUDED",IF(OR($N64="Unknown",$O64="Unknown"),"UNRESOLVED",IF($P64="No","EXCLUDED",IF($P64="Unknown","UNRESOLVED",IF(AND($AG64&lt;&gt;"",$AH64&lt;&gt;"",$AI64&lt;&gt;""),"ENTERPRISE + MARKET + LOCATION",IF(AND($AG64&lt;&gt;"",$AH64&lt;&gt;""),"ENTERPRISE + MARKET",IF(AND($AG64&lt;&gt;"",$AI64&lt;&gt;""),"ENTERPRISE + LOCATION",IF(AND($AH64&lt;&gt;"",$AI64&lt;&gt;""),"MARKET + LOCATION",IF($AG64&lt;&gt;"","ENTERPRISE",IF($AH64&lt;&gt;"","MARKET",IF($AI64&lt;&gt;"","LOCATION",IF($L64="Unresolved","UNRESOLVED",IF($AJ64="Yes","UNRESOLVED",IF($T64="Yes","CONTEXT / REFERENCE ONLY","EXCLUDED"))))))))))))))))))</f>
        <v/>
      </c>
      <c r="V64" s="6" t="str">
        <f>IF($A64="","",IF($AK64&lt;&gt;"",$AK64,IF($G64="Unresolved","IDENTITY_BOUNDARY_UNRESOLVED",IF(OR($F64="Discovery intermediary",$F64="Reference entity"),"NON_COMMERCIAL_CONTEXT",IF(OR($N64="No",$O64="No"),"NO_COMMERCIAL_SUBSTITUTION",IF(OR($N64="Unknown",$O64="Unknown"),"SUBSTITUTION_EVIDENCE_MISSING",IF($P64="No","SERVICEABILITY_MISMATCH",IF($P64="Unknown","SERVICEABILITY_EVIDENCE_MISSING",IF(AND($U64&lt;&gt;"UNRESOLVED",$U64&lt;&gt;"EXCLUDED",$U64&lt;&gt;"CONTEXT / REFERENCE ONLY",$U64&lt;&gt;"INVALID INPUT",$AJ64="Yes"),"CONFIRMED_LAYER_WITH_OPEN_EVIDENCE",IF(AND($U64&lt;&gt;"UNRESOLVED",$U64&lt;&gt;"EXCLUDED",$U64&lt;&gt;"CONTEXT / REFERENCE ONLY",$U64&lt;&gt;"INVALID INPUT"),"CONFIRMED_LAYER_ASSIGNMENT",IF($L64="Unresolved","MARKET_BOUNDARY_UNRESOLVED",IF($AJ64="Yes","LAYER_EVIDENCE_MISSING",IF($T64="Yes","NO_LAYER_RELEVANCE_CONTEXT","NO_LAYER_RELEVANCE")))))))))))))</f>
        <v/>
      </c>
      <c r="W64" s="6" t="str">
        <f>IF($A64="","",IFERROR(VLOOKUP($V64,'Controlled Vocabulary'!$M$2:$N$18,2,FALSE),"Review the record."))</f>
        <v/>
      </c>
      <c r="X64" s="6" t="str">
        <f>IF($A64="","",IF($AF64="","",IF(COUNTIF($AF$2:$AF$201,$AF64)&gt;1,"DUPLICATE ACTIVE ASSIGNMENT","")))</f>
        <v/>
      </c>
      <c r="Y64" s="7"/>
      <c r="Z64" s="7"/>
      <c r="AA64" s="7"/>
      <c r="AB64" s="7"/>
      <c r="AC64" s="8"/>
      <c r="AD64" s="7"/>
      <c r="AE64" s="7"/>
      <c r="AF64" s="6" t="str">
        <f>IF($A64="","",IF(AND($B64="Active",$D64&lt;&gt;"",$H64&lt;&gt;""),$D64&amp;"|"&amp;$H64,""))</f>
        <v/>
      </c>
      <c r="AG64" s="6" t="str">
        <f>IF($A64="","",IF($Q64="Yes","ENTERPRISE",""))</f>
        <v/>
      </c>
      <c r="AH64" s="6" t="str">
        <f>IF($A64="","",IF(AND($J64&lt;&gt;"",$L64="Resolved",$R64="Yes"),"MARKET",""))</f>
        <v/>
      </c>
      <c r="AI64" s="6" t="str">
        <f>IF($A64="","",IF(AND($K64&lt;&gt;"",$S64="Yes"),"LOCATION",""))</f>
        <v/>
      </c>
      <c r="AJ64" s="6" t="str">
        <f>IF($A64="","",IF(OR($Q64="Unknown",AND($J64&lt;&gt;"",OR($L64="Unresolved",$R64="Unknown")),AND($K64&lt;&gt;"",$S64="Unknown")),"Yes","No"))</f>
        <v/>
      </c>
      <c r="AK64" s="6" t="str">
        <f>IF($A64="","",IF(OR($A64="",$B64="",$D64="",$E64="",$F64="",$G64="",$H64="",$I64="",$L64="",$N64="",$O64="",$P64="",$Q64="",$R64="",$S64="",$T64=""),"INVALID_REQUIRED_INPUT",IF(OR(AND($B64&lt;&gt;"Active",$B64&lt;&gt;"Superseded"),AND($F64&lt;&gt;"Commercial provider",$F64&lt;&gt;"Discovery intermediary",$F64&lt;&gt;"Reference entity"),AND($G64&lt;&gt;"Resolved",$G64&lt;&gt;"Unresolved"),AND($I64&lt;&gt;"Existing",$I64&lt;&gt;"Planned",$I64&lt;&gt;"Inactive"),AND($L64&lt;&gt;"Resolved",$L64&lt;&gt;"Unresolved",$L64&lt;&gt;"Not applicable"),AND($N64&lt;&gt;"Yes",$N64&lt;&gt;"No",$N64&lt;&gt;"Unknown"),AND($O64&lt;&gt;"Yes",$O64&lt;&gt;"No",$O64&lt;&gt;"Unknown"),AND($P64&lt;&gt;"Yes",$P64&lt;&gt;"No",$P64&lt;&gt;"Unknown"),AND($Q64&lt;&gt;"Yes",$Q64&lt;&gt;"No",$Q64&lt;&gt;"Unknown"),AND($R64&lt;&gt;"Yes",$R64&lt;&gt;"No",$R64&lt;&gt;"Unknown"),AND($S64&lt;&gt;"Yes",$S64&lt;&gt;"No",$S64&lt;&gt;"Unknown",$S64&lt;&gt;"Not applicable"),AND($T64&lt;&gt;"Yes",$T64&lt;&gt;"No"),AND($AA64&lt;&gt;"",$AA64&lt;&gt;"Organic",$AA64&lt;&gt;"Local pack / Maps",$AA64&lt;&gt;"Paid search",$AA64&lt;&gt;"Shopping",$AA64&lt;&gt;"AI answer",$AA64&lt;&gt;"Marketplace",$AA64&lt;&gt;"Directory",$AA64&lt;&gt;"Other")),"UNSUPPORTED_CONTROLLED_VALUE",IF(AND($B64="Active",$I64="Inactive"),"INVALID_SCOPE_COMBINATION",IF($X64="DUPLICATE ACTIVE ASSIGNMENT","INVALID_SCOPE_COMBINATION",IF(AND($L64="Not applicable",$R64&lt;&gt;"No"),"INVALID_SCOPE_COMBINATION",IF(AND($M64="No",$S64&lt;&gt;"Not applicable"),"INVALID_LOCATION_EVIDENCE",IF(AND($M64="Yes",$S64="Not applicable"),"INVALID_LOCATION_EVIDENCE",""))))))))</f>
        <v/>
      </c>
    </row>
    <row r="65" spans="1:37">
      <c r="A65" s="7"/>
      <c r="B65" s="7"/>
      <c r="C65" s="7"/>
      <c r="D65" s="7"/>
      <c r="E65" s="6" t="str">
        <f>IF($A65="","",IFERROR(INDEX('Competitor Register'!$B$2:$B$101,MATCH($D65,'Competitor Register'!$A$2:$A$101,0)),""))</f>
        <v/>
      </c>
      <c r="F65" s="6" t="str">
        <f>IF($A65="","",IFERROR(INDEX('Competitor Register'!$C$2:$C$101,MATCH($D65,'Competitor Register'!$A$2:$A$101,0)),""))</f>
        <v/>
      </c>
      <c r="G65" s="6" t="str">
        <f>IF($A65="","",IFERROR(INDEX('Competitor Register'!$D$2:$D$101,MATCH($D65,'Competitor Register'!$A$2:$A$101,0)),""))</f>
        <v/>
      </c>
      <c r="H65" s="7"/>
      <c r="I65" s="6" t="str">
        <f>IF($A65="","",IFERROR(INDEX('Market Location Map'!$B$2:$B$101,MATCH($H65,'Market Location Map'!$A$2:$A$101,0)),""))</f>
        <v/>
      </c>
      <c r="J65" s="6" t="str">
        <f>IF($A65="","",IFERROR(INDEX('Market Location Map'!$D$2:$D$101,MATCH($H65,'Market Location Map'!$A$2:$A$101,0)),""))</f>
        <v/>
      </c>
      <c r="K65" s="6" t="str">
        <f>IF($A65="","",IFERROR(INDEX('Market Location Map'!$I$2:$I$101,MATCH($H65,'Market Location Map'!$A$2:$A$101,0)),""))</f>
        <v/>
      </c>
      <c r="L65" s="6" t="str">
        <f>IF($A65="","",IFERROR(INDEX('Market Location Map'!$F$2:$F$101,MATCH($H65,'Market Location Map'!$A$2:$A$101,0)),""))</f>
        <v/>
      </c>
      <c r="M65" s="6" t="str">
        <f>IF($A65="","",IF($K65="","No","Yes"))</f>
        <v/>
      </c>
      <c r="N65" s="7"/>
      <c r="O65" s="7"/>
      <c r="P65" s="7"/>
      <c r="Q65" s="7"/>
      <c r="R65" s="7"/>
      <c r="S65" s="7"/>
      <c r="T65" s="7"/>
      <c r="U65" s="6" t="str">
        <f>IF($A65="","",IF($AK65&lt;&gt;"","INVALID INPUT",IF($G65="Unresolved","UNRESOLVED",IF(OR($F65="Discovery intermediary",$F65="Reference entity"),"CONTEXT / REFERENCE ONLY",IF(OR($N65="No",$O65="No"),"EXCLUDED",IF(OR($N65="Unknown",$O65="Unknown"),"UNRESOLVED",IF($P65="No","EXCLUDED",IF($P65="Unknown","UNRESOLVED",IF(AND($AG65&lt;&gt;"",$AH65&lt;&gt;"",$AI65&lt;&gt;""),"ENTERPRISE + MARKET + LOCATION",IF(AND($AG65&lt;&gt;"",$AH65&lt;&gt;""),"ENTERPRISE + MARKET",IF(AND($AG65&lt;&gt;"",$AI65&lt;&gt;""),"ENTERPRISE + LOCATION",IF(AND($AH65&lt;&gt;"",$AI65&lt;&gt;""),"MARKET + LOCATION",IF($AG65&lt;&gt;"","ENTERPRISE",IF($AH65&lt;&gt;"","MARKET",IF($AI65&lt;&gt;"","LOCATION",IF($L65="Unresolved","UNRESOLVED",IF($AJ65="Yes","UNRESOLVED",IF($T65="Yes","CONTEXT / REFERENCE ONLY","EXCLUDED"))))))))))))))))))</f>
        <v/>
      </c>
      <c r="V65" s="6" t="str">
        <f>IF($A65="","",IF($AK65&lt;&gt;"",$AK65,IF($G65="Unresolved","IDENTITY_BOUNDARY_UNRESOLVED",IF(OR($F65="Discovery intermediary",$F65="Reference entity"),"NON_COMMERCIAL_CONTEXT",IF(OR($N65="No",$O65="No"),"NO_COMMERCIAL_SUBSTITUTION",IF(OR($N65="Unknown",$O65="Unknown"),"SUBSTITUTION_EVIDENCE_MISSING",IF($P65="No","SERVICEABILITY_MISMATCH",IF($P65="Unknown","SERVICEABILITY_EVIDENCE_MISSING",IF(AND($U65&lt;&gt;"UNRESOLVED",$U65&lt;&gt;"EXCLUDED",$U65&lt;&gt;"CONTEXT / REFERENCE ONLY",$U65&lt;&gt;"INVALID INPUT",$AJ65="Yes"),"CONFIRMED_LAYER_WITH_OPEN_EVIDENCE",IF(AND($U65&lt;&gt;"UNRESOLVED",$U65&lt;&gt;"EXCLUDED",$U65&lt;&gt;"CONTEXT / REFERENCE ONLY",$U65&lt;&gt;"INVALID INPUT"),"CONFIRMED_LAYER_ASSIGNMENT",IF($L65="Unresolved","MARKET_BOUNDARY_UNRESOLVED",IF($AJ65="Yes","LAYER_EVIDENCE_MISSING",IF($T65="Yes","NO_LAYER_RELEVANCE_CONTEXT","NO_LAYER_RELEVANCE")))))))))))))</f>
        <v/>
      </c>
      <c r="W65" s="6" t="str">
        <f>IF($A65="","",IFERROR(VLOOKUP($V65,'Controlled Vocabulary'!$M$2:$N$18,2,FALSE),"Review the record."))</f>
        <v/>
      </c>
      <c r="X65" s="6" t="str">
        <f>IF($A65="","",IF($AF65="","",IF(COUNTIF($AF$2:$AF$201,$AF65)&gt;1,"DUPLICATE ACTIVE ASSIGNMENT","")))</f>
        <v/>
      </c>
      <c r="Y65" s="7"/>
      <c r="Z65" s="7"/>
      <c r="AA65" s="7"/>
      <c r="AB65" s="7"/>
      <c r="AC65" s="8"/>
      <c r="AD65" s="7"/>
      <c r="AE65" s="7"/>
      <c r="AF65" s="6" t="str">
        <f>IF($A65="","",IF(AND($B65="Active",$D65&lt;&gt;"",$H65&lt;&gt;""),$D65&amp;"|"&amp;$H65,""))</f>
        <v/>
      </c>
      <c r="AG65" s="6" t="str">
        <f>IF($A65="","",IF($Q65="Yes","ENTERPRISE",""))</f>
        <v/>
      </c>
      <c r="AH65" s="6" t="str">
        <f>IF($A65="","",IF(AND($J65&lt;&gt;"",$L65="Resolved",$R65="Yes"),"MARKET",""))</f>
        <v/>
      </c>
      <c r="AI65" s="6" t="str">
        <f>IF($A65="","",IF(AND($K65&lt;&gt;"",$S65="Yes"),"LOCATION",""))</f>
        <v/>
      </c>
      <c r="AJ65" s="6" t="str">
        <f>IF($A65="","",IF(OR($Q65="Unknown",AND($J65&lt;&gt;"",OR($L65="Unresolved",$R65="Unknown")),AND($K65&lt;&gt;"",$S65="Unknown")),"Yes","No"))</f>
        <v/>
      </c>
      <c r="AK65" s="6" t="str">
        <f>IF($A65="","",IF(OR($A65="",$B65="",$D65="",$E65="",$F65="",$G65="",$H65="",$I65="",$L65="",$N65="",$O65="",$P65="",$Q65="",$R65="",$S65="",$T65=""),"INVALID_REQUIRED_INPUT",IF(OR(AND($B65&lt;&gt;"Active",$B65&lt;&gt;"Superseded"),AND($F65&lt;&gt;"Commercial provider",$F65&lt;&gt;"Discovery intermediary",$F65&lt;&gt;"Reference entity"),AND($G65&lt;&gt;"Resolved",$G65&lt;&gt;"Unresolved"),AND($I65&lt;&gt;"Existing",$I65&lt;&gt;"Planned",$I65&lt;&gt;"Inactive"),AND($L65&lt;&gt;"Resolved",$L65&lt;&gt;"Unresolved",$L65&lt;&gt;"Not applicable"),AND($N65&lt;&gt;"Yes",$N65&lt;&gt;"No",$N65&lt;&gt;"Unknown"),AND($O65&lt;&gt;"Yes",$O65&lt;&gt;"No",$O65&lt;&gt;"Unknown"),AND($P65&lt;&gt;"Yes",$P65&lt;&gt;"No",$P65&lt;&gt;"Unknown"),AND($Q65&lt;&gt;"Yes",$Q65&lt;&gt;"No",$Q65&lt;&gt;"Unknown"),AND($R65&lt;&gt;"Yes",$R65&lt;&gt;"No",$R65&lt;&gt;"Unknown"),AND($S65&lt;&gt;"Yes",$S65&lt;&gt;"No",$S65&lt;&gt;"Unknown",$S65&lt;&gt;"Not applicable"),AND($T65&lt;&gt;"Yes",$T65&lt;&gt;"No"),AND($AA65&lt;&gt;"",$AA65&lt;&gt;"Organic",$AA65&lt;&gt;"Local pack / Maps",$AA65&lt;&gt;"Paid search",$AA65&lt;&gt;"Shopping",$AA65&lt;&gt;"AI answer",$AA65&lt;&gt;"Marketplace",$AA65&lt;&gt;"Directory",$AA65&lt;&gt;"Other")),"UNSUPPORTED_CONTROLLED_VALUE",IF(AND($B65="Active",$I65="Inactive"),"INVALID_SCOPE_COMBINATION",IF($X65="DUPLICATE ACTIVE ASSIGNMENT","INVALID_SCOPE_COMBINATION",IF(AND($L65="Not applicable",$R65&lt;&gt;"No"),"INVALID_SCOPE_COMBINATION",IF(AND($M65="No",$S65&lt;&gt;"Not applicable"),"INVALID_LOCATION_EVIDENCE",IF(AND($M65="Yes",$S65="Not applicable"),"INVALID_LOCATION_EVIDENCE",""))))))))</f>
        <v/>
      </c>
    </row>
    <row r="66" spans="1:37">
      <c r="A66" s="7"/>
      <c r="B66" s="7"/>
      <c r="C66" s="7"/>
      <c r="D66" s="7"/>
      <c r="E66" s="6" t="str">
        <f>IF($A66="","",IFERROR(INDEX('Competitor Register'!$B$2:$B$101,MATCH($D66,'Competitor Register'!$A$2:$A$101,0)),""))</f>
        <v/>
      </c>
      <c r="F66" s="6" t="str">
        <f>IF($A66="","",IFERROR(INDEX('Competitor Register'!$C$2:$C$101,MATCH($D66,'Competitor Register'!$A$2:$A$101,0)),""))</f>
        <v/>
      </c>
      <c r="G66" s="6" t="str">
        <f>IF($A66="","",IFERROR(INDEX('Competitor Register'!$D$2:$D$101,MATCH($D66,'Competitor Register'!$A$2:$A$101,0)),""))</f>
        <v/>
      </c>
      <c r="H66" s="7"/>
      <c r="I66" s="6" t="str">
        <f>IF($A66="","",IFERROR(INDEX('Market Location Map'!$B$2:$B$101,MATCH($H66,'Market Location Map'!$A$2:$A$101,0)),""))</f>
        <v/>
      </c>
      <c r="J66" s="6" t="str">
        <f>IF($A66="","",IFERROR(INDEX('Market Location Map'!$D$2:$D$101,MATCH($H66,'Market Location Map'!$A$2:$A$101,0)),""))</f>
        <v/>
      </c>
      <c r="K66" s="6" t="str">
        <f>IF($A66="","",IFERROR(INDEX('Market Location Map'!$I$2:$I$101,MATCH($H66,'Market Location Map'!$A$2:$A$101,0)),""))</f>
        <v/>
      </c>
      <c r="L66" s="6" t="str">
        <f>IF($A66="","",IFERROR(INDEX('Market Location Map'!$F$2:$F$101,MATCH($H66,'Market Location Map'!$A$2:$A$101,0)),""))</f>
        <v/>
      </c>
      <c r="M66" s="6" t="str">
        <f>IF($A66="","",IF($K66="","No","Yes"))</f>
        <v/>
      </c>
      <c r="N66" s="7"/>
      <c r="O66" s="7"/>
      <c r="P66" s="7"/>
      <c r="Q66" s="7"/>
      <c r="R66" s="7"/>
      <c r="S66" s="7"/>
      <c r="T66" s="7"/>
      <c r="U66" s="6" t="str">
        <f>IF($A66="","",IF($AK66&lt;&gt;"","INVALID INPUT",IF($G66="Unresolved","UNRESOLVED",IF(OR($F66="Discovery intermediary",$F66="Reference entity"),"CONTEXT / REFERENCE ONLY",IF(OR($N66="No",$O66="No"),"EXCLUDED",IF(OR($N66="Unknown",$O66="Unknown"),"UNRESOLVED",IF($P66="No","EXCLUDED",IF($P66="Unknown","UNRESOLVED",IF(AND($AG66&lt;&gt;"",$AH66&lt;&gt;"",$AI66&lt;&gt;""),"ENTERPRISE + MARKET + LOCATION",IF(AND($AG66&lt;&gt;"",$AH66&lt;&gt;""),"ENTERPRISE + MARKET",IF(AND($AG66&lt;&gt;"",$AI66&lt;&gt;""),"ENTERPRISE + LOCATION",IF(AND($AH66&lt;&gt;"",$AI66&lt;&gt;""),"MARKET + LOCATION",IF($AG66&lt;&gt;"","ENTERPRISE",IF($AH66&lt;&gt;"","MARKET",IF($AI66&lt;&gt;"","LOCATION",IF($L66="Unresolved","UNRESOLVED",IF($AJ66="Yes","UNRESOLVED",IF($T66="Yes","CONTEXT / REFERENCE ONLY","EXCLUDED"))))))))))))))))))</f>
        <v/>
      </c>
      <c r="V66" s="6" t="str">
        <f>IF($A66="","",IF($AK66&lt;&gt;"",$AK66,IF($G66="Unresolved","IDENTITY_BOUNDARY_UNRESOLVED",IF(OR($F66="Discovery intermediary",$F66="Reference entity"),"NON_COMMERCIAL_CONTEXT",IF(OR($N66="No",$O66="No"),"NO_COMMERCIAL_SUBSTITUTION",IF(OR($N66="Unknown",$O66="Unknown"),"SUBSTITUTION_EVIDENCE_MISSING",IF($P66="No","SERVICEABILITY_MISMATCH",IF($P66="Unknown","SERVICEABILITY_EVIDENCE_MISSING",IF(AND($U66&lt;&gt;"UNRESOLVED",$U66&lt;&gt;"EXCLUDED",$U66&lt;&gt;"CONTEXT / REFERENCE ONLY",$U66&lt;&gt;"INVALID INPUT",$AJ66="Yes"),"CONFIRMED_LAYER_WITH_OPEN_EVIDENCE",IF(AND($U66&lt;&gt;"UNRESOLVED",$U66&lt;&gt;"EXCLUDED",$U66&lt;&gt;"CONTEXT / REFERENCE ONLY",$U66&lt;&gt;"INVALID INPUT"),"CONFIRMED_LAYER_ASSIGNMENT",IF($L66="Unresolved","MARKET_BOUNDARY_UNRESOLVED",IF($AJ66="Yes","LAYER_EVIDENCE_MISSING",IF($T66="Yes","NO_LAYER_RELEVANCE_CONTEXT","NO_LAYER_RELEVANCE")))))))))))))</f>
        <v/>
      </c>
      <c r="W66" s="6" t="str">
        <f>IF($A66="","",IFERROR(VLOOKUP($V66,'Controlled Vocabulary'!$M$2:$N$18,2,FALSE),"Review the record."))</f>
        <v/>
      </c>
      <c r="X66" s="6" t="str">
        <f>IF($A66="","",IF($AF66="","",IF(COUNTIF($AF$2:$AF$201,$AF66)&gt;1,"DUPLICATE ACTIVE ASSIGNMENT","")))</f>
        <v/>
      </c>
      <c r="Y66" s="7"/>
      <c r="Z66" s="7"/>
      <c r="AA66" s="7"/>
      <c r="AB66" s="7"/>
      <c r="AC66" s="8"/>
      <c r="AD66" s="7"/>
      <c r="AE66" s="7"/>
      <c r="AF66" s="6" t="str">
        <f>IF($A66="","",IF(AND($B66="Active",$D66&lt;&gt;"",$H66&lt;&gt;""),$D66&amp;"|"&amp;$H66,""))</f>
        <v/>
      </c>
      <c r="AG66" s="6" t="str">
        <f>IF($A66="","",IF($Q66="Yes","ENTERPRISE",""))</f>
        <v/>
      </c>
      <c r="AH66" s="6" t="str">
        <f>IF($A66="","",IF(AND($J66&lt;&gt;"",$L66="Resolved",$R66="Yes"),"MARKET",""))</f>
        <v/>
      </c>
      <c r="AI66" s="6" t="str">
        <f>IF($A66="","",IF(AND($K66&lt;&gt;"",$S66="Yes"),"LOCATION",""))</f>
        <v/>
      </c>
      <c r="AJ66" s="6" t="str">
        <f>IF($A66="","",IF(OR($Q66="Unknown",AND($J66&lt;&gt;"",OR($L66="Unresolved",$R66="Unknown")),AND($K66&lt;&gt;"",$S66="Unknown")),"Yes","No"))</f>
        <v/>
      </c>
      <c r="AK66" s="6" t="str">
        <f>IF($A66="","",IF(OR($A66="",$B66="",$D66="",$E66="",$F66="",$G66="",$H66="",$I66="",$L66="",$N66="",$O66="",$P66="",$Q66="",$R66="",$S66="",$T66=""),"INVALID_REQUIRED_INPUT",IF(OR(AND($B66&lt;&gt;"Active",$B66&lt;&gt;"Superseded"),AND($F66&lt;&gt;"Commercial provider",$F66&lt;&gt;"Discovery intermediary",$F66&lt;&gt;"Reference entity"),AND($G66&lt;&gt;"Resolved",$G66&lt;&gt;"Unresolved"),AND($I66&lt;&gt;"Existing",$I66&lt;&gt;"Planned",$I66&lt;&gt;"Inactive"),AND($L66&lt;&gt;"Resolved",$L66&lt;&gt;"Unresolved",$L66&lt;&gt;"Not applicable"),AND($N66&lt;&gt;"Yes",$N66&lt;&gt;"No",$N66&lt;&gt;"Unknown"),AND($O66&lt;&gt;"Yes",$O66&lt;&gt;"No",$O66&lt;&gt;"Unknown"),AND($P66&lt;&gt;"Yes",$P66&lt;&gt;"No",$P66&lt;&gt;"Unknown"),AND($Q66&lt;&gt;"Yes",$Q66&lt;&gt;"No",$Q66&lt;&gt;"Unknown"),AND($R66&lt;&gt;"Yes",$R66&lt;&gt;"No",$R66&lt;&gt;"Unknown"),AND($S66&lt;&gt;"Yes",$S66&lt;&gt;"No",$S66&lt;&gt;"Unknown",$S66&lt;&gt;"Not applicable"),AND($T66&lt;&gt;"Yes",$T66&lt;&gt;"No"),AND($AA66&lt;&gt;"",$AA66&lt;&gt;"Organic",$AA66&lt;&gt;"Local pack / Maps",$AA66&lt;&gt;"Paid search",$AA66&lt;&gt;"Shopping",$AA66&lt;&gt;"AI answer",$AA66&lt;&gt;"Marketplace",$AA66&lt;&gt;"Directory",$AA66&lt;&gt;"Other")),"UNSUPPORTED_CONTROLLED_VALUE",IF(AND($B66="Active",$I66="Inactive"),"INVALID_SCOPE_COMBINATION",IF($X66="DUPLICATE ACTIVE ASSIGNMENT","INVALID_SCOPE_COMBINATION",IF(AND($L66="Not applicable",$R66&lt;&gt;"No"),"INVALID_SCOPE_COMBINATION",IF(AND($M66="No",$S66&lt;&gt;"Not applicable"),"INVALID_LOCATION_EVIDENCE",IF(AND($M66="Yes",$S66="Not applicable"),"INVALID_LOCATION_EVIDENCE",""))))))))</f>
        <v/>
      </c>
    </row>
    <row r="67" spans="1:37">
      <c r="A67" s="7"/>
      <c r="B67" s="7"/>
      <c r="C67" s="7"/>
      <c r="D67" s="7"/>
      <c r="E67" s="6" t="str">
        <f>IF($A67="","",IFERROR(INDEX('Competitor Register'!$B$2:$B$101,MATCH($D67,'Competitor Register'!$A$2:$A$101,0)),""))</f>
        <v/>
      </c>
      <c r="F67" s="6" t="str">
        <f>IF($A67="","",IFERROR(INDEX('Competitor Register'!$C$2:$C$101,MATCH($D67,'Competitor Register'!$A$2:$A$101,0)),""))</f>
        <v/>
      </c>
      <c r="G67" s="6" t="str">
        <f>IF($A67="","",IFERROR(INDEX('Competitor Register'!$D$2:$D$101,MATCH($D67,'Competitor Register'!$A$2:$A$101,0)),""))</f>
        <v/>
      </c>
      <c r="H67" s="7"/>
      <c r="I67" s="6" t="str">
        <f>IF($A67="","",IFERROR(INDEX('Market Location Map'!$B$2:$B$101,MATCH($H67,'Market Location Map'!$A$2:$A$101,0)),""))</f>
        <v/>
      </c>
      <c r="J67" s="6" t="str">
        <f>IF($A67="","",IFERROR(INDEX('Market Location Map'!$D$2:$D$101,MATCH($H67,'Market Location Map'!$A$2:$A$101,0)),""))</f>
        <v/>
      </c>
      <c r="K67" s="6" t="str">
        <f>IF($A67="","",IFERROR(INDEX('Market Location Map'!$I$2:$I$101,MATCH($H67,'Market Location Map'!$A$2:$A$101,0)),""))</f>
        <v/>
      </c>
      <c r="L67" s="6" t="str">
        <f>IF($A67="","",IFERROR(INDEX('Market Location Map'!$F$2:$F$101,MATCH($H67,'Market Location Map'!$A$2:$A$101,0)),""))</f>
        <v/>
      </c>
      <c r="M67" s="6" t="str">
        <f>IF($A67="","",IF($K67="","No","Yes"))</f>
        <v/>
      </c>
      <c r="N67" s="7"/>
      <c r="O67" s="7"/>
      <c r="P67" s="7"/>
      <c r="Q67" s="7"/>
      <c r="R67" s="7"/>
      <c r="S67" s="7"/>
      <c r="T67" s="7"/>
      <c r="U67" s="6" t="str">
        <f>IF($A67="","",IF($AK67&lt;&gt;"","INVALID INPUT",IF($G67="Unresolved","UNRESOLVED",IF(OR($F67="Discovery intermediary",$F67="Reference entity"),"CONTEXT / REFERENCE ONLY",IF(OR($N67="No",$O67="No"),"EXCLUDED",IF(OR($N67="Unknown",$O67="Unknown"),"UNRESOLVED",IF($P67="No","EXCLUDED",IF($P67="Unknown","UNRESOLVED",IF(AND($AG67&lt;&gt;"",$AH67&lt;&gt;"",$AI67&lt;&gt;""),"ENTERPRISE + MARKET + LOCATION",IF(AND($AG67&lt;&gt;"",$AH67&lt;&gt;""),"ENTERPRISE + MARKET",IF(AND($AG67&lt;&gt;"",$AI67&lt;&gt;""),"ENTERPRISE + LOCATION",IF(AND($AH67&lt;&gt;"",$AI67&lt;&gt;""),"MARKET + LOCATION",IF($AG67&lt;&gt;"","ENTERPRISE",IF($AH67&lt;&gt;"","MARKET",IF($AI67&lt;&gt;"","LOCATION",IF($L67="Unresolved","UNRESOLVED",IF($AJ67="Yes","UNRESOLVED",IF($T67="Yes","CONTEXT / REFERENCE ONLY","EXCLUDED"))))))))))))))))))</f>
        <v/>
      </c>
      <c r="V67" s="6" t="str">
        <f>IF($A67="","",IF($AK67&lt;&gt;"",$AK67,IF($G67="Unresolved","IDENTITY_BOUNDARY_UNRESOLVED",IF(OR($F67="Discovery intermediary",$F67="Reference entity"),"NON_COMMERCIAL_CONTEXT",IF(OR($N67="No",$O67="No"),"NO_COMMERCIAL_SUBSTITUTION",IF(OR($N67="Unknown",$O67="Unknown"),"SUBSTITUTION_EVIDENCE_MISSING",IF($P67="No","SERVICEABILITY_MISMATCH",IF($P67="Unknown","SERVICEABILITY_EVIDENCE_MISSING",IF(AND($U67&lt;&gt;"UNRESOLVED",$U67&lt;&gt;"EXCLUDED",$U67&lt;&gt;"CONTEXT / REFERENCE ONLY",$U67&lt;&gt;"INVALID INPUT",$AJ67="Yes"),"CONFIRMED_LAYER_WITH_OPEN_EVIDENCE",IF(AND($U67&lt;&gt;"UNRESOLVED",$U67&lt;&gt;"EXCLUDED",$U67&lt;&gt;"CONTEXT / REFERENCE ONLY",$U67&lt;&gt;"INVALID INPUT"),"CONFIRMED_LAYER_ASSIGNMENT",IF($L67="Unresolved","MARKET_BOUNDARY_UNRESOLVED",IF($AJ67="Yes","LAYER_EVIDENCE_MISSING",IF($T67="Yes","NO_LAYER_RELEVANCE_CONTEXT","NO_LAYER_RELEVANCE")))))))))))))</f>
        <v/>
      </c>
      <c r="W67" s="6" t="str">
        <f>IF($A67="","",IFERROR(VLOOKUP($V67,'Controlled Vocabulary'!$M$2:$N$18,2,FALSE),"Review the record."))</f>
        <v/>
      </c>
      <c r="X67" s="6" t="str">
        <f>IF($A67="","",IF($AF67="","",IF(COUNTIF($AF$2:$AF$201,$AF67)&gt;1,"DUPLICATE ACTIVE ASSIGNMENT","")))</f>
        <v/>
      </c>
      <c r="Y67" s="7"/>
      <c r="Z67" s="7"/>
      <c r="AA67" s="7"/>
      <c r="AB67" s="7"/>
      <c r="AC67" s="8"/>
      <c r="AD67" s="7"/>
      <c r="AE67" s="7"/>
      <c r="AF67" s="6" t="str">
        <f>IF($A67="","",IF(AND($B67="Active",$D67&lt;&gt;"",$H67&lt;&gt;""),$D67&amp;"|"&amp;$H67,""))</f>
        <v/>
      </c>
      <c r="AG67" s="6" t="str">
        <f>IF($A67="","",IF($Q67="Yes","ENTERPRISE",""))</f>
        <v/>
      </c>
      <c r="AH67" s="6" t="str">
        <f>IF($A67="","",IF(AND($J67&lt;&gt;"",$L67="Resolved",$R67="Yes"),"MARKET",""))</f>
        <v/>
      </c>
      <c r="AI67" s="6" t="str">
        <f>IF($A67="","",IF(AND($K67&lt;&gt;"",$S67="Yes"),"LOCATION",""))</f>
        <v/>
      </c>
      <c r="AJ67" s="6" t="str">
        <f>IF($A67="","",IF(OR($Q67="Unknown",AND($J67&lt;&gt;"",OR($L67="Unresolved",$R67="Unknown")),AND($K67&lt;&gt;"",$S67="Unknown")),"Yes","No"))</f>
        <v/>
      </c>
      <c r="AK67" s="6" t="str">
        <f>IF($A67="","",IF(OR($A67="",$B67="",$D67="",$E67="",$F67="",$G67="",$H67="",$I67="",$L67="",$N67="",$O67="",$P67="",$Q67="",$R67="",$S67="",$T67=""),"INVALID_REQUIRED_INPUT",IF(OR(AND($B67&lt;&gt;"Active",$B67&lt;&gt;"Superseded"),AND($F67&lt;&gt;"Commercial provider",$F67&lt;&gt;"Discovery intermediary",$F67&lt;&gt;"Reference entity"),AND($G67&lt;&gt;"Resolved",$G67&lt;&gt;"Unresolved"),AND($I67&lt;&gt;"Existing",$I67&lt;&gt;"Planned",$I67&lt;&gt;"Inactive"),AND($L67&lt;&gt;"Resolved",$L67&lt;&gt;"Unresolved",$L67&lt;&gt;"Not applicable"),AND($N67&lt;&gt;"Yes",$N67&lt;&gt;"No",$N67&lt;&gt;"Unknown"),AND($O67&lt;&gt;"Yes",$O67&lt;&gt;"No",$O67&lt;&gt;"Unknown"),AND($P67&lt;&gt;"Yes",$P67&lt;&gt;"No",$P67&lt;&gt;"Unknown"),AND($Q67&lt;&gt;"Yes",$Q67&lt;&gt;"No",$Q67&lt;&gt;"Unknown"),AND($R67&lt;&gt;"Yes",$R67&lt;&gt;"No",$R67&lt;&gt;"Unknown"),AND($S67&lt;&gt;"Yes",$S67&lt;&gt;"No",$S67&lt;&gt;"Unknown",$S67&lt;&gt;"Not applicable"),AND($T67&lt;&gt;"Yes",$T67&lt;&gt;"No"),AND($AA67&lt;&gt;"",$AA67&lt;&gt;"Organic",$AA67&lt;&gt;"Local pack / Maps",$AA67&lt;&gt;"Paid search",$AA67&lt;&gt;"Shopping",$AA67&lt;&gt;"AI answer",$AA67&lt;&gt;"Marketplace",$AA67&lt;&gt;"Directory",$AA67&lt;&gt;"Other")),"UNSUPPORTED_CONTROLLED_VALUE",IF(AND($B67="Active",$I67="Inactive"),"INVALID_SCOPE_COMBINATION",IF($X67="DUPLICATE ACTIVE ASSIGNMENT","INVALID_SCOPE_COMBINATION",IF(AND($L67="Not applicable",$R67&lt;&gt;"No"),"INVALID_SCOPE_COMBINATION",IF(AND($M67="No",$S67&lt;&gt;"Not applicable"),"INVALID_LOCATION_EVIDENCE",IF(AND($M67="Yes",$S67="Not applicable"),"INVALID_LOCATION_EVIDENCE",""))))))))</f>
        <v/>
      </c>
    </row>
    <row r="68" spans="1:37">
      <c r="A68" s="7"/>
      <c r="B68" s="7"/>
      <c r="C68" s="7"/>
      <c r="D68" s="7"/>
      <c r="E68" s="6" t="str">
        <f>IF($A68="","",IFERROR(INDEX('Competitor Register'!$B$2:$B$101,MATCH($D68,'Competitor Register'!$A$2:$A$101,0)),""))</f>
        <v/>
      </c>
      <c r="F68" s="6" t="str">
        <f>IF($A68="","",IFERROR(INDEX('Competitor Register'!$C$2:$C$101,MATCH($D68,'Competitor Register'!$A$2:$A$101,0)),""))</f>
        <v/>
      </c>
      <c r="G68" s="6" t="str">
        <f>IF($A68="","",IFERROR(INDEX('Competitor Register'!$D$2:$D$101,MATCH($D68,'Competitor Register'!$A$2:$A$101,0)),""))</f>
        <v/>
      </c>
      <c r="H68" s="7"/>
      <c r="I68" s="6" t="str">
        <f>IF($A68="","",IFERROR(INDEX('Market Location Map'!$B$2:$B$101,MATCH($H68,'Market Location Map'!$A$2:$A$101,0)),""))</f>
        <v/>
      </c>
      <c r="J68" s="6" t="str">
        <f>IF($A68="","",IFERROR(INDEX('Market Location Map'!$D$2:$D$101,MATCH($H68,'Market Location Map'!$A$2:$A$101,0)),""))</f>
        <v/>
      </c>
      <c r="K68" s="6" t="str">
        <f>IF($A68="","",IFERROR(INDEX('Market Location Map'!$I$2:$I$101,MATCH($H68,'Market Location Map'!$A$2:$A$101,0)),""))</f>
        <v/>
      </c>
      <c r="L68" s="6" t="str">
        <f>IF($A68="","",IFERROR(INDEX('Market Location Map'!$F$2:$F$101,MATCH($H68,'Market Location Map'!$A$2:$A$101,0)),""))</f>
        <v/>
      </c>
      <c r="M68" s="6" t="str">
        <f>IF($A68="","",IF($K68="","No","Yes"))</f>
        <v/>
      </c>
      <c r="N68" s="7"/>
      <c r="O68" s="7"/>
      <c r="P68" s="7"/>
      <c r="Q68" s="7"/>
      <c r="R68" s="7"/>
      <c r="S68" s="7"/>
      <c r="T68" s="7"/>
      <c r="U68" s="6" t="str">
        <f>IF($A68="","",IF($AK68&lt;&gt;"","INVALID INPUT",IF($G68="Unresolved","UNRESOLVED",IF(OR($F68="Discovery intermediary",$F68="Reference entity"),"CONTEXT / REFERENCE ONLY",IF(OR($N68="No",$O68="No"),"EXCLUDED",IF(OR($N68="Unknown",$O68="Unknown"),"UNRESOLVED",IF($P68="No","EXCLUDED",IF($P68="Unknown","UNRESOLVED",IF(AND($AG68&lt;&gt;"",$AH68&lt;&gt;"",$AI68&lt;&gt;""),"ENTERPRISE + MARKET + LOCATION",IF(AND($AG68&lt;&gt;"",$AH68&lt;&gt;""),"ENTERPRISE + MARKET",IF(AND($AG68&lt;&gt;"",$AI68&lt;&gt;""),"ENTERPRISE + LOCATION",IF(AND($AH68&lt;&gt;"",$AI68&lt;&gt;""),"MARKET + LOCATION",IF($AG68&lt;&gt;"","ENTERPRISE",IF($AH68&lt;&gt;"","MARKET",IF($AI68&lt;&gt;"","LOCATION",IF($L68="Unresolved","UNRESOLVED",IF($AJ68="Yes","UNRESOLVED",IF($T68="Yes","CONTEXT / REFERENCE ONLY","EXCLUDED"))))))))))))))))))</f>
        <v/>
      </c>
      <c r="V68" s="6" t="str">
        <f>IF($A68="","",IF($AK68&lt;&gt;"",$AK68,IF($G68="Unresolved","IDENTITY_BOUNDARY_UNRESOLVED",IF(OR($F68="Discovery intermediary",$F68="Reference entity"),"NON_COMMERCIAL_CONTEXT",IF(OR($N68="No",$O68="No"),"NO_COMMERCIAL_SUBSTITUTION",IF(OR($N68="Unknown",$O68="Unknown"),"SUBSTITUTION_EVIDENCE_MISSING",IF($P68="No","SERVICEABILITY_MISMATCH",IF($P68="Unknown","SERVICEABILITY_EVIDENCE_MISSING",IF(AND($U68&lt;&gt;"UNRESOLVED",$U68&lt;&gt;"EXCLUDED",$U68&lt;&gt;"CONTEXT / REFERENCE ONLY",$U68&lt;&gt;"INVALID INPUT",$AJ68="Yes"),"CONFIRMED_LAYER_WITH_OPEN_EVIDENCE",IF(AND($U68&lt;&gt;"UNRESOLVED",$U68&lt;&gt;"EXCLUDED",$U68&lt;&gt;"CONTEXT / REFERENCE ONLY",$U68&lt;&gt;"INVALID INPUT"),"CONFIRMED_LAYER_ASSIGNMENT",IF($L68="Unresolved","MARKET_BOUNDARY_UNRESOLVED",IF($AJ68="Yes","LAYER_EVIDENCE_MISSING",IF($T68="Yes","NO_LAYER_RELEVANCE_CONTEXT","NO_LAYER_RELEVANCE")))))))))))))</f>
        <v/>
      </c>
      <c r="W68" s="6" t="str">
        <f>IF($A68="","",IFERROR(VLOOKUP($V68,'Controlled Vocabulary'!$M$2:$N$18,2,FALSE),"Review the record."))</f>
        <v/>
      </c>
      <c r="X68" s="6" t="str">
        <f>IF($A68="","",IF($AF68="","",IF(COUNTIF($AF$2:$AF$201,$AF68)&gt;1,"DUPLICATE ACTIVE ASSIGNMENT","")))</f>
        <v/>
      </c>
      <c r="Y68" s="7"/>
      <c r="Z68" s="7"/>
      <c r="AA68" s="7"/>
      <c r="AB68" s="7"/>
      <c r="AC68" s="8"/>
      <c r="AD68" s="7"/>
      <c r="AE68" s="7"/>
      <c r="AF68" s="6" t="str">
        <f>IF($A68="","",IF(AND($B68="Active",$D68&lt;&gt;"",$H68&lt;&gt;""),$D68&amp;"|"&amp;$H68,""))</f>
        <v/>
      </c>
      <c r="AG68" s="6" t="str">
        <f>IF($A68="","",IF($Q68="Yes","ENTERPRISE",""))</f>
        <v/>
      </c>
      <c r="AH68" s="6" t="str">
        <f>IF($A68="","",IF(AND($J68&lt;&gt;"",$L68="Resolved",$R68="Yes"),"MARKET",""))</f>
        <v/>
      </c>
      <c r="AI68" s="6" t="str">
        <f>IF($A68="","",IF(AND($K68&lt;&gt;"",$S68="Yes"),"LOCATION",""))</f>
        <v/>
      </c>
      <c r="AJ68" s="6" t="str">
        <f>IF($A68="","",IF(OR($Q68="Unknown",AND($J68&lt;&gt;"",OR($L68="Unresolved",$R68="Unknown")),AND($K68&lt;&gt;"",$S68="Unknown")),"Yes","No"))</f>
        <v/>
      </c>
      <c r="AK68" s="6" t="str">
        <f>IF($A68="","",IF(OR($A68="",$B68="",$D68="",$E68="",$F68="",$G68="",$H68="",$I68="",$L68="",$N68="",$O68="",$P68="",$Q68="",$R68="",$S68="",$T68=""),"INVALID_REQUIRED_INPUT",IF(OR(AND($B68&lt;&gt;"Active",$B68&lt;&gt;"Superseded"),AND($F68&lt;&gt;"Commercial provider",$F68&lt;&gt;"Discovery intermediary",$F68&lt;&gt;"Reference entity"),AND($G68&lt;&gt;"Resolved",$G68&lt;&gt;"Unresolved"),AND($I68&lt;&gt;"Existing",$I68&lt;&gt;"Planned",$I68&lt;&gt;"Inactive"),AND($L68&lt;&gt;"Resolved",$L68&lt;&gt;"Unresolved",$L68&lt;&gt;"Not applicable"),AND($N68&lt;&gt;"Yes",$N68&lt;&gt;"No",$N68&lt;&gt;"Unknown"),AND($O68&lt;&gt;"Yes",$O68&lt;&gt;"No",$O68&lt;&gt;"Unknown"),AND($P68&lt;&gt;"Yes",$P68&lt;&gt;"No",$P68&lt;&gt;"Unknown"),AND($Q68&lt;&gt;"Yes",$Q68&lt;&gt;"No",$Q68&lt;&gt;"Unknown"),AND($R68&lt;&gt;"Yes",$R68&lt;&gt;"No",$R68&lt;&gt;"Unknown"),AND($S68&lt;&gt;"Yes",$S68&lt;&gt;"No",$S68&lt;&gt;"Unknown",$S68&lt;&gt;"Not applicable"),AND($T68&lt;&gt;"Yes",$T68&lt;&gt;"No"),AND($AA68&lt;&gt;"",$AA68&lt;&gt;"Organic",$AA68&lt;&gt;"Local pack / Maps",$AA68&lt;&gt;"Paid search",$AA68&lt;&gt;"Shopping",$AA68&lt;&gt;"AI answer",$AA68&lt;&gt;"Marketplace",$AA68&lt;&gt;"Directory",$AA68&lt;&gt;"Other")),"UNSUPPORTED_CONTROLLED_VALUE",IF(AND($B68="Active",$I68="Inactive"),"INVALID_SCOPE_COMBINATION",IF($X68="DUPLICATE ACTIVE ASSIGNMENT","INVALID_SCOPE_COMBINATION",IF(AND($L68="Not applicable",$R68&lt;&gt;"No"),"INVALID_SCOPE_COMBINATION",IF(AND($M68="No",$S68&lt;&gt;"Not applicable"),"INVALID_LOCATION_EVIDENCE",IF(AND($M68="Yes",$S68="Not applicable"),"INVALID_LOCATION_EVIDENCE",""))))))))</f>
        <v/>
      </c>
    </row>
    <row r="69" spans="1:37">
      <c r="A69" s="7"/>
      <c r="B69" s="7"/>
      <c r="C69" s="7"/>
      <c r="D69" s="7"/>
      <c r="E69" s="6" t="str">
        <f>IF($A69="","",IFERROR(INDEX('Competitor Register'!$B$2:$B$101,MATCH($D69,'Competitor Register'!$A$2:$A$101,0)),""))</f>
        <v/>
      </c>
      <c r="F69" s="6" t="str">
        <f>IF($A69="","",IFERROR(INDEX('Competitor Register'!$C$2:$C$101,MATCH($D69,'Competitor Register'!$A$2:$A$101,0)),""))</f>
        <v/>
      </c>
      <c r="G69" s="6" t="str">
        <f>IF($A69="","",IFERROR(INDEX('Competitor Register'!$D$2:$D$101,MATCH($D69,'Competitor Register'!$A$2:$A$101,0)),""))</f>
        <v/>
      </c>
      <c r="H69" s="7"/>
      <c r="I69" s="6" t="str">
        <f>IF($A69="","",IFERROR(INDEX('Market Location Map'!$B$2:$B$101,MATCH($H69,'Market Location Map'!$A$2:$A$101,0)),""))</f>
        <v/>
      </c>
      <c r="J69" s="6" t="str">
        <f>IF($A69="","",IFERROR(INDEX('Market Location Map'!$D$2:$D$101,MATCH($H69,'Market Location Map'!$A$2:$A$101,0)),""))</f>
        <v/>
      </c>
      <c r="K69" s="6" t="str">
        <f>IF($A69="","",IFERROR(INDEX('Market Location Map'!$I$2:$I$101,MATCH($H69,'Market Location Map'!$A$2:$A$101,0)),""))</f>
        <v/>
      </c>
      <c r="L69" s="6" t="str">
        <f>IF($A69="","",IFERROR(INDEX('Market Location Map'!$F$2:$F$101,MATCH($H69,'Market Location Map'!$A$2:$A$101,0)),""))</f>
        <v/>
      </c>
      <c r="M69" s="6" t="str">
        <f>IF($A69="","",IF($K69="","No","Yes"))</f>
        <v/>
      </c>
      <c r="N69" s="7"/>
      <c r="O69" s="7"/>
      <c r="P69" s="7"/>
      <c r="Q69" s="7"/>
      <c r="R69" s="7"/>
      <c r="S69" s="7"/>
      <c r="T69" s="7"/>
      <c r="U69" s="6" t="str">
        <f>IF($A69="","",IF($AK69&lt;&gt;"","INVALID INPUT",IF($G69="Unresolved","UNRESOLVED",IF(OR($F69="Discovery intermediary",$F69="Reference entity"),"CONTEXT / REFERENCE ONLY",IF(OR($N69="No",$O69="No"),"EXCLUDED",IF(OR($N69="Unknown",$O69="Unknown"),"UNRESOLVED",IF($P69="No","EXCLUDED",IF($P69="Unknown","UNRESOLVED",IF(AND($AG69&lt;&gt;"",$AH69&lt;&gt;"",$AI69&lt;&gt;""),"ENTERPRISE + MARKET + LOCATION",IF(AND($AG69&lt;&gt;"",$AH69&lt;&gt;""),"ENTERPRISE + MARKET",IF(AND($AG69&lt;&gt;"",$AI69&lt;&gt;""),"ENTERPRISE + LOCATION",IF(AND($AH69&lt;&gt;"",$AI69&lt;&gt;""),"MARKET + LOCATION",IF($AG69&lt;&gt;"","ENTERPRISE",IF($AH69&lt;&gt;"","MARKET",IF($AI69&lt;&gt;"","LOCATION",IF($L69="Unresolved","UNRESOLVED",IF($AJ69="Yes","UNRESOLVED",IF($T69="Yes","CONTEXT / REFERENCE ONLY","EXCLUDED"))))))))))))))))))</f>
        <v/>
      </c>
      <c r="V69" s="6" t="str">
        <f>IF($A69="","",IF($AK69&lt;&gt;"",$AK69,IF($G69="Unresolved","IDENTITY_BOUNDARY_UNRESOLVED",IF(OR($F69="Discovery intermediary",$F69="Reference entity"),"NON_COMMERCIAL_CONTEXT",IF(OR($N69="No",$O69="No"),"NO_COMMERCIAL_SUBSTITUTION",IF(OR($N69="Unknown",$O69="Unknown"),"SUBSTITUTION_EVIDENCE_MISSING",IF($P69="No","SERVICEABILITY_MISMATCH",IF($P69="Unknown","SERVICEABILITY_EVIDENCE_MISSING",IF(AND($U69&lt;&gt;"UNRESOLVED",$U69&lt;&gt;"EXCLUDED",$U69&lt;&gt;"CONTEXT / REFERENCE ONLY",$U69&lt;&gt;"INVALID INPUT",$AJ69="Yes"),"CONFIRMED_LAYER_WITH_OPEN_EVIDENCE",IF(AND($U69&lt;&gt;"UNRESOLVED",$U69&lt;&gt;"EXCLUDED",$U69&lt;&gt;"CONTEXT / REFERENCE ONLY",$U69&lt;&gt;"INVALID INPUT"),"CONFIRMED_LAYER_ASSIGNMENT",IF($L69="Unresolved","MARKET_BOUNDARY_UNRESOLVED",IF($AJ69="Yes","LAYER_EVIDENCE_MISSING",IF($T69="Yes","NO_LAYER_RELEVANCE_CONTEXT","NO_LAYER_RELEVANCE")))))))))))))</f>
        <v/>
      </c>
      <c r="W69" s="6" t="str">
        <f>IF($A69="","",IFERROR(VLOOKUP($V69,'Controlled Vocabulary'!$M$2:$N$18,2,FALSE),"Review the record."))</f>
        <v/>
      </c>
      <c r="X69" s="6" t="str">
        <f>IF($A69="","",IF($AF69="","",IF(COUNTIF($AF$2:$AF$201,$AF69)&gt;1,"DUPLICATE ACTIVE ASSIGNMENT","")))</f>
        <v/>
      </c>
      <c r="Y69" s="7"/>
      <c r="Z69" s="7"/>
      <c r="AA69" s="7"/>
      <c r="AB69" s="7"/>
      <c r="AC69" s="8"/>
      <c r="AD69" s="7"/>
      <c r="AE69" s="7"/>
      <c r="AF69" s="6" t="str">
        <f>IF($A69="","",IF(AND($B69="Active",$D69&lt;&gt;"",$H69&lt;&gt;""),$D69&amp;"|"&amp;$H69,""))</f>
        <v/>
      </c>
      <c r="AG69" s="6" t="str">
        <f>IF($A69="","",IF($Q69="Yes","ENTERPRISE",""))</f>
        <v/>
      </c>
      <c r="AH69" s="6" t="str">
        <f>IF($A69="","",IF(AND($J69&lt;&gt;"",$L69="Resolved",$R69="Yes"),"MARKET",""))</f>
        <v/>
      </c>
      <c r="AI69" s="6" t="str">
        <f>IF($A69="","",IF(AND($K69&lt;&gt;"",$S69="Yes"),"LOCATION",""))</f>
        <v/>
      </c>
      <c r="AJ69" s="6" t="str">
        <f>IF($A69="","",IF(OR($Q69="Unknown",AND($J69&lt;&gt;"",OR($L69="Unresolved",$R69="Unknown")),AND($K69&lt;&gt;"",$S69="Unknown")),"Yes","No"))</f>
        <v/>
      </c>
      <c r="AK69" s="6" t="str">
        <f>IF($A69="","",IF(OR($A69="",$B69="",$D69="",$E69="",$F69="",$G69="",$H69="",$I69="",$L69="",$N69="",$O69="",$P69="",$Q69="",$R69="",$S69="",$T69=""),"INVALID_REQUIRED_INPUT",IF(OR(AND($B69&lt;&gt;"Active",$B69&lt;&gt;"Superseded"),AND($F69&lt;&gt;"Commercial provider",$F69&lt;&gt;"Discovery intermediary",$F69&lt;&gt;"Reference entity"),AND($G69&lt;&gt;"Resolved",$G69&lt;&gt;"Unresolved"),AND($I69&lt;&gt;"Existing",$I69&lt;&gt;"Planned",$I69&lt;&gt;"Inactive"),AND($L69&lt;&gt;"Resolved",$L69&lt;&gt;"Unresolved",$L69&lt;&gt;"Not applicable"),AND($N69&lt;&gt;"Yes",$N69&lt;&gt;"No",$N69&lt;&gt;"Unknown"),AND($O69&lt;&gt;"Yes",$O69&lt;&gt;"No",$O69&lt;&gt;"Unknown"),AND($P69&lt;&gt;"Yes",$P69&lt;&gt;"No",$P69&lt;&gt;"Unknown"),AND($Q69&lt;&gt;"Yes",$Q69&lt;&gt;"No",$Q69&lt;&gt;"Unknown"),AND($R69&lt;&gt;"Yes",$R69&lt;&gt;"No",$R69&lt;&gt;"Unknown"),AND($S69&lt;&gt;"Yes",$S69&lt;&gt;"No",$S69&lt;&gt;"Unknown",$S69&lt;&gt;"Not applicable"),AND($T69&lt;&gt;"Yes",$T69&lt;&gt;"No"),AND($AA69&lt;&gt;"",$AA69&lt;&gt;"Organic",$AA69&lt;&gt;"Local pack / Maps",$AA69&lt;&gt;"Paid search",$AA69&lt;&gt;"Shopping",$AA69&lt;&gt;"AI answer",$AA69&lt;&gt;"Marketplace",$AA69&lt;&gt;"Directory",$AA69&lt;&gt;"Other")),"UNSUPPORTED_CONTROLLED_VALUE",IF(AND($B69="Active",$I69="Inactive"),"INVALID_SCOPE_COMBINATION",IF($X69="DUPLICATE ACTIVE ASSIGNMENT","INVALID_SCOPE_COMBINATION",IF(AND($L69="Not applicable",$R69&lt;&gt;"No"),"INVALID_SCOPE_COMBINATION",IF(AND($M69="No",$S69&lt;&gt;"Not applicable"),"INVALID_LOCATION_EVIDENCE",IF(AND($M69="Yes",$S69="Not applicable"),"INVALID_LOCATION_EVIDENCE",""))))))))</f>
        <v/>
      </c>
    </row>
    <row r="70" spans="1:37">
      <c r="A70" s="7"/>
      <c r="B70" s="7"/>
      <c r="C70" s="7"/>
      <c r="D70" s="7"/>
      <c r="E70" s="6" t="str">
        <f>IF($A70="","",IFERROR(INDEX('Competitor Register'!$B$2:$B$101,MATCH($D70,'Competitor Register'!$A$2:$A$101,0)),""))</f>
        <v/>
      </c>
      <c r="F70" s="6" t="str">
        <f>IF($A70="","",IFERROR(INDEX('Competitor Register'!$C$2:$C$101,MATCH($D70,'Competitor Register'!$A$2:$A$101,0)),""))</f>
        <v/>
      </c>
      <c r="G70" s="6" t="str">
        <f>IF($A70="","",IFERROR(INDEX('Competitor Register'!$D$2:$D$101,MATCH($D70,'Competitor Register'!$A$2:$A$101,0)),""))</f>
        <v/>
      </c>
      <c r="H70" s="7"/>
      <c r="I70" s="6" t="str">
        <f>IF($A70="","",IFERROR(INDEX('Market Location Map'!$B$2:$B$101,MATCH($H70,'Market Location Map'!$A$2:$A$101,0)),""))</f>
        <v/>
      </c>
      <c r="J70" s="6" t="str">
        <f>IF($A70="","",IFERROR(INDEX('Market Location Map'!$D$2:$D$101,MATCH($H70,'Market Location Map'!$A$2:$A$101,0)),""))</f>
        <v/>
      </c>
      <c r="K70" s="6" t="str">
        <f>IF($A70="","",IFERROR(INDEX('Market Location Map'!$I$2:$I$101,MATCH($H70,'Market Location Map'!$A$2:$A$101,0)),""))</f>
        <v/>
      </c>
      <c r="L70" s="6" t="str">
        <f>IF($A70="","",IFERROR(INDEX('Market Location Map'!$F$2:$F$101,MATCH($H70,'Market Location Map'!$A$2:$A$101,0)),""))</f>
        <v/>
      </c>
      <c r="M70" s="6" t="str">
        <f>IF($A70="","",IF($K70="","No","Yes"))</f>
        <v/>
      </c>
      <c r="N70" s="7"/>
      <c r="O70" s="7"/>
      <c r="P70" s="7"/>
      <c r="Q70" s="7"/>
      <c r="R70" s="7"/>
      <c r="S70" s="7"/>
      <c r="T70" s="7"/>
      <c r="U70" s="6" t="str">
        <f>IF($A70="","",IF($AK70&lt;&gt;"","INVALID INPUT",IF($G70="Unresolved","UNRESOLVED",IF(OR($F70="Discovery intermediary",$F70="Reference entity"),"CONTEXT / REFERENCE ONLY",IF(OR($N70="No",$O70="No"),"EXCLUDED",IF(OR($N70="Unknown",$O70="Unknown"),"UNRESOLVED",IF($P70="No","EXCLUDED",IF($P70="Unknown","UNRESOLVED",IF(AND($AG70&lt;&gt;"",$AH70&lt;&gt;"",$AI70&lt;&gt;""),"ENTERPRISE + MARKET + LOCATION",IF(AND($AG70&lt;&gt;"",$AH70&lt;&gt;""),"ENTERPRISE + MARKET",IF(AND($AG70&lt;&gt;"",$AI70&lt;&gt;""),"ENTERPRISE + LOCATION",IF(AND($AH70&lt;&gt;"",$AI70&lt;&gt;""),"MARKET + LOCATION",IF($AG70&lt;&gt;"","ENTERPRISE",IF($AH70&lt;&gt;"","MARKET",IF($AI70&lt;&gt;"","LOCATION",IF($L70="Unresolved","UNRESOLVED",IF($AJ70="Yes","UNRESOLVED",IF($T70="Yes","CONTEXT / REFERENCE ONLY","EXCLUDED"))))))))))))))))))</f>
        <v/>
      </c>
      <c r="V70" s="6" t="str">
        <f>IF($A70="","",IF($AK70&lt;&gt;"",$AK70,IF($G70="Unresolved","IDENTITY_BOUNDARY_UNRESOLVED",IF(OR($F70="Discovery intermediary",$F70="Reference entity"),"NON_COMMERCIAL_CONTEXT",IF(OR($N70="No",$O70="No"),"NO_COMMERCIAL_SUBSTITUTION",IF(OR($N70="Unknown",$O70="Unknown"),"SUBSTITUTION_EVIDENCE_MISSING",IF($P70="No","SERVICEABILITY_MISMATCH",IF($P70="Unknown","SERVICEABILITY_EVIDENCE_MISSING",IF(AND($U70&lt;&gt;"UNRESOLVED",$U70&lt;&gt;"EXCLUDED",$U70&lt;&gt;"CONTEXT / REFERENCE ONLY",$U70&lt;&gt;"INVALID INPUT",$AJ70="Yes"),"CONFIRMED_LAYER_WITH_OPEN_EVIDENCE",IF(AND($U70&lt;&gt;"UNRESOLVED",$U70&lt;&gt;"EXCLUDED",$U70&lt;&gt;"CONTEXT / REFERENCE ONLY",$U70&lt;&gt;"INVALID INPUT"),"CONFIRMED_LAYER_ASSIGNMENT",IF($L70="Unresolved","MARKET_BOUNDARY_UNRESOLVED",IF($AJ70="Yes","LAYER_EVIDENCE_MISSING",IF($T70="Yes","NO_LAYER_RELEVANCE_CONTEXT","NO_LAYER_RELEVANCE")))))))))))))</f>
        <v/>
      </c>
      <c r="W70" s="6" t="str">
        <f>IF($A70="","",IFERROR(VLOOKUP($V70,'Controlled Vocabulary'!$M$2:$N$18,2,FALSE),"Review the record."))</f>
        <v/>
      </c>
      <c r="X70" s="6" t="str">
        <f>IF($A70="","",IF($AF70="","",IF(COUNTIF($AF$2:$AF$201,$AF70)&gt;1,"DUPLICATE ACTIVE ASSIGNMENT","")))</f>
        <v/>
      </c>
      <c r="Y70" s="7"/>
      <c r="Z70" s="7"/>
      <c r="AA70" s="7"/>
      <c r="AB70" s="7"/>
      <c r="AC70" s="8"/>
      <c r="AD70" s="7"/>
      <c r="AE70" s="7"/>
      <c r="AF70" s="6" t="str">
        <f>IF($A70="","",IF(AND($B70="Active",$D70&lt;&gt;"",$H70&lt;&gt;""),$D70&amp;"|"&amp;$H70,""))</f>
        <v/>
      </c>
      <c r="AG70" s="6" t="str">
        <f>IF($A70="","",IF($Q70="Yes","ENTERPRISE",""))</f>
        <v/>
      </c>
      <c r="AH70" s="6" t="str">
        <f>IF($A70="","",IF(AND($J70&lt;&gt;"",$L70="Resolved",$R70="Yes"),"MARKET",""))</f>
        <v/>
      </c>
      <c r="AI70" s="6" t="str">
        <f>IF($A70="","",IF(AND($K70&lt;&gt;"",$S70="Yes"),"LOCATION",""))</f>
        <v/>
      </c>
      <c r="AJ70" s="6" t="str">
        <f>IF($A70="","",IF(OR($Q70="Unknown",AND($J70&lt;&gt;"",OR($L70="Unresolved",$R70="Unknown")),AND($K70&lt;&gt;"",$S70="Unknown")),"Yes","No"))</f>
        <v/>
      </c>
      <c r="AK70" s="6" t="str">
        <f>IF($A70="","",IF(OR($A70="",$B70="",$D70="",$E70="",$F70="",$G70="",$H70="",$I70="",$L70="",$N70="",$O70="",$P70="",$Q70="",$R70="",$S70="",$T70=""),"INVALID_REQUIRED_INPUT",IF(OR(AND($B70&lt;&gt;"Active",$B70&lt;&gt;"Superseded"),AND($F70&lt;&gt;"Commercial provider",$F70&lt;&gt;"Discovery intermediary",$F70&lt;&gt;"Reference entity"),AND($G70&lt;&gt;"Resolved",$G70&lt;&gt;"Unresolved"),AND($I70&lt;&gt;"Existing",$I70&lt;&gt;"Planned",$I70&lt;&gt;"Inactive"),AND($L70&lt;&gt;"Resolved",$L70&lt;&gt;"Unresolved",$L70&lt;&gt;"Not applicable"),AND($N70&lt;&gt;"Yes",$N70&lt;&gt;"No",$N70&lt;&gt;"Unknown"),AND($O70&lt;&gt;"Yes",$O70&lt;&gt;"No",$O70&lt;&gt;"Unknown"),AND($P70&lt;&gt;"Yes",$P70&lt;&gt;"No",$P70&lt;&gt;"Unknown"),AND($Q70&lt;&gt;"Yes",$Q70&lt;&gt;"No",$Q70&lt;&gt;"Unknown"),AND($R70&lt;&gt;"Yes",$R70&lt;&gt;"No",$R70&lt;&gt;"Unknown"),AND($S70&lt;&gt;"Yes",$S70&lt;&gt;"No",$S70&lt;&gt;"Unknown",$S70&lt;&gt;"Not applicable"),AND($T70&lt;&gt;"Yes",$T70&lt;&gt;"No"),AND($AA70&lt;&gt;"",$AA70&lt;&gt;"Organic",$AA70&lt;&gt;"Local pack / Maps",$AA70&lt;&gt;"Paid search",$AA70&lt;&gt;"Shopping",$AA70&lt;&gt;"AI answer",$AA70&lt;&gt;"Marketplace",$AA70&lt;&gt;"Directory",$AA70&lt;&gt;"Other")),"UNSUPPORTED_CONTROLLED_VALUE",IF(AND($B70="Active",$I70="Inactive"),"INVALID_SCOPE_COMBINATION",IF($X70="DUPLICATE ACTIVE ASSIGNMENT","INVALID_SCOPE_COMBINATION",IF(AND($L70="Not applicable",$R70&lt;&gt;"No"),"INVALID_SCOPE_COMBINATION",IF(AND($M70="No",$S70&lt;&gt;"Not applicable"),"INVALID_LOCATION_EVIDENCE",IF(AND($M70="Yes",$S70="Not applicable"),"INVALID_LOCATION_EVIDENCE",""))))))))</f>
        <v/>
      </c>
    </row>
    <row r="71" spans="1:37">
      <c r="A71" s="7"/>
      <c r="B71" s="7"/>
      <c r="C71" s="7"/>
      <c r="D71" s="7"/>
      <c r="E71" s="6" t="str">
        <f>IF($A71="","",IFERROR(INDEX('Competitor Register'!$B$2:$B$101,MATCH($D71,'Competitor Register'!$A$2:$A$101,0)),""))</f>
        <v/>
      </c>
      <c r="F71" s="6" t="str">
        <f>IF($A71="","",IFERROR(INDEX('Competitor Register'!$C$2:$C$101,MATCH($D71,'Competitor Register'!$A$2:$A$101,0)),""))</f>
        <v/>
      </c>
      <c r="G71" s="6" t="str">
        <f>IF($A71="","",IFERROR(INDEX('Competitor Register'!$D$2:$D$101,MATCH($D71,'Competitor Register'!$A$2:$A$101,0)),""))</f>
        <v/>
      </c>
      <c r="H71" s="7"/>
      <c r="I71" s="6" t="str">
        <f>IF($A71="","",IFERROR(INDEX('Market Location Map'!$B$2:$B$101,MATCH($H71,'Market Location Map'!$A$2:$A$101,0)),""))</f>
        <v/>
      </c>
      <c r="J71" s="6" t="str">
        <f>IF($A71="","",IFERROR(INDEX('Market Location Map'!$D$2:$D$101,MATCH($H71,'Market Location Map'!$A$2:$A$101,0)),""))</f>
        <v/>
      </c>
      <c r="K71" s="6" t="str">
        <f>IF($A71="","",IFERROR(INDEX('Market Location Map'!$I$2:$I$101,MATCH($H71,'Market Location Map'!$A$2:$A$101,0)),""))</f>
        <v/>
      </c>
      <c r="L71" s="6" t="str">
        <f>IF($A71="","",IFERROR(INDEX('Market Location Map'!$F$2:$F$101,MATCH($H71,'Market Location Map'!$A$2:$A$101,0)),""))</f>
        <v/>
      </c>
      <c r="M71" s="6" t="str">
        <f>IF($A71="","",IF($K71="","No","Yes"))</f>
        <v/>
      </c>
      <c r="N71" s="7"/>
      <c r="O71" s="7"/>
      <c r="P71" s="7"/>
      <c r="Q71" s="7"/>
      <c r="R71" s="7"/>
      <c r="S71" s="7"/>
      <c r="T71" s="7"/>
      <c r="U71" s="6" t="str">
        <f>IF($A71="","",IF($AK71&lt;&gt;"","INVALID INPUT",IF($G71="Unresolved","UNRESOLVED",IF(OR($F71="Discovery intermediary",$F71="Reference entity"),"CONTEXT / REFERENCE ONLY",IF(OR($N71="No",$O71="No"),"EXCLUDED",IF(OR($N71="Unknown",$O71="Unknown"),"UNRESOLVED",IF($P71="No","EXCLUDED",IF($P71="Unknown","UNRESOLVED",IF(AND($AG71&lt;&gt;"",$AH71&lt;&gt;"",$AI71&lt;&gt;""),"ENTERPRISE + MARKET + LOCATION",IF(AND($AG71&lt;&gt;"",$AH71&lt;&gt;""),"ENTERPRISE + MARKET",IF(AND($AG71&lt;&gt;"",$AI71&lt;&gt;""),"ENTERPRISE + LOCATION",IF(AND($AH71&lt;&gt;"",$AI71&lt;&gt;""),"MARKET + LOCATION",IF($AG71&lt;&gt;"","ENTERPRISE",IF($AH71&lt;&gt;"","MARKET",IF($AI71&lt;&gt;"","LOCATION",IF($L71="Unresolved","UNRESOLVED",IF($AJ71="Yes","UNRESOLVED",IF($T71="Yes","CONTEXT / REFERENCE ONLY","EXCLUDED"))))))))))))))))))</f>
        <v/>
      </c>
      <c r="V71" s="6" t="str">
        <f>IF($A71="","",IF($AK71&lt;&gt;"",$AK71,IF($G71="Unresolved","IDENTITY_BOUNDARY_UNRESOLVED",IF(OR($F71="Discovery intermediary",$F71="Reference entity"),"NON_COMMERCIAL_CONTEXT",IF(OR($N71="No",$O71="No"),"NO_COMMERCIAL_SUBSTITUTION",IF(OR($N71="Unknown",$O71="Unknown"),"SUBSTITUTION_EVIDENCE_MISSING",IF($P71="No","SERVICEABILITY_MISMATCH",IF($P71="Unknown","SERVICEABILITY_EVIDENCE_MISSING",IF(AND($U71&lt;&gt;"UNRESOLVED",$U71&lt;&gt;"EXCLUDED",$U71&lt;&gt;"CONTEXT / REFERENCE ONLY",$U71&lt;&gt;"INVALID INPUT",$AJ71="Yes"),"CONFIRMED_LAYER_WITH_OPEN_EVIDENCE",IF(AND($U71&lt;&gt;"UNRESOLVED",$U71&lt;&gt;"EXCLUDED",$U71&lt;&gt;"CONTEXT / REFERENCE ONLY",$U71&lt;&gt;"INVALID INPUT"),"CONFIRMED_LAYER_ASSIGNMENT",IF($L71="Unresolved","MARKET_BOUNDARY_UNRESOLVED",IF($AJ71="Yes","LAYER_EVIDENCE_MISSING",IF($T71="Yes","NO_LAYER_RELEVANCE_CONTEXT","NO_LAYER_RELEVANCE")))))))))))))</f>
        <v/>
      </c>
      <c r="W71" s="6" t="str">
        <f>IF($A71="","",IFERROR(VLOOKUP($V71,'Controlled Vocabulary'!$M$2:$N$18,2,FALSE),"Review the record."))</f>
        <v/>
      </c>
      <c r="X71" s="6" t="str">
        <f>IF($A71="","",IF($AF71="","",IF(COUNTIF($AF$2:$AF$201,$AF71)&gt;1,"DUPLICATE ACTIVE ASSIGNMENT","")))</f>
        <v/>
      </c>
      <c r="Y71" s="7"/>
      <c r="Z71" s="7"/>
      <c r="AA71" s="7"/>
      <c r="AB71" s="7"/>
      <c r="AC71" s="8"/>
      <c r="AD71" s="7"/>
      <c r="AE71" s="7"/>
      <c r="AF71" s="6" t="str">
        <f>IF($A71="","",IF(AND($B71="Active",$D71&lt;&gt;"",$H71&lt;&gt;""),$D71&amp;"|"&amp;$H71,""))</f>
        <v/>
      </c>
      <c r="AG71" s="6" t="str">
        <f>IF($A71="","",IF($Q71="Yes","ENTERPRISE",""))</f>
        <v/>
      </c>
      <c r="AH71" s="6" t="str">
        <f>IF($A71="","",IF(AND($J71&lt;&gt;"",$L71="Resolved",$R71="Yes"),"MARKET",""))</f>
        <v/>
      </c>
      <c r="AI71" s="6" t="str">
        <f>IF($A71="","",IF(AND($K71&lt;&gt;"",$S71="Yes"),"LOCATION",""))</f>
        <v/>
      </c>
      <c r="AJ71" s="6" t="str">
        <f>IF($A71="","",IF(OR($Q71="Unknown",AND($J71&lt;&gt;"",OR($L71="Unresolved",$R71="Unknown")),AND($K71&lt;&gt;"",$S71="Unknown")),"Yes","No"))</f>
        <v/>
      </c>
      <c r="AK71" s="6" t="str">
        <f>IF($A71="","",IF(OR($A71="",$B71="",$D71="",$E71="",$F71="",$G71="",$H71="",$I71="",$L71="",$N71="",$O71="",$P71="",$Q71="",$R71="",$S71="",$T71=""),"INVALID_REQUIRED_INPUT",IF(OR(AND($B71&lt;&gt;"Active",$B71&lt;&gt;"Superseded"),AND($F71&lt;&gt;"Commercial provider",$F71&lt;&gt;"Discovery intermediary",$F71&lt;&gt;"Reference entity"),AND($G71&lt;&gt;"Resolved",$G71&lt;&gt;"Unresolved"),AND($I71&lt;&gt;"Existing",$I71&lt;&gt;"Planned",$I71&lt;&gt;"Inactive"),AND($L71&lt;&gt;"Resolved",$L71&lt;&gt;"Unresolved",$L71&lt;&gt;"Not applicable"),AND($N71&lt;&gt;"Yes",$N71&lt;&gt;"No",$N71&lt;&gt;"Unknown"),AND($O71&lt;&gt;"Yes",$O71&lt;&gt;"No",$O71&lt;&gt;"Unknown"),AND($P71&lt;&gt;"Yes",$P71&lt;&gt;"No",$P71&lt;&gt;"Unknown"),AND($Q71&lt;&gt;"Yes",$Q71&lt;&gt;"No",$Q71&lt;&gt;"Unknown"),AND($R71&lt;&gt;"Yes",$R71&lt;&gt;"No",$R71&lt;&gt;"Unknown"),AND($S71&lt;&gt;"Yes",$S71&lt;&gt;"No",$S71&lt;&gt;"Unknown",$S71&lt;&gt;"Not applicable"),AND($T71&lt;&gt;"Yes",$T71&lt;&gt;"No"),AND($AA71&lt;&gt;"",$AA71&lt;&gt;"Organic",$AA71&lt;&gt;"Local pack / Maps",$AA71&lt;&gt;"Paid search",$AA71&lt;&gt;"Shopping",$AA71&lt;&gt;"AI answer",$AA71&lt;&gt;"Marketplace",$AA71&lt;&gt;"Directory",$AA71&lt;&gt;"Other")),"UNSUPPORTED_CONTROLLED_VALUE",IF(AND($B71="Active",$I71="Inactive"),"INVALID_SCOPE_COMBINATION",IF($X71="DUPLICATE ACTIVE ASSIGNMENT","INVALID_SCOPE_COMBINATION",IF(AND($L71="Not applicable",$R71&lt;&gt;"No"),"INVALID_SCOPE_COMBINATION",IF(AND($M71="No",$S71&lt;&gt;"Not applicable"),"INVALID_LOCATION_EVIDENCE",IF(AND($M71="Yes",$S71="Not applicable"),"INVALID_LOCATION_EVIDENCE",""))))))))</f>
        <v/>
      </c>
    </row>
    <row r="72" spans="1:37">
      <c r="A72" s="7"/>
      <c r="B72" s="7"/>
      <c r="C72" s="7"/>
      <c r="D72" s="7"/>
      <c r="E72" s="6" t="str">
        <f>IF($A72="","",IFERROR(INDEX('Competitor Register'!$B$2:$B$101,MATCH($D72,'Competitor Register'!$A$2:$A$101,0)),""))</f>
        <v/>
      </c>
      <c r="F72" s="6" t="str">
        <f>IF($A72="","",IFERROR(INDEX('Competitor Register'!$C$2:$C$101,MATCH($D72,'Competitor Register'!$A$2:$A$101,0)),""))</f>
        <v/>
      </c>
      <c r="G72" s="6" t="str">
        <f>IF($A72="","",IFERROR(INDEX('Competitor Register'!$D$2:$D$101,MATCH($D72,'Competitor Register'!$A$2:$A$101,0)),""))</f>
        <v/>
      </c>
      <c r="H72" s="7"/>
      <c r="I72" s="6" t="str">
        <f>IF($A72="","",IFERROR(INDEX('Market Location Map'!$B$2:$B$101,MATCH($H72,'Market Location Map'!$A$2:$A$101,0)),""))</f>
        <v/>
      </c>
      <c r="J72" s="6" t="str">
        <f>IF($A72="","",IFERROR(INDEX('Market Location Map'!$D$2:$D$101,MATCH($H72,'Market Location Map'!$A$2:$A$101,0)),""))</f>
        <v/>
      </c>
      <c r="K72" s="6" t="str">
        <f>IF($A72="","",IFERROR(INDEX('Market Location Map'!$I$2:$I$101,MATCH($H72,'Market Location Map'!$A$2:$A$101,0)),""))</f>
        <v/>
      </c>
      <c r="L72" s="6" t="str">
        <f>IF($A72="","",IFERROR(INDEX('Market Location Map'!$F$2:$F$101,MATCH($H72,'Market Location Map'!$A$2:$A$101,0)),""))</f>
        <v/>
      </c>
      <c r="M72" s="6" t="str">
        <f>IF($A72="","",IF($K72="","No","Yes"))</f>
        <v/>
      </c>
      <c r="N72" s="7"/>
      <c r="O72" s="7"/>
      <c r="P72" s="7"/>
      <c r="Q72" s="7"/>
      <c r="R72" s="7"/>
      <c r="S72" s="7"/>
      <c r="T72" s="7"/>
      <c r="U72" s="6" t="str">
        <f>IF($A72="","",IF($AK72&lt;&gt;"","INVALID INPUT",IF($G72="Unresolved","UNRESOLVED",IF(OR($F72="Discovery intermediary",$F72="Reference entity"),"CONTEXT / REFERENCE ONLY",IF(OR($N72="No",$O72="No"),"EXCLUDED",IF(OR($N72="Unknown",$O72="Unknown"),"UNRESOLVED",IF($P72="No","EXCLUDED",IF($P72="Unknown","UNRESOLVED",IF(AND($AG72&lt;&gt;"",$AH72&lt;&gt;"",$AI72&lt;&gt;""),"ENTERPRISE + MARKET + LOCATION",IF(AND($AG72&lt;&gt;"",$AH72&lt;&gt;""),"ENTERPRISE + MARKET",IF(AND($AG72&lt;&gt;"",$AI72&lt;&gt;""),"ENTERPRISE + LOCATION",IF(AND($AH72&lt;&gt;"",$AI72&lt;&gt;""),"MARKET + LOCATION",IF($AG72&lt;&gt;"","ENTERPRISE",IF($AH72&lt;&gt;"","MARKET",IF($AI72&lt;&gt;"","LOCATION",IF($L72="Unresolved","UNRESOLVED",IF($AJ72="Yes","UNRESOLVED",IF($T72="Yes","CONTEXT / REFERENCE ONLY","EXCLUDED"))))))))))))))))))</f>
        <v/>
      </c>
      <c r="V72" s="6" t="str">
        <f>IF($A72="","",IF($AK72&lt;&gt;"",$AK72,IF($G72="Unresolved","IDENTITY_BOUNDARY_UNRESOLVED",IF(OR($F72="Discovery intermediary",$F72="Reference entity"),"NON_COMMERCIAL_CONTEXT",IF(OR($N72="No",$O72="No"),"NO_COMMERCIAL_SUBSTITUTION",IF(OR($N72="Unknown",$O72="Unknown"),"SUBSTITUTION_EVIDENCE_MISSING",IF($P72="No","SERVICEABILITY_MISMATCH",IF($P72="Unknown","SERVICEABILITY_EVIDENCE_MISSING",IF(AND($U72&lt;&gt;"UNRESOLVED",$U72&lt;&gt;"EXCLUDED",$U72&lt;&gt;"CONTEXT / REFERENCE ONLY",$U72&lt;&gt;"INVALID INPUT",$AJ72="Yes"),"CONFIRMED_LAYER_WITH_OPEN_EVIDENCE",IF(AND($U72&lt;&gt;"UNRESOLVED",$U72&lt;&gt;"EXCLUDED",$U72&lt;&gt;"CONTEXT / REFERENCE ONLY",$U72&lt;&gt;"INVALID INPUT"),"CONFIRMED_LAYER_ASSIGNMENT",IF($L72="Unresolved","MARKET_BOUNDARY_UNRESOLVED",IF($AJ72="Yes","LAYER_EVIDENCE_MISSING",IF($T72="Yes","NO_LAYER_RELEVANCE_CONTEXT","NO_LAYER_RELEVANCE")))))))))))))</f>
        <v/>
      </c>
      <c r="W72" s="6" t="str">
        <f>IF($A72="","",IFERROR(VLOOKUP($V72,'Controlled Vocabulary'!$M$2:$N$18,2,FALSE),"Review the record."))</f>
        <v/>
      </c>
      <c r="X72" s="6" t="str">
        <f>IF($A72="","",IF($AF72="","",IF(COUNTIF($AF$2:$AF$201,$AF72)&gt;1,"DUPLICATE ACTIVE ASSIGNMENT","")))</f>
        <v/>
      </c>
      <c r="Y72" s="7"/>
      <c r="Z72" s="7"/>
      <c r="AA72" s="7"/>
      <c r="AB72" s="7"/>
      <c r="AC72" s="8"/>
      <c r="AD72" s="7"/>
      <c r="AE72" s="7"/>
      <c r="AF72" s="6" t="str">
        <f>IF($A72="","",IF(AND($B72="Active",$D72&lt;&gt;"",$H72&lt;&gt;""),$D72&amp;"|"&amp;$H72,""))</f>
        <v/>
      </c>
      <c r="AG72" s="6" t="str">
        <f>IF($A72="","",IF($Q72="Yes","ENTERPRISE",""))</f>
        <v/>
      </c>
      <c r="AH72" s="6" t="str">
        <f>IF($A72="","",IF(AND($J72&lt;&gt;"",$L72="Resolved",$R72="Yes"),"MARKET",""))</f>
        <v/>
      </c>
      <c r="AI72" s="6" t="str">
        <f>IF($A72="","",IF(AND($K72&lt;&gt;"",$S72="Yes"),"LOCATION",""))</f>
        <v/>
      </c>
      <c r="AJ72" s="6" t="str">
        <f>IF($A72="","",IF(OR($Q72="Unknown",AND($J72&lt;&gt;"",OR($L72="Unresolved",$R72="Unknown")),AND($K72&lt;&gt;"",$S72="Unknown")),"Yes","No"))</f>
        <v/>
      </c>
      <c r="AK72" s="6" t="str">
        <f>IF($A72="","",IF(OR($A72="",$B72="",$D72="",$E72="",$F72="",$G72="",$H72="",$I72="",$L72="",$N72="",$O72="",$P72="",$Q72="",$R72="",$S72="",$T72=""),"INVALID_REQUIRED_INPUT",IF(OR(AND($B72&lt;&gt;"Active",$B72&lt;&gt;"Superseded"),AND($F72&lt;&gt;"Commercial provider",$F72&lt;&gt;"Discovery intermediary",$F72&lt;&gt;"Reference entity"),AND($G72&lt;&gt;"Resolved",$G72&lt;&gt;"Unresolved"),AND($I72&lt;&gt;"Existing",$I72&lt;&gt;"Planned",$I72&lt;&gt;"Inactive"),AND($L72&lt;&gt;"Resolved",$L72&lt;&gt;"Unresolved",$L72&lt;&gt;"Not applicable"),AND($N72&lt;&gt;"Yes",$N72&lt;&gt;"No",$N72&lt;&gt;"Unknown"),AND($O72&lt;&gt;"Yes",$O72&lt;&gt;"No",$O72&lt;&gt;"Unknown"),AND($P72&lt;&gt;"Yes",$P72&lt;&gt;"No",$P72&lt;&gt;"Unknown"),AND($Q72&lt;&gt;"Yes",$Q72&lt;&gt;"No",$Q72&lt;&gt;"Unknown"),AND($R72&lt;&gt;"Yes",$R72&lt;&gt;"No",$R72&lt;&gt;"Unknown"),AND($S72&lt;&gt;"Yes",$S72&lt;&gt;"No",$S72&lt;&gt;"Unknown",$S72&lt;&gt;"Not applicable"),AND($T72&lt;&gt;"Yes",$T72&lt;&gt;"No"),AND($AA72&lt;&gt;"",$AA72&lt;&gt;"Organic",$AA72&lt;&gt;"Local pack / Maps",$AA72&lt;&gt;"Paid search",$AA72&lt;&gt;"Shopping",$AA72&lt;&gt;"AI answer",$AA72&lt;&gt;"Marketplace",$AA72&lt;&gt;"Directory",$AA72&lt;&gt;"Other")),"UNSUPPORTED_CONTROLLED_VALUE",IF(AND($B72="Active",$I72="Inactive"),"INVALID_SCOPE_COMBINATION",IF($X72="DUPLICATE ACTIVE ASSIGNMENT","INVALID_SCOPE_COMBINATION",IF(AND($L72="Not applicable",$R72&lt;&gt;"No"),"INVALID_SCOPE_COMBINATION",IF(AND($M72="No",$S72&lt;&gt;"Not applicable"),"INVALID_LOCATION_EVIDENCE",IF(AND($M72="Yes",$S72="Not applicable"),"INVALID_LOCATION_EVIDENCE",""))))))))</f>
        <v/>
      </c>
    </row>
    <row r="73" spans="1:37">
      <c r="A73" s="7"/>
      <c r="B73" s="7"/>
      <c r="C73" s="7"/>
      <c r="D73" s="7"/>
      <c r="E73" s="6" t="str">
        <f>IF($A73="","",IFERROR(INDEX('Competitor Register'!$B$2:$B$101,MATCH($D73,'Competitor Register'!$A$2:$A$101,0)),""))</f>
        <v/>
      </c>
      <c r="F73" s="6" t="str">
        <f>IF($A73="","",IFERROR(INDEX('Competitor Register'!$C$2:$C$101,MATCH($D73,'Competitor Register'!$A$2:$A$101,0)),""))</f>
        <v/>
      </c>
      <c r="G73" s="6" t="str">
        <f>IF($A73="","",IFERROR(INDEX('Competitor Register'!$D$2:$D$101,MATCH($D73,'Competitor Register'!$A$2:$A$101,0)),""))</f>
        <v/>
      </c>
      <c r="H73" s="7"/>
      <c r="I73" s="6" t="str">
        <f>IF($A73="","",IFERROR(INDEX('Market Location Map'!$B$2:$B$101,MATCH($H73,'Market Location Map'!$A$2:$A$101,0)),""))</f>
        <v/>
      </c>
      <c r="J73" s="6" t="str">
        <f>IF($A73="","",IFERROR(INDEX('Market Location Map'!$D$2:$D$101,MATCH($H73,'Market Location Map'!$A$2:$A$101,0)),""))</f>
        <v/>
      </c>
      <c r="K73" s="6" t="str">
        <f>IF($A73="","",IFERROR(INDEX('Market Location Map'!$I$2:$I$101,MATCH($H73,'Market Location Map'!$A$2:$A$101,0)),""))</f>
        <v/>
      </c>
      <c r="L73" s="6" t="str">
        <f>IF($A73="","",IFERROR(INDEX('Market Location Map'!$F$2:$F$101,MATCH($H73,'Market Location Map'!$A$2:$A$101,0)),""))</f>
        <v/>
      </c>
      <c r="M73" s="6" t="str">
        <f>IF($A73="","",IF($K73="","No","Yes"))</f>
        <v/>
      </c>
      <c r="N73" s="7"/>
      <c r="O73" s="7"/>
      <c r="P73" s="7"/>
      <c r="Q73" s="7"/>
      <c r="R73" s="7"/>
      <c r="S73" s="7"/>
      <c r="T73" s="7"/>
      <c r="U73" s="6" t="str">
        <f>IF($A73="","",IF($AK73&lt;&gt;"","INVALID INPUT",IF($G73="Unresolved","UNRESOLVED",IF(OR($F73="Discovery intermediary",$F73="Reference entity"),"CONTEXT / REFERENCE ONLY",IF(OR($N73="No",$O73="No"),"EXCLUDED",IF(OR($N73="Unknown",$O73="Unknown"),"UNRESOLVED",IF($P73="No","EXCLUDED",IF($P73="Unknown","UNRESOLVED",IF(AND($AG73&lt;&gt;"",$AH73&lt;&gt;"",$AI73&lt;&gt;""),"ENTERPRISE + MARKET + LOCATION",IF(AND($AG73&lt;&gt;"",$AH73&lt;&gt;""),"ENTERPRISE + MARKET",IF(AND($AG73&lt;&gt;"",$AI73&lt;&gt;""),"ENTERPRISE + LOCATION",IF(AND($AH73&lt;&gt;"",$AI73&lt;&gt;""),"MARKET + LOCATION",IF($AG73&lt;&gt;"","ENTERPRISE",IF($AH73&lt;&gt;"","MARKET",IF($AI73&lt;&gt;"","LOCATION",IF($L73="Unresolved","UNRESOLVED",IF($AJ73="Yes","UNRESOLVED",IF($T73="Yes","CONTEXT / REFERENCE ONLY","EXCLUDED"))))))))))))))))))</f>
        <v/>
      </c>
      <c r="V73" s="6" t="str">
        <f>IF($A73="","",IF($AK73&lt;&gt;"",$AK73,IF($G73="Unresolved","IDENTITY_BOUNDARY_UNRESOLVED",IF(OR($F73="Discovery intermediary",$F73="Reference entity"),"NON_COMMERCIAL_CONTEXT",IF(OR($N73="No",$O73="No"),"NO_COMMERCIAL_SUBSTITUTION",IF(OR($N73="Unknown",$O73="Unknown"),"SUBSTITUTION_EVIDENCE_MISSING",IF($P73="No","SERVICEABILITY_MISMATCH",IF($P73="Unknown","SERVICEABILITY_EVIDENCE_MISSING",IF(AND($U73&lt;&gt;"UNRESOLVED",$U73&lt;&gt;"EXCLUDED",$U73&lt;&gt;"CONTEXT / REFERENCE ONLY",$U73&lt;&gt;"INVALID INPUT",$AJ73="Yes"),"CONFIRMED_LAYER_WITH_OPEN_EVIDENCE",IF(AND($U73&lt;&gt;"UNRESOLVED",$U73&lt;&gt;"EXCLUDED",$U73&lt;&gt;"CONTEXT / REFERENCE ONLY",$U73&lt;&gt;"INVALID INPUT"),"CONFIRMED_LAYER_ASSIGNMENT",IF($L73="Unresolved","MARKET_BOUNDARY_UNRESOLVED",IF($AJ73="Yes","LAYER_EVIDENCE_MISSING",IF($T73="Yes","NO_LAYER_RELEVANCE_CONTEXT","NO_LAYER_RELEVANCE")))))))))))))</f>
        <v/>
      </c>
      <c r="W73" s="6" t="str">
        <f>IF($A73="","",IFERROR(VLOOKUP($V73,'Controlled Vocabulary'!$M$2:$N$18,2,FALSE),"Review the record."))</f>
        <v/>
      </c>
      <c r="X73" s="6" t="str">
        <f>IF($A73="","",IF($AF73="","",IF(COUNTIF($AF$2:$AF$201,$AF73)&gt;1,"DUPLICATE ACTIVE ASSIGNMENT","")))</f>
        <v/>
      </c>
      <c r="Y73" s="7"/>
      <c r="Z73" s="7"/>
      <c r="AA73" s="7"/>
      <c r="AB73" s="7"/>
      <c r="AC73" s="8"/>
      <c r="AD73" s="7"/>
      <c r="AE73" s="7"/>
      <c r="AF73" s="6" t="str">
        <f>IF($A73="","",IF(AND($B73="Active",$D73&lt;&gt;"",$H73&lt;&gt;""),$D73&amp;"|"&amp;$H73,""))</f>
        <v/>
      </c>
      <c r="AG73" s="6" t="str">
        <f>IF($A73="","",IF($Q73="Yes","ENTERPRISE",""))</f>
        <v/>
      </c>
      <c r="AH73" s="6" t="str">
        <f>IF($A73="","",IF(AND($J73&lt;&gt;"",$L73="Resolved",$R73="Yes"),"MARKET",""))</f>
        <v/>
      </c>
      <c r="AI73" s="6" t="str">
        <f>IF($A73="","",IF(AND($K73&lt;&gt;"",$S73="Yes"),"LOCATION",""))</f>
        <v/>
      </c>
      <c r="AJ73" s="6" t="str">
        <f>IF($A73="","",IF(OR($Q73="Unknown",AND($J73&lt;&gt;"",OR($L73="Unresolved",$R73="Unknown")),AND($K73&lt;&gt;"",$S73="Unknown")),"Yes","No"))</f>
        <v/>
      </c>
      <c r="AK73" s="6" t="str">
        <f>IF($A73="","",IF(OR($A73="",$B73="",$D73="",$E73="",$F73="",$G73="",$H73="",$I73="",$L73="",$N73="",$O73="",$P73="",$Q73="",$R73="",$S73="",$T73=""),"INVALID_REQUIRED_INPUT",IF(OR(AND($B73&lt;&gt;"Active",$B73&lt;&gt;"Superseded"),AND($F73&lt;&gt;"Commercial provider",$F73&lt;&gt;"Discovery intermediary",$F73&lt;&gt;"Reference entity"),AND($G73&lt;&gt;"Resolved",$G73&lt;&gt;"Unresolved"),AND($I73&lt;&gt;"Existing",$I73&lt;&gt;"Planned",$I73&lt;&gt;"Inactive"),AND($L73&lt;&gt;"Resolved",$L73&lt;&gt;"Unresolved",$L73&lt;&gt;"Not applicable"),AND($N73&lt;&gt;"Yes",$N73&lt;&gt;"No",$N73&lt;&gt;"Unknown"),AND($O73&lt;&gt;"Yes",$O73&lt;&gt;"No",$O73&lt;&gt;"Unknown"),AND($P73&lt;&gt;"Yes",$P73&lt;&gt;"No",$P73&lt;&gt;"Unknown"),AND($Q73&lt;&gt;"Yes",$Q73&lt;&gt;"No",$Q73&lt;&gt;"Unknown"),AND($R73&lt;&gt;"Yes",$R73&lt;&gt;"No",$R73&lt;&gt;"Unknown"),AND($S73&lt;&gt;"Yes",$S73&lt;&gt;"No",$S73&lt;&gt;"Unknown",$S73&lt;&gt;"Not applicable"),AND($T73&lt;&gt;"Yes",$T73&lt;&gt;"No"),AND($AA73&lt;&gt;"",$AA73&lt;&gt;"Organic",$AA73&lt;&gt;"Local pack / Maps",$AA73&lt;&gt;"Paid search",$AA73&lt;&gt;"Shopping",$AA73&lt;&gt;"AI answer",$AA73&lt;&gt;"Marketplace",$AA73&lt;&gt;"Directory",$AA73&lt;&gt;"Other")),"UNSUPPORTED_CONTROLLED_VALUE",IF(AND($B73="Active",$I73="Inactive"),"INVALID_SCOPE_COMBINATION",IF($X73="DUPLICATE ACTIVE ASSIGNMENT","INVALID_SCOPE_COMBINATION",IF(AND($L73="Not applicable",$R73&lt;&gt;"No"),"INVALID_SCOPE_COMBINATION",IF(AND($M73="No",$S73&lt;&gt;"Not applicable"),"INVALID_LOCATION_EVIDENCE",IF(AND($M73="Yes",$S73="Not applicable"),"INVALID_LOCATION_EVIDENCE",""))))))))</f>
        <v/>
      </c>
    </row>
    <row r="74" spans="1:37">
      <c r="A74" s="7"/>
      <c r="B74" s="7"/>
      <c r="C74" s="7"/>
      <c r="D74" s="7"/>
      <c r="E74" s="6" t="str">
        <f>IF($A74="","",IFERROR(INDEX('Competitor Register'!$B$2:$B$101,MATCH($D74,'Competitor Register'!$A$2:$A$101,0)),""))</f>
        <v/>
      </c>
      <c r="F74" s="6" t="str">
        <f>IF($A74="","",IFERROR(INDEX('Competitor Register'!$C$2:$C$101,MATCH($D74,'Competitor Register'!$A$2:$A$101,0)),""))</f>
        <v/>
      </c>
      <c r="G74" s="6" t="str">
        <f>IF($A74="","",IFERROR(INDEX('Competitor Register'!$D$2:$D$101,MATCH($D74,'Competitor Register'!$A$2:$A$101,0)),""))</f>
        <v/>
      </c>
      <c r="H74" s="7"/>
      <c r="I74" s="6" t="str">
        <f>IF($A74="","",IFERROR(INDEX('Market Location Map'!$B$2:$B$101,MATCH($H74,'Market Location Map'!$A$2:$A$101,0)),""))</f>
        <v/>
      </c>
      <c r="J74" s="6" t="str">
        <f>IF($A74="","",IFERROR(INDEX('Market Location Map'!$D$2:$D$101,MATCH($H74,'Market Location Map'!$A$2:$A$101,0)),""))</f>
        <v/>
      </c>
      <c r="K74" s="6" t="str">
        <f>IF($A74="","",IFERROR(INDEX('Market Location Map'!$I$2:$I$101,MATCH($H74,'Market Location Map'!$A$2:$A$101,0)),""))</f>
        <v/>
      </c>
      <c r="L74" s="6" t="str">
        <f>IF($A74="","",IFERROR(INDEX('Market Location Map'!$F$2:$F$101,MATCH($H74,'Market Location Map'!$A$2:$A$101,0)),""))</f>
        <v/>
      </c>
      <c r="M74" s="6" t="str">
        <f>IF($A74="","",IF($K74="","No","Yes"))</f>
        <v/>
      </c>
      <c r="N74" s="7"/>
      <c r="O74" s="7"/>
      <c r="P74" s="7"/>
      <c r="Q74" s="7"/>
      <c r="R74" s="7"/>
      <c r="S74" s="7"/>
      <c r="T74" s="7"/>
      <c r="U74" s="6" t="str">
        <f>IF($A74="","",IF($AK74&lt;&gt;"","INVALID INPUT",IF($G74="Unresolved","UNRESOLVED",IF(OR($F74="Discovery intermediary",$F74="Reference entity"),"CONTEXT / REFERENCE ONLY",IF(OR($N74="No",$O74="No"),"EXCLUDED",IF(OR($N74="Unknown",$O74="Unknown"),"UNRESOLVED",IF($P74="No","EXCLUDED",IF($P74="Unknown","UNRESOLVED",IF(AND($AG74&lt;&gt;"",$AH74&lt;&gt;"",$AI74&lt;&gt;""),"ENTERPRISE + MARKET + LOCATION",IF(AND($AG74&lt;&gt;"",$AH74&lt;&gt;""),"ENTERPRISE + MARKET",IF(AND($AG74&lt;&gt;"",$AI74&lt;&gt;""),"ENTERPRISE + LOCATION",IF(AND($AH74&lt;&gt;"",$AI74&lt;&gt;""),"MARKET + LOCATION",IF($AG74&lt;&gt;"","ENTERPRISE",IF($AH74&lt;&gt;"","MARKET",IF($AI74&lt;&gt;"","LOCATION",IF($L74="Unresolved","UNRESOLVED",IF($AJ74="Yes","UNRESOLVED",IF($T74="Yes","CONTEXT / REFERENCE ONLY","EXCLUDED"))))))))))))))))))</f>
        <v/>
      </c>
      <c r="V74" s="6" t="str">
        <f>IF($A74="","",IF($AK74&lt;&gt;"",$AK74,IF($G74="Unresolved","IDENTITY_BOUNDARY_UNRESOLVED",IF(OR($F74="Discovery intermediary",$F74="Reference entity"),"NON_COMMERCIAL_CONTEXT",IF(OR($N74="No",$O74="No"),"NO_COMMERCIAL_SUBSTITUTION",IF(OR($N74="Unknown",$O74="Unknown"),"SUBSTITUTION_EVIDENCE_MISSING",IF($P74="No","SERVICEABILITY_MISMATCH",IF($P74="Unknown","SERVICEABILITY_EVIDENCE_MISSING",IF(AND($U74&lt;&gt;"UNRESOLVED",$U74&lt;&gt;"EXCLUDED",$U74&lt;&gt;"CONTEXT / REFERENCE ONLY",$U74&lt;&gt;"INVALID INPUT",$AJ74="Yes"),"CONFIRMED_LAYER_WITH_OPEN_EVIDENCE",IF(AND($U74&lt;&gt;"UNRESOLVED",$U74&lt;&gt;"EXCLUDED",$U74&lt;&gt;"CONTEXT / REFERENCE ONLY",$U74&lt;&gt;"INVALID INPUT"),"CONFIRMED_LAYER_ASSIGNMENT",IF($L74="Unresolved","MARKET_BOUNDARY_UNRESOLVED",IF($AJ74="Yes","LAYER_EVIDENCE_MISSING",IF($T74="Yes","NO_LAYER_RELEVANCE_CONTEXT","NO_LAYER_RELEVANCE")))))))))))))</f>
        <v/>
      </c>
      <c r="W74" s="6" t="str">
        <f>IF($A74="","",IFERROR(VLOOKUP($V74,'Controlled Vocabulary'!$M$2:$N$18,2,FALSE),"Review the record."))</f>
        <v/>
      </c>
      <c r="X74" s="6" t="str">
        <f>IF($A74="","",IF($AF74="","",IF(COUNTIF($AF$2:$AF$201,$AF74)&gt;1,"DUPLICATE ACTIVE ASSIGNMENT","")))</f>
        <v/>
      </c>
      <c r="Y74" s="7"/>
      <c r="Z74" s="7"/>
      <c r="AA74" s="7"/>
      <c r="AB74" s="7"/>
      <c r="AC74" s="8"/>
      <c r="AD74" s="7"/>
      <c r="AE74" s="7"/>
      <c r="AF74" s="6" t="str">
        <f>IF($A74="","",IF(AND($B74="Active",$D74&lt;&gt;"",$H74&lt;&gt;""),$D74&amp;"|"&amp;$H74,""))</f>
        <v/>
      </c>
      <c r="AG74" s="6" t="str">
        <f>IF($A74="","",IF($Q74="Yes","ENTERPRISE",""))</f>
        <v/>
      </c>
      <c r="AH74" s="6" t="str">
        <f>IF($A74="","",IF(AND($J74&lt;&gt;"",$L74="Resolved",$R74="Yes"),"MARKET",""))</f>
        <v/>
      </c>
      <c r="AI74" s="6" t="str">
        <f>IF($A74="","",IF(AND($K74&lt;&gt;"",$S74="Yes"),"LOCATION",""))</f>
        <v/>
      </c>
      <c r="AJ74" s="6" t="str">
        <f>IF($A74="","",IF(OR($Q74="Unknown",AND($J74&lt;&gt;"",OR($L74="Unresolved",$R74="Unknown")),AND($K74&lt;&gt;"",$S74="Unknown")),"Yes","No"))</f>
        <v/>
      </c>
      <c r="AK74" s="6" t="str">
        <f>IF($A74="","",IF(OR($A74="",$B74="",$D74="",$E74="",$F74="",$G74="",$H74="",$I74="",$L74="",$N74="",$O74="",$P74="",$Q74="",$R74="",$S74="",$T74=""),"INVALID_REQUIRED_INPUT",IF(OR(AND($B74&lt;&gt;"Active",$B74&lt;&gt;"Superseded"),AND($F74&lt;&gt;"Commercial provider",$F74&lt;&gt;"Discovery intermediary",$F74&lt;&gt;"Reference entity"),AND($G74&lt;&gt;"Resolved",$G74&lt;&gt;"Unresolved"),AND($I74&lt;&gt;"Existing",$I74&lt;&gt;"Planned",$I74&lt;&gt;"Inactive"),AND($L74&lt;&gt;"Resolved",$L74&lt;&gt;"Unresolved",$L74&lt;&gt;"Not applicable"),AND($N74&lt;&gt;"Yes",$N74&lt;&gt;"No",$N74&lt;&gt;"Unknown"),AND($O74&lt;&gt;"Yes",$O74&lt;&gt;"No",$O74&lt;&gt;"Unknown"),AND($P74&lt;&gt;"Yes",$P74&lt;&gt;"No",$P74&lt;&gt;"Unknown"),AND($Q74&lt;&gt;"Yes",$Q74&lt;&gt;"No",$Q74&lt;&gt;"Unknown"),AND($R74&lt;&gt;"Yes",$R74&lt;&gt;"No",$R74&lt;&gt;"Unknown"),AND($S74&lt;&gt;"Yes",$S74&lt;&gt;"No",$S74&lt;&gt;"Unknown",$S74&lt;&gt;"Not applicable"),AND($T74&lt;&gt;"Yes",$T74&lt;&gt;"No"),AND($AA74&lt;&gt;"",$AA74&lt;&gt;"Organic",$AA74&lt;&gt;"Local pack / Maps",$AA74&lt;&gt;"Paid search",$AA74&lt;&gt;"Shopping",$AA74&lt;&gt;"AI answer",$AA74&lt;&gt;"Marketplace",$AA74&lt;&gt;"Directory",$AA74&lt;&gt;"Other")),"UNSUPPORTED_CONTROLLED_VALUE",IF(AND($B74="Active",$I74="Inactive"),"INVALID_SCOPE_COMBINATION",IF($X74="DUPLICATE ACTIVE ASSIGNMENT","INVALID_SCOPE_COMBINATION",IF(AND($L74="Not applicable",$R74&lt;&gt;"No"),"INVALID_SCOPE_COMBINATION",IF(AND($M74="No",$S74&lt;&gt;"Not applicable"),"INVALID_LOCATION_EVIDENCE",IF(AND($M74="Yes",$S74="Not applicable"),"INVALID_LOCATION_EVIDENCE",""))))))))</f>
        <v/>
      </c>
    </row>
    <row r="75" spans="1:37">
      <c r="A75" s="7"/>
      <c r="B75" s="7"/>
      <c r="C75" s="7"/>
      <c r="D75" s="7"/>
      <c r="E75" s="6" t="str">
        <f>IF($A75="","",IFERROR(INDEX('Competitor Register'!$B$2:$B$101,MATCH($D75,'Competitor Register'!$A$2:$A$101,0)),""))</f>
        <v/>
      </c>
      <c r="F75" s="6" t="str">
        <f>IF($A75="","",IFERROR(INDEX('Competitor Register'!$C$2:$C$101,MATCH($D75,'Competitor Register'!$A$2:$A$101,0)),""))</f>
        <v/>
      </c>
      <c r="G75" s="6" t="str">
        <f>IF($A75="","",IFERROR(INDEX('Competitor Register'!$D$2:$D$101,MATCH($D75,'Competitor Register'!$A$2:$A$101,0)),""))</f>
        <v/>
      </c>
      <c r="H75" s="7"/>
      <c r="I75" s="6" t="str">
        <f>IF($A75="","",IFERROR(INDEX('Market Location Map'!$B$2:$B$101,MATCH($H75,'Market Location Map'!$A$2:$A$101,0)),""))</f>
        <v/>
      </c>
      <c r="J75" s="6" t="str">
        <f>IF($A75="","",IFERROR(INDEX('Market Location Map'!$D$2:$D$101,MATCH($H75,'Market Location Map'!$A$2:$A$101,0)),""))</f>
        <v/>
      </c>
      <c r="K75" s="6" t="str">
        <f>IF($A75="","",IFERROR(INDEX('Market Location Map'!$I$2:$I$101,MATCH($H75,'Market Location Map'!$A$2:$A$101,0)),""))</f>
        <v/>
      </c>
      <c r="L75" s="6" t="str">
        <f>IF($A75="","",IFERROR(INDEX('Market Location Map'!$F$2:$F$101,MATCH($H75,'Market Location Map'!$A$2:$A$101,0)),""))</f>
        <v/>
      </c>
      <c r="M75" s="6" t="str">
        <f>IF($A75="","",IF($K75="","No","Yes"))</f>
        <v/>
      </c>
      <c r="N75" s="7"/>
      <c r="O75" s="7"/>
      <c r="P75" s="7"/>
      <c r="Q75" s="7"/>
      <c r="R75" s="7"/>
      <c r="S75" s="7"/>
      <c r="T75" s="7"/>
      <c r="U75" s="6" t="str">
        <f>IF($A75="","",IF($AK75&lt;&gt;"","INVALID INPUT",IF($G75="Unresolved","UNRESOLVED",IF(OR($F75="Discovery intermediary",$F75="Reference entity"),"CONTEXT / REFERENCE ONLY",IF(OR($N75="No",$O75="No"),"EXCLUDED",IF(OR($N75="Unknown",$O75="Unknown"),"UNRESOLVED",IF($P75="No","EXCLUDED",IF($P75="Unknown","UNRESOLVED",IF(AND($AG75&lt;&gt;"",$AH75&lt;&gt;"",$AI75&lt;&gt;""),"ENTERPRISE + MARKET + LOCATION",IF(AND($AG75&lt;&gt;"",$AH75&lt;&gt;""),"ENTERPRISE + MARKET",IF(AND($AG75&lt;&gt;"",$AI75&lt;&gt;""),"ENTERPRISE + LOCATION",IF(AND($AH75&lt;&gt;"",$AI75&lt;&gt;""),"MARKET + LOCATION",IF($AG75&lt;&gt;"","ENTERPRISE",IF($AH75&lt;&gt;"","MARKET",IF($AI75&lt;&gt;"","LOCATION",IF($L75="Unresolved","UNRESOLVED",IF($AJ75="Yes","UNRESOLVED",IF($T75="Yes","CONTEXT / REFERENCE ONLY","EXCLUDED"))))))))))))))))))</f>
        <v/>
      </c>
      <c r="V75" s="6" t="str">
        <f>IF($A75="","",IF($AK75&lt;&gt;"",$AK75,IF($G75="Unresolved","IDENTITY_BOUNDARY_UNRESOLVED",IF(OR($F75="Discovery intermediary",$F75="Reference entity"),"NON_COMMERCIAL_CONTEXT",IF(OR($N75="No",$O75="No"),"NO_COMMERCIAL_SUBSTITUTION",IF(OR($N75="Unknown",$O75="Unknown"),"SUBSTITUTION_EVIDENCE_MISSING",IF($P75="No","SERVICEABILITY_MISMATCH",IF($P75="Unknown","SERVICEABILITY_EVIDENCE_MISSING",IF(AND($U75&lt;&gt;"UNRESOLVED",$U75&lt;&gt;"EXCLUDED",$U75&lt;&gt;"CONTEXT / REFERENCE ONLY",$U75&lt;&gt;"INVALID INPUT",$AJ75="Yes"),"CONFIRMED_LAYER_WITH_OPEN_EVIDENCE",IF(AND($U75&lt;&gt;"UNRESOLVED",$U75&lt;&gt;"EXCLUDED",$U75&lt;&gt;"CONTEXT / REFERENCE ONLY",$U75&lt;&gt;"INVALID INPUT"),"CONFIRMED_LAYER_ASSIGNMENT",IF($L75="Unresolved","MARKET_BOUNDARY_UNRESOLVED",IF($AJ75="Yes","LAYER_EVIDENCE_MISSING",IF($T75="Yes","NO_LAYER_RELEVANCE_CONTEXT","NO_LAYER_RELEVANCE")))))))))))))</f>
        <v/>
      </c>
      <c r="W75" s="6" t="str">
        <f>IF($A75="","",IFERROR(VLOOKUP($V75,'Controlled Vocabulary'!$M$2:$N$18,2,FALSE),"Review the record."))</f>
        <v/>
      </c>
      <c r="X75" s="6" t="str">
        <f>IF($A75="","",IF($AF75="","",IF(COUNTIF($AF$2:$AF$201,$AF75)&gt;1,"DUPLICATE ACTIVE ASSIGNMENT","")))</f>
        <v/>
      </c>
      <c r="Y75" s="7"/>
      <c r="Z75" s="7"/>
      <c r="AA75" s="7"/>
      <c r="AB75" s="7"/>
      <c r="AC75" s="8"/>
      <c r="AD75" s="7"/>
      <c r="AE75" s="7"/>
      <c r="AF75" s="6" t="str">
        <f>IF($A75="","",IF(AND($B75="Active",$D75&lt;&gt;"",$H75&lt;&gt;""),$D75&amp;"|"&amp;$H75,""))</f>
        <v/>
      </c>
      <c r="AG75" s="6" t="str">
        <f>IF($A75="","",IF($Q75="Yes","ENTERPRISE",""))</f>
        <v/>
      </c>
      <c r="AH75" s="6" t="str">
        <f>IF($A75="","",IF(AND($J75&lt;&gt;"",$L75="Resolved",$R75="Yes"),"MARKET",""))</f>
        <v/>
      </c>
      <c r="AI75" s="6" t="str">
        <f>IF($A75="","",IF(AND($K75&lt;&gt;"",$S75="Yes"),"LOCATION",""))</f>
        <v/>
      </c>
      <c r="AJ75" s="6" t="str">
        <f>IF($A75="","",IF(OR($Q75="Unknown",AND($J75&lt;&gt;"",OR($L75="Unresolved",$R75="Unknown")),AND($K75&lt;&gt;"",$S75="Unknown")),"Yes","No"))</f>
        <v/>
      </c>
      <c r="AK75" s="6" t="str">
        <f>IF($A75="","",IF(OR($A75="",$B75="",$D75="",$E75="",$F75="",$G75="",$H75="",$I75="",$L75="",$N75="",$O75="",$P75="",$Q75="",$R75="",$S75="",$T75=""),"INVALID_REQUIRED_INPUT",IF(OR(AND($B75&lt;&gt;"Active",$B75&lt;&gt;"Superseded"),AND($F75&lt;&gt;"Commercial provider",$F75&lt;&gt;"Discovery intermediary",$F75&lt;&gt;"Reference entity"),AND($G75&lt;&gt;"Resolved",$G75&lt;&gt;"Unresolved"),AND($I75&lt;&gt;"Existing",$I75&lt;&gt;"Planned",$I75&lt;&gt;"Inactive"),AND($L75&lt;&gt;"Resolved",$L75&lt;&gt;"Unresolved",$L75&lt;&gt;"Not applicable"),AND($N75&lt;&gt;"Yes",$N75&lt;&gt;"No",$N75&lt;&gt;"Unknown"),AND($O75&lt;&gt;"Yes",$O75&lt;&gt;"No",$O75&lt;&gt;"Unknown"),AND($P75&lt;&gt;"Yes",$P75&lt;&gt;"No",$P75&lt;&gt;"Unknown"),AND($Q75&lt;&gt;"Yes",$Q75&lt;&gt;"No",$Q75&lt;&gt;"Unknown"),AND($R75&lt;&gt;"Yes",$R75&lt;&gt;"No",$R75&lt;&gt;"Unknown"),AND($S75&lt;&gt;"Yes",$S75&lt;&gt;"No",$S75&lt;&gt;"Unknown",$S75&lt;&gt;"Not applicable"),AND($T75&lt;&gt;"Yes",$T75&lt;&gt;"No"),AND($AA75&lt;&gt;"",$AA75&lt;&gt;"Organic",$AA75&lt;&gt;"Local pack / Maps",$AA75&lt;&gt;"Paid search",$AA75&lt;&gt;"Shopping",$AA75&lt;&gt;"AI answer",$AA75&lt;&gt;"Marketplace",$AA75&lt;&gt;"Directory",$AA75&lt;&gt;"Other")),"UNSUPPORTED_CONTROLLED_VALUE",IF(AND($B75="Active",$I75="Inactive"),"INVALID_SCOPE_COMBINATION",IF($X75="DUPLICATE ACTIVE ASSIGNMENT","INVALID_SCOPE_COMBINATION",IF(AND($L75="Not applicable",$R75&lt;&gt;"No"),"INVALID_SCOPE_COMBINATION",IF(AND($M75="No",$S75&lt;&gt;"Not applicable"),"INVALID_LOCATION_EVIDENCE",IF(AND($M75="Yes",$S75="Not applicable"),"INVALID_LOCATION_EVIDENCE",""))))))))</f>
        <v/>
      </c>
    </row>
    <row r="76" spans="1:37">
      <c r="A76" s="7"/>
      <c r="B76" s="7"/>
      <c r="C76" s="7"/>
      <c r="D76" s="7"/>
      <c r="E76" s="6" t="str">
        <f>IF($A76="","",IFERROR(INDEX('Competitor Register'!$B$2:$B$101,MATCH($D76,'Competitor Register'!$A$2:$A$101,0)),""))</f>
        <v/>
      </c>
      <c r="F76" s="6" t="str">
        <f>IF($A76="","",IFERROR(INDEX('Competitor Register'!$C$2:$C$101,MATCH($D76,'Competitor Register'!$A$2:$A$101,0)),""))</f>
        <v/>
      </c>
      <c r="G76" s="6" t="str">
        <f>IF($A76="","",IFERROR(INDEX('Competitor Register'!$D$2:$D$101,MATCH($D76,'Competitor Register'!$A$2:$A$101,0)),""))</f>
        <v/>
      </c>
      <c r="H76" s="7"/>
      <c r="I76" s="6" t="str">
        <f>IF($A76="","",IFERROR(INDEX('Market Location Map'!$B$2:$B$101,MATCH($H76,'Market Location Map'!$A$2:$A$101,0)),""))</f>
        <v/>
      </c>
      <c r="J76" s="6" t="str">
        <f>IF($A76="","",IFERROR(INDEX('Market Location Map'!$D$2:$D$101,MATCH($H76,'Market Location Map'!$A$2:$A$101,0)),""))</f>
        <v/>
      </c>
      <c r="K76" s="6" t="str">
        <f>IF($A76="","",IFERROR(INDEX('Market Location Map'!$I$2:$I$101,MATCH($H76,'Market Location Map'!$A$2:$A$101,0)),""))</f>
        <v/>
      </c>
      <c r="L76" s="6" t="str">
        <f>IF($A76="","",IFERROR(INDEX('Market Location Map'!$F$2:$F$101,MATCH($H76,'Market Location Map'!$A$2:$A$101,0)),""))</f>
        <v/>
      </c>
      <c r="M76" s="6" t="str">
        <f>IF($A76="","",IF($K76="","No","Yes"))</f>
        <v/>
      </c>
      <c r="N76" s="7"/>
      <c r="O76" s="7"/>
      <c r="P76" s="7"/>
      <c r="Q76" s="7"/>
      <c r="R76" s="7"/>
      <c r="S76" s="7"/>
      <c r="T76" s="7"/>
      <c r="U76" s="6" t="str">
        <f>IF($A76="","",IF($AK76&lt;&gt;"","INVALID INPUT",IF($G76="Unresolved","UNRESOLVED",IF(OR($F76="Discovery intermediary",$F76="Reference entity"),"CONTEXT / REFERENCE ONLY",IF(OR($N76="No",$O76="No"),"EXCLUDED",IF(OR($N76="Unknown",$O76="Unknown"),"UNRESOLVED",IF($P76="No","EXCLUDED",IF($P76="Unknown","UNRESOLVED",IF(AND($AG76&lt;&gt;"",$AH76&lt;&gt;"",$AI76&lt;&gt;""),"ENTERPRISE + MARKET + LOCATION",IF(AND($AG76&lt;&gt;"",$AH76&lt;&gt;""),"ENTERPRISE + MARKET",IF(AND($AG76&lt;&gt;"",$AI76&lt;&gt;""),"ENTERPRISE + LOCATION",IF(AND($AH76&lt;&gt;"",$AI76&lt;&gt;""),"MARKET + LOCATION",IF($AG76&lt;&gt;"","ENTERPRISE",IF($AH76&lt;&gt;"","MARKET",IF($AI76&lt;&gt;"","LOCATION",IF($L76="Unresolved","UNRESOLVED",IF($AJ76="Yes","UNRESOLVED",IF($T76="Yes","CONTEXT / REFERENCE ONLY","EXCLUDED"))))))))))))))))))</f>
        <v/>
      </c>
      <c r="V76" s="6" t="str">
        <f>IF($A76="","",IF($AK76&lt;&gt;"",$AK76,IF($G76="Unresolved","IDENTITY_BOUNDARY_UNRESOLVED",IF(OR($F76="Discovery intermediary",$F76="Reference entity"),"NON_COMMERCIAL_CONTEXT",IF(OR($N76="No",$O76="No"),"NO_COMMERCIAL_SUBSTITUTION",IF(OR($N76="Unknown",$O76="Unknown"),"SUBSTITUTION_EVIDENCE_MISSING",IF($P76="No","SERVICEABILITY_MISMATCH",IF($P76="Unknown","SERVICEABILITY_EVIDENCE_MISSING",IF(AND($U76&lt;&gt;"UNRESOLVED",$U76&lt;&gt;"EXCLUDED",$U76&lt;&gt;"CONTEXT / REFERENCE ONLY",$U76&lt;&gt;"INVALID INPUT",$AJ76="Yes"),"CONFIRMED_LAYER_WITH_OPEN_EVIDENCE",IF(AND($U76&lt;&gt;"UNRESOLVED",$U76&lt;&gt;"EXCLUDED",$U76&lt;&gt;"CONTEXT / REFERENCE ONLY",$U76&lt;&gt;"INVALID INPUT"),"CONFIRMED_LAYER_ASSIGNMENT",IF($L76="Unresolved","MARKET_BOUNDARY_UNRESOLVED",IF($AJ76="Yes","LAYER_EVIDENCE_MISSING",IF($T76="Yes","NO_LAYER_RELEVANCE_CONTEXT","NO_LAYER_RELEVANCE")))))))))))))</f>
        <v/>
      </c>
      <c r="W76" s="6" t="str">
        <f>IF($A76="","",IFERROR(VLOOKUP($V76,'Controlled Vocabulary'!$M$2:$N$18,2,FALSE),"Review the record."))</f>
        <v/>
      </c>
      <c r="X76" s="6" t="str">
        <f>IF($A76="","",IF($AF76="","",IF(COUNTIF($AF$2:$AF$201,$AF76)&gt;1,"DUPLICATE ACTIVE ASSIGNMENT","")))</f>
        <v/>
      </c>
      <c r="Y76" s="7"/>
      <c r="Z76" s="7"/>
      <c r="AA76" s="7"/>
      <c r="AB76" s="7"/>
      <c r="AC76" s="8"/>
      <c r="AD76" s="7"/>
      <c r="AE76" s="7"/>
      <c r="AF76" s="6" t="str">
        <f>IF($A76="","",IF(AND($B76="Active",$D76&lt;&gt;"",$H76&lt;&gt;""),$D76&amp;"|"&amp;$H76,""))</f>
        <v/>
      </c>
      <c r="AG76" s="6" t="str">
        <f>IF($A76="","",IF($Q76="Yes","ENTERPRISE",""))</f>
        <v/>
      </c>
      <c r="AH76" s="6" t="str">
        <f>IF($A76="","",IF(AND($J76&lt;&gt;"",$L76="Resolved",$R76="Yes"),"MARKET",""))</f>
        <v/>
      </c>
      <c r="AI76" s="6" t="str">
        <f>IF($A76="","",IF(AND($K76&lt;&gt;"",$S76="Yes"),"LOCATION",""))</f>
        <v/>
      </c>
      <c r="AJ76" s="6" t="str">
        <f>IF($A76="","",IF(OR($Q76="Unknown",AND($J76&lt;&gt;"",OR($L76="Unresolved",$R76="Unknown")),AND($K76&lt;&gt;"",$S76="Unknown")),"Yes","No"))</f>
        <v/>
      </c>
      <c r="AK76" s="6" t="str">
        <f>IF($A76="","",IF(OR($A76="",$B76="",$D76="",$E76="",$F76="",$G76="",$H76="",$I76="",$L76="",$N76="",$O76="",$P76="",$Q76="",$R76="",$S76="",$T76=""),"INVALID_REQUIRED_INPUT",IF(OR(AND($B76&lt;&gt;"Active",$B76&lt;&gt;"Superseded"),AND($F76&lt;&gt;"Commercial provider",$F76&lt;&gt;"Discovery intermediary",$F76&lt;&gt;"Reference entity"),AND($G76&lt;&gt;"Resolved",$G76&lt;&gt;"Unresolved"),AND($I76&lt;&gt;"Existing",$I76&lt;&gt;"Planned",$I76&lt;&gt;"Inactive"),AND($L76&lt;&gt;"Resolved",$L76&lt;&gt;"Unresolved",$L76&lt;&gt;"Not applicable"),AND($N76&lt;&gt;"Yes",$N76&lt;&gt;"No",$N76&lt;&gt;"Unknown"),AND($O76&lt;&gt;"Yes",$O76&lt;&gt;"No",$O76&lt;&gt;"Unknown"),AND($P76&lt;&gt;"Yes",$P76&lt;&gt;"No",$P76&lt;&gt;"Unknown"),AND($Q76&lt;&gt;"Yes",$Q76&lt;&gt;"No",$Q76&lt;&gt;"Unknown"),AND($R76&lt;&gt;"Yes",$R76&lt;&gt;"No",$R76&lt;&gt;"Unknown"),AND($S76&lt;&gt;"Yes",$S76&lt;&gt;"No",$S76&lt;&gt;"Unknown",$S76&lt;&gt;"Not applicable"),AND($T76&lt;&gt;"Yes",$T76&lt;&gt;"No"),AND($AA76&lt;&gt;"",$AA76&lt;&gt;"Organic",$AA76&lt;&gt;"Local pack / Maps",$AA76&lt;&gt;"Paid search",$AA76&lt;&gt;"Shopping",$AA76&lt;&gt;"AI answer",$AA76&lt;&gt;"Marketplace",$AA76&lt;&gt;"Directory",$AA76&lt;&gt;"Other")),"UNSUPPORTED_CONTROLLED_VALUE",IF(AND($B76="Active",$I76="Inactive"),"INVALID_SCOPE_COMBINATION",IF($X76="DUPLICATE ACTIVE ASSIGNMENT","INVALID_SCOPE_COMBINATION",IF(AND($L76="Not applicable",$R76&lt;&gt;"No"),"INVALID_SCOPE_COMBINATION",IF(AND($M76="No",$S76&lt;&gt;"Not applicable"),"INVALID_LOCATION_EVIDENCE",IF(AND($M76="Yes",$S76="Not applicable"),"INVALID_LOCATION_EVIDENCE",""))))))))</f>
        <v/>
      </c>
    </row>
    <row r="77" spans="1:37">
      <c r="A77" s="7"/>
      <c r="B77" s="7"/>
      <c r="C77" s="7"/>
      <c r="D77" s="7"/>
      <c r="E77" s="6" t="str">
        <f>IF($A77="","",IFERROR(INDEX('Competitor Register'!$B$2:$B$101,MATCH($D77,'Competitor Register'!$A$2:$A$101,0)),""))</f>
        <v/>
      </c>
      <c r="F77" s="6" t="str">
        <f>IF($A77="","",IFERROR(INDEX('Competitor Register'!$C$2:$C$101,MATCH($D77,'Competitor Register'!$A$2:$A$101,0)),""))</f>
        <v/>
      </c>
      <c r="G77" s="6" t="str">
        <f>IF($A77="","",IFERROR(INDEX('Competitor Register'!$D$2:$D$101,MATCH($D77,'Competitor Register'!$A$2:$A$101,0)),""))</f>
        <v/>
      </c>
      <c r="H77" s="7"/>
      <c r="I77" s="6" t="str">
        <f>IF($A77="","",IFERROR(INDEX('Market Location Map'!$B$2:$B$101,MATCH($H77,'Market Location Map'!$A$2:$A$101,0)),""))</f>
        <v/>
      </c>
      <c r="J77" s="6" t="str">
        <f>IF($A77="","",IFERROR(INDEX('Market Location Map'!$D$2:$D$101,MATCH($H77,'Market Location Map'!$A$2:$A$101,0)),""))</f>
        <v/>
      </c>
      <c r="K77" s="6" t="str">
        <f>IF($A77="","",IFERROR(INDEX('Market Location Map'!$I$2:$I$101,MATCH($H77,'Market Location Map'!$A$2:$A$101,0)),""))</f>
        <v/>
      </c>
      <c r="L77" s="6" t="str">
        <f>IF($A77="","",IFERROR(INDEX('Market Location Map'!$F$2:$F$101,MATCH($H77,'Market Location Map'!$A$2:$A$101,0)),""))</f>
        <v/>
      </c>
      <c r="M77" s="6" t="str">
        <f>IF($A77="","",IF($K77="","No","Yes"))</f>
        <v/>
      </c>
      <c r="N77" s="7"/>
      <c r="O77" s="7"/>
      <c r="P77" s="7"/>
      <c r="Q77" s="7"/>
      <c r="R77" s="7"/>
      <c r="S77" s="7"/>
      <c r="T77" s="7"/>
      <c r="U77" s="6" t="str">
        <f>IF($A77="","",IF($AK77&lt;&gt;"","INVALID INPUT",IF($G77="Unresolved","UNRESOLVED",IF(OR($F77="Discovery intermediary",$F77="Reference entity"),"CONTEXT / REFERENCE ONLY",IF(OR($N77="No",$O77="No"),"EXCLUDED",IF(OR($N77="Unknown",$O77="Unknown"),"UNRESOLVED",IF($P77="No","EXCLUDED",IF($P77="Unknown","UNRESOLVED",IF(AND($AG77&lt;&gt;"",$AH77&lt;&gt;"",$AI77&lt;&gt;""),"ENTERPRISE + MARKET + LOCATION",IF(AND($AG77&lt;&gt;"",$AH77&lt;&gt;""),"ENTERPRISE + MARKET",IF(AND($AG77&lt;&gt;"",$AI77&lt;&gt;""),"ENTERPRISE + LOCATION",IF(AND($AH77&lt;&gt;"",$AI77&lt;&gt;""),"MARKET + LOCATION",IF($AG77&lt;&gt;"","ENTERPRISE",IF($AH77&lt;&gt;"","MARKET",IF($AI77&lt;&gt;"","LOCATION",IF($L77="Unresolved","UNRESOLVED",IF($AJ77="Yes","UNRESOLVED",IF($T77="Yes","CONTEXT / REFERENCE ONLY","EXCLUDED"))))))))))))))))))</f>
        <v/>
      </c>
      <c r="V77" s="6" t="str">
        <f>IF($A77="","",IF($AK77&lt;&gt;"",$AK77,IF($G77="Unresolved","IDENTITY_BOUNDARY_UNRESOLVED",IF(OR($F77="Discovery intermediary",$F77="Reference entity"),"NON_COMMERCIAL_CONTEXT",IF(OR($N77="No",$O77="No"),"NO_COMMERCIAL_SUBSTITUTION",IF(OR($N77="Unknown",$O77="Unknown"),"SUBSTITUTION_EVIDENCE_MISSING",IF($P77="No","SERVICEABILITY_MISMATCH",IF($P77="Unknown","SERVICEABILITY_EVIDENCE_MISSING",IF(AND($U77&lt;&gt;"UNRESOLVED",$U77&lt;&gt;"EXCLUDED",$U77&lt;&gt;"CONTEXT / REFERENCE ONLY",$U77&lt;&gt;"INVALID INPUT",$AJ77="Yes"),"CONFIRMED_LAYER_WITH_OPEN_EVIDENCE",IF(AND($U77&lt;&gt;"UNRESOLVED",$U77&lt;&gt;"EXCLUDED",$U77&lt;&gt;"CONTEXT / REFERENCE ONLY",$U77&lt;&gt;"INVALID INPUT"),"CONFIRMED_LAYER_ASSIGNMENT",IF($L77="Unresolved","MARKET_BOUNDARY_UNRESOLVED",IF($AJ77="Yes","LAYER_EVIDENCE_MISSING",IF($T77="Yes","NO_LAYER_RELEVANCE_CONTEXT","NO_LAYER_RELEVANCE")))))))))))))</f>
        <v/>
      </c>
      <c r="W77" s="6" t="str">
        <f>IF($A77="","",IFERROR(VLOOKUP($V77,'Controlled Vocabulary'!$M$2:$N$18,2,FALSE),"Review the record."))</f>
        <v/>
      </c>
      <c r="X77" s="6" t="str">
        <f>IF($A77="","",IF($AF77="","",IF(COUNTIF($AF$2:$AF$201,$AF77)&gt;1,"DUPLICATE ACTIVE ASSIGNMENT","")))</f>
        <v/>
      </c>
      <c r="Y77" s="7"/>
      <c r="Z77" s="7"/>
      <c r="AA77" s="7"/>
      <c r="AB77" s="7"/>
      <c r="AC77" s="8"/>
      <c r="AD77" s="7"/>
      <c r="AE77" s="7"/>
      <c r="AF77" s="6" t="str">
        <f>IF($A77="","",IF(AND($B77="Active",$D77&lt;&gt;"",$H77&lt;&gt;""),$D77&amp;"|"&amp;$H77,""))</f>
        <v/>
      </c>
      <c r="AG77" s="6" t="str">
        <f>IF($A77="","",IF($Q77="Yes","ENTERPRISE",""))</f>
        <v/>
      </c>
      <c r="AH77" s="6" t="str">
        <f>IF($A77="","",IF(AND($J77&lt;&gt;"",$L77="Resolved",$R77="Yes"),"MARKET",""))</f>
        <v/>
      </c>
      <c r="AI77" s="6" t="str">
        <f>IF($A77="","",IF(AND($K77&lt;&gt;"",$S77="Yes"),"LOCATION",""))</f>
        <v/>
      </c>
      <c r="AJ77" s="6" t="str">
        <f>IF($A77="","",IF(OR($Q77="Unknown",AND($J77&lt;&gt;"",OR($L77="Unresolved",$R77="Unknown")),AND($K77&lt;&gt;"",$S77="Unknown")),"Yes","No"))</f>
        <v/>
      </c>
      <c r="AK77" s="6" t="str">
        <f>IF($A77="","",IF(OR($A77="",$B77="",$D77="",$E77="",$F77="",$G77="",$H77="",$I77="",$L77="",$N77="",$O77="",$P77="",$Q77="",$R77="",$S77="",$T77=""),"INVALID_REQUIRED_INPUT",IF(OR(AND($B77&lt;&gt;"Active",$B77&lt;&gt;"Superseded"),AND($F77&lt;&gt;"Commercial provider",$F77&lt;&gt;"Discovery intermediary",$F77&lt;&gt;"Reference entity"),AND($G77&lt;&gt;"Resolved",$G77&lt;&gt;"Unresolved"),AND($I77&lt;&gt;"Existing",$I77&lt;&gt;"Planned",$I77&lt;&gt;"Inactive"),AND($L77&lt;&gt;"Resolved",$L77&lt;&gt;"Unresolved",$L77&lt;&gt;"Not applicable"),AND($N77&lt;&gt;"Yes",$N77&lt;&gt;"No",$N77&lt;&gt;"Unknown"),AND($O77&lt;&gt;"Yes",$O77&lt;&gt;"No",$O77&lt;&gt;"Unknown"),AND($P77&lt;&gt;"Yes",$P77&lt;&gt;"No",$P77&lt;&gt;"Unknown"),AND($Q77&lt;&gt;"Yes",$Q77&lt;&gt;"No",$Q77&lt;&gt;"Unknown"),AND($R77&lt;&gt;"Yes",$R77&lt;&gt;"No",$R77&lt;&gt;"Unknown"),AND($S77&lt;&gt;"Yes",$S77&lt;&gt;"No",$S77&lt;&gt;"Unknown",$S77&lt;&gt;"Not applicable"),AND($T77&lt;&gt;"Yes",$T77&lt;&gt;"No"),AND($AA77&lt;&gt;"",$AA77&lt;&gt;"Organic",$AA77&lt;&gt;"Local pack / Maps",$AA77&lt;&gt;"Paid search",$AA77&lt;&gt;"Shopping",$AA77&lt;&gt;"AI answer",$AA77&lt;&gt;"Marketplace",$AA77&lt;&gt;"Directory",$AA77&lt;&gt;"Other")),"UNSUPPORTED_CONTROLLED_VALUE",IF(AND($B77="Active",$I77="Inactive"),"INVALID_SCOPE_COMBINATION",IF($X77="DUPLICATE ACTIVE ASSIGNMENT","INVALID_SCOPE_COMBINATION",IF(AND($L77="Not applicable",$R77&lt;&gt;"No"),"INVALID_SCOPE_COMBINATION",IF(AND($M77="No",$S77&lt;&gt;"Not applicable"),"INVALID_LOCATION_EVIDENCE",IF(AND($M77="Yes",$S77="Not applicable"),"INVALID_LOCATION_EVIDENCE",""))))))))</f>
        <v/>
      </c>
    </row>
    <row r="78" spans="1:37">
      <c r="A78" s="7"/>
      <c r="B78" s="7"/>
      <c r="C78" s="7"/>
      <c r="D78" s="7"/>
      <c r="E78" s="6" t="str">
        <f>IF($A78="","",IFERROR(INDEX('Competitor Register'!$B$2:$B$101,MATCH($D78,'Competitor Register'!$A$2:$A$101,0)),""))</f>
        <v/>
      </c>
      <c r="F78" s="6" t="str">
        <f>IF($A78="","",IFERROR(INDEX('Competitor Register'!$C$2:$C$101,MATCH($D78,'Competitor Register'!$A$2:$A$101,0)),""))</f>
        <v/>
      </c>
      <c r="G78" s="6" t="str">
        <f>IF($A78="","",IFERROR(INDEX('Competitor Register'!$D$2:$D$101,MATCH($D78,'Competitor Register'!$A$2:$A$101,0)),""))</f>
        <v/>
      </c>
      <c r="H78" s="7"/>
      <c r="I78" s="6" t="str">
        <f>IF($A78="","",IFERROR(INDEX('Market Location Map'!$B$2:$B$101,MATCH($H78,'Market Location Map'!$A$2:$A$101,0)),""))</f>
        <v/>
      </c>
      <c r="J78" s="6" t="str">
        <f>IF($A78="","",IFERROR(INDEX('Market Location Map'!$D$2:$D$101,MATCH($H78,'Market Location Map'!$A$2:$A$101,0)),""))</f>
        <v/>
      </c>
      <c r="K78" s="6" t="str">
        <f>IF($A78="","",IFERROR(INDEX('Market Location Map'!$I$2:$I$101,MATCH($H78,'Market Location Map'!$A$2:$A$101,0)),""))</f>
        <v/>
      </c>
      <c r="L78" s="6" t="str">
        <f>IF($A78="","",IFERROR(INDEX('Market Location Map'!$F$2:$F$101,MATCH($H78,'Market Location Map'!$A$2:$A$101,0)),""))</f>
        <v/>
      </c>
      <c r="M78" s="6" t="str">
        <f>IF($A78="","",IF($K78="","No","Yes"))</f>
        <v/>
      </c>
      <c r="N78" s="7"/>
      <c r="O78" s="7"/>
      <c r="P78" s="7"/>
      <c r="Q78" s="7"/>
      <c r="R78" s="7"/>
      <c r="S78" s="7"/>
      <c r="T78" s="7"/>
      <c r="U78" s="6" t="str">
        <f>IF($A78="","",IF($AK78&lt;&gt;"","INVALID INPUT",IF($G78="Unresolved","UNRESOLVED",IF(OR($F78="Discovery intermediary",$F78="Reference entity"),"CONTEXT / REFERENCE ONLY",IF(OR($N78="No",$O78="No"),"EXCLUDED",IF(OR($N78="Unknown",$O78="Unknown"),"UNRESOLVED",IF($P78="No","EXCLUDED",IF($P78="Unknown","UNRESOLVED",IF(AND($AG78&lt;&gt;"",$AH78&lt;&gt;"",$AI78&lt;&gt;""),"ENTERPRISE + MARKET + LOCATION",IF(AND($AG78&lt;&gt;"",$AH78&lt;&gt;""),"ENTERPRISE + MARKET",IF(AND($AG78&lt;&gt;"",$AI78&lt;&gt;""),"ENTERPRISE + LOCATION",IF(AND($AH78&lt;&gt;"",$AI78&lt;&gt;""),"MARKET + LOCATION",IF($AG78&lt;&gt;"","ENTERPRISE",IF($AH78&lt;&gt;"","MARKET",IF($AI78&lt;&gt;"","LOCATION",IF($L78="Unresolved","UNRESOLVED",IF($AJ78="Yes","UNRESOLVED",IF($T78="Yes","CONTEXT / REFERENCE ONLY","EXCLUDED"))))))))))))))))))</f>
        <v/>
      </c>
      <c r="V78" s="6" t="str">
        <f>IF($A78="","",IF($AK78&lt;&gt;"",$AK78,IF($G78="Unresolved","IDENTITY_BOUNDARY_UNRESOLVED",IF(OR($F78="Discovery intermediary",$F78="Reference entity"),"NON_COMMERCIAL_CONTEXT",IF(OR($N78="No",$O78="No"),"NO_COMMERCIAL_SUBSTITUTION",IF(OR($N78="Unknown",$O78="Unknown"),"SUBSTITUTION_EVIDENCE_MISSING",IF($P78="No","SERVICEABILITY_MISMATCH",IF($P78="Unknown","SERVICEABILITY_EVIDENCE_MISSING",IF(AND($U78&lt;&gt;"UNRESOLVED",$U78&lt;&gt;"EXCLUDED",$U78&lt;&gt;"CONTEXT / REFERENCE ONLY",$U78&lt;&gt;"INVALID INPUT",$AJ78="Yes"),"CONFIRMED_LAYER_WITH_OPEN_EVIDENCE",IF(AND($U78&lt;&gt;"UNRESOLVED",$U78&lt;&gt;"EXCLUDED",$U78&lt;&gt;"CONTEXT / REFERENCE ONLY",$U78&lt;&gt;"INVALID INPUT"),"CONFIRMED_LAYER_ASSIGNMENT",IF($L78="Unresolved","MARKET_BOUNDARY_UNRESOLVED",IF($AJ78="Yes","LAYER_EVIDENCE_MISSING",IF($T78="Yes","NO_LAYER_RELEVANCE_CONTEXT","NO_LAYER_RELEVANCE")))))))))))))</f>
        <v/>
      </c>
      <c r="W78" s="6" t="str">
        <f>IF($A78="","",IFERROR(VLOOKUP($V78,'Controlled Vocabulary'!$M$2:$N$18,2,FALSE),"Review the record."))</f>
        <v/>
      </c>
      <c r="X78" s="6" t="str">
        <f>IF($A78="","",IF($AF78="","",IF(COUNTIF($AF$2:$AF$201,$AF78)&gt;1,"DUPLICATE ACTIVE ASSIGNMENT","")))</f>
        <v/>
      </c>
      <c r="Y78" s="7"/>
      <c r="Z78" s="7"/>
      <c r="AA78" s="7"/>
      <c r="AB78" s="7"/>
      <c r="AC78" s="8"/>
      <c r="AD78" s="7"/>
      <c r="AE78" s="7"/>
      <c r="AF78" s="6" t="str">
        <f>IF($A78="","",IF(AND($B78="Active",$D78&lt;&gt;"",$H78&lt;&gt;""),$D78&amp;"|"&amp;$H78,""))</f>
        <v/>
      </c>
      <c r="AG78" s="6" t="str">
        <f>IF($A78="","",IF($Q78="Yes","ENTERPRISE",""))</f>
        <v/>
      </c>
      <c r="AH78" s="6" t="str">
        <f>IF($A78="","",IF(AND($J78&lt;&gt;"",$L78="Resolved",$R78="Yes"),"MARKET",""))</f>
        <v/>
      </c>
      <c r="AI78" s="6" t="str">
        <f>IF($A78="","",IF(AND($K78&lt;&gt;"",$S78="Yes"),"LOCATION",""))</f>
        <v/>
      </c>
      <c r="AJ78" s="6" t="str">
        <f>IF($A78="","",IF(OR($Q78="Unknown",AND($J78&lt;&gt;"",OR($L78="Unresolved",$R78="Unknown")),AND($K78&lt;&gt;"",$S78="Unknown")),"Yes","No"))</f>
        <v/>
      </c>
      <c r="AK78" s="6" t="str">
        <f>IF($A78="","",IF(OR($A78="",$B78="",$D78="",$E78="",$F78="",$G78="",$H78="",$I78="",$L78="",$N78="",$O78="",$P78="",$Q78="",$R78="",$S78="",$T78=""),"INVALID_REQUIRED_INPUT",IF(OR(AND($B78&lt;&gt;"Active",$B78&lt;&gt;"Superseded"),AND($F78&lt;&gt;"Commercial provider",$F78&lt;&gt;"Discovery intermediary",$F78&lt;&gt;"Reference entity"),AND($G78&lt;&gt;"Resolved",$G78&lt;&gt;"Unresolved"),AND($I78&lt;&gt;"Existing",$I78&lt;&gt;"Planned",$I78&lt;&gt;"Inactive"),AND($L78&lt;&gt;"Resolved",$L78&lt;&gt;"Unresolved",$L78&lt;&gt;"Not applicable"),AND($N78&lt;&gt;"Yes",$N78&lt;&gt;"No",$N78&lt;&gt;"Unknown"),AND($O78&lt;&gt;"Yes",$O78&lt;&gt;"No",$O78&lt;&gt;"Unknown"),AND($P78&lt;&gt;"Yes",$P78&lt;&gt;"No",$P78&lt;&gt;"Unknown"),AND($Q78&lt;&gt;"Yes",$Q78&lt;&gt;"No",$Q78&lt;&gt;"Unknown"),AND($R78&lt;&gt;"Yes",$R78&lt;&gt;"No",$R78&lt;&gt;"Unknown"),AND($S78&lt;&gt;"Yes",$S78&lt;&gt;"No",$S78&lt;&gt;"Unknown",$S78&lt;&gt;"Not applicable"),AND($T78&lt;&gt;"Yes",$T78&lt;&gt;"No"),AND($AA78&lt;&gt;"",$AA78&lt;&gt;"Organic",$AA78&lt;&gt;"Local pack / Maps",$AA78&lt;&gt;"Paid search",$AA78&lt;&gt;"Shopping",$AA78&lt;&gt;"AI answer",$AA78&lt;&gt;"Marketplace",$AA78&lt;&gt;"Directory",$AA78&lt;&gt;"Other")),"UNSUPPORTED_CONTROLLED_VALUE",IF(AND($B78="Active",$I78="Inactive"),"INVALID_SCOPE_COMBINATION",IF($X78="DUPLICATE ACTIVE ASSIGNMENT","INVALID_SCOPE_COMBINATION",IF(AND($L78="Not applicable",$R78&lt;&gt;"No"),"INVALID_SCOPE_COMBINATION",IF(AND($M78="No",$S78&lt;&gt;"Not applicable"),"INVALID_LOCATION_EVIDENCE",IF(AND($M78="Yes",$S78="Not applicable"),"INVALID_LOCATION_EVIDENCE",""))))))))</f>
        <v/>
      </c>
    </row>
    <row r="79" spans="1:37">
      <c r="A79" s="7"/>
      <c r="B79" s="7"/>
      <c r="C79" s="7"/>
      <c r="D79" s="7"/>
      <c r="E79" s="6" t="str">
        <f>IF($A79="","",IFERROR(INDEX('Competitor Register'!$B$2:$B$101,MATCH($D79,'Competitor Register'!$A$2:$A$101,0)),""))</f>
        <v/>
      </c>
      <c r="F79" s="6" t="str">
        <f>IF($A79="","",IFERROR(INDEX('Competitor Register'!$C$2:$C$101,MATCH($D79,'Competitor Register'!$A$2:$A$101,0)),""))</f>
        <v/>
      </c>
      <c r="G79" s="6" t="str">
        <f>IF($A79="","",IFERROR(INDEX('Competitor Register'!$D$2:$D$101,MATCH($D79,'Competitor Register'!$A$2:$A$101,0)),""))</f>
        <v/>
      </c>
      <c r="H79" s="7"/>
      <c r="I79" s="6" t="str">
        <f>IF($A79="","",IFERROR(INDEX('Market Location Map'!$B$2:$B$101,MATCH($H79,'Market Location Map'!$A$2:$A$101,0)),""))</f>
        <v/>
      </c>
      <c r="J79" s="6" t="str">
        <f>IF($A79="","",IFERROR(INDEX('Market Location Map'!$D$2:$D$101,MATCH($H79,'Market Location Map'!$A$2:$A$101,0)),""))</f>
        <v/>
      </c>
      <c r="K79" s="6" t="str">
        <f>IF($A79="","",IFERROR(INDEX('Market Location Map'!$I$2:$I$101,MATCH($H79,'Market Location Map'!$A$2:$A$101,0)),""))</f>
        <v/>
      </c>
      <c r="L79" s="6" t="str">
        <f>IF($A79="","",IFERROR(INDEX('Market Location Map'!$F$2:$F$101,MATCH($H79,'Market Location Map'!$A$2:$A$101,0)),""))</f>
        <v/>
      </c>
      <c r="M79" s="6" t="str">
        <f>IF($A79="","",IF($K79="","No","Yes"))</f>
        <v/>
      </c>
      <c r="N79" s="7"/>
      <c r="O79" s="7"/>
      <c r="P79" s="7"/>
      <c r="Q79" s="7"/>
      <c r="R79" s="7"/>
      <c r="S79" s="7"/>
      <c r="T79" s="7"/>
      <c r="U79" s="6" t="str">
        <f>IF($A79="","",IF($AK79&lt;&gt;"","INVALID INPUT",IF($G79="Unresolved","UNRESOLVED",IF(OR($F79="Discovery intermediary",$F79="Reference entity"),"CONTEXT / REFERENCE ONLY",IF(OR($N79="No",$O79="No"),"EXCLUDED",IF(OR($N79="Unknown",$O79="Unknown"),"UNRESOLVED",IF($P79="No","EXCLUDED",IF($P79="Unknown","UNRESOLVED",IF(AND($AG79&lt;&gt;"",$AH79&lt;&gt;"",$AI79&lt;&gt;""),"ENTERPRISE + MARKET + LOCATION",IF(AND($AG79&lt;&gt;"",$AH79&lt;&gt;""),"ENTERPRISE + MARKET",IF(AND($AG79&lt;&gt;"",$AI79&lt;&gt;""),"ENTERPRISE + LOCATION",IF(AND($AH79&lt;&gt;"",$AI79&lt;&gt;""),"MARKET + LOCATION",IF($AG79&lt;&gt;"","ENTERPRISE",IF($AH79&lt;&gt;"","MARKET",IF($AI79&lt;&gt;"","LOCATION",IF($L79="Unresolved","UNRESOLVED",IF($AJ79="Yes","UNRESOLVED",IF($T79="Yes","CONTEXT / REFERENCE ONLY","EXCLUDED"))))))))))))))))))</f>
        <v/>
      </c>
      <c r="V79" s="6" t="str">
        <f>IF($A79="","",IF($AK79&lt;&gt;"",$AK79,IF($G79="Unresolved","IDENTITY_BOUNDARY_UNRESOLVED",IF(OR($F79="Discovery intermediary",$F79="Reference entity"),"NON_COMMERCIAL_CONTEXT",IF(OR($N79="No",$O79="No"),"NO_COMMERCIAL_SUBSTITUTION",IF(OR($N79="Unknown",$O79="Unknown"),"SUBSTITUTION_EVIDENCE_MISSING",IF($P79="No","SERVICEABILITY_MISMATCH",IF($P79="Unknown","SERVICEABILITY_EVIDENCE_MISSING",IF(AND($U79&lt;&gt;"UNRESOLVED",$U79&lt;&gt;"EXCLUDED",$U79&lt;&gt;"CONTEXT / REFERENCE ONLY",$U79&lt;&gt;"INVALID INPUT",$AJ79="Yes"),"CONFIRMED_LAYER_WITH_OPEN_EVIDENCE",IF(AND($U79&lt;&gt;"UNRESOLVED",$U79&lt;&gt;"EXCLUDED",$U79&lt;&gt;"CONTEXT / REFERENCE ONLY",$U79&lt;&gt;"INVALID INPUT"),"CONFIRMED_LAYER_ASSIGNMENT",IF($L79="Unresolved","MARKET_BOUNDARY_UNRESOLVED",IF($AJ79="Yes","LAYER_EVIDENCE_MISSING",IF($T79="Yes","NO_LAYER_RELEVANCE_CONTEXT","NO_LAYER_RELEVANCE")))))))))))))</f>
        <v/>
      </c>
      <c r="W79" s="6" t="str">
        <f>IF($A79="","",IFERROR(VLOOKUP($V79,'Controlled Vocabulary'!$M$2:$N$18,2,FALSE),"Review the record."))</f>
        <v/>
      </c>
      <c r="X79" s="6" t="str">
        <f>IF($A79="","",IF($AF79="","",IF(COUNTIF($AF$2:$AF$201,$AF79)&gt;1,"DUPLICATE ACTIVE ASSIGNMENT","")))</f>
        <v/>
      </c>
      <c r="Y79" s="7"/>
      <c r="Z79" s="7"/>
      <c r="AA79" s="7"/>
      <c r="AB79" s="7"/>
      <c r="AC79" s="8"/>
      <c r="AD79" s="7"/>
      <c r="AE79" s="7"/>
      <c r="AF79" s="6" t="str">
        <f>IF($A79="","",IF(AND($B79="Active",$D79&lt;&gt;"",$H79&lt;&gt;""),$D79&amp;"|"&amp;$H79,""))</f>
        <v/>
      </c>
      <c r="AG79" s="6" t="str">
        <f>IF($A79="","",IF($Q79="Yes","ENTERPRISE",""))</f>
        <v/>
      </c>
      <c r="AH79" s="6" t="str">
        <f>IF($A79="","",IF(AND($J79&lt;&gt;"",$L79="Resolved",$R79="Yes"),"MARKET",""))</f>
        <v/>
      </c>
      <c r="AI79" s="6" t="str">
        <f>IF($A79="","",IF(AND($K79&lt;&gt;"",$S79="Yes"),"LOCATION",""))</f>
        <v/>
      </c>
      <c r="AJ79" s="6" t="str">
        <f>IF($A79="","",IF(OR($Q79="Unknown",AND($J79&lt;&gt;"",OR($L79="Unresolved",$R79="Unknown")),AND($K79&lt;&gt;"",$S79="Unknown")),"Yes","No"))</f>
        <v/>
      </c>
      <c r="AK79" s="6" t="str">
        <f>IF($A79="","",IF(OR($A79="",$B79="",$D79="",$E79="",$F79="",$G79="",$H79="",$I79="",$L79="",$N79="",$O79="",$P79="",$Q79="",$R79="",$S79="",$T79=""),"INVALID_REQUIRED_INPUT",IF(OR(AND($B79&lt;&gt;"Active",$B79&lt;&gt;"Superseded"),AND($F79&lt;&gt;"Commercial provider",$F79&lt;&gt;"Discovery intermediary",$F79&lt;&gt;"Reference entity"),AND($G79&lt;&gt;"Resolved",$G79&lt;&gt;"Unresolved"),AND($I79&lt;&gt;"Existing",$I79&lt;&gt;"Planned",$I79&lt;&gt;"Inactive"),AND($L79&lt;&gt;"Resolved",$L79&lt;&gt;"Unresolved",$L79&lt;&gt;"Not applicable"),AND($N79&lt;&gt;"Yes",$N79&lt;&gt;"No",$N79&lt;&gt;"Unknown"),AND($O79&lt;&gt;"Yes",$O79&lt;&gt;"No",$O79&lt;&gt;"Unknown"),AND($P79&lt;&gt;"Yes",$P79&lt;&gt;"No",$P79&lt;&gt;"Unknown"),AND($Q79&lt;&gt;"Yes",$Q79&lt;&gt;"No",$Q79&lt;&gt;"Unknown"),AND($R79&lt;&gt;"Yes",$R79&lt;&gt;"No",$R79&lt;&gt;"Unknown"),AND($S79&lt;&gt;"Yes",$S79&lt;&gt;"No",$S79&lt;&gt;"Unknown",$S79&lt;&gt;"Not applicable"),AND($T79&lt;&gt;"Yes",$T79&lt;&gt;"No"),AND($AA79&lt;&gt;"",$AA79&lt;&gt;"Organic",$AA79&lt;&gt;"Local pack / Maps",$AA79&lt;&gt;"Paid search",$AA79&lt;&gt;"Shopping",$AA79&lt;&gt;"AI answer",$AA79&lt;&gt;"Marketplace",$AA79&lt;&gt;"Directory",$AA79&lt;&gt;"Other")),"UNSUPPORTED_CONTROLLED_VALUE",IF(AND($B79="Active",$I79="Inactive"),"INVALID_SCOPE_COMBINATION",IF($X79="DUPLICATE ACTIVE ASSIGNMENT","INVALID_SCOPE_COMBINATION",IF(AND($L79="Not applicable",$R79&lt;&gt;"No"),"INVALID_SCOPE_COMBINATION",IF(AND($M79="No",$S79&lt;&gt;"Not applicable"),"INVALID_LOCATION_EVIDENCE",IF(AND($M79="Yes",$S79="Not applicable"),"INVALID_LOCATION_EVIDENCE",""))))))))</f>
        <v/>
      </c>
    </row>
    <row r="80" spans="1:37">
      <c r="A80" s="7"/>
      <c r="B80" s="7"/>
      <c r="C80" s="7"/>
      <c r="D80" s="7"/>
      <c r="E80" s="6" t="str">
        <f>IF($A80="","",IFERROR(INDEX('Competitor Register'!$B$2:$B$101,MATCH($D80,'Competitor Register'!$A$2:$A$101,0)),""))</f>
        <v/>
      </c>
      <c r="F80" s="6" t="str">
        <f>IF($A80="","",IFERROR(INDEX('Competitor Register'!$C$2:$C$101,MATCH($D80,'Competitor Register'!$A$2:$A$101,0)),""))</f>
        <v/>
      </c>
      <c r="G80" s="6" t="str">
        <f>IF($A80="","",IFERROR(INDEX('Competitor Register'!$D$2:$D$101,MATCH($D80,'Competitor Register'!$A$2:$A$101,0)),""))</f>
        <v/>
      </c>
      <c r="H80" s="7"/>
      <c r="I80" s="6" t="str">
        <f>IF($A80="","",IFERROR(INDEX('Market Location Map'!$B$2:$B$101,MATCH($H80,'Market Location Map'!$A$2:$A$101,0)),""))</f>
        <v/>
      </c>
      <c r="J80" s="6" t="str">
        <f>IF($A80="","",IFERROR(INDEX('Market Location Map'!$D$2:$D$101,MATCH($H80,'Market Location Map'!$A$2:$A$101,0)),""))</f>
        <v/>
      </c>
      <c r="K80" s="6" t="str">
        <f>IF($A80="","",IFERROR(INDEX('Market Location Map'!$I$2:$I$101,MATCH($H80,'Market Location Map'!$A$2:$A$101,0)),""))</f>
        <v/>
      </c>
      <c r="L80" s="6" t="str">
        <f>IF($A80="","",IFERROR(INDEX('Market Location Map'!$F$2:$F$101,MATCH($H80,'Market Location Map'!$A$2:$A$101,0)),""))</f>
        <v/>
      </c>
      <c r="M80" s="6" t="str">
        <f>IF($A80="","",IF($K80="","No","Yes"))</f>
        <v/>
      </c>
      <c r="N80" s="7"/>
      <c r="O80" s="7"/>
      <c r="P80" s="7"/>
      <c r="Q80" s="7"/>
      <c r="R80" s="7"/>
      <c r="S80" s="7"/>
      <c r="T80" s="7"/>
      <c r="U80" s="6" t="str">
        <f>IF($A80="","",IF($AK80&lt;&gt;"","INVALID INPUT",IF($G80="Unresolved","UNRESOLVED",IF(OR($F80="Discovery intermediary",$F80="Reference entity"),"CONTEXT / REFERENCE ONLY",IF(OR($N80="No",$O80="No"),"EXCLUDED",IF(OR($N80="Unknown",$O80="Unknown"),"UNRESOLVED",IF($P80="No","EXCLUDED",IF($P80="Unknown","UNRESOLVED",IF(AND($AG80&lt;&gt;"",$AH80&lt;&gt;"",$AI80&lt;&gt;""),"ENTERPRISE + MARKET + LOCATION",IF(AND($AG80&lt;&gt;"",$AH80&lt;&gt;""),"ENTERPRISE + MARKET",IF(AND($AG80&lt;&gt;"",$AI80&lt;&gt;""),"ENTERPRISE + LOCATION",IF(AND($AH80&lt;&gt;"",$AI80&lt;&gt;""),"MARKET + LOCATION",IF($AG80&lt;&gt;"","ENTERPRISE",IF($AH80&lt;&gt;"","MARKET",IF($AI80&lt;&gt;"","LOCATION",IF($L80="Unresolved","UNRESOLVED",IF($AJ80="Yes","UNRESOLVED",IF($T80="Yes","CONTEXT / REFERENCE ONLY","EXCLUDED"))))))))))))))))))</f>
        <v/>
      </c>
      <c r="V80" s="6" t="str">
        <f>IF($A80="","",IF($AK80&lt;&gt;"",$AK80,IF($G80="Unresolved","IDENTITY_BOUNDARY_UNRESOLVED",IF(OR($F80="Discovery intermediary",$F80="Reference entity"),"NON_COMMERCIAL_CONTEXT",IF(OR($N80="No",$O80="No"),"NO_COMMERCIAL_SUBSTITUTION",IF(OR($N80="Unknown",$O80="Unknown"),"SUBSTITUTION_EVIDENCE_MISSING",IF($P80="No","SERVICEABILITY_MISMATCH",IF($P80="Unknown","SERVICEABILITY_EVIDENCE_MISSING",IF(AND($U80&lt;&gt;"UNRESOLVED",$U80&lt;&gt;"EXCLUDED",$U80&lt;&gt;"CONTEXT / REFERENCE ONLY",$U80&lt;&gt;"INVALID INPUT",$AJ80="Yes"),"CONFIRMED_LAYER_WITH_OPEN_EVIDENCE",IF(AND($U80&lt;&gt;"UNRESOLVED",$U80&lt;&gt;"EXCLUDED",$U80&lt;&gt;"CONTEXT / REFERENCE ONLY",$U80&lt;&gt;"INVALID INPUT"),"CONFIRMED_LAYER_ASSIGNMENT",IF($L80="Unresolved","MARKET_BOUNDARY_UNRESOLVED",IF($AJ80="Yes","LAYER_EVIDENCE_MISSING",IF($T80="Yes","NO_LAYER_RELEVANCE_CONTEXT","NO_LAYER_RELEVANCE")))))))))))))</f>
        <v/>
      </c>
      <c r="W80" s="6" t="str">
        <f>IF($A80="","",IFERROR(VLOOKUP($V80,'Controlled Vocabulary'!$M$2:$N$18,2,FALSE),"Review the record."))</f>
        <v/>
      </c>
      <c r="X80" s="6" t="str">
        <f>IF($A80="","",IF($AF80="","",IF(COUNTIF($AF$2:$AF$201,$AF80)&gt;1,"DUPLICATE ACTIVE ASSIGNMENT","")))</f>
        <v/>
      </c>
      <c r="Y80" s="7"/>
      <c r="Z80" s="7"/>
      <c r="AA80" s="7"/>
      <c r="AB80" s="7"/>
      <c r="AC80" s="8"/>
      <c r="AD80" s="7"/>
      <c r="AE80" s="7"/>
      <c r="AF80" s="6" t="str">
        <f>IF($A80="","",IF(AND($B80="Active",$D80&lt;&gt;"",$H80&lt;&gt;""),$D80&amp;"|"&amp;$H80,""))</f>
        <v/>
      </c>
      <c r="AG80" s="6" t="str">
        <f>IF($A80="","",IF($Q80="Yes","ENTERPRISE",""))</f>
        <v/>
      </c>
      <c r="AH80" s="6" t="str">
        <f>IF($A80="","",IF(AND($J80&lt;&gt;"",$L80="Resolved",$R80="Yes"),"MARKET",""))</f>
        <v/>
      </c>
      <c r="AI80" s="6" t="str">
        <f>IF($A80="","",IF(AND($K80&lt;&gt;"",$S80="Yes"),"LOCATION",""))</f>
        <v/>
      </c>
      <c r="AJ80" s="6" t="str">
        <f>IF($A80="","",IF(OR($Q80="Unknown",AND($J80&lt;&gt;"",OR($L80="Unresolved",$R80="Unknown")),AND($K80&lt;&gt;"",$S80="Unknown")),"Yes","No"))</f>
        <v/>
      </c>
      <c r="AK80" s="6" t="str">
        <f>IF($A80="","",IF(OR($A80="",$B80="",$D80="",$E80="",$F80="",$G80="",$H80="",$I80="",$L80="",$N80="",$O80="",$P80="",$Q80="",$R80="",$S80="",$T80=""),"INVALID_REQUIRED_INPUT",IF(OR(AND($B80&lt;&gt;"Active",$B80&lt;&gt;"Superseded"),AND($F80&lt;&gt;"Commercial provider",$F80&lt;&gt;"Discovery intermediary",$F80&lt;&gt;"Reference entity"),AND($G80&lt;&gt;"Resolved",$G80&lt;&gt;"Unresolved"),AND($I80&lt;&gt;"Existing",$I80&lt;&gt;"Planned",$I80&lt;&gt;"Inactive"),AND($L80&lt;&gt;"Resolved",$L80&lt;&gt;"Unresolved",$L80&lt;&gt;"Not applicable"),AND($N80&lt;&gt;"Yes",$N80&lt;&gt;"No",$N80&lt;&gt;"Unknown"),AND($O80&lt;&gt;"Yes",$O80&lt;&gt;"No",$O80&lt;&gt;"Unknown"),AND($P80&lt;&gt;"Yes",$P80&lt;&gt;"No",$P80&lt;&gt;"Unknown"),AND($Q80&lt;&gt;"Yes",$Q80&lt;&gt;"No",$Q80&lt;&gt;"Unknown"),AND($R80&lt;&gt;"Yes",$R80&lt;&gt;"No",$R80&lt;&gt;"Unknown"),AND($S80&lt;&gt;"Yes",$S80&lt;&gt;"No",$S80&lt;&gt;"Unknown",$S80&lt;&gt;"Not applicable"),AND($T80&lt;&gt;"Yes",$T80&lt;&gt;"No"),AND($AA80&lt;&gt;"",$AA80&lt;&gt;"Organic",$AA80&lt;&gt;"Local pack / Maps",$AA80&lt;&gt;"Paid search",$AA80&lt;&gt;"Shopping",$AA80&lt;&gt;"AI answer",$AA80&lt;&gt;"Marketplace",$AA80&lt;&gt;"Directory",$AA80&lt;&gt;"Other")),"UNSUPPORTED_CONTROLLED_VALUE",IF(AND($B80="Active",$I80="Inactive"),"INVALID_SCOPE_COMBINATION",IF($X80="DUPLICATE ACTIVE ASSIGNMENT","INVALID_SCOPE_COMBINATION",IF(AND($L80="Not applicable",$R80&lt;&gt;"No"),"INVALID_SCOPE_COMBINATION",IF(AND($M80="No",$S80&lt;&gt;"Not applicable"),"INVALID_LOCATION_EVIDENCE",IF(AND($M80="Yes",$S80="Not applicable"),"INVALID_LOCATION_EVIDENCE",""))))))))</f>
        <v/>
      </c>
    </row>
    <row r="81" spans="1:37">
      <c r="A81" s="7"/>
      <c r="B81" s="7"/>
      <c r="C81" s="7"/>
      <c r="D81" s="7"/>
      <c r="E81" s="6" t="str">
        <f>IF($A81="","",IFERROR(INDEX('Competitor Register'!$B$2:$B$101,MATCH($D81,'Competitor Register'!$A$2:$A$101,0)),""))</f>
        <v/>
      </c>
      <c r="F81" s="6" t="str">
        <f>IF($A81="","",IFERROR(INDEX('Competitor Register'!$C$2:$C$101,MATCH($D81,'Competitor Register'!$A$2:$A$101,0)),""))</f>
        <v/>
      </c>
      <c r="G81" s="6" t="str">
        <f>IF($A81="","",IFERROR(INDEX('Competitor Register'!$D$2:$D$101,MATCH($D81,'Competitor Register'!$A$2:$A$101,0)),""))</f>
        <v/>
      </c>
      <c r="H81" s="7"/>
      <c r="I81" s="6" t="str">
        <f>IF($A81="","",IFERROR(INDEX('Market Location Map'!$B$2:$B$101,MATCH($H81,'Market Location Map'!$A$2:$A$101,0)),""))</f>
        <v/>
      </c>
      <c r="J81" s="6" t="str">
        <f>IF($A81="","",IFERROR(INDEX('Market Location Map'!$D$2:$D$101,MATCH($H81,'Market Location Map'!$A$2:$A$101,0)),""))</f>
        <v/>
      </c>
      <c r="K81" s="6" t="str">
        <f>IF($A81="","",IFERROR(INDEX('Market Location Map'!$I$2:$I$101,MATCH($H81,'Market Location Map'!$A$2:$A$101,0)),""))</f>
        <v/>
      </c>
      <c r="L81" s="6" t="str">
        <f>IF($A81="","",IFERROR(INDEX('Market Location Map'!$F$2:$F$101,MATCH($H81,'Market Location Map'!$A$2:$A$101,0)),""))</f>
        <v/>
      </c>
      <c r="M81" s="6" t="str">
        <f>IF($A81="","",IF($K81="","No","Yes"))</f>
        <v/>
      </c>
      <c r="N81" s="7"/>
      <c r="O81" s="7"/>
      <c r="P81" s="7"/>
      <c r="Q81" s="7"/>
      <c r="R81" s="7"/>
      <c r="S81" s="7"/>
      <c r="T81" s="7"/>
      <c r="U81" s="6" t="str">
        <f>IF($A81="","",IF($AK81&lt;&gt;"","INVALID INPUT",IF($G81="Unresolved","UNRESOLVED",IF(OR($F81="Discovery intermediary",$F81="Reference entity"),"CONTEXT / REFERENCE ONLY",IF(OR($N81="No",$O81="No"),"EXCLUDED",IF(OR($N81="Unknown",$O81="Unknown"),"UNRESOLVED",IF($P81="No","EXCLUDED",IF($P81="Unknown","UNRESOLVED",IF(AND($AG81&lt;&gt;"",$AH81&lt;&gt;"",$AI81&lt;&gt;""),"ENTERPRISE + MARKET + LOCATION",IF(AND($AG81&lt;&gt;"",$AH81&lt;&gt;""),"ENTERPRISE + MARKET",IF(AND($AG81&lt;&gt;"",$AI81&lt;&gt;""),"ENTERPRISE + LOCATION",IF(AND($AH81&lt;&gt;"",$AI81&lt;&gt;""),"MARKET + LOCATION",IF($AG81&lt;&gt;"","ENTERPRISE",IF($AH81&lt;&gt;"","MARKET",IF($AI81&lt;&gt;"","LOCATION",IF($L81="Unresolved","UNRESOLVED",IF($AJ81="Yes","UNRESOLVED",IF($T81="Yes","CONTEXT / REFERENCE ONLY","EXCLUDED"))))))))))))))))))</f>
        <v/>
      </c>
      <c r="V81" s="6" t="str">
        <f>IF($A81="","",IF($AK81&lt;&gt;"",$AK81,IF($G81="Unresolved","IDENTITY_BOUNDARY_UNRESOLVED",IF(OR($F81="Discovery intermediary",$F81="Reference entity"),"NON_COMMERCIAL_CONTEXT",IF(OR($N81="No",$O81="No"),"NO_COMMERCIAL_SUBSTITUTION",IF(OR($N81="Unknown",$O81="Unknown"),"SUBSTITUTION_EVIDENCE_MISSING",IF($P81="No","SERVICEABILITY_MISMATCH",IF($P81="Unknown","SERVICEABILITY_EVIDENCE_MISSING",IF(AND($U81&lt;&gt;"UNRESOLVED",$U81&lt;&gt;"EXCLUDED",$U81&lt;&gt;"CONTEXT / REFERENCE ONLY",$U81&lt;&gt;"INVALID INPUT",$AJ81="Yes"),"CONFIRMED_LAYER_WITH_OPEN_EVIDENCE",IF(AND($U81&lt;&gt;"UNRESOLVED",$U81&lt;&gt;"EXCLUDED",$U81&lt;&gt;"CONTEXT / REFERENCE ONLY",$U81&lt;&gt;"INVALID INPUT"),"CONFIRMED_LAYER_ASSIGNMENT",IF($L81="Unresolved","MARKET_BOUNDARY_UNRESOLVED",IF($AJ81="Yes","LAYER_EVIDENCE_MISSING",IF($T81="Yes","NO_LAYER_RELEVANCE_CONTEXT","NO_LAYER_RELEVANCE")))))))))))))</f>
        <v/>
      </c>
      <c r="W81" s="6" t="str">
        <f>IF($A81="","",IFERROR(VLOOKUP($V81,'Controlled Vocabulary'!$M$2:$N$18,2,FALSE),"Review the record."))</f>
        <v/>
      </c>
      <c r="X81" s="6" t="str">
        <f>IF($A81="","",IF($AF81="","",IF(COUNTIF($AF$2:$AF$201,$AF81)&gt;1,"DUPLICATE ACTIVE ASSIGNMENT","")))</f>
        <v/>
      </c>
      <c r="Y81" s="7"/>
      <c r="Z81" s="7"/>
      <c r="AA81" s="7"/>
      <c r="AB81" s="7"/>
      <c r="AC81" s="8"/>
      <c r="AD81" s="7"/>
      <c r="AE81" s="7"/>
      <c r="AF81" s="6" t="str">
        <f>IF($A81="","",IF(AND($B81="Active",$D81&lt;&gt;"",$H81&lt;&gt;""),$D81&amp;"|"&amp;$H81,""))</f>
        <v/>
      </c>
      <c r="AG81" s="6" t="str">
        <f>IF($A81="","",IF($Q81="Yes","ENTERPRISE",""))</f>
        <v/>
      </c>
      <c r="AH81" s="6" t="str">
        <f>IF($A81="","",IF(AND($J81&lt;&gt;"",$L81="Resolved",$R81="Yes"),"MARKET",""))</f>
        <v/>
      </c>
      <c r="AI81" s="6" t="str">
        <f>IF($A81="","",IF(AND($K81&lt;&gt;"",$S81="Yes"),"LOCATION",""))</f>
        <v/>
      </c>
      <c r="AJ81" s="6" t="str">
        <f>IF($A81="","",IF(OR($Q81="Unknown",AND($J81&lt;&gt;"",OR($L81="Unresolved",$R81="Unknown")),AND($K81&lt;&gt;"",$S81="Unknown")),"Yes","No"))</f>
        <v/>
      </c>
      <c r="AK81" s="6" t="str">
        <f>IF($A81="","",IF(OR($A81="",$B81="",$D81="",$E81="",$F81="",$G81="",$H81="",$I81="",$L81="",$N81="",$O81="",$P81="",$Q81="",$R81="",$S81="",$T81=""),"INVALID_REQUIRED_INPUT",IF(OR(AND($B81&lt;&gt;"Active",$B81&lt;&gt;"Superseded"),AND($F81&lt;&gt;"Commercial provider",$F81&lt;&gt;"Discovery intermediary",$F81&lt;&gt;"Reference entity"),AND($G81&lt;&gt;"Resolved",$G81&lt;&gt;"Unresolved"),AND($I81&lt;&gt;"Existing",$I81&lt;&gt;"Planned",$I81&lt;&gt;"Inactive"),AND($L81&lt;&gt;"Resolved",$L81&lt;&gt;"Unresolved",$L81&lt;&gt;"Not applicable"),AND($N81&lt;&gt;"Yes",$N81&lt;&gt;"No",$N81&lt;&gt;"Unknown"),AND($O81&lt;&gt;"Yes",$O81&lt;&gt;"No",$O81&lt;&gt;"Unknown"),AND($P81&lt;&gt;"Yes",$P81&lt;&gt;"No",$P81&lt;&gt;"Unknown"),AND($Q81&lt;&gt;"Yes",$Q81&lt;&gt;"No",$Q81&lt;&gt;"Unknown"),AND($R81&lt;&gt;"Yes",$R81&lt;&gt;"No",$R81&lt;&gt;"Unknown"),AND($S81&lt;&gt;"Yes",$S81&lt;&gt;"No",$S81&lt;&gt;"Unknown",$S81&lt;&gt;"Not applicable"),AND($T81&lt;&gt;"Yes",$T81&lt;&gt;"No"),AND($AA81&lt;&gt;"",$AA81&lt;&gt;"Organic",$AA81&lt;&gt;"Local pack / Maps",$AA81&lt;&gt;"Paid search",$AA81&lt;&gt;"Shopping",$AA81&lt;&gt;"AI answer",$AA81&lt;&gt;"Marketplace",$AA81&lt;&gt;"Directory",$AA81&lt;&gt;"Other")),"UNSUPPORTED_CONTROLLED_VALUE",IF(AND($B81="Active",$I81="Inactive"),"INVALID_SCOPE_COMBINATION",IF($X81="DUPLICATE ACTIVE ASSIGNMENT","INVALID_SCOPE_COMBINATION",IF(AND($L81="Not applicable",$R81&lt;&gt;"No"),"INVALID_SCOPE_COMBINATION",IF(AND($M81="No",$S81&lt;&gt;"Not applicable"),"INVALID_LOCATION_EVIDENCE",IF(AND($M81="Yes",$S81="Not applicable"),"INVALID_LOCATION_EVIDENCE",""))))))))</f>
        <v/>
      </c>
    </row>
    <row r="82" spans="1:37">
      <c r="A82" s="7"/>
      <c r="B82" s="7"/>
      <c r="C82" s="7"/>
      <c r="D82" s="7"/>
      <c r="E82" s="6" t="str">
        <f>IF($A82="","",IFERROR(INDEX('Competitor Register'!$B$2:$B$101,MATCH($D82,'Competitor Register'!$A$2:$A$101,0)),""))</f>
        <v/>
      </c>
      <c r="F82" s="6" t="str">
        <f>IF($A82="","",IFERROR(INDEX('Competitor Register'!$C$2:$C$101,MATCH($D82,'Competitor Register'!$A$2:$A$101,0)),""))</f>
        <v/>
      </c>
      <c r="G82" s="6" t="str">
        <f>IF($A82="","",IFERROR(INDEX('Competitor Register'!$D$2:$D$101,MATCH($D82,'Competitor Register'!$A$2:$A$101,0)),""))</f>
        <v/>
      </c>
      <c r="H82" s="7"/>
      <c r="I82" s="6" t="str">
        <f>IF($A82="","",IFERROR(INDEX('Market Location Map'!$B$2:$B$101,MATCH($H82,'Market Location Map'!$A$2:$A$101,0)),""))</f>
        <v/>
      </c>
      <c r="J82" s="6" t="str">
        <f>IF($A82="","",IFERROR(INDEX('Market Location Map'!$D$2:$D$101,MATCH($H82,'Market Location Map'!$A$2:$A$101,0)),""))</f>
        <v/>
      </c>
      <c r="K82" s="6" t="str">
        <f>IF($A82="","",IFERROR(INDEX('Market Location Map'!$I$2:$I$101,MATCH($H82,'Market Location Map'!$A$2:$A$101,0)),""))</f>
        <v/>
      </c>
      <c r="L82" s="6" t="str">
        <f>IF($A82="","",IFERROR(INDEX('Market Location Map'!$F$2:$F$101,MATCH($H82,'Market Location Map'!$A$2:$A$101,0)),""))</f>
        <v/>
      </c>
      <c r="M82" s="6" t="str">
        <f>IF($A82="","",IF($K82="","No","Yes"))</f>
        <v/>
      </c>
      <c r="N82" s="7"/>
      <c r="O82" s="7"/>
      <c r="P82" s="7"/>
      <c r="Q82" s="7"/>
      <c r="R82" s="7"/>
      <c r="S82" s="7"/>
      <c r="T82" s="7"/>
      <c r="U82" s="6" t="str">
        <f>IF($A82="","",IF($AK82&lt;&gt;"","INVALID INPUT",IF($G82="Unresolved","UNRESOLVED",IF(OR($F82="Discovery intermediary",$F82="Reference entity"),"CONTEXT / REFERENCE ONLY",IF(OR($N82="No",$O82="No"),"EXCLUDED",IF(OR($N82="Unknown",$O82="Unknown"),"UNRESOLVED",IF($P82="No","EXCLUDED",IF($P82="Unknown","UNRESOLVED",IF(AND($AG82&lt;&gt;"",$AH82&lt;&gt;"",$AI82&lt;&gt;""),"ENTERPRISE + MARKET + LOCATION",IF(AND($AG82&lt;&gt;"",$AH82&lt;&gt;""),"ENTERPRISE + MARKET",IF(AND($AG82&lt;&gt;"",$AI82&lt;&gt;""),"ENTERPRISE + LOCATION",IF(AND($AH82&lt;&gt;"",$AI82&lt;&gt;""),"MARKET + LOCATION",IF($AG82&lt;&gt;"","ENTERPRISE",IF($AH82&lt;&gt;"","MARKET",IF($AI82&lt;&gt;"","LOCATION",IF($L82="Unresolved","UNRESOLVED",IF($AJ82="Yes","UNRESOLVED",IF($T82="Yes","CONTEXT / REFERENCE ONLY","EXCLUDED"))))))))))))))))))</f>
        <v/>
      </c>
      <c r="V82" s="6" t="str">
        <f>IF($A82="","",IF($AK82&lt;&gt;"",$AK82,IF($G82="Unresolved","IDENTITY_BOUNDARY_UNRESOLVED",IF(OR($F82="Discovery intermediary",$F82="Reference entity"),"NON_COMMERCIAL_CONTEXT",IF(OR($N82="No",$O82="No"),"NO_COMMERCIAL_SUBSTITUTION",IF(OR($N82="Unknown",$O82="Unknown"),"SUBSTITUTION_EVIDENCE_MISSING",IF($P82="No","SERVICEABILITY_MISMATCH",IF($P82="Unknown","SERVICEABILITY_EVIDENCE_MISSING",IF(AND($U82&lt;&gt;"UNRESOLVED",$U82&lt;&gt;"EXCLUDED",$U82&lt;&gt;"CONTEXT / REFERENCE ONLY",$U82&lt;&gt;"INVALID INPUT",$AJ82="Yes"),"CONFIRMED_LAYER_WITH_OPEN_EVIDENCE",IF(AND($U82&lt;&gt;"UNRESOLVED",$U82&lt;&gt;"EXCLUDED",$U82&lt;&gt;"CONTEXT / REFERENCE ONLY",$U82&lt;&gt;"INVALID INPUT"),"CONFIRMED_LAYER_ASSIGNMENT",IF($L82="Unresolved","MARKET_BOUNDARY_UNRESOLVED",IF($AJ82="Yes","LAYER_EVIDENCE_MISSING",IF($T82="Yes","NO_LAYER_RELEVANCE_CONTEXT","NO_LAYER_RELEVANCE")))))))))))))</f>
        <v/>
      </c>
      <c r="W82" s="6" t="str">
        <f>IF($A82="","",IFERROR(VLOOKUP($V82,'Controlled Vocabulary'!$M$2:$N$18,2,FALSE),"Review the record."))</f>
        <v/>
      </c>
      <c r="X82" s="6" t="str">
        <f>IF($A82="","",IF($AF82="","",IF(COUNTIF($AF$2:$AF$201,$AF82)&gt;1,"DUPLICATE ACTIVE ASSIGNMENT","")))</f>
        <v/>
      </c>
      <c r="Y82" s="7"/>
      <c r="Z82" s="7"/>
      <c r="AA82" s="7"/>
      <c r="AB82" s="7"/>
      <c r="AC82" s="8"/>
      <c r="AD82" s="7"/>
      <c r="AE82" s="7"/>
      <c r="AF82" s="6" t="str">
        <f>IF($A82="","",IF(AND($B82="Active",$D82&lt;&gt;"",$H82&lt;&gt;""),$D82&amp;"|"&amp;$H82,""))</f>
        <v/>
      </c>
      <c r="AG82" s="6" t="str">
        <f>IF($A82="","",IF($Q82="Yes","ENTERPRISE",""))</f>
        <v/>
      </c>
      <c r="AH82" s="6" t="str">
        <f>IF($A82="","",IF(AND($J82&lt;&gt;"",$L82="Resolved",$R82="Yes"),"MARKET",""))</f>
        <v/>
      </c>
      <c r="AI82" s="6" t="str">
        <f>IF($A82="","",IF(AND($K82&lt;&gt;"",$S82="Yes"),"LOCATION",""))</f>
        <v/>
      </c>
      <c r="AJ82" s="6" t="str">
        <f>IF($A82="","",IF(OR($Q82="Unknown",AND($J82&lt;&gt;"",OR($L82="Unresolved",$R82="Unknown")),AND($K82&lt;&gt;"",$S82="Unknown")),"Yes","No"))</f>
        <v/>
      </c>
      <c r="AK82" s="6" t="str">
        <f>IF($A82="","",IF(OR($A82="",$B82="",$D82="",$E82="",$F82="",$G82="",$H82="",$I82="",$L82="",$N82="",$O82="",$P82="",$Q82="",$R82="",$S82="",$T82=""),"INVALID_REQUIRED_INPUT",IF(OR(AND($B82&lt;&gt;"Active",$B82&lt;&gt;"Superseded"),AND($F82&lt;&gt;"Commercial provider",$F82&lt;&gt;"Discovery intermediary",$F82&lt;&gt;"Reference entity"),AND($G82&lt;&gt;"Resolved",$G82&lt;&gt;"Unresolved"),AND($I82&lt;&gt;"Existing",$I82&lt;&gt;"Planned",$I82&lt;&gt;"Inactive"),AND($L82&lt;&gt;"Resolved",$L82&lt;&gt;"Unresolved",$L82&lt;&gt;"Not applicable"),AND($N82&lt;&gt;"Yes",$N82&lt;&gt;"No",$N82&lt;&gt;"Unknown"),AND($O82&lt;&gt;"Yes",$O82&lt;&gt;"No",$O82&lt;&gt;"Unknown"),AND($P82&lt;&gt;"Yes",$P82&lt;&gt;"No",$P82&lt;&gt;"Unknown"),AND($Q82&lt;&gt;"Yes",$Q82&lt;&gt;"No",$Q82&lt;&gt;"Unknown"),AND($R82&lt;&gt;"Yes",$R82&lt;&gt;"No",$R82&lt;&gt;"Unknown"),AND($S82&lt;&gt;"Yes",$S82&lt;&gt;"No",$S82&lt;&gt;"Unknown",$S82&lt;&gt;"Not applicable"),AND($T82&lt;&gt;"Yes",$T82&lt;&gt;"No"),AND($AA82&lt;&gt;"",$AA82&lt;&gt;"Organic",$AA82&lt;&gt;"Local pack / Maps",$AA82&lt;&gt;"Paid search",$AA82&lt;&gt;"Shopping",$AA82&lt;&gt;"AI answer",$AA82&lt;&gt;"Marketplace",$AA82&lt;&gt;"Directory",$AA82&lt;&gt;"Other")),"UNSUPPORTED_CONTROLLED_VALUE",IF(AND($B82="Active",$I82="Inactive"),"INVALID_SCOPE_COMBINATION",IF($X82="DUPLICATE ACTIVE ASSIGNMENT","INVALID_SCOPE_COMBINATION",IF(AND($L82="Not applicable",$R82&lt;&gt;"No"),"INVALID_SCOPE_COMBINATION",IF(AND($M82="No",$S82&lt;&gt;"Not applicable"),"INVALID_LOCATION_EVIDENCE",IF(AND($M82="Yes",$S82="Not applicable"),"INVALID_LOCATION_EVIDENCE",""))))))))</f>
        <v/>
      </c>
    </row>
    <row r="83" spans="1:37">
      <c r="A83" s="7"/>
      <c r="B83" s="7"/>
      <c r="C83" s="7"/>
      <c r="D83" s="7"/>
      <c r="E83" s="6" t="str">
        <f>IF($A83="","",IFERROR(INDEX('Competitor Register'!$B$2:$B$101,MATCH($D83,'Competitor Register'!$A$2:$A$101,0)),""))</f>
        <v/>
      </c>
      <c r="F83" s="6" t="str">
        <f>IF($A83="","",IFERROR(INDEX('Competitor Register'!$C$2:$C$101,MATCH($D83,'Competitor Register'!$A$2:$A$101,0)),""))</f>
        <v/>
      </c>
      <c r="G83" s="6" t="str">
        <f>IF($A83="","",IFERROR(INDEX('Competitor Register'!$D$2:$D$101,MATCH($D83,'Competitor Register'!$A$2:$A$101,0)),""))</f>
        <v/>
      </c>
      <c r="H83" s="7"/>
      <c r="I83" s="6" t="str">
        <f>IF($A83="","",IFERROR(INDEX('Market Location Map'!$B$2:$B$101,MATCH($H83,'Market Location Map'!$A$2:$A$101,0)),""))</f>
        <v/>
      </c>
      <c r="J83" s="6" t="str">
        <f>IF($A83="","",IFERROR(INDEX('Market Location Map'!$D$2:$D$101,MATCH($H83,'Market Location Map'!$A$2:$A$101,0)),""))</f>
        <v/>
      </c>
      <c r="K83" s="6" t="str">
        <f>IF($A83="","",IFERROR(INDEX('Market Location Map'!$I$2:$I$101,MATCH($H83,'Market Location Map'!$A$2:$A$101,0)),""))</f>
        <v/>
      </c>
      <c r="L83" s="6" t="str">
        <f>IF($A83="","",IFERROR(INDEX('Market Location Map'!$F$2:$F$101,MATCH($H83,'Market Location Map'!$A$2:$A$101,0)),""))</f>
        <v/>
      </c>
      <c r="M83" s="6" t="str">
        <f>IF($A83="","",IF($K83="","No","Yes"))</f>
        <v/>
      </c>
      <c r="N83" s="7"/>
      <c r="O83" s="7"/>
      <c r="P83" s="7"/>
      <c r="Q83" s="7"/>
      <c r="R83" s="7"/>
      <c r="S83" s="7"/>
      <c r="T83" s="7"/>
      <c r="U83" s="6" t="str">
        <f>IF($A83="","",IF($AK83&lt;&gt;"","INVALID INPUT",IF($G83="Unresolved","UNRESOLVED",IF(OR($F83="Discovery intermediary",$F83="Reference entity"),"CONTEXT / REFERENCE ONLY",IF(OR($N83="No",$O83="No"),"EXCLUDED",IF(OR($N83="Unknown",$O83="Unknown"),"UNRESOLVED",IF($P83="No","EXCLUDED",IF($P83="Unknown","UNRESOLVED",IF(AND($AG83&lt;&gt;"",$AH83&lt;&gt;"",$AI83&lt;&gt;""),"ENTERPRISE + MARKET + LOCATION",IF(AND($AG83&lt;&gt;"",$AH83&lt;&gt;""),"ENTERPRISE + MARKET",IF(AND($AG83&lt;&gt;"",$AI83&lt;&gt;""),"ENTERPRISE + LOCATION",IF(AND($AH83&lt;&gt;"",$AI83&lt;&gt;""),"MARKET + LOCATION",IF($AG83&lt;&gt;"","ENTERPRISE",IF($AH83&lt;&gt;"","MARKET",IF($AI83&lt;&gt;"","LOCATION",IF($L83="Unresolved","UNRESOLVED",IF($AJ83="Yes","UNRESOLVED",IF($T83="Yes","CONTEXT / REFERENCE ONLY","EXCLUDED"))))))))))))))))))</f>
        <v/>
      </c>
      <c r="V83" s="6" t="str">
        <f>IF($A83="","",IF($AK83&lt;&gt;"",$AK83,IF($G83="Unresolved","IDENTITY_BOUNDARY_UNRESOLVED",IF(OR($F83="Discovery intermediary",$F83="Reference entity"),"NON_COMMERCIAL_CONTEXT",IF(OR($N83="No",$O83="No"),"NO_COMMERCIAL_SUBSTITUTION",IF(OR($N83="Unknown",$O83="Unknown"),"SUBSTITUTION_EVIDENCE_MISSING",IF($P83="No","SERVICEABILITY_MISMATCH",IF($P83="Unknown","SERVICEABILITY_EVIDENCE_MISSING",IF(AND($U83&lt;&gt;"UNRESOLVED",$U83&lt;&gt;"EXCLUDED",$U83&lt;&gt;"CONTEXT / REFERENCE ONLY",$U83&lt;&gt;"INVALID INPUT",$AJ83="Yes"),"CONFIRMED_LAYER_WITH_OPEN_EVIDENCE",IF(AND($U83&lt;&gt;"UNRESOLVED",$U83&lt;&gt;"EXCLUDED",$U83&lt;&gt;"CONTEXT / REFERENCE ONLY",$U83&lt;&gt;"INVALID INPUT"),"CONFIRMED_LAYER_ASSIGNMENT",IF($L83="Unresolved","MARKET_BOUNDARY_UNRESOLVED",IF($AJ83="Yes","LAYER_EVIDENCE_MISSING",IF($T83="Yes","NO_LAYER_RELEVANCE_CONTEXT","NO_LAYER_RELEVANCE")))))))))))))</f>
        <v/>
      </c>
      <c r="W83" s="6" t="str">
        <f>IF($A83="","",IFERROR(VLOOKUP($V83,'Controlled Vocabulary'!$M$2:$N$18,2,FALSE),"Review the record."))</f>
        <v/>
      </c>
      <c r="X83" s="6" t="str">
        <f>IF($A83="","",IF($AF83="","",IF(COUNTIF($AF$2:$AF$201,$AF83)&gt;1,"DUPLICATE ACTIVE ASSIGNMENT","")))</f>
        <v/>
      </c>
      <c r="Y83" s="7"/>
      <c r="Z83" s="7"/>
      <c r="AA83" s="7"/>
      <c r="AB83" s="7"/>
      <c r="AC83" s="8"/>
      <c r="AD83" s="7"/>
      <c r="AE83" s="7"/>
      <c r="AF83" s="6" t="str">
        <f>IF($A83="","",IF(AND($B83="Active",$D83&lt;&gt;"",$H83&lt;&gt;""),$D83&amp;"|"&amp;$H83,""))</f>
        <v/>
      </c>
      <c r="AG83" s="6" t="str">
        <f>IF($A83="","",IF($Q83="Yes","ENTERPRISE",""))</f>
        <v/>
      </c>
      <c r="AH83" s="6" t="str">
        <f>IF($A83="","",IF(AND($J83&lt;&gt;"",$L83="Resolved",$R83="Yes"),"MARKET",""))</f>
        <v/>
      </c>
      <c r="AI83" s="6" t="str">
        <f>IF($A83="","",IF(AND($K83&lt;&gt;"",$S83="Yes"),"LOCATION",""))</f>
        <v/>
      </c>
      <c r="AJ83" s="6" t="str">
        <f>IF($A83="","",IF(OR($Q83="Unknown",AND($J83&lt;&gt;"",OR($L83="Unresolved",$R83="Unknown")),AND($K83&lt;&gt;"",$S83="Unknown")),"Yes","No"))</f>
        <v/>
      </c>
      <c r="AK83" s="6" t="str">
        <f>IF($A83="","",IF(OR($A83="",$B83="",$D83="",$E83="",$F83="",$G83="",$H83="",$I83="",$L83="",$N83="",$O83="",$P83="",$Q83="",$R83="",$S83="",$T83=""),"INVALID_REQUIRED_INPUT",IF(OR(AND($B83&lt;&gt;"Active",$B83&lt;&gt;"Superseded"),AND($F83&lt;&gt;"Commercial provider",$F83&lt;&gt;"Discovery intermediary",$F83&lt;&gt;"Reference entity"),AND($G83&lt;&gt;"Resolved",$G83&lt;&gt;"Unresolved"),AND($I83&lt;&gt;"Existing",$I83&lt;&gt;"Planned",$I83&lt;&gt;"Inactive"),AND($L83&lt;&gt;"Resolved",$L83&lt;&gt;"Unresolved",$L83&lt;&gt;"Not applicable"),AND($N83&lt;&gt;"Yes",$N83&lt;&gt;"No",$N83&lt;&gt;"Unknown"),AND($O83&lt;&gt;"Yes",$O83&lt;&gt;"No",$O83&lt;&gt;"Unknown"),AND($P83&lt;&gt;"Yes",$P83&lt;&gt;"No",$P83&lt;&gt;"Unknown"),AND($Q83&lt;&gt;"Yes",$Q83&lt;&gt;"No",$Q83&lt;&gt;"Unknown"),AND($R83&lt;&gt;"Yes",$R83&lt;&gt;"No",$R83&lt;&gt;"Unknown"),AND($S83&lt;&gt;"Yes",$S83&lt;&gt;"No",$S83&lt;&gt;"Unknown",$S83&lt;&gt;"Not applicable"),AND($T83&lt;&gt;"Yes",$T83&lt;&gt;"No"),AND($AA83&lt;&gt;"",$AA83&lt;&gt;"Organic",$AA83&lt;&gt;"Local pack / Maps",$AA83&lt;&gt;"Paid search",$AA83&lt;&gt;"Shopping",$AA83&lt;&gt;"AI answer",$AA83&lt;&gt;"Marketplace",$AA83&lt;&gt;"Directory",$AA83&lt;&gt;"Other")),"UNSUPPORTED_CONTROLLED_VALUE",IF(AND($B83="Active",$I83="Inactive"),"INVALID_SCOPE_COMBINATION",IF($X83="DUPLICATE ACTIVE ASSIGNMENT","INVALID_SCOPE_COMBINATION",IF(AND($L83="Not applicable",$R83&lt;&gt;"No"),"INVALID_SCOPE_COMBINATION",IF(AND($M83="No",$S83&lt;&gt;"Not applicable"),"INVALID_LOCATION_EVIDENCE",IF(AND($M83="Yes",$S83="Not applicable"),"INVALID_LOCATION_EVIDENCE",""))))))))</f>
        <v/>
      </c>
    </row>
    <row r="84" spans="1:37">
      <c r="A84" s="7"/>
      <c r="B84" s="7"/>
      <c r="C84" s="7"/>
      <c r="D84" s="7"/>
      <c r="E84" s="6" t="str">
        <f>IF($A84="","",IFERROR(INDEX('Competitor Register'!$B$2:$B$101,MATCH($D84,'Competitor Register'!$A$2:$A$101,0)),""))</f>
        <v/>
      </c>
      <c r="F84" s="6" t="str">
        <f>IF($A84="","",IFERROR(INDEX('Competitor Register'!$C$2:$C$101,MATCH($D84,'Competitor Register'!$A$2:$A$101,0)),""))</f>
        <v/>
      </c>
      <c r="G84" s="6" t="str">
        <f>IF($A84="","",IFERROR(INDEX('Competitor Register'!$D$2:$D$101,MATCH($D84,'Competitor Register'!$A$2:$A$101,0)),""))</f>
        <v/>
      </c>
      <c r="H84" s="7"/>
      <c r="I84" s="6" t="str">
        <f>IF($A84="","",IFERROR(INDEX('Market Location Map'!$B$2:$B$101,MATCH($H84,'Market Location Map'!$A$2:$A$101,0)),""))</f>
        <v/>
      </c>
      <c r="J84" s="6" t="str">
        <f>IF($A84="","",IFERROR(INDEX('Market Location Map'!$D$2:$D$101,MATCH($H84,'Market Location Map'!$A$2:$A$101,0)),""))</f>
        <v/>
      </c>
      <c r="K84" s="6" t="str">
        <f>IF($A84="","",IFERROR(INDEX('Market Location Map'!$I$2:$I$101,MATCH($H84,'Market Location Map'!$A$2:$A$101,0)),""))</f>
        <v/>
      </c>
      <c r="L84" s="6" t="str">
        <f>IF($A84="","",IFERROR(INDEX('Market Location Map'!$F$2:$F$101,MATCH($H84,'Market Location Map'!$A$2:$A$101,0)),""))</f>
        <v/>
      </c>
      <c r="M84" s="6" t="str">
        <f>IF($A84="","",IF($K84="","No","Yes"))</f>
        <v/>
      </c>
      <c r="N84" s="7"/>
      <c r="O84" s="7"/>
      <c r="P84" s="7"/>
      <c r="Q84" s="7"/>
      <c r="R84" s="7"/>
      <c r="S84" s="7"/>
      <c r="T84" s="7"/>
      <c r="U84" s="6" t="str">
        <f>IF($A84="","",IF($AK84&lt;&gt;"","INVALID INPUT",IF($G84="Unresolved","UNRESOLVED",IF(OR($F84="Discovery intermediary",$F84="Reference entity"),"CONTEXT / REFERENCE ONLY",IF(OR($N84="No",$O84="No"),"EXCLUDED",IF(OR($N84="Unknown",$O84="Unknown"),"UNRESOLVED",IF($P84="No","EXCLUDED",IF($P84="Unknown","UNRESOLVED",IF(AND($AG84&lt;&gt;"",$AH84&lt;&gt;"",$AI84&lt;&gt;""),"ENTERPRISE + MARKET + LOCATION",IF(AND($AG84&lt;&gt;"",$AH84&lt;&gt;""),"ENTERPRISE + MARKET",IF(AND($AG84&lt;&gt;"",$AI84&lt;&gt;""),"ENTERPRISE + LOCATION",IF(AND($AH84&lt;&gt;"",$AI84&lt;&gt;""),"MARKET + LOCATION",IF($AG84&lt;&gt;"","ENTERPRISE",IF($AH84&lt;&gt;"","MARKET",IF($AI84&lt;&gt;"","LOCATION",IF($L84="Unresolved","UNRESOLVED",IF($AJ84="Yes","UNRESOLVED",IF($T84="Yes","CONTEXT / REFERENCE ONLY","EXCLUDED"))))))))))))))))))</f>
        <v/>
      </c>
      <c r="V84" s="6" t="str">
        <f>IF($A84="","",IF($AK84&lt;&gt;"",$AK84,IF($G84="Unresolved","IDENTITY_BOUNDARY_UNRESOLVED",IF(OR($F84="Discovery intermediary",$F84="Reference entity"),"NON_COMMERCIAL_CONTEXT",IF(OR($N84="No",$O84="No"),"NO_COMMERCIAL_SUBSTITUTION",IF(OR($N84="Unknown",$O84="Unknown"),"SUBSTITUTION_EVIDENCE_MISSING",IF($P84="No","SERVICEABILITY_MISMATCH",IF($P84="Unknown","SERVICEABILITY_EVIDENCE_MISSING",IF(AND($U84&lt;&gt;"UNRESOLVED",$U84&lt;&gt;"EXCLUDED",$U84&lt;&gt;"CONTEXT / REFERENCE ONLY",$U84&lt;&gt;"INVALID INPUT",$AJ84="Yes"),"CONFIRMED_LAYER_WITH_OPEN_EVIDENCE",IF(AND($U84&lt;&gt;"UNRESOLVED",$U84&lt;&gt;"EXCLUDED",$U84&lt;&gt;"CONTEXT / REFERENCE ONLY",$U84&lt;&gt;"INVALID INPUT"),"CONFIRMED_LAYER_ASSIGNMENT",IF($L84="Unresolved","MARKET_BOUNDARY_UNRESOLVED",IF($AJ84="Yes","LAYER_EVIDENCE_MISSING",IF($T84="Yes","NO_LAYER_RELEVANCE_CONTEXT","NO_LAYER_RELEVANCE")))))))))))))</f>
        <v/>
      </c>
      <c r="W84" s="6" t="str">
        <f>IF($A84="","",IFERROR(VLOOKUP($V84,'Controlled Vocabulary'!$M$2:$N$18,2,FALSE),"Review the record."))</f>
        <v/>
      </c>
      <c r="X84" s="6" t="str">
        <f>IF($A84="","",IF($AF84="","",IF(COUNTIF($AF$2:$AF$201,$AF84)&gt;1,"DUPLICATE ACTIVE ASSIGNMENT","")))</f>
        <v/>
      </c>
      <c r="Y84" s="7"/>
      <c r="Z84" s="7"/>
      <c r="AA84" s="7"/>
      <c r="AB84" s="7"/>
      <c r="AC84" s="8"/>
      <c r="AD84" s="7"/>
      <c r="AE84" s="7"/>
      <c r="AF84" s="6" t="str">
        <f>IF($A84="","",IF(AND($B84="Active",$D84&lt;&gt;"",$H84&lt;&gt;""),$D84&amp;"|"&amp;$H84,""))</f>
        <v/>
      </c>
      <c r="AG84" s="6" t="str">
        <f>IF($A84="","",IF($Q84="Yes","ENTERPRISE",""))</f>
        <v/>
      </c>
      <c r="AH84" s="6" t="str">
        <f>IF($A84="","",IF(AND($J84&lt;&gt;"",$L84="Resolved",$R84="Yes"),"MARKET",""))</f>
        <v/>
      </c>
      <c r="AI84" s="6" t="str">
        <f>IF($A84="","",IF(AND($K84&lt;&gt;"",$S84="Yes"),"LOCATION",""))</f>
        <v/>
      </c>
      <c r="AJ84" s="6" t="str">
        <f>IF($A84="","",IF(OR($Q84="Unknown",AND($J84&lt;&gt;"",OR($L84="Unresolved",$R84="Unknown")),AND($K84&lt;&gt;"",$S84="Unknown")),"Yes","No"))</f>
        <v/>
      </c>
      <c r="AK84" s="6" t="str">
        <f>IF($A84="","",IF(OR($A84="",$B84="",$D84="",$E84="",$F84="",$G84="",$H84="",$I84="",$L84="",$N84="",$O84="",$P84="",$Q84="",$R84="",$S84="",$T84=""),"INVALID_REQUIRED_INPUT",IF(OR(AND($B84&lt;&gt;"Active",$B84&lt;&gt;"Superseded"),AND($F84&lt;&gt;"Commercial provider",$F84&lt;&gt;"Discovery intermediary",$F84&lt;&gt;"Reference entity"),AND($G84&lt;&gt;"Resolved",$G84&lt;&gt;"Unresolved"),AND($I84&lt;&gt;"Existing",$I84&lt;&gt;"Planned",$I84&lt;&gt;"Inactive"),AND($L84&lt;&gt;"Resolved",$L84&lt;&gt;"Unresolved",$L84&lt;&gt;"Not applicable"),AND($N84&lt;&gt;"Yes",$N84&lt;&gt;"No",$N84&lt;&gt;"Unknown"),AND($O84&lt;&gt;"Yes",$O84&lt;&gt;"No",$O84&lt;&gt;"Unknown"),AND($P84&lt;&gt;"Yes",$P84&lt;&gt;"No",$P84&lt;&gt;"Unknown"),AND($Q84&lt;&gt;"Yes",$Q84&lt;&gt;"No",$Q84&lt;&gt;"Unknown"),AND($R84&lt;&gt;"Yes",$R84&lt;&gt;"No",$R84&lt;&gt;"Unknown"),AND($S84&lt;&gt;"Yes",$S84&lt;&gt;"No",$S84&lt;&gt;"Unknown",$S84&lt;&gt;"Not applicable"),AND($T84&lt;&gt;"Yes",$T84&lt;&gt;"No"),AND($AA84&lt;&gt;"",$AA84&lt;&gt;"Organic",$AA84&lt;&gt;"Local pack / Maps",$AA84&lt;&gt;"Paid search",$AA84&lt;&gt;"Shopping",$AA84&lt;&gt;"AI answer",$AA84&lt;&gt;"Marketplace",$AA84&lt;&gt;"Directory",$AA84&lt;&gt;"Other")),"UNSUPPORTED_CONTROLLED_VALUE",IF(AND($B84="Active",$I84="Inactive"),"INVALID_SCOPE_COMBINATION",IF($X84="DUPLICATE ACTIVE ASSIGNMENT","INVALID_SCOPE_COMBINATION",IF(AND($L84="Not applicable",$R84&lt;&gt;"No"),"INVALID_SCOPE_COMBINATION",IF(AND($M84="No",$S84&lt;&gt;"Not applicable"),"INVALID_LOCATION_EVIDENCE",IF(AND($M84="Yes",$S84="Not applicable"),"INVALID_LOCATION_EVIDENCE",""))))))))</f>
        <v/>
      </c>
    </row>
    <row r="85" spans="1:37">
      <c r="A85" s="7"/>
      <c r="B85" s="7"/>
      <c r="C85" s="7"/>
      <c r="D85" s="7"/>
      <c r="E85" s="6" t="str">
        <f>IF($A85="","",IFERROR(INDEX('Competitor Register'!$B$2:$B$101,MATCH($D85,'Competitor Register'!$A$2:$A$101,0)),""))</f>
        <v/>
      </c>
      <c r="F85" s="6" t="str">
        <f>IF($A85="","",IFERROR(INDEX('Competitor Register'!$C$2:$C$101,MATCH($D85,'Competitor Register'!$A$2:$A$101,0)),""))</f>
        <v/>
      </c>
      <c r="G85" s="6" t="str">
        <f>IF($A85="","",IFERROR(INDEX('Competitor Register'!$D$2:$D$101,MATCH($D85,'Competitor Register'!$A$2:$A$101,0)),""))</f>
        <v/>
      </c>
      <c r="H85" s="7"/>
      <c r="I85" s="6" t="str">
        <f>IF($A85="","",IFERROR(INDEX('Market Location Map'!$B$2:$B$101,MATCH($H85,'Market Location Map'!$A$2:$A$101,0)),""))</f>
        <v/>
      </c>
      <c r="J85" s="6" t="str">
        <f>IF($A85="","",IFERROR(INDEX('Market Location Map'!$D$2:$D$101,MATCH($H85,'Market Location Map'!$A$2:$A$101,0)),""))</f>
        <v/>
      </c>
      <c r="K85" s="6" t="str">
        <f>IF($A85="","",IFERROR(INDEX('Market Location Map'!$I$2:$I$101,MATCH($H85,'Market Location Map'!$A$2:$A$101,0)),""))</f>
        <v/>
      </c>
      <c r="L85" s="6" t="str">
        <f>IF($A85="","",IFERROR(INDEX('Market Location Map'!$F$2:$F$101,MATCH($H85,'Market Location Map'!$A$2:$A$101,0)),""))</f>
        <v/>
      </c>
      <c r="M85" s="6" t="str">
        <f>IF($A85="","",IF($K85="","No","Yes"))</f>
        <v/>
      </c>
      <c r="N85" s="7"/>
      <c r="O85" s="7"/>
      <c r="P85" s="7"/>
      <c r="Q85" s="7"/>
      <c r="R85" s="7"/>
      <c r="S85" s="7"/>
      <c r="T85" s="7"/>
      <c r="U85" s="6" t="str">
        <f>IF($A85="","",IF($AK85&lt;&gt;"","INVALID INPUT",IF($G85="Unresolved","UNRESOLVED",IF(OR($F85="Discovery intermediary",$F85="Reference entity"),"CONTEXT / REFERENCE ONLY",IF(OR($N85="No",$O85="No"),"EXCLUDED",IF(OR($N85="Unknown",$O85="Unknown"),"UNRESOLVED",IF($P85="No","EXCLUDED",IF($P85="Unknown","UNRESOLVED",IF(AND($AG85&lt;&gt;"",$AH85&lt;&gt;"",$AI85&lt;&gt;""),"ENTERPRISE + MARKET + LOCATION",IF(AND($AG85&lt;&gt;"",$AH85&lt;&gt;""),"ENTERPRISE + MARKET",IF(AND($AG85&lt;&gt;"",$AI85&lt;&gt;""),"ENTERPRISE + LOCATION",IF(AND($AH85&lt;&gt;"",$AI85&lt;&gt;""),"MARKET + LOCATION",IF($AG85&lt;&gt;"","ENTERPRISE",IF($AH85&lt;&gt;"","MARKET",IF($AI85&lt;&gt;"","LOCATION",IF($L85="Unresolved","UNRESOLVED",IF($AJ85="Yes","UNRESOLVED",IF($T85="Yes","CONTEXT / REFERENCE ONLY","EXCLUDED"))))))))))))))))))</f>
        <v/>
      </c>
      <c r="V85" s="6" t="str">
        <f>IF($A85="","",IF($AK85&lt;&gt;"",$AK85,IF($G85="Unresolved","IDENTITY_BOUNDARY_UNRESOLVED",IF(OR($F85="Discovery intermediary",$F85="Reference entity"),"NON_COMMERCIAL_CONTEXT",IF(OR($N85="No",$O85="No"),"NO_COMMERCIAL_SUBSTITUTION",IF(OR($N85="Unknown",$O85="Unknown"),"SUBSTITUTION_EVIDENCE_MISSING",IF($P85="No","SERVICEABILITY_MISMATCH",IF($P85="Unknown","SERVICEABILITY_EVIDENCE_MISSING",IF(AND($U85&lt;&gt;"UNRESOLVED",$U85&lt;&gt;"EXCLUDED",$U85&lt;&gt;"CONTEXT / REFERENCE ONLY",$U85&lt;&gt;"INVALID INPUT",$AJ85="Yes"),"CONFIRMED_LAYER_WITH_OPEN_EVIDENCE",IF(AND($U85&lt;&gt;"UNRESOLVED",$U85&lt;&gt;"EXCLUDED",$U85&lt;&gt;"CONTEXT / REFERENCE ONLY",$U85&lt;&gt;"INVALID INPUT"),"CONFIRMED_LAYER_ASSIGNMENT",IF($L85="Unresolved","MARKET_BOUNDARY_UNRESOLVED",IF($AJ85="Yes","LAYER_EVIDENCE_MISSING",IF($T85="Yes","NO_LAYER_RELEVANCE_CONTEXT","NO_LAYER_RELEVANCE")))))))))))))</f>
        <v/>
      </c>
      <c r="W85" s="6" t="str">
        <f>IF($A85="","",IFERROR(VLOOKUP($V85,'Controlled Vocabulary'!$M$2:$N$18,2,FALSE),"Review the record."))</f>
        <v/>
      </c>
      <c r="X85" s="6" t="str">
        <f>IF($A85="","",IF($AF85="","",IF(COUNTIF($AF$2:$AF$201,$AF85)&gt;1,"DUPLICATE ACTIVE ASSIGNMENT","")))</f>
        <v/>
      </c>
      <c r="Y85" s="7"/>
      <c r="Z85" s="7"/>
      <c r="AA85" s="7"/>
      <c r="AB85" s="7"/>
      <c r="AC85" s="8"/>
      <c r="AD85" s="7"/>
      <c r="AE85" s="7"/>
      <c r="AF85" s="6" t="str">
        <f>IF($A85="","",IF(AND($B85="Active",$D85&lt;&gt;"",$H85&lt;&gt;""),$D85&amp;"|"&amp;$H85,""))</f>
        <v/>
      </c>
      <c r="AG85" s="6" t="str">
        <f>IF($A85="","",IF($Q85="Yes","ENTERPRISE",""))</f>
        <v/>
      </c>
      <c r="AH85" s="6" t="str">
        <f>IF($A85="","",IF(AND($J85&lt;&gt;"",$L85="Resolved",$R85="Yes"),"MARKET",""))</f>
        <v/>
      </c>
      <c r="AI85" s="6" t="str">
        <f>IF($A85="","",IF(AND($K85&lt;&gt;"",$S85="Yes"),"LOCATION",""))</f>
        <v/>
      </c>
      <c r="AJ85" s="6" t="str">
        <f>IF($A85="","",IF(OR($Q85="Unknown",AND($J85&lt;&gt;"",OR($L85="Unresolved",$R85="Unknown")),AND($K85&lt;&gt;"",$S85="Unknown")),"Yes","No"))</f>
        <v/>
      </c>
      <c r="AK85" s="6" t="str">
        <f>IF($A85="","",IF(OR($A85="",$B85="",$D85="",$E85="",$F85="",$G85="",$H85="",$I85="",$L85="",$N85="",$O85="",$P85="",$Q85="",$R85="",$S85="",$T85=""),"INVALID_REQUIRED_INPUT",IF(OR(AND($B85&lt;&gt;"Active",$B85&lt;&gt;"Superseded"),AND($F85&lt;&gt;"Commercial provider",$F85&lt;&gt;"Discovery intermediary",$F85&lt;&gt;"Reference entity"),AND($G85&lt;&gt;"Resolved",$G85&lt;&gt;"Unresolved"),AND($I85&lt;&gt;"Existing",$I85&lt;&gt;"Planned",$I85&lt;&gt;"Inactive"),AND($L85&lt;&gt;"Resolved",$L85&lt;&gt;"Unresolved",$L85&lt;&gt;"Not applicable"),AND($N85&lt;&gt;"Yes",$N85&lt;&gt;"No",$N85&lt;&gt;"Unknown"),AND($O85&lt;&gt;"Yes",$O85&lt;&gt;"No",$O85&lt;&gt;"Unknown"),AND($P85&lt;&gt;"Yes",$P85&lt;&gt;"No",$P85&lt;&gt;"Unknown"),AND($Q85&lt;&gt;"Yes",$Q85&lt;&gt;"No",$Q85&lt;&gt;"Unknown"),AND($R85&lt;&gt;"Yes",$R85&lt;&gt;"No",$R85&lt;&gt;"Unknown"),AND($S85&lt;&gt;"Yes",$S85&lt;&gt;"No",$S85&lt;&gt;"Unknown",$S85&lt;&gt;"Not applicable"),AND($T85&lt;&gt;"Yes",$T85&lt;&gt;"No"),AND($AA85&lt;&gt;"",$AA85&lt;&gt;"Organic",$AA85&lt;&gt;"Local pack / Maps",$AA85&lt;&gt;"Paid search",$AA85&lt;&gt;"Shopping",$AA85&lt;&gt;"AI answer",$AA85&lt;&gt;"Marketplace",$AA85&lt;&gt;"Directory",$AA85&lt;&gt;"Other")),"UNSUPPORTED_CONTROLLED_VALUE",IF(AND($B85="Active",$I85="Inactive"),"INVALID_SCOPE_COMBINATION",IF($X85="DUPLICATE ACTIVE ASSIGNMENT","INVALID_SCOPE_COMBINATION",IF(AND($L85="Not applicable",$R85&lt;&gt;"No"),"INVALID_SCOPE_COMBINATION",IF(AND($M85="No",$S85&lt;&gt;"Not applicable"),"INVALID_LOCATION_EVIDENCE",IF(AND($M85="Yes",$S85="Not applicable"),"INVALID_LOCATION_EVIDENCE",""))))))))</f>
        <v/>
      </c>
    </row>
    <row r="86" spans="1:37">
      <c r="A86" s="7"/>
      <c r="B86" s="7"/>
      <c r="C86" s="7"/>
      <c r="D86" s="7"/>
      <c r="E86" s="6" t="str">
        <f>IF($A86="","",IFERROR(INDEX('Competitor Register'!$B$2:$B$101,MATCH($D86,'Competitor Register'!$A$2:$A$101,0)),""))</f>
        <v/>
      </c>
      <c r="F86" s="6" t="str">
        <f>IF($A86="","",IFERROR(INDEX('Competitor Register'!$C$2:$C$101,MATCH($D86,'Competitor Register'!$A$2:$A$101,0)),""))</f>
        <v/>
      </c>
      <c r="G86" s="6" t="str">
        <f>IF($A86="","",IFERROR(INDEX('Competitor Register'!$D$2:$D$101,MATCH($D86,'Competitor Register'!$A$2:$A$101,0)),""))</f>
        <v/>
      </c>
      <c r="H86" s="7"/>
      <c r="I86" s="6" t="str">
        <f>IF($A86="","",IFERROR(INDEX('Market Location Map'!$B$2:$B$101,MATCH($H86,'Market Location Map'!$A$2:$A$101,0)),""))</f>
        <v/>
      </c>
      <c r="J86" s="6" t="str">
        <f>IF($A86="","",IFERROR(INDEX('Market Location Map'!$D$2:$D$101,MATCH($H86,'Market Location Map'!$A$2:$A$101,0)),""))</f>
        <v/>
      </c>
      <c r="K86" s="6" t="str">
        <f>IF($A86="","",IFERROR(INDEX('Market Location Map'!$I$2:$I$101,MATCH($H86,'Market Location Map'!$A$2:$A$101,0)),""))</f>
        <v/>
      </c>
      <c r="L86" s="6" t="str">
        <f>IF($A86="","",IFERROR(INDEX('Market Location Map'!$F$2:$F$101,MATCH($H86,'Market Location Map'!$A$2:$A$101,0)),""))</f>
        <v/>
      </c>
      <c r="M86" s="6" t="str">
        <f>IF($A86="","",IF($K86="","No","Yes"))</f>
        <v/>
      </c>
      <c r="N86" s="7"/>
      <c r="O86" s="7"/>
      <c r="P86" s="7"/>
      <c r="Q86" s="7"/>
      <c r="R86" s="7"/>
      <c r="S86" s="7"/>
      <c r="T86" s="7"/>
      <c r="U86" s="6" t="str">
        <f>IF($A86="","",IF($AK86&lt;&gt;"","INVALID INPUT",IF($G86="Unresolved","UNRESOLVED",IF(OR($F86="Discovery intermediary",$F86="Reference entity"),"CONTEXT / REFERENCE ONLY",IF(OR($N86="No",$O86="No"),"EXCLUDED",IF(OR($N86="Unknown",$O86="Unknown"),"UNRESOLVED",IF($P86="No","EXCLUDED",IF($P86="Unknown","UNRESOLVED",IF(AND($AG86&lt;&gt;"",$AH86&lt;&gt;"",$AI86&lt;&gt;""),"ENTERPRISE + MARKET + LOCATION",IF(AND($AG86&lt;&gt;"",$AH86&lt;&gt;""),"ENTERPRISE + MARKET",IF(AND($AG86&lt;&gt;"",$AI86&lt;&gt;""),"ENTERPRISE + LOCATION",IF(AND($AH86&lt;&gt;"",$AI86&lt;&gt;""),"MARKET + LOCATION",IF($AG86&lt;&gt;"","ENTERPRISE",IF($AH86&lt;&gt;"","MARKET",IF($AI86&lt;&gt;"","LOCATION",IF($L86="Unresolved","UNRESOLVED",IF($AJ86="Yes","UNRESOLVED",IF($T86="Yes","CONTEXT / REFERENCE ONLY","EXCLUDED"))))))))))))))))))</f>
        <v/>
      </c>
      <c r="V86" s="6" t="str">
        <f>IF($A86="","",IF($AK86&lt;&gt;"",$AK86,IF($G86="Unresolved","IDENTITY_BOUNDARY_UNRESOLVED",IF(OR($F86="Discovery intermediary",$F86="Reference entity"),"NON_COMMERCIAL_CONTEXT",IF(OR($N86="No",$O86="No"),"NO_COMMERCIAL_SUBSTITUTION",IF(OR($N86="Unknown",$O86="Unknown"),"SUBSTITUTION_EVIDENCE_MISSING",IF($P86="No","SERVICEABILITY_MISMATCH",IF($P86="Unknown","SERVICEABILITY_EVIDENCE_MISSING",IF(AND($U86&lt;&gt;"UNRESOLVED",$U86&lt;&gt;"EXCLUDED",$U86&lt;&gt;"CONTEXT / REFERENCE ONLY",$U86&lt;&gt;"INVALID INPUT",$AJ86="Yes"),"CONFIRMED_LAYER_WITH_OPEN_EVIDENCE",IF(AND($U86&lt;&gt;"UNRESOLVED",$U86&lt;&gt;"EXCLUDED",$U86&lt;&gt;"CONTEXT / REFERENCE ONLY",$U86&lt;&gt;"INVALID INPUT"),"CONFIRMED_LAYER_ASSIGNMENT",IF($L86="Unresolved","MARKET_BOUNDARY_UNRESOLVED",IF($AJ86="Yes","LAYER_EVIDENCE_MISSING",IF($T86="Yes","NO_LAYER_RELEVANCE_CONTEXT","NO_LAYER_RELEVANCE")))))))))))))</f>
        <v/>
      </c>
      <c r="W86" s="6" t="str">
        <f>IF($A86="","",IFERROR(VLOOKUP($V86,'Controlled Vocabulary'!$M$2:$N$18,2,FALSE),"Review the record."))</f>
        <v/>
      </c>
      <c r="X86" s="6" t="str">
        <f>IF($A86="","",IF($AF86="","",IF(COUNTIF($AF$2:$AF$201,$AF86)&gt;1,"DUPLICATE ACTIVE ASSIGNMENT","")))</f>
        <v/>
      </c>
      <c r="Y86" s="7"/>
      <c r="Z86" s="7"/>
      <c r="AA86" s="7"/>
      <c r="AB86" s="7"/>
      <c r="AC86" s="8"/>
      <c r="AD86" s="7"/>
      <c r="AE86" s="7"/>
      <c r="AF86" s="6" t="str">
        <f>IF($A86="","",IF(AND($B86="Active",$D86&lt;&gt;"",$H86&lt;&gt;""),$D86&amp;"|"&amp;$H86,""))</f>
        <v/>
      </c>
      <c r="AG86" s="6" t="str">
        <f>IF($A86="","",IF($Q86="Yes","ENTERPRISE",""))</f>
        <v/>
      </c>
      <c r="AH86" s="6" t="str">
        <f>IF($A86="","",IF(AND($J86&lt;&gt;"",$L86="Resolved",$R86="Yes"),"MARKET",""))</f>
        <v/>
      </c>
      <c r="AI86" s="6" t="str">
        <f>IF($A86="","",IF(AND($K86&lt;&gt;"",$S86="Yes"),"LOCATION",""))</f>
        <v/>
      </c>
      <c r="AJ86" s="6" t="str">
        <f>IF($A86="","",IF(OR($Q86="Unknown",AND($J86&lt;&gt;"",OR($L86="Unresolved",$R86="Unknown")),AND($K86&lt;&gt;"",$S86="Unknown")),"Yes","No"))</f>
        <v/>
      </c>
      <c r="AK86" s="6" t="str">
        <f>IF($A86="","",IF(OR($A86="",$B86="",$D86="",$E86="",$F86="",$G86="",$H86="",$I86="",$L86="",$N86="",$O86="",$P86="",$Q86="",$R86="",$S86="",$T86=""),"INVALID_REQUIRED_INPUT",IF(OR(AND($B86&lt;&gt;"Active",$B86&lt;&gt;"Superseded"),AND($F86&lt;&gt;"Commercial provider",$F86&lt;&gt;"Discovery intermediary",$F86&lt;&gt;"Reference entity"),AND($G86&lt;&gt;"Resolved",$G86&lt;&gt;"Unresolved"),AND($I86&lt;&gt;"Existing",$I86&lt;&gt;"Planned",$I86&lt;&gt;"Inactive"),AND($L86&lt;&gt;"Resolved",$L86&lt;&gt;"Unresolved",$L86&lt;&gt;"Not applicable"),AND($N86&lt;&gt;"Yes",$N86&lt;&gt;"No",$N86&lt;&gt;"Unknown"),AND($O86&lt;&gt;"Yes",$O86&lt;&gt;"No",$O86&lt;&gt;"Unknown"),AND($P86&lt;&gt;"Yes",$P86&lt;&gt;"No",$P86&lt;&gt;"Unknown"),AND($Q86&lt;&gt;"Yes",$Q86&lt;&gt;"No",$Q86&lt;&gt;"Unknown"),AND($R86&lt;&gt;"Yes",$R86&lt;&gt;"No",$R86&lt;&gt;"Unknown"),AND($S86&lt;&gt;"Yes",$S86&lt;&gt;"No",$S86&lt;&gt;"Unknown",$S86&lt;&gt;"Not applicable"),AND($T86&lt;&gt;"Yes",$T86&lt;&gt;"No"),AND($AA86&lt;&gt;"",$AA86&lt;&gt;"Organic",$AA86&lt;&gt;"Local pack / Maps",$AA86&lt;&gt;"Paid search",$AA86&lt;&gt;"Shopping",$AA86&lt;&gt;"AI answer",$AA86&lt;&gt;"Marketplace",$AA86&lt;&gt;"Directory",$AA86&lt;&gt;"Other")),"UNSUPPORTED_CONTROLLED_VALUE",IF(AND($B86="Active",$I86="Inactive"),"INVALID_SCOPE_COMBINATION",IF($X86="DUPLICATE ACTIVE ASSIGNMENT","INVALID_SCOPE_COMBINATION",IF(AND($L86="Not applicable",$R86&lt;&gt;"No"),"INVALID_SCOPE_COMBINATION",IF(AND($M86="No",$S86&lt;&gt;"Not applicable"),"INVALID_LOCATION_EVIDENCE",IF(AND($M86="Yes",$S86="Not applicable"),"INVALID_LOCATION_EVIDENCE",""))))))))</f>
        <v/>
      </c>
    </row>
    <row r="87" spans="1:37">
      <c r="A87" s="7"/>
      <c r="B87" s="7"/>
      <c r="C87" s="7"/>
      <c r="D87" s="7"/>
      <c r="E87" s="6" t="str">
        <f>IF($A87="","",IFERROR(INDEX('Competitor Register'!$B$2:$B$101,MATCH($D87,'Competitor Register'!$A$2:$A$101,0)),""))</f>
        <v/>
      </c>
      <c r="F87" s="6" t="str">
        <f>IF($A87="","",IFERROR(INDEX('Competitor Register'!$C$2:$C$101,MATCH($D87,'Competitor Register'!$A$2:$A$101,0)),""))</f>
        <v/>
      </c>
      <c r="G87" s="6" t="str">
        <f>IF($A87="","",IFERROR(INDEX('Competitor Register'!$D$2:$D$101,MATCH($D87,'Competitor Register'!$A$2:$A$101,0)),""))</f>
        <v/>
      </c>
      <c r="H87" s="7"/>
      <c r="I87" s="6" t="str">
        <f>IF($A87="","",IFERROR(INDEX('Market Location Map'!$B$2:$B$101,MATCH($H87,'Market Location Map'!$A$2:$A$101,0)),""))</f>
        <v/>
      </c>
      <c r="J87" s="6" t="str">
        <f>IF($A87="","",IFERROR(INDEX('Market Location Map'!$D$2:$D$101,MATCH($H87,'Market Location Map'!$A$2:$A$101,0)),""))</f>
        <v/>
      </c>
      <c r="K87" s="6" t="str">
        <f>IF($A87="","",IFERROR(INDEX('Market Location Map'!$I$2:$I$101,MATCH($H87,'Market Location Map'!$A$2:$A$101,0)),""))</f>
        <v/>
      </c>
      <c r="L87" s="6" t="str">
        <f>IF($A87="","",IFERROR(INDEX('Market Location Map'!$F$2:$F$101,MATCH($H87,'Market Location Map'!$A$2:$A$101,0)),""))</f>
        <v/>
      </c>
      <c r="M87" s="6" t="str">
        <f>IF($A87="","",IF($K87="","No","Yes"))</f>
        <v/>
      </c>
      <c r="N87" s="7"/>
      <c r="O87" s="7"/>
      <c r="P87" s="7"/>
      <c r="Q87" s="7"/>
      <c r="R87" s="7"/>
      <c r="S87" s="7"/>
      <c r="T87" s="7"/>
      <c r="U87" s="6" t="str">
        <f>IF($A87="","",IF($AK87&lt;&gt;"","INVALID INPUT",IF($G87="Unresolved","UNRESOLVED",IF(OR($F87="Discovery intermediary",$F87="Reference entity"),"CONTEXT / REFERENCE ONLY",IF(OR($N87="No",$O87="No"),"EXCLUDED",IF(OR($N87="Unknown",$O87="Unknown"),"UNRESOLVED",IF($P87="No","EXCLUDED",IF($P87="Unknown","UNRESOLVED",IF(AND($AG87&lt;&gt;"",$AH87&lt;&gt;"",$AI87&lt;&gt;""),"ENTERPRISE + MARKET + LOCATION",IF(AND($AG87&lt;&gt;"",$AH87&lt;&gt;""),"ENTERPRISE + MARKET",IF(AND($AG87&lt;&gt;"",$AI87&lt;&gt;""),"ENTERPRISE + LOCATION",IF(AND($AH87&lt;&gt;"",$AI87&lt;&gt;""),"MARKET + LOCATION",IF($AG87&lt;&gt;"","ENTERPRISE",IF($AH87&lt;&gt;"","MARKET",IF($AI87&lt;&gt;"","LOCATION",IF($L87="Unresolved","UNRESOLVED",IF($AJ87="Yes","UNRESOLVED",IF($T87="Yes","CONTEXT / REFERENCE ONLY","EXCLUDED"))))))))))))))))))</f>
        <v/>
      </c>
      <c r="V87" s="6" t="str">
        <f>IF($A87="","",IF($AK87&lt;&gt;"",$AK87,IF($G87="Unresolved","IDENTITY_BOUNDARY_UNRESOLVED",IF(OR($F87="Discovery intermediary",$F87="Reference entity"),"NON_COMMERCIAL_CONTEXT",IF(OR($N87="No",$O87="No"),"NO_COMMERCIAL_SUBSTITUTION",IF(OR($N87="Unknown",$O87="Unknown"),"SUBSTITUTION_EVIDENCE_MISSING",IF($P87="No","SERVICEABILITY_MISMATCH",IF($P87="Unknown","SERVICEABILITY_EVIDENCE_MISSING",IF(AND($U87&lt;&gt;"UNRESOLVED",$U87&lt;&gt;"EXCLUDED",$U87&lt;&gt;"CONTEXT / REFERENCE ONLY",$U87&lt;&gt;"INVALID INPUT",$AJ87="Yes"),"CONFIRMED_LAYER_WITH_OPEN_EVIDENCE",IF(AND($U87&lt;&gt;"UNRESOLVED",$U87&lt;&gt;"EXCLUDED",$U87&lt;&gt;"CONTEXT / REFERENCE ONLY",$U87&lt;&gt;"INVALID INPUT"),"CONFIRMED_LAYER_ASSIGNMENT",IF($L87="Unresolved","MARKET_BOUNDARY_UNRESOLVED",IF($AJ87="Yes","LAYER_EVIDENCE_MISSING",IF($T87="Yes","NO_LAYER_RELEVANCE_CONTEXT","NO_LAYER_RELEVANCE")))))))))))))</f>
        <v/>
      </c>
      <c r="W87" s="6" t="str">
        <f>IF($A87="","",IFERROR(VLOOKUP($V87,'Controlled Vocabulary'!$M$2:$N$18,2,FALSE),"Review the record."))</f>
        <v/>
      </c>
      <c r="X87" s="6" t="str">
        <f>IF($A87="","",IF($AF87="","",IF(COUNTIF($AF$2:$AF$201,$AF87)&gt;1,"DUPLICATE ACTIVE ASSIGNMENT","")))</f>
        <v/>
      </c>
      <c r="Y87" s="7"/>
      <c r="Z87" s="7"/>
      <c r="AA87" s="7"/>
      <c r="AB87" s="7"/>
      <c r="AC87" s="8"/>
      <c r="AD87" s="7"/>
      <c r="AE87" s="7"/>
      <c r="AF87" s="6" t="str">
        <f>IF($A87="","",IF(AND($B87="Active",$D87&lt;&gt;"",$H87&lt;&gt;""),$D87&amp;"|"&amp;$H87,""))</f>
        <v/>
      </c>
      <c r="AG87" s="6" t="str">
        <f>IF($A87="","",IF($Q87="Yes","ENTERPRISE",""))</f>
        <v/>
      </c>
      <c r="AH87" s="6" t="str">
        <f>IF($A87="","",IF(AND($J87&lt;&gt;"",$L87="Resolved",$R87="Yes"),"MARKET",""))</f>
        <v/>
      </c>
      <c r="AI87" s="6" t="str">
        <f>IF($A87="","",IF(AND($K87&lt;&gt;"",$S87="Yes"),"LOCATION",""))</f>
        <v/>
      </c>
      <c r="AJ87" s="6" t="str">
        <f>IF($A87="","",IF(OR($Q87="Unknown",AND($J87&lt;&gt;"",OR($L87="Unresolved",$R87="Unknown")),AND($K87&lt;&gt;"",$S87="Unknown")),"Yes","No"))</f>
        <v/>
      </c>
      <c r="AK87" s="6" t="str">
        <f>IF($A87="","",IF(OR($A87="",$B87="",$D87="",$E87="",$F87="",$G87="",$H87="",$I87="",$L87="",$N87="",$O87="",$P87="",$Q87="",$R87="",$S87="",$T87=""),"INVALID_REQUIRED_INPUT",IF(OR(AND($B87&lt;&gt;"Active",$B87&lt;&gt;"Superseded"),AND($F87&lt;&gt;"Commercial provider",$F87&lt;&gt;"Discovery intermediary",$F87&lt;&gt;"Reference entity"),AND($G87&lt;&gt;"Resolved",$G87&lt;&gt;"Unresolved"),AND($I87&lt;&gt;"Existing",$I87&lt;&gt;"Planned",$I87&lt;&gt;"Inactive"),AND($L87&lt;&gt;"Resolved",$L87&lt;&gt;"Unresolved",$L87&lt;&gt;"Not applicable"),AND($N87&lt;&gt;"Yes",$N87&lt;&gt;"No",$N87&lt;&gt;"Unknown"),AND($O87&lt;&gt;"Yes",$O87&lt;&gt;"No",$O87&lt;&gt;"Unknown"),AND($P87&lt;&gt;"Yes",$P87&lt;&gt;"No",$P87&lt;&gt;"Unknown"),AND($Q87&lt;&gt;"Yes",$Q87&lt;&gt;"No",$Q87&lt;&gt;"Unknown"),AND($R87&lt;&gt;"Yes",$R87&lt;&gt;"No",$R87&lt;&gt;"Unknown"),AND($S87&lt;&gt;"Yes",$S87&lt;&gt;"No",$S87&lt;&gt;"Unknown",$S87&lt;&gt;"Not applicable"),AND($T87&lt;&gt;"Yes",$T87&lt;&gt;"No"),AND($AA87&lt;&gt;"",$AA87&lt;&gt;"Organic",$AA87&lt;&gt;"Local pack / Maps",$AA87&lt;&gt;"Paid search",$AA87&lt;&gt;"Shopping",$AA87&lt;&gt;"AI answer",$AA87&lt;&gt;"Marketplace",$AA87&lt;&gt;"Directory",$AA87&lt;&gt;"Other")),"UNSUPPORTED_CONTROLLED_VALUE",IF(AND($B87="Active",$I87="Inactive"),"INVALID_SCOPE_COMBINATION",IF($X87="DUPLICATE ACTIVE ASSIGNMENT","INVALID_SCOPE_COMBINATION",IF(AND($L87="Not applicable",$R87&lt;&gt;"No"),"INVALID_SCOPE_COMBINATION",IF(AND($M87="No",$S87&lt;&gt;"Not applicable"),"INVALID_LOCATION_EVIDENCE",IF(AND($M87="Yes",$S87="Not applicable"),"INVALID_LOCATION_EVIDENCE",""))))))))</f>
        <v/>
      </c>
    </row>
    <row r="88" spans="1:37">
      <c r="A88" s="7"/>
      <c r="B88" s="7"/>
      <c r="C88" s="7"/>
      <c r="D88" s="7"/>
      <c r="E88" s="6" t="str">
        <f>IF($A88="","",IFERROR(INDEX('Competitor Register'!$B$2:$B$101,MATCH($D88,'Competitor Register'!$A$2:$A$101,0)),""))</f>
        <v/>
      </c>
      <c r="F88" s="6" t="str">
        <f>IF($A88="","",IFERROR(INDEX('Competitor Register'!$C$2:$C$101,MATCH($D88,'Competitor Register'!$A$2:$A$101,0)),""))</f>
        <v/>
      </c>
      <c r="G88" s="6" t="str">
        <f>IF($A88="","",IFERROR(INDEX('Competitor Register'!$D$2:$D$101,MATCH($D88,'Competitor Register'!$A$2:$A$101,0)),""))</f>
        <v/>
      </c>
      <c r="H88" s="7"/>
      <c r="I88" s="6" t="str">
        <f>IF($A88="","",IFERROR(INDEX('Market Location Map'!$B$2:$B$101,MATCH($H88,'Market Location Map'!$A$2:$A$101,0)),""))</f>
        <v/>
      </c>
      <c r="J88" s="6" t="str">
        <f>IF($A88="","",IFERROR(INDEX('Market Location Map'!$D$2:$D$101,MATCH($H88,'Market Location Map'!$A$2:$A$101,0)),""))</f>
        <v/>
      </c>
      <c r="K88" s="6" t="str">
        <f>IF($A88="","",IFERROR(INDEX('Market Location Map'!$I$2:$I$101,MATCH($H88,'Market Location Map'!$A$2:$A$101,0)),""))</f>
        <v/>
      </c>
      <c r="L88" s="6" t="str">
        <f>IF($A88="","",IFERROR(INDEX('Market Location Map'!$F$2:$F$101,MATCH($H88,'Market Location Map'!$A$2:$A$101,0)),""))</f>
        <v/>
      </c>
      <c r="M88" s="6" t="str">
        <f>IF($A88="","",IF($K88="","No","Yes"))</f>
        <v/>
      </c>
      <c r="N88" s="7"/>
      <c r="O88" s="7"/>
      <c r="P88" s="7"/>
      <c r="Q88" s="7"/>
      <c r="R88" s="7"/>
      <c r="S88" s="7"/>
      <c r="T88" s="7"/>
      <c r="U88" s="6" t="str">
        <f>IF($A88="","",IF($AK88&lt;&gt;"","INVALID INPUT",IF($G88="Unresolved","UNRESOLVED",IF(OR($F88="Discovery intermediary",$F88="Reference entity"),"CONTEXT / REFERENCE ONLY",IF(OR($N88="No",$O88="No"),"EXCLUDED",IF(OR($N88="Unknown",$O88="Unknown"),"UNRESOLVED",IF($P88="No","EXCLUDED",IF($P88="Unknown","UNRESOLVED",IF(AND($AG88&lt;&gt;"",$AH88&lt;&gt;"",$AI88&lt;&gt;""),"ENTERPRISE + MARKET + LOCATION",IF(AND($AG88&lt;&gt;"",$AH88&lt;&gt;""),"ENTERPRISE + MARKET",IF(AND($AG88&lt;&gt;"",$AI88&lt;&gt;""),"ENTERPRISE + LOCATION",IF(AND($AH88&lt;&gt;"",$AI88&lt;&gt;""),"MARKET + LOCATION",IF($AG88&lt;&gt;"","ENTERPRISE",IF($AH88&lt;&gt;"","MARKET",IF($AI88&lt;&gt;"","LOCATION",IF($L88="Unresolved","UNRESOLVED",IF($AJ88="Yes","UNRESOLVED",IF($T88="Yes","CONTEXT / REFERENCE ONLY","EXCLUDED"))))))))))))))))))</f>
        <v/>
      </c>
      <c r="V88" s="6" t="str">
        <f>IF($A88="","",IF($AK88&lt;&gt;"",$AK88,IF($G88="Unresolved","IDENTITY_BOUNDARY_UNRESOLVED",IF(OR($F88="Discovery intermediary",$F88="Reference entity"),"NON_COMMERCIAL_CONTEXT",IF(OR($N88="No",$O88="No"),"NO_COMMERCIAL_SUBSTITUTION",IF(OR($N88="Unknown",$O88="Unknown"),"SUBSTITUTION_EVIDENCE_MISSING",IF($P88="No","SERVICEABILITY_MISMATCH",IF($P88="Unknown","SERVICEABILITY_EVIDENCE_MISSING",IF(AND($U88&lt;&gt;"UNRESOLVED",$U88&lt;&gt;"EXCLUDED",$U88&lt;&gt;"CONTEXT / REFERENCE ONLY",$U88&lt;&gt;"INVALID INPUT",$AJ88="Yes"),"CONFIRMED_LAYER_WITH_OPEN_EVIDENCE",IF(AND($U88&lt;&gt;"UNRESOLVED",$U88&lt;&gt;"EXCLUDED",$U88&lt;&gt;"CONTEXT / REFERENCE ONLY",$U88&lt;&gt;"INVALID INPUT"),"CONFIRMED_LAYER_ASSIGNMENT",IF($L88="Unresolved","MARKET_BOUNDARY_UNRESOLVED",IF($AJ88="Yes","LAYER_EVIDENCE_MISSING",IF($T88="Yes","NO_LAYER_RELEVANCE_CONTEXT","NO_LAYER_RELEVANCE")))))))))))))</f>
        <v/>
      </c>
      <c r="W88" s="6" t="str">
        <f>IF($A88="","",IFERROR(VLOOKUP($V88,'Controlled Vocabulary'!$M$2:$N$18,2,FALSE),"Review the record."))</f>
        <v/>
      </c>
      <c r="X88" s="6" t="str">
        <f>IF($A88="","",IF($AF88="","",IF(COUNTIF($AF$2:$AF$201,$AF88)&gt;1,"DUPLICATE ACTIVE ASSIGNMENT","")))</f>
        <v/>
      </c>
      <c r="Y88" s="7"/>
      <c r="Z88" s="7"/>
      <c r="AA88" s="7"/>
      <c r="AB88" s="7"/>
      <c r="AC88" s="8"/>
      <c r="AD88" s="7"/>
      <c r="AE88" s="7"/>
      <c r="AF88" s="6" t="str">
        <f>IF($A88="","",IF(AND($B88="Active",$D88&lt;&gt;"",$H88&lt;&gt;""),$D88&amp;"|"&amp;$H88,""))</f>
        <v/>
      </c>
      <c r="AG88" s="6" t="str">
        <f>IF($A88="","",IF($Q88="Yes","ENTERPRISE",""))</f>
        <v/>
      </c>
      <c r="AH88" s="6" t="str">
        <f>IF($A88="","",IF(AND($J88&lt;&gt;"",$L88="Resolved",$R88="Yes"),"MARKET",""))</f>
        <v/>
      </c>
      <c r="AI88" s="6" t="str">
        <f>IF($A88="","",IF(AND($K88&lt;&gt;"",$S88="Yes"),"LOCATION",""))</f>
        <v/>
      </c>
      <c r="AJ88" s="6" t="str">
        <f>IF($A88="","",IF(OR($Q88="Unknown",AND($J88&lt;&gt;"",OR($L88="Unresolved",$R88="Unknown")),AND($K88&lt;&gt;"",$S88="Unknown")),"Yes","No"))</f>
        <v/>
      </c>
      <c r="AK88" s="6" t="str">
        <f>IF($A88="","",IF(OR($A88="",$B88="",$D88="",$E88="",$F88="",$G88="",$H88="",$I88="",$L88="",$N88="",$O88="",$P88="",$Q88="",$R88="",$S88="",$T88=""),"INVALID_REQUIRED_INPUT",IF(OR(AND($B88&lt;&gt;"Active",$B88&lt;&gt;"Superseded"),AND($F88&lt;&gt;"Commercial provider",$F88&lt;&gt;"Discovery intermediary",$F88&lt;&gt;"Reference entity"),AND($G88&lt;&gt;"Resolved",$G88&lt;&gt;"Unresolved"),AND($I88&lt;&gt;"Existing",$I88&lt;&gt;"Planned",$I88&lt;&gt;"Inactive"),AND($L88&lt;&gt;"Resolved",$L88&lt;&gt;"Unresolved",$L88&lt;&gt;"Not applicable"),AND($N88&lt;&gt;"Yes",$N88&lt;&gt;"No",$N88&lt;&gt;"Unknown"),AND($O88&lt;&gt;"Yes",$O88&lt;&gt;"No",$O88&lt;&gt;"Unknown"),AND($P88&lt;&gt;"Yes",$P88&lt;&gt;"No",$P88&lt;&gt;"Unknown"),AND($Q88&lt;&gt;"Yes",$Q88&lt;&gt;"No",$Q88&lt;&gt;"Unknown"),AND($R88&lt;&gt;"Yes",$R88&lt;&gt;"No",$R88&lt;&gt;"Unknown"),AND($S88&lt;&gt;"Yes",$S88&lt;&gt;"No",$S88&lt;&gt;"Unknown",$S88&lt;&gt;"Not applicable"),AND($T88&lt;&gt;"Yes",$T88&lt;&gt;"No"),AND($AA88&lt;&gt;"",$AA88&lt;&gt;"Organic",$AA88&lt;&gt;"Local pack / Maps",$AA88&lt;&gt;"Paid search",$AA88&lt;&gt;"Shopping",$AA88&lt;&gt;"AI answer",$AA88&lt;&gt;"Marketplace",$AA88&lt;&gt;"Directory",$AA88&lt;&gt;"Other")),"UNSUPPORTED_CONTROLLED_VALUE",IF(AND($B88="Active",$I88="Inactive"),"INVALID_SCOPE_COMBINATION",IF($X88="DUPLICATE ACTIVE ASSIGNMENT","INVALID_SCOPE_COMBINATION",IF(AND($L88="Not applicable",$R88&lt;&gt;"No"),"INVALID_SCOPE_COMBINATION",IF(AND($M88="No",$S88&lt;&gt;"Not applicable"),"INVALID_LOCATION_EVIDENCE",IF(AND($M88="Yes",$S88="Not applicable"),"INVALID_LOCATION_EVIDENCE",""))))))))</f>
        <v/>
      </c>
    </row>
    <row r="89" spans="1:37">
      <c r="A89" s="7"/>
      <c r="B89" s="7"/>
      <c r="C89" s="7"/>
      <c r="D89" s="7"/>
      <c r="E89" s="6" t="str">
        <f>IF($A89="","",IFERROR(INDEX('Competitor Register'!$B$2:$B$101,MATCH($D89,'Competitor Register'!$A$2:$A$101,0)),""))</f>
        <v/>
      </c>
      <c r="F89" s="6" t="str">
        <f>IF($A89="","",IFERROR(INDEX('Competitor Register'!$C$2:$C$101,MATCH($D89,'Competitor Register'!$A$2:$A$101,0)),""))</f>
        <v/>
      </c>
      <c r="G89" s="6" t="str">
        <f>IF($A89="","",IFERROR(INDEX('Competitor Register'!$D$2:$D$101,MATCH($D89,'Competitor Register'!$A$2:$A$101,0)),""))</f>
        <v/>
      </c>
      <c r="H89" s="7"/>
      <c r="I89" s="6" t="str">
        <f>IF($A89="","",IFERROR(INDEX('Market Location Map'!$B$2:$B$101,MATCH($H89,'Market Location Map'!$A$2:$A$101,0)),""))</f>
        <v/>
      </c>
      <c r="J89" s="6" t="str">
        <f>IF($A89="","",IFERROR(INDEX('Market Location Map'!$D$2:$D$101,MATCH($H89,'Market Location Map'!$A$2:$A$101,0)),""))</f>
        <v/>
      </c>
      <c r="K89" s="6" t="str">
        <f>IF($A89="","",IFERROR(INDEX('Market Location Map'!$I$2:$I$101,MATCH($H89,'Market Location Map'!$A$2:$A$101,0)),""))</f>
        <v/>
      </c>
      <c r="L89" s="6" t="str">
        <f>IF($A89="","",IFERROR(INDEX('Market Location Map'!$F$2:$F$101,MATCH($H89,'Market Location Map'!$A$2:$A$101,0)),""))</f>
        <v/>
      </c>
      <c r="M89" s="6" t="str">
        <f>IF($A89="","",IF($K89="","No","Yes"))</f>
        <v/>
      </c>
      <c r="N89" s="7"/>
      <c r="O89" s="7"/>
      <c r="P89" s="7"/>
      <c r="Q89" s="7"/>
      <c r="R89" s="7"/>
      <c r="S89" s="7"/>
      <c r="T89" s="7"/>
      <c r="U89" s="6" t="str">
        <f>IF($A89="","",IF($AK89&lt;&gt;"","INVALID INPUT",IF($G89="Unresolved","UNRESOLVED",IF(OR($F89="Discovery intermediary",$F89="Reference entity"),"CONTEXT / REFERENCE ONLY",IF(OR($N89="No",$O89="No"),"EXCLUDED",IF(OR($N89="Unknown",$O89="Unknown"),"UNRESOLVED",IF($P89="No","EXCLUDED",IF($P89="Unknown","UNRESOLVED",IF(AND($AG89&lt;&gt;"",$AH89&lt;&gt;"",$AI89&lt;&gt;""),"ENTERPRISE + MARKET + LOCATION",IF(AND($AG89&lt;&gt;"",$AH89&lt;&gt;""),"ENTERPRISE + MARKET",IF(AND($AG89&lt;&gt;"",$AI89&lt;&gt;""),"ENTERPRISE + LOCATION",IF(AND($AH89&lt;&gt;"",$AI89&lt;&gt;""),"MARKET + LOCATION",IF($AG89&lt;&gt;"","ENTERPRISE",IF($AH89&lt;&gt;"","MARKET",IF($AI89&lt;&gt;"","LOCATION",IF($L89="Unresolved","UNRESOLVED",IF($AJ89="Yes","UNRESOLVED",IF($T89="Yes","CONTEXT / REFERENCE ONLY","EXCLUDED"))))))))))))))))))</f>
        <v/>
      </c>
      <c r="V89" s="6" t="str">
        <f>IF($A89="","",IF($AK89&lt;&gt;"",$AK89,IF($G89="Unresolved","IDENTITY_BOUNDARY_UNRESOLVED",IF(OR($F89="Discovery intermediary",$F89="Reference entity"),"NON_COMMERCIAL_CONTEXT",IF(OR($N89="No",$O89="No"),"NO_COMMERCIAL_SUBSTITUTION",IF(OR($N89="Unknown",$O89="Unknown"),"SUBSTITUTION_EVIDENCE_MISSING",IF($P89="No","SERVICEABILITY_MISMATCH",IF($P89="Unknown","SERVICEABILITY_EVIDENCE_MISSING",IF(AND($U89&lt;&gt;"UNRESOLVED",$U89&lt;&gt;"EXCLUDED",$U89&lt;&gt;"CONTEXT / REFERENCE ONLY",$U89&lt;&gt;"INVALID INPUT",$AJ89="Yes"),"CONFIRMED_LAYER_WITH_OPEN_EVIDENCE",IF(AND($U89&lt;&gt;"UNRESOLVED",$U89&lt;&gt;"EXCLUDED",$U89&lt;&gt;"CONTEXT / REFERENCE ONLY",$U89&lt;&gt;"INVALID INPUT"),"CONFIRMED_LAYER_ASSIGNMENT",IF($L89="Unresolved","MARKET_BOUNDARY_UNRESOLVED",IF($AJ89="Yes","LAYER_EVIDENCE_MISSING",IF($T89="Yes","NO_LAYER_RELEVANCE_CONTEXT","NO_LAYER_RELEVANCE")))))))))))))</f>
        <v/>
      </c>
      <c r="W89" s="6" t="str">
        <f>IF($A89="","",IFERROR(VLOOKUP($V89,'Controlled Vocabulary'!$M$2:$N$18,2,FALSE),"Review the record."))</f>
        <v/>
      </c>
      <c r="X89" s="6" t="str">
        <f>IF($A89="","",IF($AF89="","",IF(COUNTIF($AF$2:$AF$201,$AF89)&gt;1,"DUPLICATE ACTIVE ASSIGNMENT","")))</f>
        <v/>
      </c>
      <c r="Y89" s="7"/>
      <c r="Z89" s="7"/>
      <c r="AA89" s="7"/>
      <c r="AB89" s="7"/>
      <c r="AC89" s="8"/>
      <c r="AD89" s="7"/>
      <c r="AE89" s="7"/>
      <c r="AF89" s="6" t="str">
        <f>IF($A89="","",IF(AND($B89="Active",$D89&lt;&gt;"",$H89&lt;&gt;""),$D89&amp;"|"&amp;$H89,""))</f>
        <v/>
      </c>
      <c r="AG89" s="6" t="str">
        <f>IF($A89="","",IF($Q89="Yes","ENTERPRISE",""))</f>
        <v/>
      </c>
      <c r="AH89" s="6" t="str">
        <f>IF($A89="","",IF(AND($J89&lt;&gt;"",$L89="Resolved",$R89="Yes"),"MARKET",""))</f>
        <v/>
      </c>
      <c r="AI89" s="6" t="str">
        <f>IF($A89="","",IF(AND($K89&lt;&gt;"",$S89="Yes"),"LOCATION",""))</f>
        <v/>
      </c>
      <c r="AJ89" s="6" t="str">
        <f>IF($A89="","",IF(OR($Q89="Unknown",AND($J89&lt;&gt;"",OR($L89="Unresolved",$R89="Unknown")),AND($K89&lt;&gt;"",$S89="Unknown")),"Yes","No"))</f>
        <v/>
      </c>
      <c r="AK89" s="6" t="str">
        <f>IF($A89="","",IF(OR($A89="",$B89="",$D89="",$E89="",$F89="",$G89="",$H89="",$I89="",$L89="",$N89="",$O89="",$P89="",$Q89="",$R89="",$S89="",$T89=""),"INVALID_REQUIRED_INPUT",IF(OR(AND($B89&lt;&gt;"Active",$B89&lt;&gt;"Superseded"),AND($F89&lt;&gt;"Commercial provider",$F89&lt;&gt;"Discovery intermediary",$F89&lt;&gt;"Reference entity"),AND($G89&lt;&gt;"Resolved",$G89&lt;&gt;"Unresolved"),AND($I89&lt;&gt;"Existing",$I89&lt;&gt;"Planned",$I89&lt;&gt;"Inactive"),AND($L89&lt;&gt;"Resolved",$L89&lt;&gt;"Unresolved",$L89&lt;&gt;"Not applicable"),AND($N89&lt;&gt;"Yes",$N89&lt;&gt;"No",$N89&lt;&gt;"Unknown"),AND($O89&lt;&gt;"Yes",$O89&lt;&gt;"No",$O89&lt;&gt;"Unknown"),AND($P89&lt;&gt;"Yes",$P89&lt;&gt;"No",$P89&lt;&gt;"Unknown"),AND($Q89&lt;&gt;"Yes",$Q89&lt;&gt;"No",$Q89&lt;&gt;"Unknown"),AND($R89&lt;&gt;"Yes",$R89&lt;&gt;"No",$R89&lt;&gt;"Unknown"),AND($S89&lt;&gt;"Yes",$S89&lt;&gt;"No",$S89&lt;&gt;"Unknown",$S89&lt;&gt;"Not applicable"),AND($T89&lt;&gt;"Yes",$T89&lt;&gt;"No"),AND($AA89&lt;&gt;"",$AA89&lt;&gt;"Organic",$AA89&lt;&gt;"Local pack / Maps",$AA89&lt;&gt;"Paid search",$AA89&lt;&gt;"Shopping",$AA89&lt;&gt;"AI answer",$AA89&lt;&gt;"Marketplace",$AA89&lt;&gt;"Directory",$AA89&lt;&gt;"Other")),"UNSUPPORTED_CONTROLLED_VALUE",IF(AND($B89="Active",$I89="Inactive"),"INVALID_SCOPE_COMBINATION",IF($X89="DUPLICATE ACTIVE ASSIGNMENT","INVALID_SCOPE_COMBINATION",IF(AND($L89="Not applicable",$R89&lt;&gt;"No"),"INVALID_SCOPE_COMBINATION",IF(AND($M89="No",$S89&lt;&gt;"Not applicable"),"INVALID_LOCATION_EVIDENCE",IF(AND($M89="Yes",$S89="Not applicable"),"INVALID_LOCATION_EVIDENCE",""))))))))</f>
        <v/>
      </c>
    </row>
    <row r="90" spans="1:37">
      <c r="A90" s="7"/>
      <c r="B90" s="7"/>
      <c r="C90" s="7"/>
      <c r="D90" s="7"/>
      <c r="E90" s="6" t="str">
        <f>IF($A90="","",IFERROR(INDEX('Competitor Register'!$B$2:$B$101,MATCH($D90,'Competitor Register'!$A$2:$A$101,0)),""))</f>
        <v/>
      </c>
      <c r="F90" s="6" t="str">
        <f>IF($A90="","",IFERROR(INDEX('Competitor Register'!$C$2:$C$101,MATCH($D90,'Competitor Register'!$A$2:$A$101,0)),""))</f>
        <v/>
      </c>
      <c r="G90" s="6" t="str">
        <f>IF($A90="","",IFERROR(INDEX('Competitor Register'!$D$2:$D$101,MATCH($D90,'Competitor Register'!$A$2:$A$101,0)),""))</f>
        <v/>
      </c>
      <c r="H90" s="7"/>
      <c r="I90" s="6" t="str">
        <f>IF($A90="","",IFERROR(INDEX('Market Location Map'!$B$2:$B$101,MATCH($H90,'Market Location Map'!$A$2:$A$101,0)),""))</f>
        <v/>
      </c>
      <c r="J90" s="6" t="str">
        <f>IF($A90="","",IFERROR(INDEX('Market Location Map'!$D$2:$D$101,MATCH($H90,'Market Location Map'!$A$2:$A$101,0)),""))</f>
        <v/>
      </c>
      <c r="K90" s="6" t="str">
        <f>IF($A90="","",IFERROR(INDEX('Market Location Map'!$I$2:$I$101,MATCH($H90,'Market Location Map'!$A$2:$A$101,0)),""))</f>
        <v/>
      </c>
      <c r="L90" s="6" t="str">
        <f>IF($A90="","",IFERROR(INDEX('Market Location Map'!$F$2:$F$101,MATCH($H90,'Market Location Map'!$A$2:$A$101,0)),""))</f>
        <v/>
      </c>
      <c r="M90" s="6" t="str">
        <f>IF($A90="","",IF($K90="","No","Yes"))</f>
        <v/>
      </c>
      <c r="N90" s="7"/>
      <c r="O90" s="7"/>
      <c r="P90" s="7"/>
      <c r="Q90" s="7"/>
      <c r="R90" s="7"/>
      <c r="S90" s="7"/>
      <c r="T90" s="7"/>
      <c r="U90" s="6" t="str">
        <f>IF($A90="","",IF($AK90&lt;&gt;"","INVALID INPUT",IF($G90="Unresolved","UNRESOLVED",IF(OR($F90="Discovery intermediary",$F90="Reference entity"),"CONTEXT / REFERENCE ONLY",IF(OR($N90="No",$O90="No"),"EXCLUDED",IF(OR($N90="Unknown",$O90="Unknown"),"UNRESOLVED",IF($P90="No","EXCLUDED",IF($P90="Unknown","UNRESOLVED",IF(AND($AG90&lt;&gt;"",$AH90&lt;&gt;"",$AI90&lt;&gt;""),"ENTERPRISE + MARKET + LOCATION",IF(AND($AG90&lt;&gt;"",$AH90&lt;&gt;""),"ENTERPRISE + MARKET",IF(AND($AG90&lt;&gt;"",$AI90&lt;&gt;""),"ENTERPRISE + LOCATION",IF(AND($AH90&lt;&gt;"",$AI90&lt;&gt;""),"MARKET + LOCATION",IF($AG90&lt;&gt;"","ENTERPRISE",IF($AH90&lt;&gt;"","MARKET",IF($AI90&lt;&gt;"","LOCATION",IF($L90="Unresolved","UNRESOLVED",IF($AJ90="Yes","UNRESOLVED",IF($T90="Yes","CONTEXT / REFERENCE ONLY","EXCLUDED"))))))))))))))))))</f>
        <v/>
      </c>
      <c r="V90" s="6" t="str">
        <f>IF($A90="","",IF($AK90&lt;&gt;"",$AK90,IF($G90="Unresolved","IDENTITY_BOUNDARY_UNRESOLVED",IF(OR($F90="Discovery intermediary",$F90="Reference entity"),"NON_COMMERCIAL_CONTEXT",IF(OR($N90="No",$O90="No"),"NO_COMMERCIAL_SUBSTITUTION",IF(OR($N90="Unknown",$O90="Unknown"),"SUBSTITUTION_EVIDENCE_MISSING",IF($P90="No","SERVICEABILITY_MISMATCH",IF($P90="Unknown","SERVICEABILITY_EVIDENCE_MISSING",IF(AND($U90&lt;&gt;"UNRESOLVED",$U90&lt;&gt;"EXCLUDED",$U90&lt;&gt;"CONTEXT / REFERENCE ONLY",$U90&lt;&gt;"INVALID INPUT",$AJ90="Yes"),"CONFIRMED_LAYER_WITH_OPEN_EVIDENCE",IF(AND($U90&lt;&gt;"UNRESOLVED",$U90&lt;&gt;"EXCLUDED",$U90&lt;&gt;"CONTEXT / REFERENCE ONLY",$U90&lt;&gt;"INVALID INPUT"),"CONFIRMED_LAYER_ASSIGNMENT",IF($L90="Unresolved","MARKET_BOUNDARY_UNRESOLVED",IF($AJ90="Yes","LAYER_EVIDENCE_MISSING",IF($T90="Yes","NO_LAYER_RELEVANCE_CONTEXT","NO_LAYER_RELEVANCE")))))))))))))</f>
        <v/>
      </c>
      <c r="W90" s="6" t="str">
        <f>IF($A90="","",IFERROR(VLOOKUP($V90,'Controlled Vocabulary'!$M$2:$N$18,2,FALSE),"Review the record."))</f>
        <v/>
      </c>
      <c r="X90" s="6" t="str">
        <f>IF($A90="","",IF($AF90="","",IF(COUNTIF($AF$2:$AF$201,$AF90)&gt;1,"DUPLICATE ACTIVE ASSIGNMENT","")))</f>
        <v/>
      </c>
      <c r="Y90" s="7"/>
      <c r="Z90" s="7"/>
      <c r="AA90" s="7"/>
      <c r="AB90" s="7"/>
      <c r="AC90" s="8"/>
      <c r="AD90" s="7"/>
      <c r="AE90" s="7"/>
      <c r="AF90" s="6" t="str">
        <f>IF($A90="","",IF(AND($B90="Active",$D90&lt;&gt;"",$H90&lt;&gt;""),$D90&amp;"|"&amp;$H90,""))</f>
        <v/>
      </c>
      <c r="AG90" s="6" t="str">
        <f>IF($A90="","",IF($Q90="Yes","ENTERPRISE",""))</f>
        <v/>
      </c>
      <c r="AH90" s="6" t="str">
        <f>IF($A90="","",IF(AND($J90&lt;&gt;"",$L90="Resolved",$R90="Yes"),"MARKET",""))</f>
        <v/>
      </c>
      <c r="AI90" s="6" t="str">
        <f>IF($A90="","",IF(AND($K90&lt;&gt;"",$S90="Yes"),"LOCATION",""))</f>
        <v/>
      </c>
      <c r="AJ90" s="6" t="str">
        <f>IF($A90="","",IF(OR($Q90="Unknown",AND($J90&lt;&gt;"",OR($L90="Unresolved",$R90="Unknown")),AND($K90&lt;&gt;"",$S90="Unknown")),"Yes","No"))</f>
        <v/>
      </c>
      <c r="AK90" s="6" t="str">
        <f>IF($A90="","",IF(OR($A90="",$B90="",$D90="",$E90="",$F90="",$G90="",$H90="",$I90="",$L90="",$N90="",$O90="",$P90="",$Q90="",$R90="",$S90="",$T90=""),"INVALID_REQUIRED_INPUT",IF(OR(AND($B90&lt;&gt;"Active",$B90&lt;&gt;"Superseded"),AND($F90&lt;&gt;"Commercial provider",$F90&lt;&gt;"Discovery intermediary",$F90&lt;&gt;"Reference entity"),AND($G90&lt;&gt;"Resolved",$G90&lt;&gt;"Unresolved"),AND($I90&lt;&gt;"Existing",$I90&lt;&gt;"Planned",$I90&lt;&gt;"Inactive"),AND($L90&lt;&gt;"Resolved",$L90&lt;&gt;"Unresolved",$L90&lt;&gt;"Not applicable"),AND($N90&lt;&gt;"Yes",$N90&lt;&gt;"No",$N90&lt;&gt;"Unknown"),AND($O90&lt;&gt;"Yes",$O90&lt;&gt;"No",$O90&lt;&gt;"Unknown"),AND($P90&lt;&gt;"Yes",$P90&lt;&gt;"No",$P90&lt;&gt;"Unknown"),AND($Q90&lt;&gt;"Yes",$Q90&lt;&gt;"No",$Q90&lt;&gt;"Unknown"),AND($R90&lt;&gt;"Yes",$R90&lt;&gt;"No",$R90&lt;&gt;"Unknown"),AND($S90&lt;&gt;"Yes",$S90&lt;&gt;"No",$S90&lt;&gt;"Unknown",$S90&lt;&gt;"Not applicable"),AND($T90&lt;&gt;"Yes",$T90&lt;&gt;"No"),AND($AA90&lt;&gt;"",$AA90&lt;&gt;"Organic",$AA90&lt;&gt;"Local pack / Maps",$AA90&lt;&gt;"Paid search",$AA90&lt;&gt;"Shopping",$AA90&lt;&gt;"AI answer",$AA90&lt;&gt;"Marketplace",$AA90&lt;&gt;"Directory",$AA90&lt;&gt;"Other")),"UNSUPPORTED_CONTROLLED_VALUE",IF(AND($B90="Active",$I90="Inactive"),"INVALID_SCOPE_COMBINATION",IF($X90="DUPLICATE ACTIVE ASSIGNMENT","INVALID_SCOPE_COMBINATION",IF(AND($L90="Not applicable",$R90&lt;&gt;"No"),"INVALID_SCOPE_COMBINATION",IF(AND($M90="No",$S90&lt;&gt;"Not applicable"),"INVALID_LOCATION_EVIDENCE",IF(AND($M90="Yes",$S90="Not applicable"),"INVALID_LOCATION_EVIDENCE",""))))))))</f>
        <v/>
      </c>
    </row>
    <row r="91" spans="1:37">
      <c r="A91" s="7"/>
      <c r="B91" s="7"/>
      <c r="C91" s="7"/>
      <c r="D91" s="7"/>
      <c r="E91" s="6" t="str">
        <f>IF($A91="","",IFERROR(INDEX('Competitor Register'!$B$2:$B$101,MATCH($D91,'Competitor Register'!$A$2:$A$101,0)),""))</f>
        <v/>
      </c>
      <c r="F91" s="6" t="str">
        <f>IF($A91="","",IFERROR(INDEX('Competitor Register'!$C$2:$C$101,MATCH($D91,'Competitor Register'!$A$2:$A$101,0)),""))</f>
        <v/>
      </c>
      <c r="G91" s="6" t="str">
        <f>IF($A91="","",IFERROR(INDEX('Competitor Register'!$D$2:$D$101,MATCH($D91,'Competitor Register'!$A$2:$A$101,0)),""))</f>
        <v/>
      </c>
      <c r="H91" s="7"/>
      <c r="I91" s="6" t="str">
        <f>IF($A91="","",IFERROR(INDEX('Market Location Map'!$B$2:$B$101,MATCH($H91,'Market Location Map'!$A$2:$A$101,0)),""))</f>
        <v/>
      </c>
      <c r="J91" s="6" t="str">
        <f>IF($A91="","",IFERROR(INDEX('Market Location Map'!$D$2:$D$101,MATCH($H91,'Market Location Map'!$A$2:$A$101,0)),""))</f>
        <v/>
      </c>
      <c r="K91" s="6" t="str">
        <f>IF($A91="","",IFERROR(INDEX('Market Location Map'!$I$2:$I$101,MATCH($H91,'Market Location Map'!$A$2:$A$101,0)),""))</f>
        <v/>
      </c>
      <c r="L91" s="6" t="str">
        <f>IF($A91="","",IFERROR(INDEX('Market Location Map'!$F$2:$F$101,MATCH($H91,'Market Location Map'!$A$2:$A$101,0)),""))</f>
        <v/>
      </c>
      <c r="M91" s="6" t="str">
        <f>IF($A91="","",IF($K91="","No","Yes"))</f>
        <v/>
      </c>
      <c r="N91" s="7"/>
      <c r="O91" s="7"/>
      <c r="P91" s="7"/>
      <c r="Q91" s="7"/>
      <c r="R91" s="7"/>
      <c r="S91" s="7"/>
      <c r="T91" s="7"/>
      <c r="U91" s="6" t="str">
        <f>IF($A91="","",IF($AK91&lt;&gt;"","INVALID INPUT",IF($G91="Unresolved","UNRESOLVED",IF(OR($F91="Discovery intermediary",$F91="Reference entity"),"CONTEXT / REFERENCE ONLY",IF(OR($N91="No",$O91="No"),"EXCLUDED",IF(OR($N91="Unknown",$O91="Unknown"),"UNRESOLVED",IF($P91="No","EXCLUDED",IF($P91="Unknown","UNRESOLVED",IF(AND($AG91&lt;&gt;"",$AH91&lt;&gt;"",$AI91&lt;&gt;""),"ENTERPRISE + MARKET + LOCATION",IF(AND($AG91&lt;&gt;"",$AH91&lt;&gt;""),"ENTERPRISE + MARKET",IF(AND($AG91&lt;&gt;"",$AI91&lt;&gt;""),"ENTERPRISE + LOCATION",IF(AND($AH91&lt;&gt;"",$AI91&lt;&gt;""),"MARKET + LOCATION",IF($AG91&lt;&gt;"","ENTERPRISE",IF($AH91&lt;&gt;"","MARKET",IF($AI91&lt;&gt;"","LOCATION",IF($L91="Unresolved","UNRESOLVED",IF($AJ91="Yes","UNRESOLVED",IF($T91="Yes","CONTEXT / REFERENCE ONLY","EXCLUDED"))))))))))))))))))</f>
        <v/>
      </c>
      <c r="V91" s="6" t="str">
        <f>IF($A91="","",IF($AK91&lt;&gt;"",$AK91,IF($G91="Unresolved","IDENTITY_BOUNDARY_UNRESOLVED",IF(OR($F91="Discovery intermediary",$F91="Reference entity"),"NON_COMMERCIAL_CONTEXT",IF(OR($N91="No",$O91="No"),"NO_COMMERCIAL_SUBSTITUTION",IF(OR($N91="Unknown",$O91="Unknown"),"SUBSTITUTION_EVIDENCE_MISSING",IF($P91="No","SERVICEABILITY_MISMATCH",IF($P91="Unknown","SERVICEABILITY_EVIDENCE_MISSING",IF(AND($U91&lt;&gt;"UNRESOLVED",$U91&lt;&gt;"EXCLUDED",$U91&lt;&gt;"CONTEXT / REFERENCE ONLY",$U91&lt;&gt;"INVALID INPUT",$AJ91="Yes"),"CONFIRMED_LAYER_WITH_OPEN_EVIDENCE",IF(AND($U91&lt;&gt;"UNRESOLVED",$U91&lt;&gt;"EXCLUDED",$U91&lt;&gt;"CONTEXT / REFERENCE ONLY",$U91&lt;&gt;"INVALID INPUT"),"CONFIRMED_LAYER_ASSIGNMENT",IF($L91="Unresolved","MARKET_BOUNDARY_UNRESOLVED",IF($AJ91="Yes","LAYER_EVIDENCE_MISSING",IF($T91="Yes","NO_LAYER_RELEVANCE_CONTEXT","NO_LAYER_RELEVANCE")))))))))))))</f>
        <v/>
      </c>
      <c r="W91" s="6" t="str">
        <f>IF($A91="","",IFERROR(VLOOKUP($V91,'Controlled Vocabulary'!$M$2:$N$18,2,FALSE),"Review the record."))</f>
        <v/>
      </c>
      <c r="X91" s="6" t="str">
        <f>IF($A91="","",IF($AF91="","",IF(COUNTIF($AF$2:$AF$201,$AF91)&gt;1,"DUPLICATE ACTIVE ASSIGNMENT","")))</f>
        <v/>
      </c>
      <c r="Y91" s="7"/>
      <c r="Z91" s="7"/>
      <c r="AA91" s="7"/>
      <c r="AB91" s="7"/>
      <c r="AC91" s="8"/>
      <c r="AD91" s="7"/>
      <c r="AE91" s="7"/>
      <c r="AF91" s="6" t="str">
        <f>IF($A91="","",IF(AND($B91="Active",$D91&lt;&gt;"",$H91&lt;&gt;""),$D91&amp;"|"&amp;$H91,""))</f>
        <v/>
      </c>
      <c r="AG91" s="6" t="str">
        <f>IF($A91="","",IF($Q91="Yes","ENTERPRISE",""))</f>
        <v/>
      </c>
      <c r="AH91" s="6" t="str">
        <f>IF($A91="","",IF(AND($J91&lt;&gt;"",$L91="Resolved",$R91="Yes"),"MARKET",""))</f>
        <v/>
      </c>
      <c r="AI91" s="6" t="str">
        <f>IF($A91="","",IF(AND($K91&lt;&gt;"",$S91="Yes"),"LOCATION",""))</f>
        <v/>
      </c>
      <c r="AJ91" s="6" t="str">
        <f>IF($A91="","",IF(OR($Q91="Unknown",AND($J91&lt;&gt;"",OR($L91="Unresolved",$R91="Unknown")),AND($K91&lt;&gt;"",$S91="Unknown")),"Yes","No"))</f>
        <v/>
      </c>
      <c r="AK91" s="6" t="str">
        <f>IF($A91="","",IF(OR($A91="",$B91="",$D91="",$E91="",$F91="",$G91="",$H91="",$I91="",$L91="",$N91="",$O91="",$P91="",$Q91="",$R91="",$S91="",$T91=""),"INVALID_REQUIRED_INPUT",IF(OR(AND($B91&lt;&gt;"Active",$B91&lt;&gt;"Superseded"),AND($F91&lt;&gt;"Commercial provider",$F91&lt;&gt;"Discovery intermediary",$F91&lt;&gt;"Reference entity"),AND($G91&lt;&gt;"Resolved",$G91&lt;&gt;"Unresolved"),AND($I91&lt;&gt;"Existing",$I91&lt;&gt;"Planned",$I91&lt;&gt;"Inactive"),AND($L91&lt;&gt;"Resolved",$L91&lt;&gt;"Unresolved",$L91&lt;&gt;"Not applicable"),AND($N91&lt;&gt;"Yes",$N91&lt;&gt;"No",$N91&lt;&gt;"Unknown"),AND($O91&lt;&gt;"Yes",$O91&lt;&gt;"No",$O91&lt;&gt;"Unknown"),AND($P91&lt;&gt;"Yes",$P91&lt;&gt;"No",$P91&lt;&gt;"Unknown"),AND($Q91&lt;&gt;"Yes",$Q91&lt;&gt;"No",$Q91&lt;&gt;"Unknown"),AND($R91&lt;&gt;"Yes",$R91&lt;&gt;"No",$R91&lt;&gt;"Unknown"),AND($S91&lt;&gt;"Yes",$S91&lt;&gt;"No",$S91&lt;&gt;"Unknown",$S91&lt;&gt;"Not applicable"),AND($T91&lt;&gt;"Yes",$T91&lt;&gt;"No"),AND($AA91&lt;&gt;"",$AA91&lt;&gt;"Organic",$AA91&lt;&gt;"Local pack / Maps",$AA91&lt;&gt;"Paid search",$AA91&lt;&gt;"Shopping",$AA91&lt;&gt;"AI answer",$AA91&lt;&gt;"Marketplace",$AA91&lt;&gt;"Directory",$AA91&lt;&gt;"Other")),"UNSUPPORTED_CONTROLLED_VALUE",IF(AND($B91="Active",$I91="Inactive"),"INVALID_SCOPE_COMBINATION",IF($X91="DUPLICATE ACTIVE ASSIGNMENT","INVALID_SCOPE_COMBINATION",IF(AND($L91="Not applicable",$R91&lt;&gt;"No"),"INVALID_SCOPE_COMBINATION",IF(AND($M91="No",$S91&lt;&gt;"Not applicable"),"INVALID_LOCATION_EVIDENCE",IF(AND($M91="Yes",$S91="Not applicable"),"INVALID_LOCATION_EVIDENCE",""))))))))</f>
        <v/>
      </c>
    </row>
    <row r="92" spans="1:37">
      <c r="A92" s="7"/>
      <c r="B92" s="7"/>
      <c r="C92" s="7"/>
      <c r="D92" s="7"/>
      <c r="E92" s="6" t="str">
        <f>IF($A92="","",IFERROR(INDEX('Competitor Register'!$B$2:$B$101,MATCH($D92,'Competitor Register'!$A$2:$A$101,0)),""))</f>
        <v/>
      </c>
      <c r="F92" s="6" t="str">
        <f>IF($A92="","",IFERROR(INDEX('Competitor Register'!$C$2:$C$101,MATCH($D92,'Competitor Register'!$A$2:$A$101,0)),""))</f>
        <v/>
      </c>
      <c r="G92" s="6" t="str">
        <f>IF($A92="","",IFERROR(INDEX('Competitor Register'!$D$2:$D$101,MATCH($D92,'Competitor Register'!$A$2:$A$101,0)),""))</f>
        <v/>
      </c>
      <c r="H92" s="7"/>
      <c r="I92" s="6" t="str">
        <f>IF($A92="","",IFERROR(INDEX('Market Location Map'!$B$2:$B$101,MATCH($H92,'Market Location Map'!$A$2:$A$101,0)),""))</f>
        <v/>
      </c>
      <c r="J92" s="6" t="str">
        <f>IF($A92="","",IFERROR(INDEX('Market Location Map'!$D$2:$D$101,MATCH($H92,'Market Location Map'!$A$2:$A$101,0)),""))</f>
        <v/>
      </c>
      <c r="K92" s="6" t="str">
        <f>IF($A92="","",IFERROR(INDEX('Market Location Map'!$I$2:$I$101,MATCH($H92,'Market Location Map'!$A$2:$A$101,0)),""))</f>
        <v/>
      </c>
      <c r="L92" s="6" t="str">
        <f>IF($A92="","",IFERROR(INDEX('Market Location Map'!$F$2:$F$101,MATCH($H92,'Market Location Map'!$A$2:$A$101,0)),""))</f>
        <v/>
      </c>
      <c r="M92" s="6" t="str">
        <f>IF($A92="","",IF($K92="","No","Yes"))</f>
        <v/>
      </c>
      <c r="N92" s="7"/>
      <c r="O92" s="7"/>
      <c r="P92" s="7"/>
      <c r="Q92" s="7"/>
      <c r="R92" s="7"/>
      <c r="S92" s="7"/>
      <c r="T92" s="7"/>
      <c r="U92" s="6" t="str">
        <f>IF($A92="","",IF($AK92&lt;&gt;"","INVALID INPUT",IF($G92="Unresolved","UNRESOLVED",IF(OR($F92="Discovery intermediary",$F92="Reference entity"),"CONTEXT / REFERENCE ONLY",IF(OR($N92="No",$O92="No"),"EXCLUDED",IF(OR($N92="Unknown",$O92="Unknown"),"UNRESOLVED",IF($P92="No","EXCLUDED",IF($P92="Unknown","UNRESOLVED",IF(AND($AG92&lt;&gt;"",$AH92&lt;&gt;"",$AI92&lt;&gt;""),"ENTERPRISE + MARKET + LOCATION",IF(AND($AG92&lt;&gt;"",$AH92&lt;&gt;""),"ENTERPRISE + MARKET",IF(AND($AG92&lt;&gt;"",$AI92&lt;&gt;""),"ENTERPRISE + LOCATION",IF(AND($AH92&lt;&gt;"",$AI92&lt;&gt;""),"MARKET + LOCATION",IF($AG92&lt;&gt;"","ENTERPRISE",IF($AH92&lt;&gt;"","MARKET",IF($AI92&lt;&gt;"","LOCATION",IF($L92="Unresolved","UNRESOLVED",IF($AJ92="Yes","UNRESOLVED",IF($T92="Yes","CONTEXT / REFERENCE ONLY","EXCLUDED"))))))))))))))))))</f>
        <v/>
      </c>
      <c r="V92" s="6" t="str">
        <f>IF($A92="","",IF($AK92&lt;&gt;"",$AK92,IF($G92="Unresolved","IDENTITY_BOUNDARY_UNRESOLVED",IF(OR($F92="Discovery intermediary",$F92="Reference entity"),"NON_COMMERCIAL_CONTEXT",IF(OR($N92="No",$O92="No"),"NO_COMMERCIAL_SUBSTITUTION",IF(OR($N92="Unknown",$O92="Unknown"),"SUBSTITUTION_EVIDENCE_MISSING",IF($P92="No","SERVICEABILITY_MISMATCH",IF($P92="Unknown","SERVICEABILITY_EVIDENCE_MISSING",IF(AND($U92&lt;&gt;"UNRESOLVED",$U92&lt;&gt;"EXCLUDED",$U92&lt;&gt;"CONTEXT / REFERENCE ONLY",$U92&lt;&gt;"INVALID INPUT",$AJ92="Yes"),"CONFIRMED_LAYER_WITH_OPEN_EVIDENCE",IF(AND($U92&lt;&gt;"UNRESOLVED",$U92&lt;&gt;"EXCLUDED",$U92&lt;&gt;"CONTEXT / REFERENCE ONLY",$U92&lt;&gt;"INVALID INPUT"),"CONFIRMED_LAYER_ASSIGNMENT",IF($L92="Unresolved","MARKET_BOUNDARY_UNRESOLVED",IF($AJ92="Yes","LAYER_EVIDENCE_MISSING",IF($T92="Yes","NO_LAYER_RELEVANCE_CONTEXT","NO_LAYER_RELEVANCE")))))))))))))</f>
        <v/>
      </c>
      <c r="W92" s="6" t="str">
        <f>IF($A92="","",IFERROR(VLOOKUP($V92,'Controlled Vocabulary'!$M$2:$N$18,2,FALSE),"Review the record."))</f>
        <v/>
      </c>
      <c r="X92" s="6" t="str">
        <f>IF($A92="","",IF($AF92="","",IF(COUNTIF($AF$2:$AF$201,$AF92)&gt;1,"DUPLICATE ACTIVE ASSIGNMENT","")))</f>
        <v/>
      </c>
      <c r="Y92" s="7"/>
      <c r="Z92" s="7"/>
      <c r="AA92" s="7"/>
      <c r="AB92" s="7"/>
      <c r="AC92" s="8"/>
      <c r="AD92" s="7"/>
      <c r="AE92" s="7"/>
      <c r="AF92" s="6" t="str">
        <f>IF($A92="","",IF(AND($B92="Active",$D92&lt;&gt;"",$H92&lt;&gt;""),$D92&amp;"|"&amp;$H92,""))</f>
        <v/>
      </c>
      <c r="AG92" s="6" t="str">
        <f>IF($A92="","",IF($Q92="Yes","ENTERPRISE",""))</f>
        <v/>
      </c>
      <c r="AH92" s="6" t="str">
        <f>IF($A92="","",IF(AND($J92&lt;&gt;"",$L92="Resolved",$R92="Yes"),"MARKET",""))</f>
        <v/>
      </c>
      <c r="AI92" s="6" t="str">
        <f>IF($A92="","",IF(AND($K92&lt;&gt;"",$S92="Yes"),"LOCATION",""))</f>
        <v/>
      </c>
      <c r="AJ92" s="6" t="str">
        <f>IF($A92="","",IF(OR($Q92="Unknown",AND($J92&lt;&gt;"",OR($L92="Unresolved",$R92="Unknown")),AND($K92&lt;&gt;"",$S92="Unknown")),"Yes","No"))</f>
        <v/>
      </c>
      <c r="AK92" s="6" t="str">
        <f>IF($A92="","",IF(OR($A92="",$B92="",$D92="",$E92="",$F92="",$G92="",$H92="",$I92="",$L92="",$N92="",$O92="",$P92="",$Q92="",$R92="",$S92="",$T92=""),"INVALID_REQUIRED_INPUT",IF(OR(AND($B92&lt;&gt;"Active",$B92&lt;&gt;"Superseded"),AND($F92&lt;&gt;"Commercial provider",$F92&lt;&gt;"Discovery intermediary",$F92&lt;&gt;"Reference entity"),AND($G92&lt;&gt;"Resolved",$G92&lt;&gt;"Unresolved"),AND($I92&lt;&gt;"Existing",$I92&lt;&gt;"Planned",$I92&lt;&gt;"Inactive"),AND($L92&lt;&gt;"Resolved",$L92&lt;&gt;"Unresolved",$L92&lt;&gt;"Not applicable"),AND($N92&lt;&gt;"Yes",$N92&lt;&gt;"No",$N92&lt;&gt;"Unknown"),AND($O92&lt;&gt;"Yes",$O92&lt;&gt;"No",$O92&lt;&gt;"Unknown"),AND($P92&lt;&gt;"Yes",$P92&lt;&gt;"No",$P92&lt;&gt;"Unknown"),AND($Q92&lt;&gt;"Yes",$Q92&lt;&gt;"No",$Q92&lt;&gt;"Unknown"),AND($R92&lt;&gt;"Yes",$R92&lt;&gt;"No",$R92&lt;&gt;"Unknown"),AND($S92&lt;&gt;"Yes",$S92&lt;&gt;"No",$S92&lt;&gt;"Unknown",$S92&lt;&gt;"Not applicable"),AND($T92&lt;&gt;"Yes",$T92&lt;&gt;"No"),AND($AA92&lt;&gt;"",$AA92&lt;&gt;"Organic",$AA92&lt;&gt;"Local pack / Maps",$AA92&lt;&gt;"Paid search",$AA92&lt;&gt;"Shopping",$AA92&lt;&gt;"AI answer",$AA92&lt;&gt;"Marketplace",$AA92&lt;&gt;"Directory",$AA92&lt;&gt;"Other")),"UNSUPPORTED_CONTROLLED_VALUE",IF(AND($B92="Active",$I92="Inactive"),"INVALID_SCOPE_COMBINATION",IF($X92="DUPLICATE ACTIVE ASSIGNMENT","INVALID_SCOPE_COMBINATION",IF(AND($L92="Not applicable",$R92&lt;&gt;"No"),"INVALID_SCOPE_COMBINATION",IF(AND($M92="No",$S92&lt;&gt;"Not applicable"),"INVALID_LOCATION_EVIDENCE",IF(AND($M92="Yes",$S92="Not applicable"),"INVALID_LOCATION_EVIDENCE",""))))))))</f>
        <v/>
      </c>
    </row>
    <row r="93" spans="1:37">
      <c r="A93" s="7"/>
      <c r="B93" s="7"/>
      <c r="C93" s="7"/>
      <c r="D93" s="7"/>
      <c r="E93" s="6" t="str">
        <f>IF($A93="","",IFERROR(INDEX('Competitor Register'!$B$2:$B$101,MATCH($D93,'Competitor Register'!$A$2:$A$101,0)),""))</f>
        <v/>
      </c>
      <c r="F93" s="6" t="str">
        <f>IF($A93="","",IFERROR(INDEX('Competitor Register'!$C$2:$C$101,MATCH($D93,'Competitor Register'!$A$2:$A$101,0)),""))</f>
        <v/>
      </c>
      <c r="G93" s="6" t="str">
        <f>IF($A93="","",IFERROR(INDEX('Competitor Register'!$D$2:$D$101,MATCH($D93,'Competitor Register'!$A$2:$A$101,0)),""))</f>
        <v/>
      </c>
      <c r="H93" s="7"/>
      <c r="I93" s="6" t="str">
        <f>IF($A93="","",IFERROR(INDEX('Market Location Map'!$B$2:$B$101,MATCH($H93,'Market Location Map'!$A$2:$A$101,0)),""))</f>
        <v/>
      </c>
      <c r="J93" s="6" t="str">
        <f>IF($A93="","",IFERROR(INDEX('Market Location Map'!$D$2:$D$101,MATCH($H93,'Market Location Map'!$A$2:$A$101,0)),""))</f>
        <v/>
      </c>
      <c r="K93" s="6" t="str">
        <f>IF($A93="","",IFERROR(INDEX('Market Location Map'!$I$2:$I$101,MATCH($H93,'Market Location Map'!$A$2:$A$101,0)),""))</f>
        <v/>
      </c>
      <c r="L93" s="6" t="str">
        <f>IF($A93="","",IFERROR(INDEX('Market Location Map'!$F$2:$F$101,MATCH($H93,'Market Location Map'!$A$2:$A$101,0)),""))</f>
        <v/>
      </c>
      <c r="M93" s="6" t="str">
        <f>IF($A93="","",IF($K93="","No","Yes"))</f>
        <v/>
      </c>
      <c r="N93" s="7"/>
      <c r="O93" s="7"/>
      <c r="P93" s="7"/>
      <c r="Q93" s="7"/>
      <c r="R93" s="7"/>
      <c r="S93" s="7"/>
      <c r="T93" s="7"/>
      <c r="U93" s="6" t="str">
        <f>IF($A93="","",IF($AK93&lt;&gt;"","INVALID INPUT",IF($G93="Unresolved","UNRESOLVED",IF(OR($F93="Discovery intermediary",$F93="Reference entity"),"CONTEXT / REFERENCE ONLY",IF(OR($N93="No",$O93="No"),"EXCLUDED",IF(OR($N93="Unknown",$O93="Unknown"),"UNRESOLVED",IF($P93="No","EXCLUDED",IF($P93="Unknown","UNRESOLVED",IF(AND($AG93&lt;&gt;"",$AH93&lt;&gt;"",$AI93&lt;&gt;""),"ENTERPRISE + MARKET + LOCATION",IF(AND($AG93&lt;&gt;"",$AH93&lt;&gt;""),"ENTERPRISE + MARKET",IF(AND($AG93&lt;&gt;"",$AI93&lt;&gt;""),"ENTERPRISE + LOCATION",IF(AND($AH93&lt;&gt;"",$AI93&lt;&gt;""),"MARKET + LOCATION",IF($AG93&lt;&gt;"","ENTERPRISE",IF($AH93&lt;&gt;"","MARKET",IF($AI93&lt;&gt;"","LOCATION",IF($L93="Unresolved","UNRESOLVED",IF($AJ93="Yes","UNRESOLVED",IF($T93="Yes","CONTEXT / REFERENCE ONLY","EXCLUDED"))))))))))))))))))</f>
        <v/>
      </c>
      <c r="V93" s="6" t="str">
        <f>IF($A93="","",IF($AK93&lt;&gt;"",$AK93,IF($G93="Unresolved","IDENTITY_BOUNDARY_UNRESOLVED",IF(OR($F93="Discovery intermediary",$F93="Reference entity"),"NON_COMMERCIAL_CONTEXT",IF(OR($N93="No",$O93="No"),"NO_COMMERCIAL_SUBSTITUTION",IF(OR($N93="Unknown",$O93="Unknown"),"SUBSTITUTION_EVIDENCE_MISSING",IF($P93="No","SERVICEABILITY_MISMATCH",IF($P93="Unknown","SERVICEABILITY_EVIDENCE_MISSING",IF(AND($U93&lt;&gt;"UNRESOLVED",$U93&lt;&gt;"EXCLUDED",$U93&lt;&gt;"CONTEXT / REFERENCE ONLY",$U93&lt;&gt;"INVALID INPUT",$AJ93="Yes"),"CONFIRMED_LAYER_WITH_OPEN_EVIDENCE",IF(AND($U93&lt;&gt;"UNRESOLVED",$U93&lt;&gt;"EXCLUDED",$U93&lt;&gt;"CONTEXT / REFERENCE ONLY",$U93&lt;&gt;"INVALID INPUT"),"CONFIRMED_LAYER_ASSIGNMENT",IF($L93="Unresolved","MARKET_BOUNDARY_UNRESOLVED",IF($AJ93="Yes","LAYER_EVIDENCE_MISSING",IF($T93="Yes","NO_LAYER_RELEVANCE_CONTEXT","NO_LAYER_RELEVANCE")))))))))))))</f>
        <v/>
      </c>
      <c r="W93" s="6" t="str">
        <f>IF($A93="","",IFERROR(VLOOKUP($V93,'Controlled Vocabulary'!$M$2:$N$18,2,FALSE),"Review the record."))</f>
        <v/>
      </c>
      <c r="X93" s="6" t="str">
        <f>IF($A93="","",IF($AF93="","",IF(COUNTIF($AF$2:$AF$201,$AF93)&gt;1,"DUPLICATE ACTIVE ASSIGNMENT","")))</f>
        <v/>
      </c>
      <c r="Y93" s="7"/>
      <c r="Z93" s="7"/>
      <c r="AA93" s="7"/>
      <c r="AB93" s="7"/>
      <c r="AC93" s="8"/>
      <c r="AD93" s="7"/>
      <c r="AE93" s="7"/>
      <c r="AF93" s="6" t="str">
        <f>IF($A93="","",IF(AND($B93="Active",$D93&lt;&gt;"",$H93&lt;&gt;""),$D93&amp;"|"&amp;$H93,""))</f>
        <v/>
      </c>
      <c r="AG93" s="6" t="str">
        <f>IF($A93="","",IF($Q93="Yes","ENTERPRISE",""))</f>
        <v/>
      </c>
      <c r="AH93" s="6" t="str">
        <f>IF($A93="","",IF(AND($J93&lt;&gt;"",$L93="Resolved",$R93="Yes"),"MARKET",""))</f>
        <v/>
      </c>
      <c r="AI93" s="6" t="str">
        <f>IF($A93="","",IF(AND($K93&lt;&gt;"",$S93="Yes"),"LOCATION",""))</f>
        <v/>
      </c>
      <c r="AJ93" s="6" t="str">
        <f>IF($A93="","",IF(OR($Q93="Unknown",AND($J93&lt;&gt;"",OR($L93="Unresolved",$R93="Unknown")),AND($K93&lt;&gt;"",$S93="Unknown")),"Yes","No"))</f>
        <v/>
      </c>
      <c r="AK93" s="6" t="str">
        <f>IF($A93="","",IF(OR($A93="",$B93="",$D93="",$E93="",$F93="",$G93="",$H93="",$I93="",$L93="",$N93="",$O93="",$P93="",$Q93="",$R93="",$S93="",$T93=""),"INVALID_REQUIRED_INPUT",IF(OR(AND($B93&lt;&gt;"Active",$B93&lt;&gt;"Superseded"),AND($F93&lt;&gt;"Commercial provider",$F93&lt;&gt;"Discovery intermediary",$F93&lt;&gt;"Reference entity"),AND($G93&lt;&gt;"Resolved",$G93&lt;&gt;"Unresolved"),AND($I93&lt;&gt;"Existing",$I93&lt;&gt;"Planned",$I93&lt;&gt;"Inactive"),AND($L93&lt;&gt;"Resolved",$L93&lt;&gt;"Unresolved",$L93&lt;&gt;"Not applicable"),AND($N93&lt;&gt;"Yes",$N93&lt;&gt;"No",$N93&lt;&gt;"Unknown"),AND($O93&lt;&gt;"Yes",$O93&lt;&gt;"No",$O93&lt;&gt;"Unknown"),AND($P93&lt;&gt;"Yes",$P93&lt;&gt;"No",$P93&lt;&gt;"Unknown"),AND($Q93&lt;&gt;"Yes",$Q93&lt;&gt;"No",$Q93&lt;&gt;"Unknown"),AND($R93&lt;&gt;"Yes",$R93&lt;&gt;"No",$R93&lt;&gt;"Unknown"),AND($S93&lt;&gt;"Yes",$S93&lt;&gt;"No",$S93&lt;&gt;"Unknown",$S93&lt;&gt;"Not applicable"),AND($T93&lt;&gt;"Yes",$T93&lt;&gt;"No"),AND($AA93&lt;&gt;"",$AA93&lt;&gt;"Organic",$AA93&lt;&gt;"Local pack / Maps",$AA93&lt;&gt;"Paid search",$AA93&lt;&gt;"Shopping",$AA93&lt;&gt;"AI answer",$AA93&lt;&gt;"Marketplace",$AA93&lt;&gt;"Directory",$AA93&lt;&gt;"Other")),"UNSUPPORTED_CONTROLLED_VALUE",IF(AND($B93="Active",$I93="Inactive"),"INVALID_SCOPE_COMBINATION",IF($X93="DUPLICATE ACTIVE ASSIGNMENT","INVALID_SCOPE_COMBINATION",IF(AND($L93="Not applicable",$R93&lt;&gt;"No"),"INVALID_SCOPE_COMBINATION",IF(AND($M93="No",$S93&lt;&gt;"Not applicable"),"INVALID_LOCATION_EVIDENCE",IF(AND($M93="Yes",$S93="Not applicable"),"INVALID_LOCATION_EVIDENCE",""))))))))</f>
        <v/>
      </c>
    </row>
    <row r="94" spans="1:37">
      <c r="A94" s="7"/>
      <c r="B94" s="7"/>
      <c r="C94" s="7"/>
      <c r="D94" s="7"/>
      <c r="E94" s="6" t="str">
        <f>IF($A94="","",IFERROR(INDEX('Competitor Register'!$B$2:$B$101,MATCH($D94,'Competitor Register'!$A$2:$A$101,0)),""))</f>
        <v/>
      </c>
      <c r="F94" s="6" t="str">
        <f>IF($A94="","",IFERROR(INDEX('Competitor Register'!$C$2:$C$101,MATCH($D94,'Competitor Register'!$A$2:$A$101,0)),""))</f>
        <v/>
      </c>
      <c r="G94" s="6" t="str">
        <f>IF($A94="","",IFERROR(INDEX('Competitor Register'!$D$2:$D$101,MATCH($D94,'Competitor Register'!$A$2:$A$101,0)),""))</f>
        <v/>
      </c>
      <c r="H94" s="7"/>
      <c r="I94" s="6" t="str">
        <f>IF($A94="","",IFERROR(INDEX('Market Location Map'!$B$2:$B$101,MATCH($H94,'Market Location Map'!$A$2:$A$101,0)),""))</f>
        <v/>
      </c>
      <c r="J94" s="6" t="str">
        <f>IF($A94="","",IFERROR(INDEX('Market Location Map'!$D$2:$D$101,MATCH($H94,'Market Location Map'!$A$2:$A$101,0)),""))</f>
        <v/>
      </c>
      <c r="K94" s="6" t="str">
        <f>IF($A94="","",IFERROR(INDEX('Market Location Map'!$I$2:$I$101,MATCH($H94,'Market Location Map'!$A$2:$A$101,0)),""))</f>
        <v/>
      </c>
      <c r="L94" s="6" t="str">
        <f>IF($A94="","",IFERROR(INDEX('Market Location Map'!$F$2:$F$101,MATCH($H94,'Market Location Map'!$A$2:$A$101,0)),""))</f>
        <v/>
      </c>
      <c r="M94" s="6" t="str">
        <f>IF($A94="","",IF($K94="","No","Yes"))</f>
        <v/>
      </c>
      <c r="N94" s="7"/>
      <c r="O94" s="7"/>
      <c r="P94" s="7"/>
      <c r="Q94" s="7"/>
      <c r="R94" s="7"/>
      <c r="S94" s="7"/>
      <c r="T94" s="7"/>
      <c r="U94" s="6" t="str">
        <f>IF($A94="","",IF($AK94&lt;&gt;"","INVALID INPUT",IF($G94="Unresolved","UNRESOLVED",IF(OR($F94="Discovery intermediary",$F94="Reference entity"),"CONTEXT / REFERENCE ONLY",IF(OR($N94="No",$O94="No"),"EXCLUDED",IF(OR($N94="Unknown",$O94="Unknown"),"UNRESOLVED",IF($P94="No","EXCLUDED",IF($P94="Unknown","UNRESOLVED",IF(AND($AG94&lt;&gt;"",$AH94&lt;&gt;"",$AI94&lt;&gt;""),"ENTERPRISE + MARKET + LOCATION",IF(AND($AG94&lt;&gt;"",$AH94&lt;&gt;""),"ENTERPRISE + MARKET",IF(AND($AG94&lt;&gt;"",$AI94&lt;&gt;""),"ENTERPRISE + LOCATION",IF(AND($AH94&lt;&gt;"",$AI94&lt;&gt;""),"MARKET + LOCATION",IF($AG94&lt;&gt;"","ENTERPRISE",IF($AH94&lt;&gt;"","MARKET",IF($AI94&lt;&gt;"","LOCATION",IF($L94="Unresolved","UNRESOLVED",IF($AJ94="Yes","UNRESOLVED",IF($T94="Yes","CONTEXT / REFERENCE ONLY","EXCLUDED"))))))))))))))))))</f>
        <v/>
      </c>
      <c r="V94" s="6" t="str">
        <f>IF($A94="","",IF($AK94&lt;&gt;"",$AK94,IF($G94="Unresolved","IDENTITY_BOUNDARY_UNRESOLVED",IF(OR($F94="Discovery intermediary",$F94="Reference entity"),"NON_COMMERCIAL_CONTEXT",IF(OR($N94="No",$O94="No"),"NO_COMMERCIAL_SUBSTITUTION",IF(OR($N94="Unknown",$O94="Unknown"),"SUBSTITUTION_EVIDENCE_MISSING",IF($P94="No","SERVICEABILITY_MISMATCH",IF($P94="Unknown","SERVICEABILITY_EVIDENCE_MISSING",IF(AND($U94&lt;&gt;"UNRESOLVED",$U94&lt;&gt;"EXCLUDED",$U94&lt;&gt;"CONTEXT / REFERENCE ONLY",$U94&lt;&gt;"INVALID INPUT",$AJ94="Yes"),"CONFIRMED_LAYER_WITH_OPEN_EVIDENCE",IF(AND($U94&lt;&gt;"UNRESOLVED",$U94&lt;&gt;"EXCLUDED",$U94&lt;&gt;"CONTEXT / REFERENCE ONLY",$U94&lt;&gt;"INVALID INPUT"),"CONFIRMED_LAYER_ASSIGNMENT",IF($L94="Unresolved","MARKET_BOUNDARY_UNRESOLVED",IF($AJ94="Yes","LAYER_EVIDENCE_MISSING",IF($T94="Yes","NO_LAYER_RELEVANCE_CONTEXT","NO_LAYER_RELEVANCE")))))))))))))</f>
        <v/>
      </c>
      <c r="W94" s="6" t="str">
        <f>IF($A94="","",IFERROR(VLOOKUP($V94,'Controlled Vocabulary'!$M$2:$N$18,2,FALSE),"Review the record."))</f>
        <v/>
      </c>
      <c r="X94" s="6" t="str">
        <f>IF($A94="","",IF($AF94="","",IF(COUNTIF($AF$2:$AF$201,$AF94)&gt;1,"DUPLICATE ACTIVE ASSIGNMENT","")))</f>
        <v/>
      </c>
      <c r="Y94" s="7"/>
      <c r="Z94" s="7"/>
      <c r="AA94" s="7"/>
      <c r="AB94" s="7"/>
      <c r="AC94" s="8"/>
      <c r="AD94" s="7"/>
      <c r="AE94" s="7"/>
      <c r="AF94" s="6" t="str">
        <f>IF($A94="","",IF(AND($B94="Active",$D94&lt;&gt;"",$H94&lt;&gt;""),$D94&amp;"|"&amp;$H94,""))</f>
        <v/>
      </c>
      <c r="AG94" s="6" t="str">
        <f>IF($A94="","",IF($Q94="Yes","ENTERPRISE",""))</f>
        <v/>
      </c>
      <c r="AH94" s="6" t="str">
        <f>IF($A94="","",IF(AND($J94&lt;&gt;"",$L94="Resolved",$R94="Yes"),"MARKET",""))</f>
        <v/>
      </c>
      <c r="AI94" s="6" t="str">
        <f>IF($A94="","",IF(AND($K94&lt;&gt;"",$S94="Yes"),"LOCATION",""))</f>
        <v/>
      </c>
      <c r="AJ94" s="6" t="str">
        <f>IF($A94="","",IF(OR($Q94="Unknown",AND($J94&lt;&gt;"",OR($L94="Unresolved",$R94="Unknown")),AND($K94&lt;&gt;"",$S94="Unknown")),"Yes","No"))</f>
        <v/>
      </c>
      <c r="AK94" s="6" t="str">
        <f>IF($A94="","",IF(OR($A94="",$B94="",$D94="",$E94="",$F94="",$G94="",$H94="",$I94="",$L94="",$N94="",$O94="",$P94="",$Q94="",$R94="",$S94="",$T94=""),"INVALID_REQUIRED_INPUT",IF(OR(AND($B94&lt;&gt;"Active",$B94&lt;&gt;"Superseded"),AND($F94&lt;&gt;"Commercial provider",$F94&lt;&gt;"Discovery intermediary",$F94&lt;&gt;"Reference entity"),AND($G94&lt;&gt;"Resolved",$G94&lt;&gt;"Unresolved"),AND($I94&lt;&gt;"Existing",$I94&lt;&gt;"Planned",$I94&lt;&gt;"Inactive"),AND($L94&lt;&gt;"Resolved",$L94&lt;&gt;"Unresolved",$L94&lt;&gt;"Not applicable"),AND($N94&lt;&gt;"Yes",$N94&lt;&gt;"No",$N94&lt;&gt;"Unknown"),AND($O94&lt;&gt;"Yes",$O94&lt;&gt;"No",$O94&lt;&gt;"Unknown"),AND($P94&lt;&gt;"Yes",$P94&lt;&gt;"No",$P94&lt;&gt;"Unknown"),AND($Q94&lt;&gt;"Yes",$Q94&lt;&gt;"No",$Q94&lt;&gt;"Unknown"),AND($R94&lt;&gt;"Yes",$R94&lt;&gt;"No",$R94&lt;&gt;"Unknown"),AND($S94&lt;&gt;"Yes",$S94&lt;&gt;"No",$S94&lt;&gt;"Unknown",$S94&lt;&gt;"Not applicable"),AND($T94&lt;&gt;"Yes",$T94&lt;&gt;"No"),AND($AA94&lt;&gt;"",$AA94&lt;&gt;"Organic",$AA94&lt;&gt;"Local pack / Maps",$AA94&lt;&gt;"Paid search",$AA94&lt;&gt;"Shopping",$AA94&lt;&gt;"AI answer",$AA94&lt;&gt;"Marketplace",$AA94&lt;&gt;"Directory",$AA94&lt;&gt;"Other")),"UNSUPPORTED_CONTROLLED_VALUE",IF(AND($B94="Active",$I94="Inactive"),"INVALID_SCOPE_COMBINATION",IF($X94="DUPLICATE ACTIVE ASSIGNMENT","INVALID_SCOPE_COMBINATION",IF(AND($L94="Not applicable",$R94&lt;&gt;"No"),"INVALID_SCOPE_COMBINATION",IF(AND($M94="No",$S94&lt;&gt;"Not applicable"),"INVALID_LOCATION_EVIDENCE",IF(AND($M94="Yes",$S94="Not applicable"),"INVALID_LOCATION_EVIDENCE",""))))))))</f>
        <v/>
      </c>
    </row>
    <row r="95" spans="1:37">
      <c r="A95" s="7"/>
      <c r="B95" s="7"/>
      <c r="C95" s="7"/>
      <c r="D95" s="7"/>
      <c r="E95" s="6" t="str">
        <f>IF($A95="","",IFERROR(INDEX('Competitor Register'!$B$2:$B$101,MATCH($D95,'Competitor Register'!$A$2:$A$101,0)),""))</f>
        <v/>
      </c>
      <c r="F95" s="6" t="str">
        <f>IF($A95="","",IFERROR(INDEX('Competitor Register'!$C$2:$C$101,MATCH($D95,'Competitor Register'!$A$2:$A$101,0)),""))</f>
        <v/>
      </c>
      <c r="G95" s="6" t="str">
        <f>IF($A95="","",IFERROR(INDEX('Competitor Register'!$D$2:$D$101,MATCH($D95,'Competitor Register'!$A$2:$A$101,0)),""))</f>
        <v/>
      </c>
      <c r="H95" s="7"/>
      <c r="I95" s="6" t="str">
        <f>IF($A95="","",IFERROR(INDEX('Market Location Map'!$B$2:$B$101,MATCH($H95,'Market Location Map'!$A$2:$A$101,0)),""))</f>
        <v/>
      </c>
      <c r="J95" s="6" t="str">
        <f>IF($A95="","",IFERROR(INDEX('Market Location Map'!$D$2:$D$101,MATCH($H95,'Market Location Map'!$A$2:$A$101,0)),""))</f>
        <v/>
      </c>
      <c r="K95" s="6" t="str">
        <f>IF($A95="","",IFERROR(INDEX('Market Location Map'!$I$2:$I$101,MATCH($H95,'Market Location Map'!$A$2:$A$101,0)),""))</f>
        <v/>
      </c>
      <c r="L95" s="6" t="str">
        <f>IF($A95="","",IFERROR(INDEX('Market Location Map'!$F$2:$F$101,MATCH($H95,'Market Location Map'!$A$2:$A$101,0)),""))</f>
        <v/>
      </c>
      <c r="M95" s="6" t="str">
        <f>IF($A95="","",IF($K95="","No","Yes"))</f>
        <v/>
      </c>
      <c r="N95" s="7"/>
      <c r="O95" s="7"/>
      <c r="P95" s="7"/>
      <c r="Q95" s="7"/>
      <c r="R95" s="7"/>
      <c r="S95" s="7"/>
      <c r="T95" s="7"/>
      <c r="U95" s="6" t="str">
        <f>IF($A95="","",IF($AK95&lt;&gt;"","INVALID INPUT",IF($G95="Unresolved","UNRESOLVED",IF(OR($F95="Discovery intermediary",$F95="Reference entity"),"CONTEXT / REFERENCE ONLY",IF(OR($N95="No",$O95="No"),"EXCLUDED",IF(OR($N95="Unknown",$O95="Unknown"),"UNRESOLVED",IF($P95="No","EXCLUDED",IF($P95="Unknown","UNRESOLVED",IF(AND($AG95&lt;&gt;"",$AH95&lt;&gt;"",$AI95&lt;&gt;""),"ENTERPRISE + MARKET + LOCATION",IF(AND($AG95&lt;&gt;"",$AH95&lt;&gt;""),"ENTERPRISE + MARKET",IF(AND($AG95&lt;&gt;"",$AI95&lt;&gt;""),"ENTERPRISE + LOCATION",IF(AND($AH95&lt;&gt;"",$AI95&lt;&gt;""),"MARKET + LOCATION",IF($AG95&lt;&gt;"","ENTERPRISE",IF($AH95&lt;&gt;"","MARKET",IF($AI95&lt;&gt;"","LOCATION",IF($L95="Unresolved","UNRESOLVED",IF($AJ95="Yes","UNRESOLVED",IF($T95="Yes","CONTEXT / REFERENCE ONLY","EXCLUDED"))))))))))))))))))</f>
        <v/>
      </c>
      <c r="V95" s="6" t="str">
        <f>IF($A95="","",IF($AK95&lt;&gt;"",$AK95,IF($G95="Unresolved","IDENTITY_BOUNDARY_UNRESOLVED",IF(OR($F95="Discovery intermediary",$F95="Reference entity"),"NON_COMMERCIAL_CONTEXT",IF(OR($N95="No",$O95="No"),"NO_COMMERCIAL_SUBSTITUTION",IF(OR($N95="Unknown",$O95="Unknown"),"SUBSTITUTION_EVIDENCE_MISSING",IF($P95="No","SERVICEABILITY_MISMATCH",IF($P95="Unknown","SERVICEABILITY_EVIDENCE_MISSING",IF(AND($U95&lt;&gt;"UNRESOLVED",$U95&lt;&gt;"EXCLUDED",$U95&lt;&gt;"CONTEXT / REFERENCE ONLY",$U95&lt;&gt;"INVALID INPUT",$AJ95="Yes"),"CONFIRMED_LAYER_WITH_OPEN_EVIDENCE",IF(AND($U95&lt;&gt;"UNRESOLVED",$U95&lt;&gt;"EXCLUDED",$U95&lt;&gt;"CONTEXT / REFERENCE ONLY",$U95&lt;&gt;"INVALID INPUT"),"CONFIRMED_LAYER_ASSIGNMENT",IF($L95="Unresolved","MARKET_BOUNDARY_UNRESOLVED",IF($AJ95="Yes","LAYER_EVIDENCE_MISSING",IF($T95="Yes","NO_LAYER_RELEVANCE_CONTEXT","NO_LAYER_RELEVANCE")))))))))))))</f>
        <v/>
      </c>
      <c r="W95" s="6" t="str">
        <f>IF($A95="","",IFERROR(VLOOKUP($V95,'Controlled Vocabulary'!$M$2:$N$18,2,FALSE),"Review the record."))</f>
        <v/>
      </c>
      <c r="X95" s="6" t="str">
        <f>IF($A95="","",IF($AF95="","",IF(COUNTIF($AF$2:$AF$201,$AF95)&gt;1,"DUPLICATE ACTIVE ASSIGNMENT","")))</f>
        <v/>
      </c>
      <c r="Y95" s="7"/>
      <c r="Z95" s="7"/>
      <c r="AA95" s="7"/>
      <c r="AB95" s="7"/>
      <c r="AC95" s="8"/>
      <c r="AD95" s="7"/>
      <c r="AE95" s="7"/>
      <c r="AF95" s="6" t="str">
        <f>IF($A95="","",IF(AND($B95="Active",$D95&lt;&gt;"",$H95&lt;&gt;""),$D95&amp;"|"&amp;$H95,""))</f>
        <v/>
      </c>
      <c r="AG95" s="6" t="str">
        <f>IF($A95="","",IF($Q95="Yes","ENTERPRISE",""))</f>
        <v/>
      </c>
      <c r="AH95" s="6" t="str">
        <f>IF($A95="","",IF(AND($J95&lt;&gt;"",$L95="Resolved",$R95="Yes"),"MARKET",""))</f>
        <v/>
      </c>
      <c r="AI95" s="6" t="str">
        <f>IF($A95="","",IF(AND($K95&lt;&gt;"",$S95="Yes"),"LOCATION",""))</f>
        <v/>
      </c>
      <c r="AJ95" s="6" t="str">
        <f>IF($A95="","",IF(OR($Q95="Unknown",AND($J95&lt;&gt;"",OR($L95="Unresolved",$R95="Unknown")),AND($K95&lt;&gt;"",$S95="Unknown")),"Yes","No"))</f>
        <v/>
      </c>
      <c r="AK95" s="6" t="str">
        <f>IF($A95="","",IF(OR($A95="",$B95="",$D95="",$E95="",$F95="",$G95="",$H95="",$I95="",$L95="",$N95="",$O95="",$P95="",$Q95="",$R95="",$S95="",$T95=""),"INVALID_REQUIRED_INPUT",IF(OR(AND($B95&lt;&gt;"Active",$B95&lt;&gt;"Superseded"),AND($F95&lt;&gt;"Commercial provider",$F95&lt;&gt;"Discovery intermediary",$F95&lt;&gt;"Reference entity"),AND($G95&lt;&gt;"Resolved",$G95&lt;&gt;"Unresolved"),AND($I95&lt;&gt;"Existing",$I95&lt;&gt;"Planned",$I95&lt;&gt;"Inactive"),AND($L95&lt;&gt;"Resolved",$L95&lt;&gt;"Unresolved",$L95&lt;&gt;"Not applicable"),AND($N95&lt;&gt;"Yes",$N95&lt;&gt;"No",$N95&lt;&gt;"Unknown"),AND($O95&lt;&gt;"Yes",$O95&lt;&gt;"No",$O95&lt;&gt;"Unknown"),AND($P95&lt;&gt;"Yes",$P95&lt;&gt;"No",$P95&lt;&gt;"Unknown"),AND($Q95&lt;&gt;"Yes",$Q95&lt;&gt;"No",$Q95&lt;&gt;"Unknown"),AND($R95&lt;&gt;"Yes",$R95&lt;&gt;"No",$R95&lt;&gt;"Unknown"),AND($S95&lt;&gt;"Yes",$S95&lt;&gt;"No",$S95&lt;&gt;"Unknown",$S95&lt;&gt;"Not applicable"),AND($T95&lt;&gt;"Yes",$T95&lt;&gt;"No"),AND($AA95&lt;&gt;"",$AA95&lt;&gt;"Organic",$AA95&lt;&gt;"Local pack / Maps",$AA95&lt;&gt;"Paid search",$AA95&lt;&gt;"Shopping",$AA95&lt;&gt;"AI answer",$AA95&lt;&gt;"Marketplace",$AA95&lt;&gt;"Directory",$AA95&lt;&gt;"Other")),"UNSUPPORTED_CONTROLLED_VALUE",IF(AND($B95="Active",$I95="Inactive"),"INVALID_SCOPE_COMBINATION",IF($X95="DUPLICATE ACTIVE ASSIGNMENT","INVALID_SCOPE_COMBINATION",IF(AND($L95="Not applicable",$R95&lt;&gt;"No"),"INVALID_SCOPE_COMBINATION",IF(AND($M95="No",$S95&lt;&gt;"Not applicable"),"INVALID_LOCATION_EVIDENCE",IF(AND($M95="Yes",$S95="Not applicable"),"INVALID_LOCATION_EVIDENCE",""))))))))</f>
        <v/>
      </c>
    </row>
    <row r="96" spans="1:37">
      <c r="A96" s="7"/>
      <c r="B96" s="7"/>
      <c r="C96" s="7"/>
      <c r="D96" s="7"/>
      <c r="E96" s="6" t="str">
        <f>IF($A96="","",IFERROR(INDEX('Competitor Register'!$B$2:$B$101,MATCH($D96,'Competitor Register'!$A$2:$A$101,0)),""))</f>
        <v/>
      </c>
      <c r="F96" s="6" t="str">
        <f>IF($A96="","",IFERROR(INDEX('Competitor Register'!$C$2:$C$101,MATCH($D96,'Competitor Register'!$A$2:$A$101,0)),""))</f>
        <v/>
      </c>
      <c r="G96" s="6" t="str">
        <f>IF($A96="","",IFERROR(INDEX('Competitor Register'!$D$2:$D$101,MATCH($D96,'Competitor Register'!$A$2:$A$101,0)),""))</f>
        <v/>
      </c>
      <c r="H96" s="7"/>
      <c r="I96" s="6" t="str">
        <f>IF($A96="","",IFERROR(INDEX('Market Location Map'!$B$2:$B$101,MATCH($H96,'Market Location Map'!$A$2:$A$101,0)),""))</f>
        <v/>
      </c>
      <c r="J96" s="6" t="str">
        <f>IF($A96="","",IFERROR(INDEX('Market Location Map'!$D$2:$D$101,MATCH($H96,'Market Location Map'!$A$2:$A$101,0)),""))</f>
        <v/>
      </c>
      <c r="K96" s="6" t="str">
        <f>IF($A96="","",IFERROR(INDEX('Market Location Map'!$I$2:$I$101,MATCH($H96,'Market Location Map'!$A$2:$A$101,0)),""))</f>
        <v/>
      </c>
      <c r="L96" s="6" t="str">
        <f>IF($A96="","",IFERROR(INDEX('Market Location Map'!$F$2:$F$101,MATCH($H96,'Market Location Map'!$A$2:$A$101,0)),""))</f>
        <v/>
      </c>
      <c r="M96" s="6" t="str">
        <f>IF($A96="","",IF($K96="","No","Yes"))</f>
        <v/>
      </c>
      <c r="N96" s="7"/>
      <c r="O96" s="7"/>
      <c r="P96" s="7"/>
      <c r="Q96" s="7"/>
      <c r="R96" s="7"/>
      <c r="S96" s="7"/>
      <c r="T96" s="7"/>
      <c r="U96" s="6" t="str">
        <f>IF($A96="","",IF($AK96&lt;&gt;"","INVALID INPUT",IF($G96="Unresolved","UNRESOLVED",IF(OR($F96="Discovery intermediary",$F96="Reference entity"),"CONTEXT / REFERENCE ONLY",IF(OR($N96="No",$O96="No"),"EXCLUDED",IF(OR($N96="Unknown",$O96="Unknown"),"UNRESOLVED",IF($P96="No","EXCLUDED",IF($P96="Unknown","UNRESOLVED",IF(AND($AG96&lt;&gt;"",$AH96&lt;&gt;"",$AI96&lt;&gt;""),"ENTERPRISE + MARKET + LOCATION",IF(AND($AG96&lt;&gt;"",$AH96&lt;&gt;""),"ENTERPRISE + MARKET",IF(AND($AG96&lt;&gt;"",$AI96&lt;&gt;""),"ENTERPRISE + LOCATION",IF(AND($AH96&lt;&gt;"",$AI96&lt;&gt;""),"MARKET + LOCATION",IF($AG96&lt;&gt;"","ENTERPRISE",IF($AH96&lt;&gt;"","MARKET",IF($AI96&lt;&gt;"","LOCATION",IF($L96="Unresolved","UNRESOLVED",IF($AJ96="Yes","UNRESOLVED",IF($T96="Yes","CONTEXT / REFERENCE ONLY","EXCLUDED"))))))))))))))))))</f>
        <v/>
      </c>
      <c r="V96" s="6" t="str">
        <f>IF($A96="","",IF($AK96&lt;&gt;"",$AK96,IF($G96="Unresolved","IDENTITY_BOUNDARY_UNRESOLVED",IF(OR($F96="Discovery intermediary",$F96="Reference entity"),"NON_COMMERCIAL_CONTEXT",IF(OR($N96="No",$O96="No"),"NO_COMMERCIAL_SUBSTITUTION",IF(OR($N96="Unknown",$O96="Unknown"),"SUBSTITUTION_EVIDENCE_MISSING",IF($P96="No","SERVICEABILITY_MISMATCH",IF($P96="Unknown","SERVICEABILITY_EVIDENCE_MISSING",IF(AND($U96&lt;&gt;"UNRESOLVED",$U96&lt;&gt;"EXCLUDED",$U96&lt;&gt;"CONTEXT / REFERENCE ONLY",$U96&lt;&gt;"INVALID INPUT",$AJ96="Yes"),"CONFIRMED_LAYER_WITH_OPEN_EVIDENCE",IF(AND($U96&lt;&gt;"UNRESOLVED",$U96&lt;&gt;"EXCLUDED",$U96&lt;&gt;"CONTEXT / REFERENCE ONLY",$U96&lt;&gt;"INVALID INPUT"),"CONFIRMED_LAYER_ASSIGNMENT",IF($L96="Unresolved","MARKET_BOUNDARY_UNRESOLVED",IF($AJ96="Yes","LAYER_EVIDENCE_MISSING",IF($T96="Yes","NO_LAYER_RELEVANCE_CONTEXT","NO_LAYER_RELEVANCE")))))))))))))</f>
        <v/>
      </c>
      <c r="W96" s="6" t="str">
        <f>IF($A96="","",IFERROR(VLOOKUP($V96,'Controlled Vocabulary'!$M$2:$N$18,2,FALSE),"Review the record."))</f>
        <v/>
      </c>
      <c r="X96" s="6" t="str">
        <f>IF($A96="","",IF($AF96="","",IF(COUNTIF($AF$2:$AF$201,$AF96)&gt;1,"DUPLICATE ACTIVE ASSIGNMENT","")))</f>
        <v/>
      </c>
      <c r="Y96" s="7"/>
      <c r="Z96" s="7"/>
      <c r="AA96" s="7"/>
      <c r="AB96" s="7"/>
      <c r="AC96" s="8"/>
      <c r="AD96" s="7"/>
      <c r="AE96" s="7"/>
      <c r="AF96" s="6" t="str">
        <f>IF($A96="","",IF(AND($B96="Active",$D96&lt;&gt;"",$H96&lt;&gt;""),$D96&amp;"|"&amp;$H96,""))</f>
        <v/>
      </c>
      <c r="AG96" s="6" t="str">
        <f>IF($A96="","",IF($Q96="Yes","ENTERPRISE",""))</f>
        <v/>
      </c>
      <c r="AH96" s="6" t="str">
        <f>IF($A96="","",IF(AND($J96&lt;&gt;"",$L96="Resolved",$R96="Yes"),"MARKET",""))</f>
        <v/>
      </c>
      <c r="AI96" s="6" t="str">
        <f>IF($A96="","",IF(AND($K96&lt;&gt;"",$S96="Yes"),"LOCATION",""))</f>
        <v/>
      </c>
      <c r="AJ96" s="6" t="str">
        <f>IF($A96="","",IF(OR($Q96="Unknown",AND($J96&lt;&gt;"",OR($L96="Unresolved",$R96="Unknown")),AND($K96&lt;&gt;"",$S96="Unknown")),"Yes","No"))</f>
        <v/>
      </c>
      <c r="AK96" s="6" t="str">
        <f>IF($A96="","",IF(OR($A96="",$B96="",$D96="",$E96="",$F96="",$G96="",$H96="",$I96="",$L96="",$N96="",$O96="",$P96="",$Q96="",$R96="",$S96="",$T96=""),"INVALID_REQUIRED_INPUT",IF(OR(AND($B96&lt;&gt;"Active",$B96&lt;&gt;"Superseded"),AND($F96&lt;&gt;"Commercial provider",$F96&lt;&gt;"Discovery intermediary",$F96&lt;&gt;"Reference entity"),AND($G96&lt;&gt;"Resolved",$G96&lt;&gt;"Unresolved"),AND($I96&lt;&gt;"Existing",$I96&lt;&gt;"Planned",$I96&lt;&gt;"Inactive"),AND($L96&lt;&gt;"Resolved",$L96&lt;&gt;"Unresolved",$L96&lt;&gt;"Not applicable"),AND($N96&lt;&gt;"Yes",$N96&lt;&gt;"No",$N96&lt;&gt;"Unknown"),AND($O96&lt;&gt;"Yes",$O96&lt;&gt;"No",$O96&lt;&gt;"Unknown"),AND($P96&lt;&gt;"Yes",$P96&lt;&gt;"No",$P96&lt;&gt;"Unknown"),AND($Q96&lt;&gt;"Yes",$Q96&lt;&gt;"No",$Q96&lt;&gt;"Unknown"),AND($R96&lt;&gt;"Yes",$R96&lt;&gt;"No",$R96&lt;&gt;"Unknown"),AND($S96&lt;&gt;"Yes",$S96&lt;&gt;"No",$S96&lt;&gt;"Unknown",$S96&lt;&gt;"Not applicable"),AND($T96&lt;&gt;"Yes",$T96&lt;&gt;"No"),AND($AA96&lt;&gt;"",$AA96&lt;&gt;"Organic",$AA96&lt;&gt;"Local pack / Maps",$AA96&lt;&gt;"Paid search",$AA96&lt;&gt;"Shopping",$AA96&lt;&gt;"AI answer",$AA96&lt;&gt;"Marketplace",$AA96&lt;&gt;"Directory",$AA96&lt;&gt;"Other")),"UNSUPPORTED_CONTROLLED_VALUE",IF(AND($B96="Active",$I96="Inactive"),"INVALID_SCOPE_COMBINATION",IF($X96="DUPLICATE ACTIVE ASSIGNMENT","INVALID_SCOPE_COMBINATION",IF(AND($L96="Not applicable",$R96&lt;&gt;"No"),"INVALID_SCOPE_COMBINATION",IF(AND($M96="No",$S96&lt;&gt;"Not applicable"),"INVALID_LOCATION_EVIDENCE",IF(AND($M96="Yes",$S96="Not applicable"),"INVALID_LOCATION_EVIDENCE",""))))))))</f>
        <v/>
      </c>
    </row>
    <row r="97" spans="1:37">
      <c r="A97" s="7"/>
      <c r="B97" s="7"/>
      <c r="C97" s="7"/>
      <c r="D97" s="7"/>
      <c r="E97" s="6" t="str">
        <f>IF($A97="","",IFERROR(INDEX('Competitor Register'!$B$2:$B$101,MATCH($D97,'Competitor Register'!$A$2:$A$101,0)),""))</f>
        <v/>
      </c>
      <c r="F97" s="6" t="str">
        <f>IF($A97="","",IFERROR(INDEX('Competitor Register'!$C$2:$C$101,MATCH($D97,'Competitor Register'!$A$2:$A$101,0)),""))</f>
        <v/>
      </c>
      <c r="G97" s="6" t="str">
        <f>IF($A97="","",IFERROR(INDEX('Competitor Register'!$D$2:$D$101,MATCH($D97,'Competitor Register'!$A$2:$A$101,0)),""))</f>
        <v/>
      </c>
      <c r="H97" s="7"/>
      <c r="I97" s="6" t="str">
        <f>IF($A97="","",IFERROR(INDEX('Market Location Map'!$B$2:$B$101,MATCH($H97,'Market Location Map'!$A$2:$A$101,0)),""))</f>
        <v/>
      </c>
      <c r="J97" s="6" t="str">
        <f>IF($A97="","",IFERROR(INDEX('Market Location Map'!$D$2:$D$101,MATCH($H97,'Market Location Map'!$A$2:$A$101,0)),""))</f>
        <v/>
      </c>
      <c r="K97" s="6" t="str">
        <f>IF($A97="","",IFERROR(INDEX('Market Location Map'!$I$2:$I$101,MATCH($H97,'Market Location Map'!$A$2:$A$101,0)),""))</f>
        <v/>
      </c>
      <c r="L97" s="6" t="str">
        <f>IF($A97="","",IFERROR(INDEX('Market Location Map'!$F$2:$F$101,MATCH($H97,'Market Location Map'!$A$2:$A$101,0)),""))</f>
        <v/>
      </c>
      <c r="M97" s="6" t="str">
        <f>IF($A97="","",IF($K97="","No","Yes"))</f>
        <v/>
      </c>
      <c r="N97" s="7"/>
      <c r="O97" s="7"/>
      <c r="P97" s="7"/>
      <c r="Q97" s="7"/>
      <c r="R97" s="7"/>
      <c r="S97" s="7"/>
      <c r="T97" s="7"/>
      <c r="U97" s="6" t="str">
        <f>IF($A97="","",IF($AK97&lt;&gt;"","INVALID INPUT",IF($G97="Unresolved","UNRESOLVED",IF(OR($F97="Discovery intermediary",$F97="Reference entity"),"CONTEXT / REFERENCE ONLY",IF(OR($N97="No",$O97="No"),"EXCLUDED",IF(OR($N97="Unknown",$O97="Unknown"),"UNRESOLVED",IF($P97="No","EXCLUDED",IF($P97="Unknown","UNRESOLVED",IF(AND($AG97&lt;&gt;"",$AH97&lt;&gt;"",$AI97&lt;&gt;""),"ENTERPRISE + MARKET + LOCATION",IF(AND($AG97&lt;&gt;"",$AH97&lt;&gt;""),"ENTERPRISE + MARKET",IF(AND($AG97&lt;&gt;"",$AI97&lt;&gt;""),"ENTERPRISE + LOCATION",IF(AND($AH97&lt;&gt;"",$AI97&lt;&gt;""),"MARKET + LOCATION",IF($AG97&lt;&gt;"","ENTERPRISE",IF($AH97&lt;&gt;"","MARKET",IF($AI97&lt;&gt;"","LOCATION",IF($L97="Unresolved","UNRESOLVED",IF($AJ97="Yes","UNRESOLVED",IF($T97="Yes","CONTEXT / REFERENCE ONLY","EXCLUDED"))))))))))))))))))</f>
        <v/>
      </c>
      <c r="V97" s="6" t="str">
        <f>IF($A97="","",IF($AK97&lt;&gt;"",$AK97,IF($G97="Unresolved","IDENTITY_BOUNDARY_UNRESOLVED",IF(OR($F97="Discovery intermediary",$F97="Reference entity"),"NON_COMMERCIAL_CONTEXT",IF(OR($N97="No",$O97="No"),"NO_COMMERCIAL_SUBSTITUTION",IF(OR($N97="Unknown",$O97="Unknown"),"SUBSTITUTION_EVIDENCE_MISSING",IF($P97="No","SERVICEABILITY_MISMATCH",IF($P97="Unknown","SERVICEABILITY_EVIDENCE_MISSING",IF(AND($U97&lt;&gt;"UNRESOLVED",$U97&lt;&gt;"EXCLUDED",$U97&lt;&gt;"CONTEXT / REFERENCE ONLY",$U97&lt;&gt;"INVALID INPUT",$AJ97="Yes"),"CONFIRMED_LAYER_WITH_OPEN_EVIDENCE",IF(AND($U97&lt;&gt;"UNRESOLVED",$U97&lt;&gt;"EXCLUDED",$U97&lt;&gt;"CONTEXT / REFERENCE ONLY",$U97&lt;&gt;"INVALID INPUT"),"CONFIRMED_LAYER_ASSIGNMENT",IF($L97="Unresolved","MARKET_BOUNDARY_UNRESOLVED",IF($AJ97="Yes","LAYER_EVIDENCE_MISSING",IF($T97="Yes","NO_LAYER_RELEVANCE_CONTEXT","NO_LAYER_RELEVANCE")))))))))))))</f>
        <v/>
      </c>
      <c r="W97" s="6" t="str">
        <f>IF($A97="","",IFERROR(VLOOKUP($V97,'Controlled Vocabulary'!$M$2:$N$18,2,FALSE),"Review the record."))</f>
        <v/>
      </c>
      <c r="X97" s="6" t="str">
        <f>IF($A97="","",IF($AF97="","",IF(COUNTIF($AF$2:$AF$201,$AF97)&gt;1,"DUPLICATE ACTIVE ASSIGNMENT","")))</f>
        <v/>
      </c>
      <c r="Y97" s="7"/>
      <c r="Z97" s="7"/>
      <c r="AA97" s="7"/>
      <c r="AB97" s="7"/>
      <c r="AC97" s="8"/>
      <c r="AD97" s="7"/>
      <c r="AE97" s="7"/>
      <c r="AF97" s="6" t="str">
        <f>IF($A97="","",IF(AND($B97="Active",$D97&lt;&gt;"",$H97&lt;&gt;""),$D97&amp;"|"&amp;$H97,""))</f>
        <v/>
      </c>
      <c r="AG97" s="6" t="str">
        <f>IF($A97="","",IF($Q97="Yes","ENTERPRISE",""))</f>
        <v/>
      </c>
      <c r="AH97" s="6" t="str">
        <f>IF($A97="","",IF(AND($J97&lt;&gt;"",$L97="Resolved",$R97="Yes"),"MARKET",""))</f>
        <v/>
      </c>
      <c r="AI97" s="6" t="str">
        <f>IF($A97="","",IF(AND($K97&lt;&gt;"",$S97="Yes"),"LOCATION",""))</f>
        <v/>
      </c>
      <c r="AJ97" s="6" t="str">
        <f>IF($A97="","",IF(OR($Q97="Unknown",AND($J97&lt;&gt;"",OR($L97="Unresolved",$R97="Unknown")),AND($K97&lt;&gt;"",$S97="Unknown")),"Yes","No"))</f>
        <v/>
      </c>
      <c r="AK97" s="6" t="str">
        <f>IF($A97="","",IF(OR($A97="",$B97="",$D97="",$E97="",$F97="",$G97="",$H97="",$I97="",$L97="",$N97="",$O97="",$P97="",$Q97="",$R97="",$S97="",$T97=""),"INVALID_REQUIRED_INPUT",IF(OR(AND($B97&lt;&gt;"Active",$B97&lt;&gt;"Superseded"),AND($F97&lt;&gt;"Commercial provider",$F97&lt;&gt;"Discovery intermediary",$F97&lt;&gt;"Reference entity"),AND($G97&lt;&gt;"Resolved",$G97&lt;&gt;"Unresolved"),AND($I97&lt;&gt;"Existing",$I97&lt;&gt;"Planned",$I97&lt;&gt;"Inactive"),AND($L97&lt;&gt;"Resolved",$L97&lt;&gt;"Unresolved",$L97&lt;&gt;"Not applicable"),AND($N97&lt;&gt;"Yes",$N97&lt;&gt;"No",$N97&lt;&gt;"Unknown"),AND($O97&lt;&gt;"Yes",$O97&lt;&gt;"No",$O97&lt;&gt;"Unknown"),AND($P97&lt;&gt;"Yes",$P97&lt;&gt;"No",$P97&lt;&gt;"Unknown"),AND($Q97&lt;&gt;"Yes",$Q97&lt;&gt;"No",$Q97&lt;&gt;"Unknown"),AND($R97&lt;&gt;"Yes",$R97&lt;&gt;"No",$R97&lt;&gt;"Unknown"),AND($S97&lt;&gt;"Yes",$S97&lt;&gt;"No",$S97&lt;&gt;"Unknown",$S97&lt;&gt;"Not applicable"),AND($T97&lt;&gt;"Yes",$T97&lt;&gt;"No"),AND($AA97&lt;&gt;"",$AA97&lt;&gt;"Organic",$AA97&lt;&gt;"Local pack / Maps",$AA97&lt;&gt;"Paid search",$AA97&lt;&gt;"Shopping",$AA97&lt;&gt;"AI answer",$AA97&lt;&gt;"Marketplace",$AA97&lt;&gt;"Directory",$AA97&lt;&gt;"Other")),"UNSUPPORTED_CONTROLLED_VALUE",IF(AND($B97="Active",$I97="Inactive"),"INVALID_SCOPE_COMBINATION",IF($X97="DUPLICATE ACTIVE ASSIGNMENT","INVALID_SCOPE_COMBINATION",IF(AND($L97="Not applicable",$R97&lt;&gt;"No"),"INVALID_SCOPE_COMBINATION",IF(AND($M97="No",$S97&lt;&gt;"Not applicable"),"INVALID_LOCATION_EVIDENCE",IF(AND($M97="Yes",$S97="Not applicable"),"INVALID_LOCATION_EVIDENCE",""))))))))</f>
        <v/>
      </c>
    </row>
    <row r="98" spans="1:37">
      <c r="A98" s="7"/>
      <c r="B98" s="7"/>
      <c r="C98" s="7"/>
      <c r="D98" s="7"/>
      <c r="E98" s="6" t="str">
        <f>IF($A98="","",IFERROR(INDEX('Competitor Register'!$B$2:$B$101,MATCH($D98,'Competitor Register'!$A$2:$A$101,0)),""))</f>
        <v/>
      </c>
      <c r="F98" s="6" t="str">
        <f>IF($A98="","",IFERROR(INDEX('Competitor Register'!$C$2:$C$101,MATCH($D98,'Competitor Register'!$A$2:$A$101,0)),""))</f>
        <v/>
      </c>
      <c r="G98" s="6" t="str">
        <f>IF($A98="","",IFERROR(INDEX('Competitor Register'!$D$2:$D$101,MATCH($D98,'Competitor Register'!$A$2:$A$101,0)),""))</f>
        <v/>
      </c>
      <c r="H98" s="7"/>
      <c r="I98" s="6" t="str">
        <f>IF($A98="","",IFERROR(INDEX('Market Location Map'!$B$2:$B$101,MATCH($H98,'Market Location Map'!$A$2:$A$101,0)),""))</f>
        <v/>
      </c>
      <c r="J98" s="6" t="str">
        <f>IF($A98="","",IFERROR(INDEX('Market Location Map'!$D$2:$D$101,MATCH($H98,'Market Location Map'!$A$2:$A$101,0)),""))</f>
        <v/>
      </c>
      <c r="K98" s="6" t="str">
        <f>IF($A98="","",IFERROR(INDEX('Market Location Map'!$I$2:$I$101,MATCH($H98,'Market Location Map'!$A$2:$A$101,0)),""))</f>
        <v/>
      </c>
      <c r="L98" s="6" t="str">
        <f>IF($A98="","",IFERROR(INDEX('Market Location Map'!$F$2:$F$101,MATCH($H98,'Market Location Map'!$A$2:$A$101,0)),""))</f>
        <v/>
      </c>
      <c r="M98" s="6" t="str">
        <f>IF($A98="","",IF($K98="","No","Yes"))</f>
        <v/>
      </c>
      <c r="N98" s="7"/>
      <c r="O98" s="7"/>
      <c r="P98" s="7"/>
      <c r="Q98" s="7"/>
      <c r="R98" s="7"/>
      <c r="S98" s="7"/>
      <c r="T98" s="7"/>
      <c r="U98" s="6" t="str">
        <f>IF($A98="","",IF($AK98&lt;&gt;"","INVALID INPUT",IF($G98="Unresolved","UNRESOLVED",IF(OR($F98="Discovery intermediary",$F98="Reference entity"),"CONTEXT / REFERENCE ONLY",IF(OR($N98="No",$O98="No"),"EXCLUDED",IF(OR($N98="Unknown",$O98="Unknown"),"UNRESOLVED",IF($P98="No","EXCLUDED",IF($P98="Unknown","UNRESOLVED",IF(AND($AG98&lt;&gt;"",$AH98&lt;&gt;"",$AI98&lt;&gt;""),"ENTERPRISE + MARKET + LOCATION",IF(AND($AG98&lt;&gt;"",$AH98&lt;&gt;""),"ENTERPRISE + MARKET",IF(AND($AG98&lt;&gt;"",$AI98&lt;&gt;""),"ENTERPRISE + LOCATION",IF(AND($AH98&lt;&gt;"",$AI98&lt;&gt;""),"MARKET + LOCATION",IF($AG98&lt;&gt;"","ENTERPRISE",IF($AH98&lt;&gt;"","MARKET",IF($AI98&lt;&gt;"","LOCATION",IF($L98="Unresolved","UNRESOLVED",IF($AJ98="Yes","UNRESOLVED",IF($T98="Yes","CONTEXT / REFERENCE ONLY","EXCLUDED"))))))))))))))))))</f>
        <v/>
      </c>
      <c r="V98" s="6" t="str">
        <f>IF($A98="","",IF($AK98&lt;&gt;"",$AK98,IF($G98="Unresolved","IDENTITY_BOUNDARY_UNRESOLVED",IF(OR($F98="Discovery intermediary",$F98="Reference entity"),"NON_COMMERCIAL_CONTEXT",IF(OR($N98="No",$O98="No"),"NO_COMMERCIAL_SUBSTITUTION",IF(OR($N98="Unknown",$O98="Unknown"),"SUBSTITUTION_EVIDENCE_MISSING",IF($P98="No","SERVICEABILITY_MISMATCH",IF($P98="Unknown","SERVICEABILITY_EVIDENCE_MISSING",IF(AND($U98&lt;&gt;"UNRESOLVED",$U98&lt;&gt;"EXCLUDED",$U98&lt;&gt;"CONTEXT / REFERENCE ONLY",$U98&lt;&gt;"INVALID INPUT",$AJ98="Yes"),"CONFIRMED_LAYER_WITH_OPEN_EVIDENCE",IF(AND($U98&lt;&gt;"UNRESOLVED",$U98&lt;&gt;"EXCLUDED",$U98&lt;&gt;"CONTEXT / REFERENCE ONLY",$U98&lt;&gt;"INVALID INPUT"),"CONFIRMED_LAYER_ASSIGNMENT",IF($L98="Unresolved","MARKET_BOUNDARY_UNRESOLVED",IF($AJ98="Yes","LAYER_EVIDENCE_MISSING",IF($T98="Yes","NO_LAYER_RELEVANCE_CONTEXT","NO_LAYER_RELEVANCE")))))))))))))</f>
        <v/>
      </c>
      <c r="W98" s="6" t="str">
        <f>IF($A98="","",IFERROR(VLOOKUP($V98,'Controlled Vocabulary'!$M$2:$N$18,2,FALSE),"Review the record."))</f>
        <v/>
      </c>
      <c r="X98" s="6" t="str">
        <f>IF($A98="","",IF($AF98="","",IF(COUNTIF($AF$2:$AF$201,$AF98)&gt;1,"DUPLICATE ACTIVE ASSIGNMENT","")))</f>
        <v/>
      </c>
      <c r="Y98" s="7"/>
      <c r="Z98" s="7"/>
      <c r="AA98" s="7"/>
      <c r="AB98" s="7"/>
      <c r="AC98" s="8"/>
      <c r="AD98" s="7"/>
      <c r="AE98" s="7"/>
      <c r="AF98" s="6" t="str">
        <f>IF($A98="","",IF(AND($B98="Active",$D98&lt;&gt;"",$H98&lt;&gt;""),$D98&amp;"|"&amp;$H98,""))</f>
        <v/>
      </c>
      <c r="AG98" s="6" t="str">
        <f>IF($A98="","",IF($Q98="Yes","ENTERPRISE",""))</f>
        <v/>
      </c>
      <c r="AH98" s="6" t="str">
        <f>IF($A98="","",IF(AND($J98&lt;&gt;"",$L98="Resolved",$R98="Yes"),"MARKET",""))</f>
        <v/>
      </c>
      <c r="AI98" s="6" t="str">
        <f>IF($A98="","",IF(AND($K98&lt;&gt;"",$S98="Yes"),"LOCATION",""))</f>
        <v/>
      </c>
      <c r="AJ98" s="6" t="str">
        <f>IF($A98="","",IF(OR($Q98="Unknown",AND($J98&lt;&gt;"",OR($L98="Unresolved",$R98="Unknown")),AND($K98&lt;&gt;"",$S98="Unknown")),"Yes","No"))</f>
        <v/>
      </c>
      <c r="AK98" s="6" t="str">
        <f>IF($A98="","",IF(OR($A98="",$B98="",$D98="",$E98="",$F98="",$G98="",$H98="",$I98="",$L98="",$N98="",$O98="",$P98="",$Q98="",$R98="",$S98="",$T98=""),"INVALID_REQUIRED_INPUT",IF(OR(AND($B98&lt;&gt;"Active",$B98&lt;&gt;"Superseded"),AND($F98&lt;&gt;"Commercial provider",$F98&lt;&gt;"Discovery intermediary",$F98&lt;&gt;"Reference entity"),AND($G98&lt;&gt;"Resolved",$G98&lt;&gt;"Unresolved"),AND($I98&lt;&gt;"Existing",$I98&lt;&gt;"Planned",$I98&lt;&gt;"Inactive"),AND($L98&lt;&gt;"Resolved",$L98&lt;&gt;"Unresolved",$L98&lt;&gt;"Not applicable"),AND($N98&lt;&gt;"Yes",$N98&lt;&gt;"No",$N98&lt;&gt;"Unknown"),AND($O98&lt;&gt;"Yes",$O98&lt;&gt;"No",$O98&lt;&gt;"Unknown"),AND($P98&lt;&gt;"Yes",$P98&lt;&gt;"No",$P98&lt;&gt;"Unknown"),AND($Q98&lt;&gt;"Yes",$Q98&lt;&gt;"No",$Q98&lt;&gt;"Unknown"),AND($R98&lt;&gt;"Yes",$R98&lt;&gt;"No",$R98&lt;&gt;"Unknown"),AND($S98&lt;&gt;"Yes",$S98&lt;&gt;"No",$S98&lt;&gt;"Unknown",$S98&lt;&gt;"Not applicable"),AND($T98&lt;&gt;"Yes",$T98&lt;&gt;"No"),AND($AA98&lt;&gt;"",$AA98&lt;&gt;"Organic",$AA98&lt;&gt;"Local pack / Maps",$AA98&lt;&gt;"Paid search",$AA98&lt;&gt;"Shopping",$AA98&lt;&gt;"AI answer",$AA98&lt;&gt;"Marketplace",$AA98&lt;&gt;"Directory",$AA98&lt;&gt;"Other")),"UNSUPPORTED_CONTROLLED_VALUE",IF(AND($B98="Active",$I98="Inactive"),"INVALID_SCOPE_COMBINATION",IF($X98="DUPLICATE ACTIVE ASSIGNMENT","INVALID_SCOPE_COMBINATION",IF(AND($L98="Not applicable",$R98&lt;&gt;"No"),"INVALID_SCOPE_COMBINATION",IF(AND($M98="No",$S98&lt;&gt;"Not applicable"),"INVALID_LOCATION_EVIDENCE",IF(AND($M98="Yes",$S98="Not applicable"),"INVALID_LOCATION_EVIDENCE",""))))))))</f>
        <v/>
      </c>
    </row>
    <row r="99" spans="1:37">
      <c r="A99" s="7"/>
      <c r="B99" s="7"/>
      <c r="C99" s="7"/>
      <c r="D99" s="7"/>
      <c r="E99" s="6" t="str">
        <f>IF($A99="","",IFERROR(INDEX('Competitor Register'!$B$2:$B$101,MATCH($D99,'Competitor Register'!$A$2:$A$101,0)),""))</f>
        <v/>
      </c>
      <c r="F99" s="6" t="str">
        <f>IF($A99="","",IFERROR(INDEX('Competitor Register'!$C$2:$C$101,MATCH($D99,'Competitor Register'!$A$2:$A$101,0)),""))</f>
        <v/>
      </c>
      <c r="G99" s="6" t="str">
        <f>IF($A99="","",IFERROR(INDEX('Competitor Register'!$D$2:$D$101,MATCH($D99,'Competitor Register'!$A$2:$A$101,0)),""))</f>
        <v/>
      </c>
      <c r="H99" s="7"/>
      <c r="I99" s="6" t="str">
        <f>IF($A99="","",IFERROR(INDEX('Market Location Map'!$B$2:$B$101,MATCH($H99,'Market Location Map'!$A$2:$A$101,0)),""))</f>
        <v/>
      </c>
      <c r="J99" s="6" t="str">
        <f>IF($A99="","",IFERROR(INDEX('Market Location Map'!$D$2:$D$101,MATCH($H99,'Market Location Map'!$A$2:$A$101,0)),""))</f>
        <v/>
      </c>
      <c r="K99" s="6" t="str">
        <f>IF($A99="","",IFERROR(INDEX('Market Location Map'!$I$2:$I$101,MATCH($H99,'Market Location Map'!$A$2:$A$101,0)),""))</f>
        <v/>
      </c>
      <c r="L99" s="6" t="str">
        <f>IF($A99="","",IFERROR(INDEX('Market Location Map'!$F$2:$F$101,MATCH($H99,'Market Location Map'!$A$2:$A$101,0)),""))</f>
        <v/>
      </c>
      <c r="M99" s="6" t="str">
        <f>IF($A99="","",IF($K99="","No","Yes"))</f>
        <v/>
      </c>
      <c r="N99" s="7"/>
      <c r="O99" s="7"/>
      <c r="P99" s="7"/>
      <c r="Q99" s="7"/>
      <c r="R99" s="7"/>
      <c r="S99" s="7"/>
      <c r="T99" s="7"/>
      <c r="U99" s="6" t="str">
        <f>IF($A99="","",IF($AK99&lt;&gt;"","INVALID INPUT",IF($G99="Unresolved","UNRESOLVED",IF(OR($F99="Discovery intermediary",$F99="Reference entity"),"CONTEXT / REFERENCE ONLY",IF(OR($N99="No",$O99="No"),"EXCLUDED",IF(OR($N99="Unknown",$O99="Unknown"),"UNRESOLVED",IF($P99="No","EXCLUDED",IF($P99="Unknown","UNRESOLVED",IF(AND($AG99&lt;&gt;"",$AH99&lt;&gt;"",$AI99&lt;&gt;""),"ENTERPRISE + MARKET + LOCATION",IF(AND($AG99&lt;&gt;"",$AH99&lt;&gt;""),"ENTERPRISE + MARKET",IF(AND($AG99&lt;&gt;"",$AI99&lt;&gt;""),"ENTERPRISE + LOCATION",IF(AND($AH99&lt;&gt;"",$AI99&lt;&gt;""),"MARKET + LOCATION",IF($AG99&lt;&gt;"","ENTERPRISE",IF($AH99&lt;&gt;"","MARKET",IF($AI99&lt;&gt;"","LOCATION",IF($L99="Unresolved","UNRESOLVED",IF($AJ99="Yes","UNRESOLVED",IF($T99="Yes","CONTEXT / REFERENCE ONLY","EXCLUDED"))))))))))))))))))</f>
        <v/>
      </c>
      <c r="V99" s="6" t="str">
        <f>IF($A99="","",IF($AK99&lt;&gt;"",$AK99,IF($G99="Unresolved","IDENTITY_BOUNDARY_UNRESOLVED",IF(OR($F99="Discovery intermediary",$F99="Reference entity"),"NON_COMMERCIAL_CONTEXT",IF(OR($N99="No",$O99="No"),"NO_COMMERCIAL_SUBSTITUTION",IF(OR($N99="Unknown",$O99="Unknown"),"SUBSTITUTION_EVIDENCE_MISSING",IF($P99="No","SERVICEABILITY_MISMATCH",IF($P99="Unknown","SERVICEABILITY_EVIDENCE_MISSING",IF(AND($U99&lt;&gt;"UNRESOLVED",$U99&lt;&gt;"EXCLUDED",$U99&lt;&gt;"CONTEXT / REFERENCE ONLY",$U99&lt;&gt;"INVALID INPUT",$AJ99="Yes"),"CONFIRMED_LAYER_WITH_OPEN_EVIDENCE",IF(AND($U99&lt;&gt;"UNRESOLVED",$U99&lt;&gt;"EXCLUDED",$U99&lt;&gt;"CONTEXT / REFERENCE ONLY",$U99&lt;&gt;"INVALID INPUT"),"CONFIRMED_LAYER_ASSIGNMENT",IF($L99="Unresolved","MARKET_BOUNDARY_UNRESOLVED",IF($AJ99="Yes","LAYER_EVIDENCE_MISSING",IF($T99="Yes","NO_LAYER_RELEVANCE_CONTEXT","NO_LAYER_RELEVANCE")))))))))))))</f>
        <v/>
      </c>
      <c r="W99" s="6" t="str">
        <f>IF($A99="","",IFERROR(VLOOKUP($V99,'Controlled Vocabulary'!$M$2:$N$18,2,FALSE),"Review the record."))</f>
        <v/>
      </c>
      <c r="X99" s="6" t="str">
        <f>IF($A99="","",IF($AF99="","",IF(COUNTIF($AF$2:$AF$201,$AF99)&gt;1,"DUPLICATE ACTIVE ASSIGNMENT","")))</f>
        <v/>
      </c>
      <c r="Y99" s="7"/>
      <c r="Z99" s="7"/>
      <c r="AA99" s="7"/>
      <c r="AB99" s="7"/>
      <c r="AC99" s="8"/>
      <c r="AD99" s="7"/>
      <c r="AE99" s="7"/>
      <c r="AF99" s="6" t="str">
        <f>IF($A99="","",IF(AND($B99="Active",$D99&lt;&gt;"",$H99&lt;&gt;""),$D99&amp;"|"&amp;$H99,""))</f>
        <v/>
      </c>
      <c r="AG99" s="6" t="str">
        <f>IF($A99="","",IF($Q99="Yes","ENTERPRISE",""))</f>
        <v/>
      </c>
      <c r="AH99" s="6" t="str">
        <f>IF($A99="","",IF(AND($J99&lt;&gt;"",$L99="Resolved",$R99="Yes"),"MARKET",""))</f>
        <v/>
      </c>
      <c r="AI99" s="6" t="str">
        <f>IF($A99="","",IF(AND($K99&lt;&gt;"",$S99="Yes"),"LOCATION",""))</f>
        <v/>
      </c>
      <c r="AJ99" s="6" t="str">
        <f>IF($A99="","",IF(OR($Q99="Unknown",AND($J99&lt;&gt;"",OR($L99="Unresolved",$R99="Unknown")),AND($K99&lt;&gt;"",$S99="Unknown")),"Yes","No"))</f>
        <v/>
      </c>
      <c r="AK99" s="6" t="str">
        <f>IF($A99="","",IF(OR($A99="",$B99="",$D99="",$E99="",$F99="",$G99="",$H99="",$I99="",$L99="",$N99="",$O99="",$P99="",$Q99="",$R99="",$S99="",$T99=""),"INVALID_REQUIRED_INPUT",IF(OR(AND($B99&lt;&gt;"Active",$B99&lt;&gt;"Superseded"),AND($F99&lt;&gt;"Commercial provider",$F99&lt;&gt;"Discovery intermediary",$F99&lt;&gt;"Reference entity"),AND($G99&lt;&gt;"Resolved",$G99&lt;&gt;"Unresolved"),AND($I99&lt;&gt;"Existing",$I99&lt;&gt;"Planned",$I99&lt;&gt;"Inactive"),AND($L99&lt;&gt;"Resolved",$L99&lt;&gt;"Unresolved",$L99&lt;&gt;"Not applicable"),AND($N99&lt;&gt;"Yes",$N99&lt;&gt;"No",$N99&lt;&gt;"Unknown"),AND($O99&lt;&gt;"Yes",$O99&lt;&gt;"No",$O99&lt;&gt;"Unknown"),AND($P99&lt;&gt;"Yes",$P99&lt;&gt;"No",$P99&lt;&gt;"Unknown"),AND($Q99&lt;&gt;"Yes",$Q99&lt;&gt;"No",$Q99&lt;&gt;"Unknown"),AND($R99&lt;&gt;"Yes",$R99&lt;&gt;"No",$R99&lt;&gt;"Unknown"),AND($S99&lt;&gt;"Yes",$S99&lt;&gt;"No",$S99&lt;&gt;"Unknown",$S99&lt;&gt;"Not applicable"),AND($T99&lt;&gt;"Yes",$T99&lt;&gt;"No"),AND($AA99&lt;&gt;"",$AA99&lt;&gt;"Organic",$AA99&lt;&gt;"Local pack / Maps",$AA99&lt;&gt;"Paid search",$AA99&lt;&gt;"Shopping",$AA99&lt;&gt;"AI answer",$AA99&lt;&gt;"Marketplace",$AA99&lt;&gt;"Directory",$AA99&lt;&gt;"Other")),"UNSUPPORTED_CONTROLLED_VALUE",IF(AND($B99="Active",$I99="Inactive"),"INVALID_SCOPE_COMBINATION",IF($X99="DUPLICATE ACTIVE ASSIGNMENT","INVALID_SCOPE_COMBINATION",IF(AND($L99="Not applicable",$R99&lt;&gt;"No"),"INVALID_SCOPE_COMBINATION",IF(AND($M99="No",$S99&lt;&gt;"Not applicable"),"INVALID_LOCATION_EVIDENCE",IF(AND($M99="Yes",$S99="Not applicable"),"INVALID_LOCATION_EVIDENCE",""))))))))</f>
        <v/>
      </c>
    </row>
    <row r="100" spans="1:37">
      <c r="A100" s="7"/>
      <c r="B100" s="7"/>
      <c r="C100" s="7"/>
      <c r="D100" s="7"/>
      <c r="E100" s="6" t="str">
        <f>IF($A100="","",IFERROR(INDEX('Competitor Register'!$B$2:$B$101,MATCH($D100,'Competitor Register'!$A$2:$A$101,0)),""))</f>
        <v/>
      </c>
      <c r="F100" s="6" t="str">
        <f>IF($A100="","",IFERROR(INDEX('Competitor Register'!$C$2:$C$101,MATCH($D100,'Competitor Register'!$A$2:$A$101,0)),""))</f>
        <v/>
      </c>
      <c r="G100" s="6" t="str">
        <f>IF($A100="","",IFERROR(INDEX('Competitor Register'!$D$2:$D$101,MATCH($D100,'Competitor Register'!$A$2:$A$101,0)),""))</f>
        <v/>
      </c>
      <c r="H100" s="7"/>
      <c r="I100" s="6" t="str">
        <f>IF($A100="","",IFERROR(INDEX('Market Location Map'!$B$2:$B$101,MATCH($H100,'Market Location Map'!$A$2:$A$101,0)),""))</f>
        <v/>
      </c>
      <c r="J100" s="6" t="str">
        <f>IF($A100="","",IFERROR(INDEX('Market Location Map'!$D$2:$D$101,MATCH($H100,'Market Location Map'!$A$2:$A$101,0)),""))</f>
        <v/>
      </c>
      <c r="K100" s="6" t="str">
        <f>IF($A100="","",IFERROR(INDEX('Market Location Map'!$I$2:$I$101,MATCH($H100,'Market Location Map'!$A$2:$A$101,0)),""))</f>
        <v/>
      </c>
      <c r="L100" s="6" t="str">
        <f>IF($A100="","",IFERROR(INDEX('Market Location Map'!$F$2:$F$101,MATCH($H100,'Market Location Map'!$A$2:$A$101,0)),""))</f>
        <v/>
      </c>
      <c r="M100" s="6" t="str">
        <f>IF($A100="","",IF($K100="","No","Yes"))</f>
        <v/>
      </c>
      <c r="N100" s="7"/>
      <c r="O100" s="7"/>
      <c r="P100" s="7"/>
      <c r="Q100" s="7"/>
      <c r="R100" s="7"/>
      <c r="S100" s="7"/>
      <c r="T100" s="7"/>
      <c r="U100" s="6" t="str">
        <f>IF($A100="","",IF($AK100&lt;&gt;"","INVALID INPUT",IF($G100="Unresolved","UNRESOLVED",IF(OR($F100="Discovery intermediary",$F100="Reference entity"),"CONTEXT / REFERENCE ONLY",IF(OR($N100="No",$O100="No"),"EXCLUDED",IF(OR($N100="Unknown",$O100="Unknown"),"UNRESOLVED",IF($P100="No","EXCLUDED",IF($P100="Unknown","UNRESOLVED",IF(AND($AG100&lt;&gt;"",$AH100&lt;&gt;"",$AI100&lt;&gt;""),"ENTERPRISE + MARKET + LOCATION",IF(AND($AG100&lt;&gt;"",$AH100&lt;&gt;""),"ENTERPRISE + MARKET",IF(AND($AG100&lt;&gt;"",$AI100&lt;&gt;""),"ENTERPRISE + LOCATION",IF(AND($AH100&lt;&gt;"",$AI100&lt;&gt;""),"MARKET + LOCATION",IF($AG100&lt;&gt;"","ENTERPRISE",IF($AH100&lt;&gt;"","MARKET",IF($AI100&lt;&gt;"","LOCATION",IF($L100="Unresolved","UNRESOLVED",IF($AJ100="Yes","UNRESOLVED",IF($T100="Yes","CONTEXT / REFERENCE ONLY","EXCLUDED"))))))))))))))))))</f>
        <v/>
      </c>
      <c r="V100" s="6" t="str">
        <f>IF($A100="","",IF($AK100&lt;&gt;"",$AK100,IF($G100="Unresolved","IDENTITY_BOUNDARY_UNRESOLVED",IF(OR($F100="Discovery intermediary",$F100="Reference entity"),"NON_COMMERCIAL_CONTEXT",IF(OR($N100="No",$O100="No"),"NO_COMMERCIAL_SUBSTITUTION",IF(OR($N100="Unknown",$O100="Unknown"),"SUBSTITUTION_EVIDENCE_MISSING",IF($P100="No","SERVICEABILITY_MISMATCH",IF($P100="Unknown","SERVICEABILITY_EVIDENCE_MISSING",IF(AND($U100&lt;&gt;"UNRESOLVED",$U100&lt;&gt;"EXCLUDED",$U100&lt;&gt;"CONTEXT / REFERENCE ONLY",$U100&lt;&gt;"INVALID INPUT",$AJ100="Yes"),"CONFIRMED_LAYER_WITH_OPEN_EVIDENCE",IF(AND($U100&lt;&gt;"UNRESOLVED",$U100&lt;&gt;"EXCLUDED",$U100&lt;&gt;"CONTEXT / REFERENCE ONLY",$U100&lt;&gt;"INVALID INPUT"),"CONFIRMED_LAYER_ASSIGNMENT",IF($L100="Unresolved","MARKET_BOUNDARY_UNRESOLVED",IF($AJ100="Yes","LAYER_EVIDENCE_MISSING",IF($T100="Yes","NO_LAYER_RELEVANCE_CONTEXT","NO_LAYER_RELEVANCE")))))))))))))</f>
        <v/>
      </c>
      <c r="W100" s="6" t="str">
        <f>IF($A100="","",IFERROR(VLOOKUP($V100,'Controlled Vocabulary'!$M$2:$N$18,2,FALSE),"Review the record."))</f>
        <v/>
      </c>
      <c r="X100" s="6" t="str">
        <f>IF($A100="","",IF($AF100="","",IF(COUNTIF($AF$2:$AF$201,$AF100)&gt;1,"DUPLICATE ACTIVE ASSIGNMENT","")))</f>
        <v/>
      </c>
      <c r="Y100" s="7"/>
      <c r="Z100" s="7"/>
      <c r="AA100" s="7"/>
      <c r="AB100" s="7"/>
      <c r="AC100" s="8"/>
      <c r="AD100" s="7"/>
      <c r="AE100" s="7"/>
      <c r="AF100" s="6" t="str">
        <f>IF($A100="","",IF(AND($B100="Active",$D100&lt;&gt;"",$H100&lt;&gt;""),$D100&amp;"|"&amp;$H100,""))</f>
        <v/>
      </c>
      <c r="AG100" s="6" t="str">
        <f>IF($A100="","",IF($Q100="Yes","ENTERPRISE",""))</f>
        <v/>
      </c>
      <c r="AH100" s="6" t="str">
        <f>IF($A100="","",IF(AND($J100&lt;&gt;"",$L100="Resolved",$R100="Yes"),"MARKET",""))</f>
        <v/>
      </c>
      <c r="AI100" s="6" t="str">
        <f>IF($A100="","",IF(AND($K100&lt;&gt;"",$S100="Yes"),"LOCATION",""))</f>
        <v/>
      </c>
      <c r="AJ100" s="6" t="str">
        <f>IF($A100="","",IF(OR($Q100="Unknown",AND($J100&lt;&gt;"",OR($L100="Unresolved",$R100="Unknown")),AND($K100&lt;&gt;"",$S100="Unknown")),"Yes","No"))</f>
        <v/>
      </c>
      <c r="AK100" s="6" t="str">
        <f>IF($A100="","",IF(OR($A100="",$B100="",$D100="",$E100="",$F100="",$G100="",$H100="",$I100="",$L100="",$N100="",$O100="",$P100="",$Q100="",$R100="",$S100="",$T100=""),"INVALID_REQUIRED_INPUT",IF(OR(AND($B100&lt;&gt;"Active",$B100&lt;&gt;"Superseded"),AND($F100&lt;&gt;"Commercial provider",$F100&lt;&gt;"Discovery intermediary",$F100&lt;&gt;"Reference entity"),AND($G100&lt;&gt;"Resolved",$G100&lt;&gt;"Unresolved"),AND($I100&lt;&gt;"Existing",$I100&lt;&gt;"Planned",$I100&lt;&gt;"Inactive"),AND($L100&lt;&gt;"Resolved",$L100&lt;&gt;"Unresolved",$L100&lt;&gt;"Not applicable"),AND($N100&lt;&gt;"Yes",$N100&lt;&gt;"No",$N100&lt;&gt;"Unknown"),AND($O100&lt;&gt;"Yes",$O100&lt;&gt;"No",$O100&lt;&gt;"Unknown"),AND($P100&lt;&gt;"Yes",$P100&lt;&gt;"No",$P100&lt;&gt;"Unknown"),AND($Q100&lt;&gt;"Yes",$Q100&lt;&gt;"No",$Q100&lt;&gt;"Unknown"),AND($R100&lt;&gt;"Yes",$R100&lt;&gt;"No",$R100&lt;&gt;"Unknown"),AND($S100&lt;&gt;"Yes",$S100&lt;&gt;"No",$S100&lt;&gt;"Unknown",$S100&lt;&gt;"Not applicable"),AND($T100&lt;&gt;"Yes",$T100&lt;&gt;"No"),AND($AA100&lt;&gt;"",$AA100&lt;&gt;"Organic",$AA100&lt;&gt;"Local pack / Maps",$AA100&lt;&gt;"Paid search",$AA100&lt;&gt;"Shopping",$AA100&lt;&gt;"AI answer",$AA100&lt;&gt;"Marketplace",$AA100&lt;&gt;"Directory",$AA100&lt;&gt;"Other")),"UNSUPPORTED_CONTROLLED_VALUE",IF(AND($B100="Active",$I100="Inactive"),"INVALID_SCOPE_COMBINATION",IF($X100="DUPLICATE ACTIVE ASSIGNMENT","INVALID_SCOPE_COMBINATION",IF(AND($L100="Not applicable",$R100&lt;&gt;"No"),"INVALID_SCOPE_COMBINATION",IF(AND($M100="No",$S100&lt;&gt;"Not applicable"),"INVALID_LOCATION_EVIDENCE",IF(AND($M100="Yes",$S100="Not applicable"),"INVALID_LOCATION_EVIDENCE",""))))))))</f>
        <v/>
      </c>
    </row>
    <row r="101" spans="1:37">
      <c r="A101" s="7"/>
      <c r="B101" s="7"/>
      <c r="C101" s="7"/>
      <c r="D101" s="7"/>
      <c r="E101" s="6" t="str">
        <f>IF($A101="","",IFERROR(INDEX('Competitor Register'!$B$2:$B$101,MATCH($D101,'Competitor Register'!$A$2:$A$101,0)),""))</f>
        <v/>
      </c>
      <c r="F101" s="6" t="str">
        <f>IF($A101="","",IFERROR(INDEX('Competitor Register'!$C$2:$C$101,MATCH($D101,'Competitor Register'!$A$2:$A$101,0)),""))</f>
        <v/>
      </c>
      <c r="G101" s="6" t="str">
        <f>IF($A101="","",IFERROR(INDEX('Competitor Register'!$D$2:$D$101,MATCH($D101,'Competitor Register'!$A$2:$A$101,0)),""))</f>
        <v/>
      </c>
      <c r="H101" s="7"/>
      <c r="I101" s="6" t="str">
        <f>IF($A101="","",IFERROR(INDEX('Market Location Map'!$B$2:$B$101,MATCH($H101,'Market Location Map'!$A$2:$A$101,0)),""))</f>
        <v/>
      </c>
      <c r="J101" s="6" t="str">
        <f>IF($A101="","",IFERROR(INDEX('Market Location Map'!$D$2:$D$101,MATCH($H101,'Market Location Map'!$A$2:$A$101,0)),""))</f>
        <v/>
      </c>
      <c r="K101" s="6" t="str">
        <f>IF($A101="","",IFERROR(INDEX('Market Location Map'!$I$2:$I$101,MATCH($H101,'Market Location Map'!$A$2:$A$101,0)),""))</f>
        <v/>
      </c>
      <c r="L101" s="6" t="str">
        <f>IF($A101="","",IFERROR(INDEX('Market Location Map'!$F$2:$F$101,MATCH($H101,'Market Location Map'!$A$2:$A$101,0)),""))</f>
        <v/>
      </c>
      <c r="M101" s="6" t="str">
        <f>IF($A101="","",IF($K101="","No","Yes"))</f>
        <v/>
      </c>
      <c r="N101" s="7"/>
      <c r="O101" s="7"/>
      <c r="P101" s="7"/>
      <c r="Q101" s="7"/>
      <c r="R101" s="7"/>
      <c r="S101" s="7"/>
      <c r="T101" s="7"/>
      <c r="U101" s="6" t="str">
        <f>IF($A101="","",IF($AK101&lt;&gt;"","INVALID INPUT",IF($G101="Unresolved","UNRESOLVED",IF(OR($F101="Discovery intermediary",$F101="Reference entity"),"CONTEXT / REFERENCE ONLY",IF(OR($N101="No",$O101="No"),"EXCLUDED",IF(OR($N101="Unknown",$O101="Unknown"),"UNRESOLVED",IF($P101="No","EXCLUDED",IF($P101="Unknown","UNRESOLVED",IF(AND($AG101&lt;&gt;"",$AH101&lt;&gt;"",$AI101&lt;&gt;""),"ENTERPRISE + MARKET + LOCATION",IF(AND($AG101&lt;&gt;"",$AH101&lt;&gt;""),"ENTERPRISE + MARKET",IF(AND($AG101&lt;&gt;"",$AI101&lt;&gt;""),"ENTERPRISE + LOCATION",IF(AND($AH101&lt;&gt;"",$AI101&lt;&gt;""),"MARKET + LOCATION",IF($AG101&lt;&gt;"","ENTERPRISE",IF($AH101&lt;&gt;"","MARKET",IF($AI101&lt;&gt;"","LOCATION",IF($L101="Unresolved","UNRESOLVED",IF($AJ101="Yes","UNRESOLVED",IF($T101="Yes","CONTEXT / REFERENCE ONLY","EXCLUDED"))))))))))))))))))</f>
        <v/>
      </c>
      <c r="V101" s="6" t="str">
        <f>IF($A101="","",IF($AK101&lt;&gt;"",$AK101,IF($G101="Unresolved","IDENTITY_BOUNDARY_UNRESOLVED",IF(OR($F101="Discovery intermediary",$F101="Reference entity"),"NON_COMMERCIAL_CONTEXT",IF(OR($N101="No",$O101="No"),"NO_COMMERCIAL_SUBSTITUTION",IF(OR($N101="Unknown",$O101="Unknown"),"SUBSTITUTION_EVIDENCE_MISSING",IF($P101="No","SERVICEABILITY_MISMATCH",IF($P101="Unknown","SERVICEABILITY_EVIDENCE_MISSING",IF(AND($U101&lt;&gt;"UNRESOLVED",$U101&lt;&gt;"EXCLUDED",$U101&lt;&gt;"CONTEXT / REFERENCE ONLY",$U101&lt;&gt;"INVALID INPUT",$AJ101="Yes"),"CONFIRMED_LAYER_WITH_OPEN_EVIDENCE",IF(AND($U101&lt;&gt;"UNRESOLVED",$U101&lt;&gt;"EXCLUDED",$U101&lt;&gt;"CONTEXT / REFERENCE ONLY",$U101&lt;&gt;"INVALID INPUT"),"CONFIRMED_LAYER_ASSIGNMENT",IF($L101="Unresolved","MARKET_BOUNDARY_UNRESOLVED",IF($AJ101="Yes","LAYER_EVIDENCE_MISSING",IF($T101="Yes","NO_LAYER_RELEVANCE_CONTEXT","NO_LAYER_RELEVANCE")))))))))))))</f>
        <v/>
      </c>
      <c r="W101" s="6" t="str">
        <f>IF($A101="","",IFERROR(VLOOKUP($V101,'Controlled Vocabulary'!$M$2:$N$18,2,FALSE),"Review the record."))</f>
        <v/>
      </c>
      <c r="X101" s="6" t="str">
        <f>IF($A101="","",IF($AF101="","",IF(COUNTIF($AF$2:$AF$201,$AF101)&gt;1,"DUPLICATE ACTIVE ASSIGNMENT","")))</f>
        <v/>
      </c>
      <c r="Y101" s="7"/>
      <c r="Z101" s="7"/>
      <c r="AA101" s="7"/>
      <c r="AB101" s="7"/>
      <c r="AC101" s="8"/>
      <c r="AD101" s="7"/>
      <c r="AE101" s="7"/>
      <c r="AF101" s="6" t="str">
        <f>IF($A101="","",IF(AND($B101="Active",$D101&lt;&gt;"",$H101&lt;&gt;""),$D101&amp;"|"&amp;$H101,""))</f>
        <v/>
      </c>
      <c r="AG101" s="6" t="str">
        <f>IF($A101="","",IF($Q101="Yes","ENTERPRISE",""))</f>
        <v/>
      </c>
      <c r="AH101" s="6" t="str">
        <f>IF($A101="","",IF(AND($J101&lt;&gt;"",$L101="Resolved",$R101="Yes"),"MARKET",""))</f>
        <v/>
      </c>
      <c r="AI101" s="6" t="str">
        <f>IF($A101="","",IF(AND($K101&lt;&gt;"",$S101="Yes"),"LOCATION",""))</f>
        <v/>
      </c>
      <c r="AJ101" s="6" t="str">
        <f>IF($A101="","",IF(OR($Q101="Unknown",AND($J101&lt;&gt;"",OR($L101="Unresolved",$R101="Unknown")),AND($K101&lt;&gt;"",$S101="Unknown")),"Yes","No"))</f>
        <v/>
      </c>
      <c r="AK101" s="6" t="str">
        <f>IF($A101="","",IF(OR($A101="",$B101="",$D101="",$E101="",$F101="",$G101="",$H101="",$I101="",$L101="",$N101="",$O101="",$P101="",$Q101="",$R101="",$S101="",$T101=""),"INVALID_REQUIRED_INPUT",IF(OR(AND($B101&lt;&gt;"Active",$B101&lt;&gt;"Superseded"),AND($F101&lt;&gt;"Commercial provider",$F101&lt;&gt;"Discovery intermediary",$F101&lt;&gt;"Reference entity"),AND($G101&lt;&gt;"Resolved",$G101&lt;&gt;"Unresolved"),AND($I101&lt;&gt;"Existing",$I101&lt;&gt;"Planned",$I101&lt;&gt;"Inactive"),AND($L101&lt;&gt;"Resolved",$L101&lt;&gt;"Unresolved",$L101&lt;&gt;"Not applicable"),AND($N101&lt;&gt;"Yes",$N101&lt;&gt;"No",$N101&lt;&gt;"Unknown"),AND($O101&lt;&gt;"Yes",$O101&lt;&gt;"No",$O101&lt;&gt;"Unknown"),AND($P101&lt;&gt;"Yes",$P101&lt;&gt;"No",$P101&lt;&gt;"Unknown"),AND($Q101&lt;&gt;"Yes",$Q101&lt;&gt;"No",$Q101&lt;&gt;"Unknown"),AND($R101&lt;&gt;"Yes",$R101&lt;&gt;"No",$R101&lt;&gt;"Unknown"),AND($S101&lt;&gt;"Yes",$S101&lt;&gt;"No",$S101&lt;&gt;"Unknown",$S101&lt;&gt;"Not applicable"),AND($T101&lt;&gt;"Yes",$T101&lt;&gt;"No"),AND($AA101&lt;&gt;"",$AA101&lt;&gt;"Organic",$AA101&lt;&gt;"Local pack / Maps",$AA101&lt;&gt;"Paid search",$AA101&lt;&gt;"Shopping",$AA101&lt;&gt;"AI answer",$AA101&lt;&gt;"Marketplace",$AA101&lt;&gt;"Directory",$AA101&lt;&gt;"Other")),"UNSUPPORTED_CONTROLLED_VALUE",IF(AND($B101="Active",$I101="Inactive"),"INVALID_SCOPE_COMBINATION",IF($X101="DUPLICATE ACTIVE ASSIGNMENT","INVALID_SCOPE_COMBINATION",IF(AND($L101="Not applicable",$R101&lt;&gt;"No"),"INVALID_SCOPE_COMBINATION",IF(AND($M101="No",$S101&lt;&gt;"Not applicable"),"INVALID_LOCATION_EVIDENCE",IF(AND($M101="Yes",$S101="Not applicable"),"INVALID_LOCATION_EVIDENCE",""))))))))</f>
        <v/>
      </c>
    </row>
    <row r="102" spans="1:37">
      <c r="A102" s="7"/>
      <c r="B102" s="7"/>
      <c r="C102" s="7"/>
      <c r="D102" s="7"/>
      <c r="E102" s="6" t="str">
        <f>IF($A102="","",IFERROR(INDEX('Competitor Register'!$B$2:$B$101,MATCH($D102,'Competitor Register'!$A$2:$A$101,0)),""))</f>
        <v/>
      </c>
      <c r="F102" s="6" t="str">
        <f>IF($A102="","",IFERROR(INDEX('Competitor Register'!$C$2:$C$101,MATCH($D102,'Competitor Register'!$A$2:$A$101,0)),""))</f>
        <v/>
      </c>
      <c r="G102" s="6" t="str">
        <f>IF($A102="","",IFERROR(INDEX('Competitor Register'!$D$2:$D$101,MATCH($D102,'Competitor Register'!$A$2:$A$101,0)),""))</f>
        <v/>
      </c>
      <c r="H102" s="7"/>
      <c r="I102" s="6" t="str">
        <f>IF($A102="","",IFERROR(INDEX('Market Location Map'!$B$2:$B$101,MATCH($H102,'Market Location Map'!$A$2:$A$101,0)),""))</f>
        <v/>
      </c>
      <c r="J102" s="6" t="str">
        <f>IF($A102="","",IFERROR(INDEX('Market Location Map'!$D$2:$D$101,MATCH($H102,'Market Location Map'!$A$2:$A$101,0)),""))</f>
        <v/>
      </c>
      <c r="K102" s="6" t="str">
        <f>IF($A102="","",IFERROR(INDEX('Market Location Map'!$I$2:$I$101,MATCH($H102,'Market Location Map'!$A$2:$A$101,0)),""))</f>
        <v/>
      </c>
      <c r="L102" s="6" t="str">
        <f>IF($A102="","",IFERROR(INDEX('Market Location Map'!$F$2:$F$101,MATCH($H102,'Market Location Map'!$A$2:$A$101,0)),""))</f>
        <v/>
      </c>
      <c r="M102" s="6" t="str">
        <f>IF($A102="","",IF($K102="","No","Yes"))</f>
        <v/>
      </c>
      <c r="N102" s="7"/>
      <c r="O102" s="7"/>
      <c r="P102" s="7"/>
      <c r="Q102" s="7"/>
      <c r="R102" s="7"/>
      <c r="S102" s="7"/>
      <c r="T102" s="7"/>
      <c r="U102" s="6" t="str">
        <f>IF($A102="","",IF($AK102&lt;&gt;"","INVALID INPUT",IF($G102="Unresolved","UNRESOLVED",IF(OR($F102="Discovery intermediary",$F102="Reference entity"),"CONTEXT / REFERENCE ONLY",IF(OR($N102="No",$O102="No"),"EXCLUDED",IF(OR($N102="Unknown",$O102="Unknown"),"UNRESOLVED",IF($P102="No","EXCLUDED",IF($P102="Unknown","UNRESOLVED",IF(AND($AG102&lt;&gt;"",$AH102&lt;&gt;"",$AI102&lt;&gt;""),"ENTERPRISE + MARKET + LOCATION",IF(AND($AG102&lt;&gt;"",$AH102&lt;&gt;""),"ENTERPRISE + MARKET",IF(AND($AG102&lt;&gt;"",$AI102&lt;&gt;""),"ENTERPRISE + LOCATION",IF(AND($AH102&lt;&gt;"",$AI102&lt;&gt;""),"MARKET + LOCATION",IF($AG102&lt;&gt;"","ENTERPRISE",IF($AH102&lt;&gt;"","MARKET",IF($AI102&lt;&gt;"","LOCATION",IF($L102="Unresolved","UNRESOLVED",IF($AJ102="Yes","UNRESOLVED",IF($T102="Yes","CONTEXT / REFERENCE ONLY","EXCLUDED"))))))))))))))))))</f>
        <v/>
      </c>
      <c r="V102" s="6" t="str">
        <f>IF($A102="","",IF($AK102&lt;&gt;"",$AK102,IF($G102="Unresolved","IDENTITY_BOUNDARY_UNRESOLVED",IF(OR($F102="Discovery intermediary",$F102="Reference entity"),"NON_COMMERCIAL_CONTEXT",IF(OR($N102="No",$O102="No"),"NO_COMMERCIAL_SUBSTITUTION",IF(OR($N102="Unknown",$O102="Unknown"),"SUBSTITUTION_EVIDENCE_MISSING",IF($P102="No","SERVICEABILITY_MISMATCH",IF($P102="Unknown","SERVICEABILITY_EVIDENCE_MISSING",IF(AND($U102&lt;&gt;"UNRESOLVED",$U102&lt;&gt;"EXCLUDED",$U102&lt;&gt;"CONTEXT / REFERENCE ONLY",$U102&lt;&gt;"INVALID INPUT",$AJ102="Yes"),"CONFIRMED_LAYER_WITH_OPEN_EVIDENCE",IF(AND($U102&lt;&gt;"UNRESOLVED",$U102&lt;&gt;"EXCLUDED",$U102&lt;&gt;"CONTEXT / REFERENCE ONLY",$U102&lt;&gt;"INVALID INPUT"),"CONFIRMED_LAYER_ASSIGNMENT",IF($L102="Unresolved","MARKET_BOUNDARY_UNRESOLVED",IF($AJ102="Yes","LAYER_EVIDENCE_MISSING",IF($T102="Yes","NO_LAYER_RELEVANCE_CONTEXT","NO_LAYER_RELEVANCE")))))))))))))</f>
        <v/>
      </c>
      <c r="W102" s="6" t="str">
        <f>IF($A102="","",IFERROR(VLOOKUP($V102,'Controlled Vocabulary'!$M$2:$N$18,2,FALSE),"Review the record."))</f>
        <v/>
      </c>
      <c r="X102" s="6" t="str">
        <f>IF($A102="","",IF($AF102="","",IF(COUNTIF($AF$2:$AF$201,$AF102)&gt;1,"DUPLICATE ACTIVE ASSIGNMENT","")))</f>
        <v/>
      </c>
      <c r="Y102" s="7"/>
      <c r="Z102" s="7"/>
      <c r="AA102" s="7"/>
      <c r="AB102" s="7"/>
      <c r="AC102" s="8"/>
      <c r="AD102" s="7"/>
      <c r="AE102" s="7"/>
      <c r="AF102" s="6" t="str">
        <f>IF($A102="","",IF(AND($B102="Active",$D102&lt;&gt;"",$H102&lt;&gt;""),$D102&amp;"|"&amp;$H102,""))</f>
        <v/>
      </c>
      <c r="AG102" s="6" t="str">
        <f>IF($A102="","",IF($Q102="Yes","ENTERPRISE",""))</f>
        <v/>
      </c>
      <c r="AH102" s="6" t="str">
        <f>IF($A102="","",IF(AND($J102&lt;&gt;"",$L102="Resolved",$R102="Yes"),"MARKET",""))</f>
        <v/>
      </c>
      <c r="AI102" s="6" t="str">
        <f>IF($A102="","",IF(AND($K102&lt;&gt;"",$S102="Yes"),"LOCATION",""))</f>
        <v/>
      </c>
      <c r="AJ102" s="6" t="str">
        <f>IF($A102="","",IF(OR($Q102="Unknown",AND($J102&lt;&gt;"",OR($L102="Unresolved",$R102="Unknown")),AND($K102&lt;&gt;"",$S102="Unknown")),"Yes","No"))</f>
        <v/>
      </c>
      <c r="AK102" s="6" t="str">
        <f>IF($A102="","",IF(OR($A102="",$B102="",$D102="",$E102="",$F102="",$G102="",$H102="",$I102="",$L102="",$N102="",$O102="",$P102="",$Q102="",$R102="",$S102="",$T102=""),"INVALID_REQUIRED_INPUT",IF(OR(AND($B102&lt;&gt;"Active",$B102&lt;&gt;"Superseded"),AND($F102&lt;&gt;"Commercial provider",$F102&lt;&gt;"Discovery intermediary",$F102&lt;&gt;"Reference entity"),AND($G102&lt;&gt;"Resolved",$G102&lt;&gt;"Unresolved"),AND($I102&lt;&gt;"Existing",$I102&lt;&gt;"Planned",$I102&lt;&gt;"Inactive"),AND($L102&lt;&gt;"Resolved",$L102&lt;&gt;"Unresolved",$L102&lt;&gt;"Not applicable"),AND($N102&lt;&gt;"Yes",$N102&lt;&gt;"No",$N102&lt;&gt;"Unknown"),AND($O102&lt;&gt;"Yes",$O102&lt;&gt;"No",$O102&lt;&gt;"Unknown"),AND($P102&lt;&gt;"Yes",$P102&lt;&gt;"No",$P102&lt;&gt;"Unknown"),AND($Q102&lt;&gt;"Yes",$Q102&lt;&gt;"No",$Q102&lt;&gt;"Unknown"),AND($R102&lt;&gt;"Yes",$R102&lt;&gt;"No",$R102&lt;&gt;"Unknown"),AND($S102&lt;&gt;"Yes",$S102&lt;&gt;"No",$S102&lt;&gt;"Unknown",$S102&lt;&gt;"Not applicable"),AND($T102&lt;&gt;"Yes",$T102&lt;&gt;"No"),AND($AA102&lt;&gt;"",$AA102&lt;&gt;"Organic",$AA102&lt;&gt;"Local pack / Maps",$AA102&lt;&gt;"Paid search",$AA102&lt;&gt;"Shopping",$AA102&lt;&gt;"AI answer",$AA102&lt;&gt;"Marketplace",$AA102&lt;&gt;"Directory",$AA102&lt;&gt;"Other")),"UNSUPPORTED_CONTROLLED_VALUE",IF(AND($B102="Active",$I102="Inactive"),"INVALID_SCOPE_COMBINATION",IF($X102="DUPLICATE ACTIVE ASSIGNMENT","INVALID_SCOPE_COMBINATION",IF(AND($L102="Not applicable",$R102&lt;&gt;"No"),"INVALID_SCOPE_COMBINATION",IF(AND($M102="No",$S102&lt;&gt;"Not applicable"),"INVALID_LOCATION_EVIDENCE",IF(AND($M102="Yes",$S102="Not applicable"),"INVALID_LOCATION_EVIDENCE",""))))))))</f>
        <v/>
      </c>
    </row>
    <row r="103" spans="1:37">
      <c r="A103" s="7"/>
      <c r="B103" s="7"/>
      <c r="C103" s="7"/>
      <c r="D103" s="7"/>
      <c r="E103" s="6" t="str">
        <f>IF($A103="","",IFERROR(INDEX('Competitor Register'!$B$2:$B$101,MATCH($D103,'Competitor Register'!$A$2:$A$101,0)),""))</f>
        <v/>
      </c>
      <c r="F103" s="6" t="str">
        <f>IF($A103="","",IFERROR(INDEX('Competitor Register'!$C$2:$C$101,MATCH($D103,'Competitor Register'!$A$2:$A$101,0)),""))</f>
        <v/>
      </c>
      <c r="G103" s="6" t="str">
        <f>IF($A103="","",IFERROR(INDEX('Competitor Register'!$D$2:$D$101,MATCH($D103,'Competitor Register'!$A$2:$A$101,0)),""))</f>
        <v/>
      </c>
      <c r="H103" s="7"/>
      <c r="I103" s="6" t="str">
        <f>IF($A103="","",IFERROR(INDEX('Market Location Map'!$B$2:$B$101,MATCH($H103,'Market Location Map'!$A$2:$A$101,0)),""))</f>
        <v/>
      </c>
      <c r="J103" s="6" t="str">
        <f>IF($A103="","",IFERROR(INDEX('Market Location Map'!$D$2:$D$101,MATCH($H103,'Market Location Map'!$A$2:$A$101,0)),""))</f>
        <v/>
      </c>
      <c r="K103" s="6" t="str">
        <f>IF($A103="","",IFERROR(INDEX('Market Location Map'!$I$2:$I$101,MATCH($H103,'Market Location Map'!$A$2:$A$101,0)),""))</f>
        <v/>
      </c>
      <c r="L103" s="6" t="str">
        <f>IF($A103="","",IFERROR(INDEX('Market Location Map'!$F$2:$F$101,MATCH($H103,'Market Location Map'!$A$2:$A$101,0)),""))</f>
        <v/>
      </c>
      <c r="M103" s="6" t="str">
        <f>IF($A103="","",IF($K103="","No","Yes"))</f>
        <v/>
      </c>
      <c r="N103" s="7"/>
      <c r="O103" s="7"/>
      <c r="P103" s="7"/>
      <c r="Q103" s="7"/>
      <c r="R103" s="7"/>
      <c r="S103" s="7"/>
      <c r="T103" s="7"/>
      <c r="U103" s="6" t="str">
        <f>IF($A103="","",IF($AK103&lt;&gt;"","INVALID INPUT",IF($G103="Unresolved","UNRESOLVED",IF(OR($F103="Discovery intermediary",$F103="Reference entity"),"CONTEXT / REFERENCE ONLY",IF(OR($N103="No",$O103="No"),"EXCLUDED",IF(OR($N103="Unknown",$O103="Unknown"),"UNRESOLVED",IF($P103="No","EXCLUDED",IF($P103="Unknown","UNRESOLVED",IF(AND($AG103&lt;&gt;"",$AH103&lt;&gt;"",$AI103&lt;&gt;""),"ENTERPRISE + MARKET + LOCATION",IF(AND($AG103&lt;&gt;"",$AH103&lt;&gt;""),"ENTERPRISE + MARKET",IF(AND($AG103&lt;&gt;"",$AI103&lt;&gt;""),"ENTERPRISE + LOCATION",IF(AND($AH103&lt;&gt;"",$AI103&lt;&gt;""),"MARKET + LOCATION",IF($AG103&lt;&gt;"","ENTERPRISE",IF($AH103&lt;&gt;"","MARKET",IF($AI103&lt;&gt;"","LOCATION",IF($L103="Unresolved","UNRESOLVED",IF($AJ103="Yes","UNRESOLVED",IF($T103="Yes","CONTEXT / REFERENCE ONLY","EXCLUDED"))))))))))))))))))</f>
        <v/>
      </c>
      <c r="V103" s="6" t="str">
        <f>IF($A103="","",IF($AK103&lt;&gt;"",$AK103,IF($G103="Unresolved","IDENTITY_BOUNDARY_UNRESOLVED",IF(OR($F103="Discovery intermediary",$F103="Reference entity"),"NON_COMMERCIAL_CONTEXT",IF(OR($N103="No",$O103="No"),"NO_COMMERCIAL_SUBSTITUTION",IF(OR($N103="Unknown",$O103="Unknown"),"SUBSTITUTION_EVIDENCE_MISSING",IF($P103="No","SERVICEABILITY_MISMATCH",IF($P103="Unknown","SERVICEABILITY_EVIDENCE_MISSING",IF(AND($U103&lt;&gt;"UNRESOLVED",$U103&lt;&gt;"EXCLUDED",$U103&lt;&gt;"CONTEXT / REFERENCE ONLY",$U103&lt;&gt;"INVALID INPUT",$AJ103="Yes"),"CONFIRMED_LAYER_WITH_OPEN_EVIDENCE",IF(AND($U103&lt;&gt;"UNRESOLVED",$U103&lt;&gt;"EXCLUDED",$U103&lt;&gt;"CONTEXT / REFERENCE ONLY",$U103&lt;&gt;"INVALID INPUT"),"CONFIRMED_LAYER_ASSIGNMENT",IF($L103="Unresolved","MARKET_BOUNDARY_UNRESOLVED",IF($AJ103="Yes","LAYER_EVIDENCE_MISSING",IF($T103="Yes","NO_LAYER_RELEVANCE_CONTEXT","NO_LAYER_RELEVANCE")))))))))))))</f>
        <v/>
      </c>
      <c r="W103" s="6" t="str">
        <f>IF($A103="","",IFERROR(VLOOKUP($V103,'Controlled Vocabulary'!$M$2:$N$18,2,FALSE),"Review the record."))</f>
        <v/>
      </c>
      <c r="X103" s="6" t="str">
        <f>IF($A103="","",IF($AF103="","",IF(COUNTIF($AF$2:$AF$201,$AF103)&gt;1,"DUPLICATE ACTIVE ASSIGNMENT","")))</f>
        <v/>
      </c>
      <c r="Y103" s="7"/>
      <c r="Z103" s="7"/>
      <c r="AA103" s="7"/>
      <c r="AB103" s="7"/>
      <c r="AC103" s="8"/>
      <c r="AD103" s="7"/>
      <c r="AE103" s="7"/>
      <c r="AF103" s="6" t="str">
        <f>IF($A103="","",IF(AND($B103="Active",$D103&lt;&gt;"",$H103&lt;&gt;""),$D103&amp;"|"&amp;$H103,""))</f>
        <v/>
      </c>
      <c r="AG103" s="6" t="str">
        <f>IF($A103="","",IF($Q103="Yes","ENTERPRISE",""))</f>
        <v/>
      </c>
      <c r="AH103" s="6" t="str">
        <f>IF($A103="","",IF(AND($J103&lt;&gt;"",$L103="Resolved",$R103="Yes"),"MARKET",""))</f>
        <v/>
      </c>
      <c r="AI103" s="6" t="str">
        <f>IF($A103="","",IF(AND($K103&lt;&gt;"",$S103="Yes"),"LOCATION",""))</f>
        <v/>
      </c>
      <c r="AJ103" s="6" t="str">
        <f>IF($A103="","",IF(OR($Q103="Unknown",AND($J103&lt;&gt;"",OR($L103="Unresolved",$R103="Unknown")),AND($K103&lt;&gt;"",$S103="Unknown")),"Yes","No"))</f>
        <v/>
      </c>
      <c r="AK103" s="6" t="str">
        <f>IF($A103="","",IF(OR($A103="",$B103="",$D103="",$E103="",$F103="",$G103="",$H103="",$I103="",$L103="",$N103="",$O103="",$P103="",$Q103="",$R103="",$S103="",$T103=""),"INVALID_REQUIRED_INPUT",IF(OR(AND($B103&lt;&gt;"Active",$B103&lt;&gt;"Superseded"),AND($F103&lt;&gt;"Commercial provider",$F103&lt;&gt;"Discovery intermediary",$F103&lt;&gt;"Reference entity"),AND($G103&lt;&gt;"Resolved",$G103&lt;&gt;"Unresolved"),AND($I103&lt;&gt;"Existing",$I103&lt;&gt;"Planned",$I103&lt;&gt;"Inactive"),AND($L103&lt;&gt;"Resolved",$L103&lt;&gt;"Unresolved",$L103&lt;&gt;"Not applicable"),AND($N103&lt;&gt;"Yes",$N103&lt;&gt;"No",$N103&lt;&gt;"Unknown"),AND($O103&lt;&gt;"Yes",$O103&lt;&gt;"No",$O103&lt;&gt;"Unknown"),AND($P103&lt;&gt;"Yes",$P103&lt;&gt;"No",$P103&lt;&gt;"Unknown"),AND($Q103&lt;&gt;"Yes",$Q103&lt;&gt;"No",$Q103&lt;&gt;"Unknown"),AND($R103&lt;&gt;"Yes",$R103&lt;&gt;"No",$R103&lt;&gt;"Unknown"),AND($S103&lt;&gt;"Yes",$S103&lt;&gt;"No",$S103&lt;&gt;"Unknown",$S103&lt;&gt;"Not applicable"),AND($T103&lt;&gt;"Yes",$T103&lt;&gt;"No"),AND($AA103&lt;&gt;"",$AA103&lt;&gt;"Organic",$AA103&lt;&gt;"Local pack / Maps",$AA103&lt;&gt;"Paid search",$AA103&lt;&gt;"Shopping",$AA103&lt;&gt;"AI answer",$AA103&lt;&gt;"Marketplace",$AA103&lt;&gt;"Directory",$AA103&lt;&gt;"Other")),"UNSUPPORTED_CONTROLLED_VALUE",IF(AND($B103="Active",$I103="Inactive"),"INVALID_SCOPE_COMBINATION",IF($X103="DUPLICATE ACTIVE ASSIGNMENT","INVALID_SCOPE_COMBINATION",IF(AND($L103="Not applicable",$R103&lt;&gt;"No"),"INVALID_SCOPE_COMBINATION",IF(AND($M103="No",$S103&lt;&gt;"Not applicable"),"INVALID_LOCATION_EVIDENCE",IF(AND($M103="Yes",$S103="Not applicable"),"INVALID_LOCATION_EVIDENCE",""))))))))</f>
        <v/>
      </c>
    </row>
    <row r="104" spans="1:37">
      <c r="A104" s="7"/>
      <c r="B104" s="7"/>
      <c r="C104" s="7"/>
      <c r="D104" s="7"/>
      <c r="E104" s="6" t="str">
        <f>IF($A104="","",IFERROR(INDEX('Competitor Register'!$B$2:$B$101,MATCH($D104,'Competitor Register'!$A$2:$A$101,0)),""))</f>
        <v/>
      </c>
      <c r="F104" s="6" t="str">
        <f>IF($A104="","",IFERROR(INDEX('Competitor Register'!$C$2:$C$101,MATCH($D104,'Competitor Register'!$A$2:$A$101,0)),""))</f>
        <v/>
      </c>
      <c r="G104" s="6" t="str">
        <f>IF($A104="","",IFERROR(INDEX('Competitor Register'!$D$2:$D$101,MATCH($D104,'Competitor Register'!$A$2:$A$101,0)),""))</f>
        <v/>
      </c>
      <c r="H104" s="7"/>
      <c r="I104" s="6" t="str">
        <f>IF($A104="","",IFERROR(INDEX('Market Location Map'!$B$2:$B$101,MATCH($H104,'Market Location Map'!$A$2:$A$101,0)),""))</f>
        <v/>
      </c>
      <c r="J104" s="6" t="str">
        <f>IF($A104="","",IFERROR(INDEX('Market Location Map'!$D$2:$D$101,MATCH($H104,'Market Location Map'!$A$2:$A$101,0)),""))</f>
        <v/>
      </c>
      <c r="K104" s="6" t="str">
        <f>IF($A104="","",IFERROR(INDEX('Market Location Map'!$I$2:$I$101,MATCH($H104,'Market Location Map'!$A$2:$A$101,0)),""))</f>
        <v/>
      </c>
      <c r="L104" s="6" t="str">
        <f>IF($A104="","",IFERROR(INDEX('Market Location Map'!$F$2:$F$101,MATCH($H104,'Market Location Map'!$A$2:$A$101,0)),""))</f>
        <v/>
      </c>
      <c r="M104" s="6" t="str">
        <f>IF($A104="","",IF($K104="","No","Yes"))</f>
        <v/>
      </c>
      <c r="N104" s="7"/>
      <c r="O104" s="7"/>
      <c r="P104" s="7"/>
      <c r="Q104" s="7"/>
      <c r="R104" s="7"/>
      <c r="S104" s="7"/>
      <c r="T104" s="7"/>
      <c r="U104" s="6" t="str">
        <f>IF($A104="","",IF($AK104&lt;&gt;"","INVALID INPUT",IF($G104="Unresolved","UNRESOLVED",IF(OR($F104="Discovery intermediary",$F104="Reference entity"),"CONTEXT / REFERENCE ONLY",IF(OR($N104="No",$O104="No"),"EXCLUDED",IF(OR($N104="Unknown",$O104="Unknown"),"UNRESOLVED",IF($P104="No","EXCLUDED",IF($P104="Unknown","UNRESOLVED",IF(AND($AG104&lt;&gt;"",$AH104&lt;&gt;"",$AI104&lt;&gt;""),"ENTERPRISE + MARKET + LOCATION",IF(AND($AG104&lt;&gt;"",$AH104&lt;&gt;""),"ENTERPRISE + MARKET",IF(AND($AG104&lt;&gt;"",$AI104&lt;&gt;""),"ENTERPRISE + LOCATION",IF(AND($AH104&lt;&gt;"",$AI104&lt;&gt;""),"MARKET + LOCATION",IF($AG104&lt;&gt;"","ENTERPRISE",IF($AH104&lt;&gt;"","MARKET",IF($AI104&lt;&gt;"","LOCATION",IF($L104="Unresolved","UNRESOLVED",IF($AJ104="Yes","UNRESOLVED",IF($T104="Yes","CONTEXT / REFERENCE ONLY","EXCLUDED"))))))))))))))))))</f>
        <v/>
      </c>
      <c r="V104" s="6" t="str">
        <f>IF($A104="","",IF($AK104&lt;&gt;"",$AK104,IF($G104="Unresolved","IDENTITY_BOUNDARY_UNRESOLVED",IF(OR($F104="Discovery intermediary",$F104="Reference entity"),"NON_COMMERCIAL_CONTEXT",IF(OR($N104="No",$O104="No"),"NO_COMMERCIAL_SUBSTITUTION",IF(OR($N104="Unknown",$O104="Unknown"),"SUBSTITUTION_EVIDENCE_MISSING",IF($P104="No","SERVICEABILITY_MISMATCH",IF($P104="Unknown","SERVICEABILITY_EVIDENCE_MISSING",IF(AND($U104&lt;&gt;"UNRESOLVED",$U104&lt;&gt;"EXCLUDED",$U104&lt;&gt;"CONTEXT / REFERENCE ONLY",$U104&lt;&gt;"INVALID INPUT",$AJ104="Yes"),"CONFIRMED_LAYER_WITH_OPEN_EVIDENCE",IF(AND($U104&lt;&gt;"UNRESOLVED",$U104&lt;&gt;"EXCLUDED",$U104&lt;&gt;"CONTEXT / REFERENCE ONLY",$U104&lt;&gt;"INVALID INPUT"),"CONFIRMED_LAYER_ASSIGNMENT",IF($L104="Unresolved","MARKET_BOUNDARY_UNRESOLVED",IF($AJ104="Yes","LAYER_EVIDENCE_MISSING",IF($T104="Yes","NO_LAYER_RELEVANCE_CONTEXT","NO_LAYER_RELEVANCE")))))))))))))</f>
        <v/>
      </c>
      <c r="W104" s="6" t="str">
        <f>IF($A104="","",IFERROR(VLOOKUP($V104,'Controlled Vocabulary'!$M$2:$N$18,2,FALSE),"Review the record."))</f>
        <v/>
      </c>
      <c r="X104" s="6" t="str">
        <f>IF($A104="","",IF($AF104="","",IF(COUNTIF($AF$2:$AF$201,$AF104)&gt;1,"DUPLICATE ACTIVE ASSIGNMENT","")))</f>
        <v/>
      </c>
      <c r="Y104" s="7"/>
      <c r="Z104" s="7"/>
      <c r="AA104" s="7"/>
      <c r="AB104" s="7"/>
      <c r="AC104" s="8"/>
      <c r="AD104" s="7"/>
      <c r="AE104" s="7"/>
      <c r="AF104" s="6" t="str">
        <f>IF($A104="","",IF(AND($B104="Active",$D104&lt;&gt;"",$H104&lt;&gt;""),$D104&amp;"|"&amp;$H104,""))</f>
        <v/>
      </c>
      <c r="AG104" s="6" t="str">
        <f>IF($A104="","",IF($Q104="Yes","ENTERPRISE",""))</f>
        <v/>
      </c>
      <c r="AH104" s="6" t="str">
        <f>IF($A104="","",IF(AND($J104&lt;&gt;"",$L104="Resolved",$R104="Yes"),"MARKET",""))</f>
        <v/>
      </c>
      <c r="AI104" s="6" t="str">
        <f>IF($A104="","",IF(AND($K104&lt;&gt;"",$S104="Yes"),"LOCATION",""))</f>
        <v/>
      </c>
      <c r="AJ104" s="6" t="str">
        <f>IF($A104="","",IF(OR($Q104="Unknown",AND($J104&lt;&gt;"",OR($L104="Unresolved",$R104="Unknown")),AND($K104&lt;&gt;"",$S104="Unknown")),"Yes","No"))</f>
        <v/>
      </c>
      <c r="AK104" s="6" t="str">
        <f>IF($A104="","",IF(OR($A104="",$B104="",$D104="",$E104="",$F104="",$G104="",$H104="",$I104="",$L104="",$N104="",$O104="",$P104="",$Q104="",$R104="",$S104="",$T104=""),"INVALID_REQUIRED_INPUT",IF(OR(AND($B104&lt;&gt;"Active",$B104&lt;&gt;"Superseded"),AND($F104&lt;&gt;"Commercial provider",$F104&lt;&gt;"Discovery intermediary",$F104&lt;&gt;"Reference entity"),AND($G104&lt;&gt;"Resolved",$G104&lt;&gt;"Unresolved"),AND($I104&lt;&gt;"Existing",$I104&lt;&gt;"Planned",$I104&lt;&gt;"Inactive"),AND($L104&lt;&gt;"Resolved",$L104&lt;&gt;"Unresolved",$L104&lt;&gt;"Not applicable"),AND($N104&lt;&gt;"Yes",$N104&lt;&gt;"No",$N104&lt;&gt;"Unknown"),AND($O104&lt;&gt;"Yes",$O104&lt;&gt;"No",$O104&lt;&gt;"Unknown"),AND($P104&lt;&gt;"Yes",$P104&lt;&gt;"No",$P104&lt;&gt;"Unknown"),AND($Q104&lt;&gt;"Yes",$Q104&lt;&gt;"No",$Q104&lt;&gt;"Unknown"),AND($R104&lt;&gt;"Yes",$R104&lt;&gt;"No",$R104&lt;&gt;"Unknown"),AND($S104&lt;&gt;"Yes",$S104&lt;&gt;"No",$S104&lt;&gt;"Unknown",$S104&lt;&gt;"Not applicable"),AND($T104&lt;&gt;"Yes",$T104&lt;&gt;"No"),AND($AA104&lt;&gt;"",$AA104&lt;&gt;"Organic",$AA104&lt;&gt;"Local pack / Maps",$AA104&lt;&gt;"Paid search",$AA104&lt;&gt;"Shopping",$AA104&lt;&gt;"AI answer",$AA104&lt;&gt;"Marketplace",$AA104&lt;&gt;"Directory",$AA104&lt;&gt;"Other")),"UNSUPPORTED_CONTROLLED_VALUE",IF(AND($B104="Active",$I104="Inactive"),"INVALID_SCOPE_COMBINATION",IF($X104="DUPLICATE ACTIVE ASSIGNMENT","INVALID_SCOPE_COMBINATION",IF(AND($L104="Not applicable",$R104&lt;&gt;"No"),"INVALID_SCOPE_COMBINATION",IF(AND($M104="No",$S104&lt;&gt;"Not applicable"),"INVALID_LOCATION_EVIDENCE",IF(AND($M104="Yes",$S104="Not applicable"),"INVALID_LOCATION_EVIDENCE",""))))))))</f>
        <v/>
      </c>
    </row>
    <row r="105" spans="1:37">
      <c r="A105" s="7"/>
      <c r="B105" s="7"/>
      <c r="C105" s="7"/>
      <c r="D105" s="7"/>
      <c r="E105" s="6" t="str">
        <f>IF($A105="","",IFERROR(INDEX('Competitor Register'!$B$2:$B$101,MATCH($D105,'Competitor Register'!$A$2:$A$101,0)),""))</f>
        <v/>
      </c>
      <c r="F105" s="6" t="str">
        <f>IF($A105="","",IFERROR(INDEX('Competitor Register'!$C$2:$C$101,MATCH($D105,'Competitor Register'!$A$2:$A$101,0)),""))</f>
        <v/>
      </c>
      <c r="G105" s="6" t="str">
        <f>IF($A105="","",IFERROR(INDEX('Competitor Register'!$D$2:$D$101,MATCH($D105,'Competitor Register'!$A$2:$A$101,0)),""))</f>
        <v/>
      </c>
      <c r="H105" s="7"/>
      <c r="I105" s="6" t="str">
        <f>IF($A105="","",IFERROR(INDEX('Market Location Map'!$B$2:$B$101,MATCH($H105,'Market Location Map'!$A$2:$A$101,0)),""))</f>
        <v/>
      </c>
      <c r="J105" s="6" t="str">
        <f>IF($A105="","",IFERROR(INDEX('Market Location Map'!$D$2:$D$101,MATCH($H105,'Market Location Map'!$A$2:$A$101,0)),""))</f>
        <v/>
      </c>
      <c r="K105" s="6" t="str">
        <f>IF($A105="","",IFERROR(INDEX('Market Location Map'!$I$2:$I$101,MATCH($H105,'Market Location Map'!$A$2:$A$101,0)),""))</f>
        <v/>
      </c>
      <c r="L105" s="6" t="str">
        <f>IF($A105="","",IFERROR(INDEX('Market Location Map'!$F$2:$F$101,MATCH($H105,'Market Location Map'!$A$2:$A$101,0)),""))</f>
        <v/>
      </c>
      <c r="M105" s="6" t="str">
        <f>IF($A105="","",IF($K105="","No","Yes"))</f>
        <v/>
      </c>
      <c r="N105" s="7"/>
      <c r="O105" s="7"/>
      <c r="P105" s="7"/>
      <c r="Q105" s="7"/>
      <c r="R105" s="7"/>
      <c r="S105" s="7"/>
      <c r="T105" s="7"/>
      <c r="U105" s="6" t="str">
        <f>IF($A105="","",IF($AK105&lt;&gt;"","INVALID INPUT",IF($G105="Unresolved","UNRESOLVED",IF(OR($F105="Discovery intermediary",$F105="Reference entity"),"CONTEXT / REFERENCE ONLY",IF(OR($N105="No",$O105="No"),"EXCLUDED",IF(OR($N105="Unknown",$O105="Unknown"),"UNRESOLVED",IF($P105="No","EXCLUDED",IF($P105="Unknown","UNRESOLVED",IF(AND($AG105&lt;&gt;"",$AH105&lt;&gt;"",$AI105&lt;&gt;""),"ENTERPRISE + MARKET + LOCATION",IF(AND($AG105&lt;&gt;"",$AH105&lt;&gt;""),"ENTERPRISE + MARKET",IF(AND($AG105&lt;&gt;"",$AI105&lt;&gt;""),"ENTERPRISE + LOCATION",IF(AND($AH105&lt;&gt;"",$AI105&lt;&gt;""),"MARKET + LOCATION",IF($AG105&lt;&gt;"","ENTERPRISE",IF($AH105&lt;&gt;"","MARKET",IF($AI105&lt;&gt;"","LOCATION",IF($L105="Unresolved","UNRESOLVED",IF($AJ105="Yes","UNRESOLVED",IF($T105="Yes","CONTEXT / REFERENCE ONLY","EXCLUDED"))))))))))))))))))</f>
        <v/>
      </c>
      <c r="V105" s="6" t="str">
        <f>IF($A105="","",IF($AK105&lt;&gt;"",$AK105,IF($G105="Unresolved","IDENTITY_BOUNDARY_UNRESOLVED",IF(OR($F105="Discovery intermediary",$F105="Reference entity"),"NON_COMMERCIAL_CONTEXT",IF(OR($N105="No",$O105="No"),"NO_COMMERCIAL_SUBSTITUTION",IF(OR($N105="Unknown",$O105="Unknown"),"SUBSTITUTION_EVIDENCE_MISSING",IF($P105="No","SERVICEABILITY_MISMATCH",IF($P105="Unknown","SERVICEABILITY_EVIDENCE_MISSING",IF(AND($U105&lt;&gt;"UNRESOLVED",$U105&lt;&gt;"EXCLUDED",$U105&lt;&gt;"CONTEXT / REFERENCE ONLY",$U105&lt;&gt;"INVALID INPUT",$AJ105="Yes"),"CONFIRMED_LAYER_WITH_OPEN_EVIDENCE",IF(AND($U105&lt;&gt;"UNRESOLVED",$U105&lt;&gt;"EXCLUDED",$U105&lt;&gt;"CONTEXT / REFERENCE ONLY",$U105&lt;&gt;"INVALID INPUT"),"CONFIRMED_LAYER_ASSIGNMENT",IF($L105="Unresolved","MARKET_BOUNDARY_UNRESOLVED",IF($AJ105="Yes","LAYER_EVIDENCE_MISSING",IF($T105="Yes","NO_LAYER_RELEVANCE_CONTEXT","NO_LAYER_RELEVANCE")))))))))))))</f>
        <v/>
      </c>
      <c r="W105" s="6" t="str">
        <f>IF($A105="","",IFERROR(VLOOKUP($V105,'Controlled Vocabulary'!$M$2:$N$18,2,FALSE),"Review the record."))</f>
        <v/>
      </c>
      <c r="X105" s="6" t="str">
        <f>IF($A105="","",IF($AF105="","",IF(COUNTIF($AF$2:$AF$201,$AF105)&gt;1,"DUPLICATE ACTIVE ASSIGNMENT","")))</f>
        <v/>
      </c>
      <c r="Y105" s="7"/>
      <c r="Z105" s="7"/>
      <c r="AA105" s="7"/>
      <c r="AB105" s="7"/>
      <c r="AC105" s="8"/>
      <c r="AD105" s="7"/>
      <c r="AE105" s="7"/>
      <c r="AF105" s="6" t="str">
        <f>IF($A105="","",IF(AND($B105="Active",$D105&lt;&gt;"",$H105&lt;&gt;""),$D105&amp;"|"&amp;$H105,""))</f>
        <v/>
      </c>
      <c r="AG105" s="6" t="str">
        <f>IF($A105="","",IF($Q105="Yes","ENTERPRISE",""))</f>
        <v/>
      </c>
      <c r="AH105" s="6" t="str">
        <f>IF($A105="","",IF(AND($J105&lt;&gt;"",$L105="Resolved",$R105="Yes"),"MARKET",""))</f>
        <v/>
      </c>
      <c r="AI105" s="6" t="str">
        <f>IF($A105="","",IF(AND($K105&lt;&gt;"",$S105="Yes"),"LOCATION",""))</f>
        <v/>
      </c>
      <c r="AJ105" s="6" t="str">
        <f>IF($A105="","",IF(OR($Q105="Unknown",AND($J105&lt;&gt;"",OR($L105="Unresolved",$R105="Unknown")),AND($K105&lt;&gt;"",$S105="Unknown")),"Yes","No"))</f>
        <v/>
      </c>
      <c r="AK105" s="6" t="str">
        <f>IF($A105="","",IF(OR($A105="",$B105="",$D105="",$E105="",$F105="",$G105="",$H105="",$I105="",$L105="",$N105="",$O105="",$P105="",$Q105="",$R105="",$S105="",$T105=""),"INVALID_REQUIRED_INPUT",IF(OR(AND($B105&lt;&gt;"Active",$B105&lt;&gt;"Superseded"),AND($F105&lt;&gt;"Commercial provider",$F105&lt;&gt;"Discovery intermediary",$F105&lt;&gt;"Reference entity"),AND($G105&lt;&gt;"Resolved",$G105&lt;&gt;"Unresolved"),AND($I105&lt;&gt;"Existing",$I105&lt;&gt;"Planned",$I105&lt;&gt;"Inactive"),AND($L105&lt;&gt;"Resolved",$L105&lt;&gt;"Unresolved",$L105&lt;&gt;"Not applicable"),AND($N105&lt;&gt;"Yes",$N105&lt;&gt;"No",$N105&lt;&gt;"Unknown"),AND($O105&lt;&gt;"Yes",$O105&lt;&gt;"No",$O105&lt;&gt;"Unknown"),AND($P105&lt;&gt;"Yes",$P105&lt;&gt;"No",$P105&lt;&gt;"Unknown"),AND($Q105&lt;&gt;"Yes",$Q105&lt;&gt;"No",$Q105&lt;&gt;"Unknown"),AND($R105&lt;&gt;"Yes",$R105&lt;&gt;"No",$R105&lt;&gt;"Unknown"),AND($S105&lt;&gt;"Yes",$S105&lt;&gt;"No",$S105&lt;&gt;"Unknown",$S105&lt;&gt;"Not applicable"),AND($T105&lt;&gt;"Yes",$T105&lt;&gt;"No"),AND($AA105&lt;&gt;"",$AA105&lt;&gt;"Organic",$AA105&lt;&gt;"Local pack / Maps",$AA105&lt;&gt;"Paid search",$AA105&lt;&gt;"Shopping",$AA105&lt;&gt;"AI answer",$AA105&lt;&gt;"Marketplace",$AA105&lt;&gt;"Directory",$AA105&lt;&gt;"Other")),"UNSUPPORTED_CONTROLLED_VALUE",IF(AND($B105="Active",$I105="Inactive"),"INVALID_SCOPE_COMBINATION",IF($X105="DUPLICATE ACTIVE ASSIGNMENT","INVALID_SCOPE_COMBINATION",IF(AND($L105="Not applicable",$R105&lt;&gt;"No"),"INVALID_SCOPE_COMBINATION",IF(AND($M105="No",$S105&lt;&gt;"Not applicable"),"INVALID_LOCATION_EVIDENCE",IF(AND($M105="Yes",$S105="Not applicable"),"INVALID_LOCATION_EVIDENCE",""))))))))</f>
        <v/>
      </c>
    </row>
    <row r="106" spans="1:37">
      <c r="A106" s="7"/>
      <c r="B106" s="7"/>
      <c r="C106" s="7"/>
      <c r="D106" s="7"/>
      <c r="E106" s="6" t="str">
        <f>IF($A106="","",IFERROR(INDEX('Competitor Register'!$B$2:$B$101,MATCH($D106,'Competitor Register'!$A$2:$A$101,0)),""))</f>
        <v/>
      </c>
      <c r="F106" s="6" t="str">
        <f>IF($A106="","",IFERROR(INDEX('Competitor Register'!$C$2:$C$101,MATCH($D106,'Competitor Register'!$A$2:$A$101,0)),""))</f>
        <v/>
      </c>
      <c r="G106" s="6" t="str">
        <f>IF($A106="","",IFERROR(INDEX('Competitor Register'!$D$2:$D$101,MATCH($D106,'Competitor Register'!$A$2:$A$101,0)),""))</f>
        <v/>
      </c>
      <c r="H106" s="7"/>
      <c r="I106" s="6" t="str">
        <f>IF($A106="","",IFERROR(INDEX('Market Location Map'!$B$2:$B$101,MATCH($H106,'Market Location Map'!$A$2:$A$101,0)),""))</f>
        <v/>
      </c>
      <c r="J106" s="6" t="str">
        <f>IF($A106="","",IFERROR(INDEX('Market Location Map'!$D$2:$D$101,MATCH($H106,'Market Location Map'!$A$2:$A$101,0)),""))</f>
        <v/>
      </c>
      <c r="K106" s="6" t="str">
        <f>IF($A106="","",IFERROR(INDEX('Market Location Map'!$I$2:$I$101,MATCH($H106,'Market Location Map'!$A$2:$A$101,0)),""))</f>
        <v/>
      </c>
      <c r="L106" s="6" t="str">
        <f>IF($A106="","",IFERROR(INDEX('Market Location Map'!$F$2:$F$101,MATCH($H106,'Market Location Map'!$A$2:$A$101,0)),""))</f>
        <v/>
      </c>
      <c r="M106" s="6" t="str">
        <f>IF($A106="","",IF($K106="","No","Yes"))</f>
        <v/>
      </c>
      <c r="N106" s="7"/>
      <c r="O106" s="7"/>
      <c r="P106" s="7"/>
      <c r="Q106" s="7"/>
      <c r="R106" s="7"/>
      <c r="S106" s="7"/>
      <c r="T106" s="7"/>
      <c r="U106" s="6" t="str">
        <f>IF($A106="","",IF($AK106&lt;&gt;"","INVALID INPUT",IF($G106="Unresolved","UNRESOLVED",IF(OR($F106="Discovery intermediary",$F106="Reference entity"),"CONTEXT / REFERENCE ONLY",IF(OR($N106="No",$O106="No"),"EXCLUDED",IF(OR($N106="Unknown",$O106="Unknown"),"UNRESOLVED",IF($P106="No","EXCLUDED",IF($P106="Unknown","UNRESOLVED",IF(AND($AG106&lt;&gt;"",$AH106&lt;&gt;"",$AI106&lt;&gt;""),"ENTERPRISE + MARKET + LOCATION",IF(AND($AG106&lt;&gt;"",$AH106&lt;&gt;""),"ENTERPRISE + MARKET",IF(AND($AG106&lt;&gt;"",$AI106&lt;&gt;""),"ENTERPRISE + LOCATION",IF(AND($AH106&lt;&gt;"",$AI106&lt;&gt;""),"MARKET + LOCATION",IF($AG106&lt;&gt;"","ENTERPRISE",IF($AH106&lt;&gt;"","MARKET",IF($AI106&lt;&gt;"","LOCATION",IF($L106="Unresolved","UNRESOLVED",IF($AJ106="Yes","UNRESOLVED",IF($T106="Yes","CONTEXT / REFERENCE ONLY","EXCLUDED"))))))))))))))))))</f>
        <v/>
      </c>
      <c r="V106" s="6" t="str">
        <f>IF($A106="","",IF($AK106&lt;&gt;"",$AK106,IF($G106="Unresolved","IDENTITY_BOUNDARY_UNRESOLVED",IF(OR($F106="Discovery intermediary",$F106="Reference entity"),"NON_COMMERCIAL_CONTEXT",IF(OR($N106="No",$O106="No"),"NO_COMMERCIAL_SUBSTITUTION",IF(OR($N106="Unknown",$O106="Unknown"),"SUBSTITUTION_EVIDENCE_MISSING",IF($P106="No","SERVICEABILITY_MISMATCH",IF($P106="Unknown","SERVICEABILITY_EVIDENCE_MISSING",IF(AND($U106&lt;&gt;"UNRESOLVED",$U106&lt;&gt;"EXCLUDED",$U106&lt;&gt;"CONTEXT / REFERENCE ONLY",$U106&lt;&gt;"INVALID INPUT",$AJ106="Yes"),"CONFIRMED_LAYER_WITH_OPEN_EVIDENCE",IF(AND($U106&lt;&gt;"UNRESOLVED",$U106&lt;&gt;"EXCLUDED",$U106&lt;&gt;"CONTEXT / REFERENCE ONLY",$U106&lt;&gt;"INVALID INPUT"),"CONFIRMED_LAYER_ASSIGNMENT",IF($L106="Unresolved","MARKET_BOUNDARY_UNRESOLVED",IF($AJ106="Yes","LAYER_EVIDENCE_MISSING",IF($T106="Yes","NO_LAYER_RELEVANCE_CONTEXT","NO_LAYER_RELEVANCE")))))))))))))</f>
        <v/>
      </c>
      <c r="W106" s="6" t="str">
        <f>IF($A106="","",IFERROR(VLOOKUP($V106,'Controlled Vocabulary'!$M$2:$N$18,2,FALSE),"Review the record."))</f>
        <v/>
      </c>
      <c r="X106" s="6" t="str">
        <f>IF($A106="","",IF($AF106="","",IF(COUNTIF($AF$2:$AF$201,$AF106)&gt;1,"DUPLICATE ACTIVE ASSIGNMENT","")))</f>
        <v/>
      </c>
      <c r="Y106" s="7"/>
      <c r="Z106" s="7"/>
      <c r="AA106" s="7"/>
      <c r="AB106" s="7"/>
      <c r="AC106" s="8"/>
      <c r="AD106" s="7"/>
      <c r="AE106" s="7"/>
      <c r="AF106" s="6" t="str">
        <f>IF($A106="","",IF(AND($B106="Active",$D106&lt;&gt;"",$H106&lt;&gt;""),$D106&amp;"|"&amp;$H106,""))</f>
        <v/>
      </c>
      <c r="AG106" s="6" t="str">
        <f>IF($A106="","",IF($Q106="Yes","ENTERPRISE",""))</f>
        <v/>
      </c>
      <c r="AH106" s="6" t="str">
        <f>IF($A106="","",IF(AND($J106&lt;&gt;"",$L106="Resolved",$R106="Yes"),"MARKET",""))</f>
        <v/>
      </c>
      <c r="AI106" s="6" t="str">
        <f>IF($A106="","",IF(AND($K106&lt;&gt;"",$S106="Yes"),"LOCATION",""))</f>
        <v/>
      </c>
      <c r="AJ106" s="6" t="str">
        <f>IF($A106="","",IF(OR($Q106="Unknown",AND($J106&lt;&gt;"",OR($L106="Unresolved",$R106="Unknown")),AND($K106&lt;&gt;"",$S106="Unknown")),"Yes","No"))</f>
        <v/>
      </c>
      <c r="AK106" s="6" t="str">
        <f>IF($A106="","",IF(OR($A106="",$B106="",$D106="",$E106="",$F106="",$G106="",$H106="",$I106="",$L106="",$N106="",$O106="",$P106="",$Q106="",$R106="",$S106="",$T106=""),"INVALID_REQUIRED_INPUT",IF(OR(AND($B106&lt;&gt;"Active",$B106&lt;&gt;"Superseded"),AND($F106&lt;&gt;"Commercial provider",$F106&lt;&gt;"Discovery intermediary",$F106&lt;&gt;"Reference entity"),AND($G106&lt;&gt;"Resolved",$G106&lt;&gt;"Unresolved"),AND($I106&lt;&gt;"Existing",$I106&lt;&gt;"Planned",$I106&lt;&gt;"Inactive"),AND($L106&lt;&gt;"Resolved",$L106&lt;&gt;"Unresolved",$L106&lt;&gt;"Not applicable"),AND($N106&lt;&gt;"Yes",$N106&lt;&gt;"No",$N106&lt;&gt;"Unknown"),AND($O106&lt;&gt;"Yes",$O106&lt;&gt;"No",$O106&lt;&gt;"Unknown"),AND($P106&lt;&gt;"Yes",$P106&lt;&gt;"No",$P106&lt;&gt;"Unknown"),AND($Q106&lt;&gt;"Yes",$Q106&lt;&gt;"No",$Q106&lt;&gt;"Unknown"),AND($R106&lt;&gt;"Yes",$R106&lt;&gt;"No",$R106&lt;&gt;"Unknown"),AND($S106&lt;&gt;"Yes",$S106&lt;&gt;"No",$S106&lt;&gt;"Unknown",$S106&lt;&gt;"Not applicable"),AND($T106&lt;&gt;"Yes",$T106&lt;&gt;"No"),AND($AA106&lt;&gt;"",$AA106&lt;&gt;"Organic",$AA106&lt;&gt;"Local pack / Maps",$AA106&lt;&gt;"Paid search",$AA106&lt;&gt;"Shopping",$AA106&lt;&gt;"AI answer",$AA106&lt;&gt;"Marketplace",$AA106&lt;&gt;"Directory",$AA106&lt;&gt;"Other")),"UNSUPPORTED_CONTROLLED_VALUE",IF(AND($B106="Active",$I106="Inactive"),"INVALID_SCOPE_COMBINATION",IF($X106="DUPLICATE ACTIVE ASSIGNMENT","INVALID_SCOPE_COMBINATION",IF(AND($L106="Not applicable",$R106&lt;&gt;"No"),"INVALID_SCOPE_COMBINATION",IF(AND($M106="No",$S106&lt;&gt;"Not applicable"),"INVALID_LOCATION_EVIDENCE",IF(AND($M106="Yes",$S106="Not applicable"),"INVALID_LOCATION_EVIDENCE",""))))))))</f>
        <v/>
      </c>
    </row>
    <row r="107" spans="1:37">
      <c r="A107" s="7"/>
      <c r="B107" s="7"/>
      <c r="C107" s="7"/>
      <c r="D107" s="7"/>
      <c r="E107" s="6" t="str">
        <f>IF($A107="","",IFERROR(INDEX('Competitor Register'!$B$2:$B$101,MATCH($D107,'Competitor Register'!$A$2:$A$101,0)),""))</f>
        <v/>
      </c>
      <c r="F107" s="6" t="str">
        <f>IF($A107="","",IFERROR(INDEX('Competitor Register'!$C$2:$C$101,MATCH($D107,'Competitor Register'!$A$2:$A$101,0)),""))</f>
        <v/>
      </c>
      <c r="G107" s="6" t="str">
        <f>IF($A107="","",IFERROR(INDEX('Competitor Register'!$D$2:$D$101,MATCH($D107,'Competitor Register'!$A$2:$A$101,0)),""))</f>
        <v/>
      </c>
      <c r="H107" s="7"/>
      <c r="I107" s="6" t="str">
        <f>IF($A107="","",IFERROR(INDEX('Market Location Map'!$B$2:$B$101,MATCH($H107,'Market Location Map'!$A$2:$A$101,0)),""))</f>
        <v/>
      </c>
      <c r="J107" s="6" t="str">
        <f>IF($A107="","",IFERROR(INDEX('Market Location Map'!$D$2:$D$101,MATCH($H107,'Market Location Map'!$A$2:$A$101,0)),""))</f>
        <v/>
      </c>
      <c r="K107" s="6" t="str">
        <f>IF($A107="","",IFERROR(INDEX('Market Location Map'!$I$2:$I$101,MATCH($H107,'Market Location Map'!$A$2:$A$101,0)),""))</f>
        <v/>
      </c>
      <c r="L107" s="6" t="str">
        <f>IF($A107="","",IFERROR(INDEX('Market Location Map'!$F$2:$F$101,MATCH($H107,'Market Location Map'!$A$2:$A$101,0)),""))</f>
        <v/>
      </c>
      <c r="M107" s="6" t="str">
        <f>IF($A107="","",IF($K107="","No","Yes"))</f>
        <v/>
      </c>
      <c r="N107" s="7"/>
      <c r="O107" s="7"/>
      <c r="P107" s="7"/>
      <c r="Q107" s="7"/>
      <c r="R107" s="7"/>
      <c r="S107" s="7"/>
      <c r="T107" s="7"/>
      <c r="U107" s="6" t="str">
        <f>IF($A107="","",IF($AK107&lt;&gt;"","INVALID INPUT",IF($G107="Unresolved","UNRESOLVED",IF(OR($F107="Discovery intermediary",$F107="Reference entity"),"CONTEXT / REFERENCE ONLY",IF(OR($N107="No",$O107="No"),"EXCLUDED",IF(OR($N107="Unknown",$O107="Unknown"),"UNRESOLVED",IF($P107="No","EXCLUDED",IF($P107="Unknown","UNRESOLVED",IF(AND($AG107&lt;&gt;"",$AH107&lt;&gt;"",$AI107&lt;&gt;""),"ENTERPRISE + MARKET + LOCATION",IF(AND($AG107&lt;&gt;"",$AH107&lt;&gt;""),"ENTERPRISE + MARKET",IF(AND($AG107&lt;&gt;"",$AI107&lt;&gt;""),"ENTERPRISE + LOCATION",IF(AND($AH107&lt;&gt;"",$AI107&lt;&gt;""),"MARKET + LOCATION",IF($AG107&lt;&gt;"","ENTERPRISE",IF($AH107&lt;&gt;"","MARKET",IF($AI107&lt;&gt;"","LOCATION",IF($L107="Unresolved","UNRESOLVED",IF($AJ107="Yes","UNRESOLVED",IF($T107="Yes","CONTEXT / REFERENCE ONLY","EXCLUDED"))))))))))))))))))</f>
        <v/>
      </c>
      <c r="V107" s="6" t="str">
        <f>IF($A107="","",IF($AK107&lt;&gt;"",$AK107,IF($G107="Unresolved","IDENTITY_BOUNDARY_UNRESOLVED",IF(OR($F107="Discovery intermediary",$F107="Reference entity"),"NON_COMMERCIAL_CONTEXT",IF(OR($N107="No",$O107="No"),"NO_COMMERCIAL_SUBSTITUTION",IF(OR($N107="Unknown",$O107="Unknown"),"SUBSTITUTION_EVIDENCE_MISSING",IF($P107="No","SERVICEABILITY_MISMATCH",IF($P107="Unknown","SERVICEABILITY_EVIDENCE_MISSING",IF(AND($U107&lt;&gt;"UNRESOLVED",$U107&lt;&gt;"EXCLUDED",$U107&lt;&gt;"CONTEXT / REFERENCE ONLY",$U107&lt;&gt;"INVALID INPUT",$AJ107="Yes"),"CONFIRMED_LAYER_WITH_OPEN_EVIDENCE",IF(AND($U107&lt;&gt;"UNRESOLVED",$U107&lt;&gt;"EXCLUDED",$U107&lt;&gt;"CONTEXT / REFERENCE ONLY",$U107&lt;&gt;"INVALID INPUT"),"CONFIRMED_LAYER_ASSIGNMENT",IF($L107="Unresolved","MARKET_BOUNDARY_UNRESOLVED",IF($AJ107="Yes","LAYER_EVIDENCE_MISSING",IF($T107="Yes","NO_LAYER_RELEVANCE_CONTEXT","NO_LAYER_RELEVANCE")))))))))))))</f>
        <v/>
      </c>
      <c r="W107" s="6" t="str">
        <f>IF($A107="","",IFERROR(VLOOKUP($V107,'Controlled Vocabulary'!$M$2:$N$18,2,FALSE),"Review the record."))</f>
        <v/>
      </c>
      <c r="X107" s="6" t="str">
        <f>IF($A107="","",IF($AF107="","",IF(COUNTIF($AF$2:$AF$201,$AF107)&gt;1,"DUPLICATE ACTIVE ASSIGNMENT","")))</f>
        <v/>
      </c>
      <c r="Y107" s="7"/>
      <c r="Z107" s="7"/>
      <c r="AA107" s="7"/>
      <c r="AB107" s="7"/>
      <c r="AC107" s="8"/>
      <c r="AD107" s="7"/>
      <c r="AE107" s="7"/>
      <c r="AF107" s="6" t="str">
        <f>IF($A107="","",IF(AND($B107="Active",$D107&lt;&gt;"",$H107&lt;&gt;""),$D107&amp;"|"&amp;$H107,""))</f>
        <v/>
      </c>
      <c r="AG107" s="6" t="str">
        <f>IF($A107="","",IF($Q107="Yes","ENTERPRISE",""))</f>
        <v/>
      </c>
      <c r="AH107" s="6" t="str">
        <f>IF($A107="","",IF(AND($J107&lt;&gt;"",$L107="Resolved",$R107="Yes"),"MARKET",""))</f>
        <v/>
      </c>
      <c r="AI107" s="6" t="str">
        <f>IF($A107="","",IF(AND($K107&lt;&gt;"",$S107="Yes"),"LOCATION",""))</f>
        <v/>
      </c>
      <c r="AJ107" s="6" t="str">
        <f>IF($A107="","",IF(OR($Q107="Unknown",AND($J107&lt;&gt;"",OR($L107="Unresolved",$R107="Unknown")),AND($K107&lt;&gt;"",$S107="Unknown")),"Yes","No"))</f>
        <v/>
      </c>
      <c r="AK107" s="6" t="str">
        <f>IF($A107="","",IF(OR($A107="",$B107="",$D107="",$E107="",$F107="",$G107="",$H107="",$I107="",$L107="",$N107="",$O107="",$P107="",$Q107="",$R107="",$S107="",$T107=""),"INVALID_REQUIRED_INPUT",IF(OR(AND($B107&lt;&gt;"Active",$B107&lt;&gt;"Superseded"),AND($F107&lt;&gt;"Commercial provider",$F107&lt;&gt;"Discovery intermediary",$F107&lt;&gt;"Reference entity"),AND($G107&lt;&gt;"Resolved",$G107&lt;&gt;"Unresolved"),AND($I107&lt;&gt;"Existing",$I107&lt;&gt;"Planned",$I107&lt;&gt;"Inactive"),AND($L107&lt;&gt;"Resolved",$L107&lt;&gt;"Unresolved",$L107&lt;&gt;"Not applicable"),AND($N107&lt;&gt;"Yes",$N107&lt;&gt;"No",$N107&lt;&gt;"Unknown"),AND($O107&lt;&gt;"Yes",$O107&lt;&gt;"No",$O107&lt;&gt;"Unknown"),AND($P107&lt;&gt;"Yes",$P107&lt;&gt;"No",$P107&lt;&gt;"Unknown"),AND($Q107&lt;&gt;"Yes",$Q107&lt;&gt;"No",$Q107&lt;&gt;"Unknown"),AND($R107&lt;&gt;"Yes",$R107&lt;&gt;"No",$R107&lt;&gt;"Unknown"),AND($S107&lt;&gt;"Yes",$S107&lt;&gt;"No",$S107&lt;&gt;"Unknown",$S107&lt;&gt;"Not applicable"),AND($T107&lt;&gt;"Yes",$T107&lt;&gt;"No"),AND($AA107&lt;&gt;"",$AA107&lt;&gt;"Organic",$AA107&lt;&gt;"Local pack / Maps",$AA107&lt;&gt;"Paid search",$AA107&lt;&gt;"Shopping",$AA107&lt;&gt;"AI answer",$AA107&lt;&gt;"Marketplace",$AA107&lt;&gt;"Directory",$AA107&lt;&gt;"Other")),"UNSUPPORTED_CONTROLLED_VALUE",IF(AND($B107="Active",$I107="Inactive"),"INVALID_SCOPE_COMBINATION",IF($X107="DUPLICATE ACTIVE ASSIGNMENT","INVALID_SCOPE_COMBINATION",IF(AND($L107="Not applicable",$R107&lt;&gt;"No"),"INVALID_SCOPE_COMBINATION",IF(AND($M107="No",$S107&lt;&gt;"Not applicable"),"INVALID_LOCATION_EVIDENCE",IF(AND($M107="Yes",$S107="Not applicable"),"INVALID_LOCATION_EVIDENCE",""))))))))</f>
        <v/>
      </c>
    </row>
    <row r="108" spans="1:37">
      <c r="A108" s="7"/>
      <c r="B108" s="7"/>
      <c r="C108" s="7"/>
      <c r="D108" s="7"/>
      <c r="E108" s="6" t="str">
        <f>IF($A108="","",IFERROR(INDEX('Competitor Register'!$B$2:$B$101,MATCH($D108,'Competitor Register'!$A$2:$A$101,0)),""))</f>
        <v/>
      </c>
      <c r="F108" s="6" t="str">
        <f>IF($A108="","",IFERROR(INDEX('Competitor Register'!$C$2:$C$101,MATCH($D108,'Competitor Register'!$A$2:$A$101,0)),""))</f>
        <v/>
      </c>
      <c r="G108" s="6" t="str">
        <f>IF($A108="","",IFERROR(INDEX('Competitor Register'!$D$2:$D$101,MATCH($D108,'Competitor Register'!$A$2:$A$101,0)),""))</f>
        <v/>
      </c>
      <c r="H108" s="7"/>
      <c r="I108" s="6" t="str">
        <f>IF($A108="","",IFERROR(INDEX('Market Location Map'!$B$2:$B$101,MATCH($H108,'Market Location Map'!$A$2:$A$101,0)),""))</f>
        <v/>
      </c>
      <c r="J108" s="6" t="str">
        <f>IF($A108="","",IFERROR(INDEX('Market Location Map'!$D$2:$D$101,MATCH($H108,'Market Location Map'!$A$2:$A$101,0)),""))</f>
        <v/>
      </c>
      <c r="K108" s="6" t="str">
        <f>IF($A108="","",IFERROR(INDEX('Market Location Map'!$I$2:$I$101,MATCH($H108,'Market Location Map'!$A$2:$A$101,0)),""))</f>
        <v/>
      </c>
      <c r="L108" s="6" t="str">
        <f>IF($A108="","",IFERROR(INDEX('Market Location Map'!$F$2:$F$101,MATCH($H108,'Market Location Map'!$A$2:$A$101,0)),""))</f>
        <v/>
      </c>
      <c r="M108" s="6" t="str">
        <f>IF($A108="","",IF($K108="","No","Yes"))</f>
        <v/>
      </c>
      <c r="N108" s="7"/>
      <c r="O108" s="7"/>
      <c r="P108" s="7"/>
      <c r="Q108" s="7"/>
      <c r="R108" s="7"/>
      <c r="S108" s="7"/>
      <c r="T108" s="7"/>
      <c r="U108" s="6" t="str">
        <f>IF($A108="","",IF($AK108&lt;&gt;"","INVALID INPUT",IF($G108="Unresolved","UNRESOLVED",IF(OR($F108="Discovery intermediary",$F108="Reference entity"),"CONTEXT / REFERENCE ONLY",IF(OR($N108="No",$O108="No"),"EXCLUDED",IF(OR($N108="Unknown",$O108="Unknown"),"UNRESOLVED",IF($P108="No","EXCLUDED",IF($P108="Unknown","UNRESOLVED",IF(AND($AG108&lt;&gt;"",$AH108&lt;&gt;"",$AI108&lt;&gt;""),"ENTERPRISE + MARKET + LOCATION",IF(AND($AG108&lt;&gt;"",$AH108&lt;&gt;""),"ENTERPRISE + MARKET",IF(AND($AG108&lt;&gt;"",$AI108&lt;&gt;""),"ENTERPRISE + LOCATION",IF(AND($AH108&lt;&gt;"",$AI108&lt;&gt;""),"MARKET + LOCATION",IF($AG108&lt;&gt;"","ENTERPRISE",IF($AH108&lt;&gt;"","MARKET",IF($AI108&lt;&gt;"","LOCATION",IF($L108="Unresolved","UNRESOLVED",IF($AJ108="Yes","UNRESOLVED",IF($T108="Yes","CONTEXT / REFERENCE ONLY","EXCLUDED"))))))))))))))))))</f>
        <v/>
      </c>
      <c r="V108" s="6" t="str">
        <f>IF($A108="","",IF($AK108&lt;&gt;"",$AK108,IF($G108="Unresolved","IDENTITY_BOUNDARY_UNRESOLVED",IF(OR($F108="Discovery intermediary",$F108="Reference entity"),"NON_COMMERCIAL_CONTEXT",IF(OR($N108="No",$O108="No"),"NO_COMMERCIAL_SUBSTITUTION",IF(OR($N108="Unknown",$O108="Unknown"),"SUBSTITUTION_EVIDENCE_MISSING",IF($P108="No","SERVICEABILITY_MISMATCH",IF($P108="Unknown","SERVICEABILITY_EVIDENCE_MISSING",IF(AND($U108&lt;&gt;"UNRESOLVED",$U108&lt;&gt;"EXCLUDED",$U108&lt;&gt;"CONTEXT / REFERENCE ONLY",$U108&lt;&gt;"INVALID INPUT",$AJ108="Yes"),"CONFIRMED_LAYER_WITH_OPEN_EVIDENCE",IF(AND($U108&lt;&gt;"UNRESOLVED",$U108&lt;&gt;"EXCLUDED",$U108&lt;&gt;"CONTEXT / REFERENCE ONLY",$U108&lt;&gt;"INVALID INPUT"),"CONFIRMED_LAYER_ASSIGNMENT",IF($L108="Unresolved","MARKET_BOUNDARY_UNRESOLVED",IF($AJ108="Yes","LAYER_EVIDENCE_MISSING",IF($T108="Yes","NO_LAYER_RELEVANCE_CONTEXT","NO_LAYER_RELEVANCE")))))))))))))</f>
        <v/>
      </c>
      <c r="W108" s="6" t="str">
        <f>IF($A108="","",IFERROR(VLOOKUP($V108,'Controlled Vocabulary'!$M$2:$N$18,2,FALSE),"Review the record."))</f>
        <v/>
      </c>
      <c r="X108" s="6" t="str">
        <f>IF($A108="","",IF($AF108="","",IF(COUNTIF($AF$2:$AF$201,$AF108)&gt;1,"DUPLICATE ACTIVE ASSIGNMENT","")))</f>
        <v/>
      </c>
      <c r="Y108" s="7"/>
      <c r="Z108" s="7"/>
      <c r="AA108" s="7"/>
      <c r="AB108" s="7"/>
      <c r="AC108" s="8"/>
      <c r="AD108" s="7"/>
      <c r="AE108" s="7"/>
      <c r="AF108" s="6" t="str">
        <f>IF($A108="","",IF(AND($B108="Active",$D108&lt;&gt;"",$H108&lt;&gt;""),$D108&amp;"|"&amp;$H108,""))</f>
        <v/>
      </c>
      <c r="AG108" s="6" t="str">
        <f>IF($A108="","",IF($Q108="Yes","ENTERPRISE",""))</f>
        <v/>
      </c>
      <c r="AH108" s="6" t="str">
        <f>IF($A108="","",IF(AND($J108&lt;&gt;"",$L108="Resolved",$R108="Yes"),"MARKET",""))</f>
        <v/>
      </c>
      <c r="AI108" s="6" t="str">
        <f>IF($A108="","",IF(AND($K108&lt;&gt;"",$S108="Yes"),"LOCATION",""))</f>
        <v/>
      </c>
      <c r="AJ108" s="6" t="str">
        <f>IF($A108="","",IF(OR($Q108="Unknown",AND($J108&lt;&gt;"",OR($L108="Unresolved",$R108="Unknown")),AND($K108&lt;&gt;"",$S108="Unknown")),"Yes","No"))</f>
        <v/>
      </c>
      <c r="AK108" s="6" t="str">
        <f>IF($A108="","",IF(OR($A108="",$B108="",$D108="",$E108="",$F108="",$G108="",$H108="",$I108="",$L108="",$N108="",$O108="",$P108="",$Q108="",$R108="",$S108="",$T108=""),"INVALID_REQUIRED_INPUT",IF(OR(AND($B108&lt;&gt;"Active",$B108&lt;&gt;"Superseded"),AND($F108&lt;&gt;"Commercial provider",$F108&lt;&gt;"Discovery intermediary",$F108&lt;&gt;"Reference entity"),AND($G108&lt;&gt;"Resolved",$G108&lt;&gt;"Unresolved"),AND($I108&lt;&gt;"Existing",$I108&lt;&gt;"Planned",$I108&lt;&gt;"Inactive"),AND($L108&lt;&gt;"Resolved",$L108&lt;&gt;"Unresolved",$L108&lt;&gt;"Not applicable"),AND($N108&lt;&gt;"Yes",$N108&lt;&gt;"No",$N108&lt;&gt;"Unknown"),AND($O108&lt;&gt;"Yes",$O108&lt;&gt;"No",$O108&lt;&gt;"Unknown"),AND($P108&lt;&gt;"Yes",$P108&lt;&gt;"No",$P108&lt;&gt;"Unknown"),AND($Q108&lt;&gt;"Yes",$Q108&lt;&gt;"No",$Q108&lt;&gt;"Unknown"),AND($R108&lt;&gt;"Yes",$R108&lt;&gt;"No",$R108&lt;&gt;"Unknown"),AND($S108&lt;&gt;"Yes",$S108&lt;&gt;"No",$S108&lt;&gt;"Unknown",$S108&lt;&gt;"Not applicable"),AND($T108&lt;&gt;"Yes",$T108&lt;&gt;"No"),AND($AA108&lt;&gt;"",$AA108&lt;&gt;"Organic",$AA108&lt;&gt;"Local pack / Maps",$AA108&lt;&gt;"Paid search",$AA108&lt;&gt;"Shopping",$AA108&lt;&gt;"AI answer",$AA108&lt;&gt;"Marketplace",$AA108&lt;&gt;"Directory",$AA108&lt;&gt;"Other")),"UNSUPPORTED_CONTROLLED_VALUE",IF(AND($B108="Active",$I108="Inactive"),"INVALID_SCOPE_COMBINATION",IF($X108="DUPLICATE ACTIVE ASSIGNMENT","INVALID_SCOPE_COMBINATION",IF(AND($L108="Not applicable",$R108&lt;&gt;"No"),"INVALID_SCOPE_COMBINATION",IF(AND($M108="No",$S108&lt;&gt;"Not applicable"),"INVALID_LOCATION_EVIDENCE",IF(AND($M108="Yes",$S108="Not applicable"),"INVALID_LOCATION_EVIDENCE",""))))))))</f>
        <v/>
      </c>
    </row>
    <row r="109" spans="1:37">
      <c r="A109" s="7"/>
      <c r="B109" s="7"/>
      <c r="C109" s="7"/>
      <c r="D109" s="7"/>
      <c r="E109" s="6" t="str">
        <f>IF($A109="","",IFERROR(INDEX('Competitor Register'!$B$2:$B$101,MATCH($D109,'Competitor Register'!$A$2:$A$101,0)),""))</f>
        <v/>
      </c>
      <c r="F109" s="6" t="str">
        <f>IF($A109="","",IFERROR(INDEX('Competitor Register'!$C$2:$C$101,MATCH($D109,'Competitor Register'!$A$2:$A$101,0)),""))</f>
        <v/>
      </c>
      <c r="G109" s="6" t="str">
        <f>IF($A109="","",IFERROR(INDEX('Competitor Register'!$D$2:$D$101,MATCH($D109,'Competitor Register'!$A$2:$A$101,0)),""))</f>
        <v/>
      </c>
      <c r="H109" s="7"/>
      <c r="I109" s="6" t="str">
        <f>IF($A109="","",IFERROR(INDEX('Market Location Map'!$B$2:$B$101,MATCH($H109,'Market Location Map'!$A$2:$A$101,0)),""))</f>
        <v/>
      </c>
      <c r="J109" s="6" t="str">
        <f>IF($A109="","",IFERROR(INDEX('Market Location Map'!$D$2:$D$101,MATCH($H109,'Market Location Map'!$A$2:$A$101,0)),""))</f>
        <v/>
      </c>
      <c r="K109" s="6" t="str">
        <f>IF($A109="","",IFERROR(INDEX('Market Location Map'!$I$2:$I$101,MATCH($H109,'Market Location Map'!$A$2:$A$101,0)),""))</f>
        <v/>
      </c>
      <c r="L109" s="6" t="str">
        <f>IF($A109="","",IFERROR(INDEX('Market Location Map'!$F$2:$F$101,MATCH($H109,'Market Location Map'!$A$2:$A$101,0)),""))</f>
        <v/>
      </c>
      <c r="M109" s="6" t="str">
        <f>IF($A109="","",IF($K109="","No","Yes"))</f>
        <v/>
      </c>
      <c r="N109" s="7"/>
      <c r="O109" s="7"/>
      <c r="P109" s="7"/>
      <c r="Q109" s="7"/>
      <c r="R109" s="7"/>
      <c r="S109" s="7"/>
      <c r="T109" s="7"/>
      <c r="U109" s="6" t="str">
        <f>IF($A109="","",IF($AK109&lt;&gt;"","INVALID INPUT",IF($G109="Unresolved","UNRESOLVED",IF(OR($F109="Discovery intermediary",$F109="Reference entity"),"CONTEXT / REFERENCE ONLY",IF(OR($N109="No",$O109="No"),"EXCLUDED",IF(OR($N109="Unknown",$O109="Unknown"),"UNRESOLVED",IF($P109="No","EXCLUDED",IF($P109="Unknown","UNRESOLVED",IF(AND($AG109&lt;&gt;"",$AH109&lt;&gt;"",$AI109&lt;&gt;""),"ENTERPRISE + MARKET + LOCATION",IF(AND($AG109&lt;&gt;"",$AH109&lt;&gt;""),"ENTERPRISE + MARKET",IF(AND($AG109&lt;&gt;"",$AI109&lt;&gt;""),"ENTERPRISE + LOCATION",IF(AND($AH109&lt;&gt;"",$AI109&lt;&gt;""),"MARKET + LOCATION",IF($AG109&lt;&gt;"","ENTERPRISE",IF($AH109&lt;&gt;"","MARKET",IF($AI109&lt;&gt;"","LOCATION",IF($L109="Unresolved","UNRESOLVED",IF($AJ109="Yes","UNRESOLVED",IF($T109="Yes","CONTEXT / REFERENCE ONLY","EXCLUDED"))))))))))))))))))</f>
        <v/>
      </c>
      <c r="V109" s="6" t="str">
        <f>IF($A109="","",IF($AK109&lt;&gt;"",$AK109,IF($G109="Unresolved","IDENTITY_BOUNDARY_UNRESOLVED",IF(OR($F109="Discovery intermediary",$F109="Reference entity"),"NON_COMMERCIAL_CONTEXT",IF(OR($N109="No",$O109="No"),"NO_COMMERCIAL_SUBSTITUTION",IF(OR($N109="Unknown",$O109="Unknown"),"SUBSTITUTION_EVIDENCE_MISSING",IF($P109="No","SERVICEABILITY_MISMATCH",IF($P109="Unknown","SERVICEABILITY_EVIDENCE_MISSING",IF(AND($U109&lt;&gt;"UNRESOLVED",$U109&lt;&gt;"EXCLUDED",$U109&lt;&gt;"CONTEXT / REFERENCE ONLY",$U109&lt;&gt;"INVALID INPUT",$AJ109="Yes"),"CONFIRMED_LAYER_WITH_OPEN_EVIDENCE",IF(AND($U109&lt;&gt;"UNRESOLVED",$U109&lt;&gt;"EXCLUDED",$U109&lt;&gt;"CONTEXT / REFERENCE ONLY",$U109&lt;&gt;"INVALID INPUT"),"CONFIRMED_LAYER_ASSIGNMENT",IF($L109="Unresolved","MARKET_BOUNDARY_UNRESOLVED",IF($AJ109="Yes","LAYER_EVIDENCE_MISSING",IF($T109="Yes","NO_LAYER_RELEVANCE_CONTEXT","NO_LAYER_RELEVANCE")))))))))))))</f>
        <v/>
      </c>
      <c r="W109" s="6" t="str">
        <f>IF($A109="","",IFERROR(VLOOKUP($V109,'Controlled Vocabulary'!$M$2:$N$18,2,FALSE),"Review the record."))</f>
        <v/>
      </c>
      <c r="X109" s="6" t="str">
        <f>IF($A109="","",IF($AF109="","",IF(COUNTIF($AF$2:$AF$201,$AF109)&gt;1,"DUPLICATE ACTIVE ASSIGNMENT","")))</f>
        <v/>
      </c>
      <c r="Y109" s="7"/>
      <c r="Z109" s="7"/>
      <c r="AA109" s="7"/>
      <c r="AB109" s="7"/>
      <c r="AC109" s="8"/>
      <c r="AD109" s="7"/>
      <c r="AE109" s="7"/>
      <c r="AF109" s="6" t="str">
        <f>IF($A109="","",IF(AND($B109="Active",$D109&lt;&gt;"",$H109&lt;&gt;""),$D109&amp;"|"&amp;$H109,""))</f>
        <v/>
      </c>
      <c r="AG109" s="6" t="str">
        <f>IF($A109="","",IF($Q109="Yes","ENTERPRISE",""))</f>
        <v/>
      </c>
      <c r="AH109" s="6" t="str">
        <f>IF($A109="","",IF(AND($J109&lt;&gt;"",$L109="Resolved",$R109="Yes"),"MARKET",""))</f>
        <v/>
      </c>
      <c r="AI109" s="6" t="str">
        <f>IF($A109="","",IF(AND($K109&lt;&gt;"",$S109="Yes"),"LOCATION",""))</f>
        <v/>
      </c>
      <c r="AJ109" s="6" t="str">
        <f>IF($A109="","",IF(OR($Q109="Unknown",AND($J109&lt;&gt;"",OR($L109="Unresolved",$R109="Unknown")),AND($K109&lt;&gt;"",$S109="Unknown")),"Yes","No"))</f>
        <v/>
      </c>
      <c r="AK109" s="6" t="str">
        <f>IF($A109="","",IF(OR($A109="",$B109="",$D109="",$E109="",$F109="",$G109="",$H109="",$I109="",$L109="",$N109="",$O109="",$P109="",$Q109="",$R109="",$S109="",$T109=""),"INVALID_REQUIRED_INPUT",IF(OR(AND($B109&lt;&gt;"Active",$B109&lt;&gt;"Superseded"),AND($F109&lt;&gt;"Commercial provider",$F109&lt;&gt;"Discovery intermediary",$F109&lt;&gt;"Reference entity"),AND($G109&lt;&gt;"Resolved",$G109&lt;&gt;"Unresolved"),AND($I109&lt;&gt;"Existing",$I109&lt;&gt;"Planned",$I109&lt;&gt;"Inactive"),AND($L109&lt;&gt;"Resolved",$L109&lt;&gt;"Unresolved",$L109&lt;&gt;"Not applicable"),AND($N109&lt;&gt;"Yes",$N109&lt;&gt;"No",$N109&lt;&gt;"Unknown"),AND($O109&lt;&gt;"Yes",$O109&lt;&gt;"No",$O109&lt;&gt;"Unknown"),AND($P109&lt;&gt;"Yes",$P109&lt;&gt;"No",$P109&lt;&gt;"Unknown"),AND($Q109&lt;&gt;"Yes",$Q109&lt;&gt;"No",$Q109&lt;&gt;"Unknown"),AND($R109&lt;&gt;"Yes",$R109&lt;&gt;"No",$R109&lt;&gt;"Unknown"),AND($S109&lt;&gt;"Yes",$S109&lt;&gt;"No",$S109&lt;&gt;"Unknown",$S109&lt;&gt;"Not applicable"),AND($T109&lt;&gt;"Yes",$T109&lt;&gt;"No"),AND($AA109&lt;&gt;"",$AA109&lt;&gt;"Organic",$AA109&lt;&gt;"Local pack / Maps",$AA109&lt;&gt;"Paid search",$AA109&lt;&gt;"Shopping",$AA109&lt;&gt;"AI answer",$AA109&lt;&gt;"Marketplace",$AA109&lt;&gt;"Directory",$AA109&lt;&gt;"Other")),"UNSUPPORTED_CONTROLLED_VALUE",IF(AND($B109="Active",$I109="Inactive"),"INVALID_SCOPE_COMBINATION",IF($X109="DUPLICATE ACTIVE ASSIGNMENT","INVALID_SCOPE_COMBINATION",IF(AND($L109="Not applicable",$R109&lt;&gt;"No"),"INVALID_SCOPE_COMBINATION",IF(AND($M109="No",$S109&lt;&gt;"Not applicable"),"INVALID_LOCATION_EVIDENCE",IF(AND($M109="Yes",$S109="Not applicable"),"INVALID_LOCATION_EVIDENCE",""))))))))</f>
        <v/>
      </c>
    </row>
    <row r="110" spans="1:37">
      <c r="A110" s="7"/>
      <c r="B110" s="7"/>
      <c r="C110" s="7"/>
      <c r="D110" s="7"/>
      <c r="E110" s="6" t="str">
        <f>IF($A110="","",IFERROR(INDEX('Competitor Register'!$B$2:$B$101,MATCH($D110,'Competitor Register'!$A$2:$A$101,0)),""))</f>
        <v/>
      </c>
      <c r="F110" s="6" t="str">
        <f>IF($A110="","",IFERROR(INDEX('Competitor Register'!$C$2:$C$101,MATCH($D110,'Competitor Register'!$A$2:$A$101,0)),""))</f>
        <v/>
      </c>
      <c r="G110" s="6" t="str">
        <f>IF($A110="","",IFERROR(INDEX('Competitor Register'!$D$2:$D$101,MATCH($D110,'Competitor Register'!$A$2:$A$101,0)),""))</f>
        <v/>
      </c>
      <c r="H110" s="7"/>
      <c r="I110" s="6" t="str">
        <f>IF($A110="","",IFERROR(INDEX('Market Location Map'!$B$2:$B$101,MATCH($H110,'Market Location Map'!$A$2:$A$101,0)),""))</f>
        <v/>
      </c>
      <c r="J110" s="6" t="str">
        <f>IF($A110="","",IFERROR(INDEX('Market Location Map'!$D$2:$D$101,MATCH($H110,'Market Location Map'!$A$2:$A$101,0)),""))</f>
        <v/>
      </c>
      <c r="K110" s="6" t="str">
        <f>IF($A110="","",IFERROR(INDEX('Market Location Map'!$I$2:$I$101,MATCH($H110,'Market Location Map'!$A$2:$A$101,0)),""))</f>
        <v/>
      </c>
      <c r="L110" s="6" t="str">
        <f>IF($A110="","",IFERROR(INDEX('Market Location Map'!$F$2:$F$101,MATCH($H110,'Market Location Map'!$A$2:$A$101,0)),""))</f>
        <v/>
      </c>
      <c r="M110" s="6" t="str">
        <f>IF($A110="","",IF($K110="","No","Yes"))</f>
        <v/>
      </c>
      <c r="N110" s="7"/>
      <c r="O110" s="7"/>
      <c r="P110" s="7"/>
      <c r="Q110" s="7"/>
      <c r="R110" s="7"/>
      <c r="S110" s="7"/>
      <c r="T110" s="7"/>
      <c r="U110" s="6" t="str">
        <f>IF($A110="","",IF($AK110&lt;&gt;"","INVALID INPUT",IF($G110="Unresolved","UNRESOLVED",IF(OR($F110="Discovery intermediary",$F110="Reference entity"),"CONTEXT / REFERENCE ONLY",IF(OR($N110="No",$O110="No"),"EXCLUDED",IF(OR($N110="Unknown",$O110="Unknown"),"UNRESOLVED",IF($P110="No","EXCLUDED",IF($P110="Unknown","UNRESOLVED",IF(AND($AG110&lt;&gt;"",$AH110&lt;&gt;"",$AI110&lt;&gt;""),"ENTERPRISE + MARKET + LOCATION",IF(AND($AG110&lt;&gt;"",$AH110&lt;&gt;""),"ENTERPRISE + MARKET",IF(AND($AG110&lt;&gt;"",$AI110&lt;&gt;""),"ENTERPRISE + LOCATION",IF(AND($AH110&lt;&gt;"",$AI110&lt;&gt;""),"MARKET + LOCATION",IF($AG110&lt;&gt;"","ENTERPRISE",IF($AH110&lt;&gt;"","MARKET",IF($AI110&lt;&gt;"","LOCATION",IF($L110="Unresolved","UNRESOLVED",IF($AJ110="Yes","UNRESOLVED",IF($T110="Yes","CONTEXT / REFERENCE ONLY","EXCLUDED"))))))))))))))))))</f>
        <v/>
      </c>
      <c r="V110" s="6" t="str">
        <f>IF($A110="","",IF($AK110&lt;&gt;"",$AK110,IF($G110="Unresolved","IDENTITY_BOUNDARY_UNRESOLVED",IF(OR($F110="Discovery intermediary",$F110="Reference entity"),"NON_COMMERCIAL_CONTEXT",IF(OR($N110="No",$O110="No"),"NO_COMMERCIAL_SUBSTITUTION",IF(OR($N110="Unknown",$O110="Unknown"),"SUBSTITUTION_EVIDENCE_MISSING",IF($P110="No","SERVICEABILITY_MISMATCH",IF($P110="Unknown","SERVICEABILITY_EVIDENCE_MISSING",IF(AND($U110&lt;&gt;"UNRESOLVED",$U110&lt;&gt;"EXCLUDED",$U110&lt;&gt;"CONTEXT / REFERENCE ONLY",$U110&lt;&gt;"INVALID INPUT",$AJ110="Yes"),"CONFIRMED_LAYER_WITH_OPEN_EVIDENCE",IF(AND($U110&lt;&gt;"UNRESOLVED",$U110&lt;&gt;"EXCLUDED",$U110&lt;&gt;"CONTEXT / REFERENCE ONLY",$U110&lt;&gt;"INVALID INPUT"),"CONFIRMED_LAYER_ASSIGNMENT",IF($L110="Unresolved","MARKET_BOUNDARY_UNRESOLVED",IF($AJ110="Yes","LAYER_EVIDENCE_MISSING",IF($T110="Yes","NO_LAYER_RELEVANCE_CONTEXT","NO_LAYER_RELEVANCE")))))))))))))</f>
        <v/>
      </c>
      <c r="W110" s="6" t="str">
        <f>IF($A110="","",IFERROR(VLOOKUP($V110,'Controlled Vocabulary'!$M$2:$N$18,2,FALSE),"Review the record."))</f>
        <v/>
      </c>
      <c r="X110" s="6" t="str">
        <f>IF($A110="","",IF($AF110="","",IF(COUNTIF($AF$2:$AF$201,$AF110)&gt;1,"DUPLICATE ACTIVE ASSIGNMENT","")))</f>
        <v/>
      </c>
      <c r="Y110" s="7"/>
      <c r="Z110" s="7"/>
      <c r="AA110" s="7"/>
      <c r="AB110" s="7"/>
      <c r="AC110" s="8"/>
      <c r="AD110" s="7"/>
      <c r="AE110" s="7"/>
      <c r="AF110" s="6" t="str">
        <f>IF($A110="","",IF(AND($B110="Active",$D110&lt;&gt;"",$H110&lt;&gt;""),$D110&amp;"|"&amp;$H110,""))</f>
        <v/>
      </c>
      <c r="AG110" s="6" t="str">
        <f>IF($A110="","",IF($Q110="Yes","ENTERPRISE",""))</f>
        <v/>
      </c>
      <c r="AH110" s="6" t="str">
        <f>IF($A110="","",IF(AND($J110&lt;&gt;"",$L110="Resolved",$R110="Yes"),"MARKET",""))</f>
        <v/>
      </c>
      <c r="AI110" s="6" t="str">
        <f>IF($A110="","",IF(AND($K110&lt;&gt;"",$S110="Yes"),"LOCATION",""))</f>
        <v/>
      </c>
      <c r="AJ110" s="6" t="str">
        <f>IF($A110="","",IF(OR($Q110="Unknown",AND($J110&lt;&gt;"",OR($L110="Unresolved",$R110="Unknown")),AND($K110&lt;&gt;"",$S110="Unknown")),"Yes","No"))</f>
        <v/>
      </c>
      <c r="AK110" s="6" t="str">
        <f>IF($A110="","",IF(OR($A110="",$B110="",$D110="",$E110="",$F110="",$G110="",$H110="",$I110="",$L110="",$N110="",$O110="",$P110="",$Q110="",$R110="",$S110="",$T110=""),"INVALID_REQUIRED_INPUT",IF(OR(AND($B110&lt;&gt;"Active",$B110&lt;&gt;"Superseded"),AND($F110&lt;&gt;"Commercial provider",$F110&lt;&gt;"Discovery intermediary",$F110&lt;&gt;"Reference entity"),AND($G110&lt;&gt;"Resolved",$G110&lt;&gt;"Unresolved"),AND($I110&lt;&gt;"Existing",$I110&lt;&gt;"Planned",$I110&lt;&gt;"Inactive"),AND($L110&lt;&gt;"Resolved",$L110&lt;&gt;"Unresolved",$L110&lt;&gt;"Not applicable"),AND($N110&lt;&gt;"Yes",$N110&lt;&gt;"No",$N110&lt;&gt;"Unknown"),AND($O110&lt;&gt;"Yes",$O110&lt;&gt;"No",$O110&lt;&gt;"Unknown"),AND($P110&lt;&gt;"Yes",$P110&lt;&gt;"No",$P110&lt;&gt;"Unknown"),AND($Q110&lt;&gt;"Yes",$Q110&lt;&gt;"No",$Q110&lt;&gt;"Unknown"),AND($R110&lt;&gt;"Yes",$R110&lt;&gt;"No",$R110&lt;&gt;"Unknown"),AND($S110&lt;&gt;"Yes",$S110&lt;&gt;"No",$S110&lt;&gt;"Unknown",$S110&lt;&gt;"Not applicable"),AND($T110&lt;&gt;"Yes",$T110&lt;&gt;"No"),AND($AA110&lt;&gt;"",$AA110&lt;&gt;"Organic",$AA110&lt;&gt;"Local pack / Maps",$AA110&lt;&gt;"Paid search",$AA110&lt;&gt;"Shopping",$AA110&lt;&gt;"AI answer",$AA110&lt;&gt;"Marketplace",$AA110&lt;&gt;"Directory",$AA110&lt;&gt;"Other")),"UNSUPPORTED_CONTROLLED_VALUE",IF(AND($B110="Active",$I110="Inactive"),"INVALID_SCOPE_COMBINATION",IF($X110="DUPLICATE ACTIVE ASSIGNMENT","INVALID_SCOPE_COMBINATION",IF(AND($L110="Not applicable",$R110&lt;&gt;"No"),"INVALID_SCOPE_COMBINATION",IF(AND($M110="No",$S110&lt;&gt;"Not applicable"),"INVALID_LOCATION_EVIDENCE",IF(AND($M110="Yes",$S110="Not applicable"),"INVALID_LOCATION_EVIDENCE",""))))))))</f>
        <v/>
      </c>
    </row>
    <row r="111" spans="1:37">
      <c r="A111" s="7"/>
      <c r="B111" s="7"/>
      <c r="C111" s="7"/>
      <c r="D111" s="7"/>
      <c r="E111" s="6" t="str">
        <f>IF($A111="","",IFERROR(INDEX('Competitor Register'!$B$2:$B$101,MATCH($D111,'Competitor Register'!$A$2:$A$101,0)),""))</f>
        <v/>
      </c>
      <c r="F111" s="6" t="str">
        <f>IF($A111="","",IFERROR(INDEX('Competitor Register'!$C$2:$C$101,MATCH($D111,'Competitor Register'!$A$2:$A$101,0)),""))</f>
        <v/>
      </c>
      <c r="G111" s="6" t="str">
        <f>IF($A111="","",IFERROR(INDEX('Competitor Register'!$D$2:$D$101,MATCH($D111,'Competitor Register'!$A$2:$A$101,0)),""))</f>
        <v/>
      </c>
      <c r="H111" s="7"/>
      <c r="I111" s="6" t="str">
        <f>IF($A111="","",IFERROR(INDEX('Market Location Map'!$B$2:$B$101,MATCH($H111,'Market Location Map'!$A$2:$A$101,0)),""))</f>
        <v/>
      </c>
      <c r="J111" s="6" t="str">
        <f>IF($A111="","",IFERROR(INDEX('Market Location Map'!$D$2:$D$101,MATCH($H111,'Market Location Map'!$A$2:$A$101,0)),""))</f>
        <v/>
      </c>
      <c r="K111" s="6" t="str">
        <f>IF($A111="","",IFERROR(INDEX('Market Location Map'!$I$2:$I$101,MATCH($H111,'Market Location Map'!$A$2:$A$101,0)),""))</f>
        <v/>
      </c>
      <c r="L111" s="6" t="str">
        <f>IF($A111="","",IFERROR(INDEX('Market Location Map'!$F$2:$F$101,MATCH($H111,'Market Location Map'!$A$2:$A$101,0)),""))</f>
        <v/>
      </c>
      <c r="M111" s="6" t="str">
        <f>IF($A111="","",IF($K111="","No","Yes"))</f>
        <v/>
      </c>
      <c r="N111" s="7"/>
      <c r="O111" s="7"/>
      <c r="P111" s="7"/>
      <c r="Q111" s="7"/>
      <c r="R111" s="7"/>
      <c r="S111" s="7"/>
      <c r="T111" s="7"/>
      <c r="U111" s="6" t="str">
        <f>IF($A111="","",IF($AK111&lt;&gt;"","INVALID INPUT",IF($G111="Unresolved","UNRESOLVED",IF(OR($F111="Discovery intermediary",$F111="Reference entity"),"CONTEXT / REFERENCE ONLY",IF(OR($N111="No",$O111="No"),"EXCLUDED",IF(OR($N111="Unknown",$O111="Unknown"),"UNRESOLVED",IF($P111="No","EXCLUDED",IF($P111="Unknown","UNRESOLVED",IF(AND($AG111&lt;&gt;"",$AH111&lt;&gt;"",$AI111&lt;&gt;""),"ENTERPRISE + MARKET + LOCATION",IF(AND($AG111&lt;&gt;"",$AH111&lt;&gt;""),"ENTERPRISE + MARKET",IF(AND($AG111&lt;&gt;"",$AI111&lt;&gt;""),"ENTERPRISE + LOCATION",IF(AND($AH111&lt;&gt;"",$AI111&lt;&gt;""),"MARKET + LOCATION",IF($AG111&lt;&gt;"","ENTERPRISE",IF($AH111&lt;&gt;"","MARKET",IF($AI111&lt;&gt;"","LOCATION",IF($L111="Unresolved","UNRESOLVED",IF($AJ111="Yes","UNRESOLVED",IF($T111="Yes","CONTEXT / REFERENCE ONLY","EXCLUDED"))))))))))))))))))</f>
        <v/>
      </c>
      <c r="V111" s="6" t="str">
        <f>IF($A111="","",IF($AK111&lt;&gt;"",$AK111,IF($G111="Unresolved","IDENTITY_BOUNDARY_UNRESOLVED",IF(OR($F111="Discovery intermediary",$F111="Reference entity"),"NON_COMMERCIAL_CONTEXT",IF(OR($N111="No",$O111="No"),"NO_COMMERCIAL_SUBSTITUTION",IF(OR($N111="Unknown",$O111="Unknown"),"SUBSTITUTION_EVIDENCE_MISSING",IF($P111="No","SERVICEABILITY_MISMATCH",IF($P111="Unknown","SERVICEABILITY_EVIDENCE_MISSING",IF(AND($U111&lt;&gt;"UNRESOLVED",$U111&lt;&gt;"EXCLUDED",$U111&lt;&gt;"CONTEXT / REFERENCE ONLY",$U111&lt;&gt;"INVALID INPUT",$AJ111="Yes"),"CONFIRMED_LAYER_WITH_OPEN_EVIDENCE",IF(AND($U111&lt;&gt;"UNRESOLVED",$U111&lt;&gt;"EXCLUDED",$U111&lt;&gt;"CONTEXT / REFERENCE ONLY",$U111&lt;&gt;"INVALID INPUT"),"CONFIRMED_LAYER_ASSIGNMENT",IF($L111="Unresolved","MARKET_BOUNDARY_UNRESOLVED",IF($AJ111="Yes","LAYER_EVIDENCE_MISSING",IF($T111="Yes","NO_LAYER_RELEVANCE_CONTEXT","NO_LAYER_RELEVANCE")))))))))))))</f>
        <v/>
      </c>
      <c r="W111" s="6" t="str">
        <f>IF($A111="","",IFERROR(VLOOKUP($V111,'Controlled Vocabulary'!$M$2:$N$18,2,FALSE),"Review the record."))</f>
        <v/>
      </c>
      <c r="X111" s="6" t="str">
        <f>IF($A111="","",IF($AF111="","",IF(COUNTIF($AF$2:$AF$201,$AF111)&gt;1,"DUPLICATE ACTIVE ASSIGNMENT","")))</f>
        <v/>
      </c>
      <c r="Y111" s="7"/>
      <c r="Z111" s="7"/>
      <c r="AA111" s="7"/>
      <c r="AB111" s="7"/>
      <c r="AC111" s="8"/>
      <c r="AD111" s="7"/>
      <c r="AE111" s="7"/>
      <c r="AF111" s="6" t="str">
        <f>IF($A111="","",IF(AND($B111="Active",$D111&lt;&gt;"",$H111&lt;&gt;""),$D111&amp;"|"&amp;$H111,""))</f>
        <v/>
      </c>
      <c r="AG111" s="6" t="str">
        <f>IF($A111="","",IF($Q111="Yes","ENTERPRISE",""))</f>
        <v/>
      </c>
      <c r="AH111" s="6" t="str">
        <f>IF($A111="","",IF(AND($J111&lt;&gt;"",$L111="Resolved",$R111="Yes"),"MARKET",""))</f>
        <v/>
      </c>
      <c r="AI111" s="6" t="str">
        <f>IF($A111="","",IF(AND($K111&lt;&gt;"",$S111="Yes"),"LOCATION",""))</f>
        <v/>
      </c>
      <c r="AJ111" s="6" t="str">
        <f>IF($A111="","",IF(OR($Q111="Unknown",AND($J111&lt;&gt;"",OR($L111="Unresolved",$R111="Unknown")),AND($K111&lt;&gt;"",$S111="Unknown")),"Yes","No"))</f>
        <v/>
      </c>
      <c r="AK111" s="6" t="str">
        <f>IF($A111="","",IF(OR($A111="",$B111="",$D111="",$E111="",$F111="",$G111="",$H111="",$I111="",$L111="",$N111="",$O111="",$P111="",$Q111="",$R111="",$S111="",$T111=""),"INVALID_REQUIRED_INPUT",IF(OR(AND($B111&lt;&gt;"Active",$B111&lt;&gt;"Superseded"),AND($F111&lt;&gt;"Commercial provider",$F111&lt;&gt;"Discovery intermediary",$F111&lt;&gt;"Reference entity"),AND($G111&lt;&gt;"Resolved",$G111&lt;&gt;"Unresolved"),AND($I111&lt;&gt;"Existing",$I111&lt;&gt;"Planned",$I111&lt;&gt;"Inactive"),AND($L111&lt;&gt;"Resolved",$L111&lt;&gt;"Unresolved",$L111&lt;&gt;"Not applicable"),AND($N111&lt;&gt;"Yes",$N111&lt;&gt;"No",$N111&lt;&gt;"Unknown"),AND($O111&lt;&gt;"Yes",$O111&lt;&gt;"No",$O111&lt;&gt;"Unknown"),AND($P111&lt;&gt;"Yes",$P111&lt;&gt;"No",$P111&lt;&gt;"Unknown"),AND($Q111&lt;&gt;"Yes",$Q111&lt;&gt;"No",$Q111&lt;&gt;"Unknown"),AND($R111&lt;&gt;"Yes",$R111&lt;&gt;"No",$R111&lt;&gt;"Unknown"),AND($S111&lt;&gt;"Yes",$S111&lt;&gt;"No",$S111&lt;&gt;"Unknown",$S111&lt;&gt;"Not applicable"),AND($T111&lt;&gt;"Yes",$T111&lt;&gt;"No"),AND($AA111&lt;&gt;"",$AA111&lt;&gt;"Organic",$AA111&lt;&gt;"Local pack / Maps",$AA111&lt;&gt;"Paid search",$AA111&lt;&gt;"Shopping",$AA111&lt;&gt;"AI answer",$AA111&lt;&gt;"Marketplace",$AA111&lt;&gt;"Directory",$AA111&lt;&gt;"Other")),"UNSUPPORTED_CONTROLLED_VALUE",IF(AND($B111="Active",$I111="Inactive"),"INVALID_SCOPE_COMBINATION",IF($X111="DUPLICATE ACTIVE ASSIGNMENT","INVALID_SCOPE_COMBINATION",IF(AND($L111="Not applicable",$R111&lt;&gt;"No"),"INVALID_SCOPE_COMBINATION",IF(AND($M111="No",$S111&lt;&gt;"Not applicable"),"INVALID_LOCATION_EVIDENCE",IF(AND($M111="Yes",$S111="Not applicable"),"INVALID_LOCATION_EVIDENCE",""))))))))</f>
        <v/>
      </c>
    </row>
    <row r="112" spans="1:37">
      <c r="A112" s="7"/>
      <c r="B112" s="7"/>
      <c r="C112" s="7"/>
      <c r="D112" s="7"/>
      <c r="E112" s="6" t="str">
        <f>IF($A112="","",IFERROR(INDEX('Competitor Register'!$B$2:$B$101,MATCH($D112,'Competitor Register'!$A$2:$A$101,0)),""))</f>
        <v/>
      </c>
      <c r="F112" s="6" t="str">
        <f>IF($A112="","",IFERROR(INDEX('Competitor Register'!$C$2:$C$101,MATCH($D112,'Competitor Register'!$A$2:$A$101,0)),""))</f>
        <v/>
      </c>
      <c r="G112" s="6" t="str">
        <f>IF($A112="","",IFERROR(INDEX('Competitor Register'!$D$2:$D$101,MATCH($D112,'Competitor Register'!$A$2:$A$101,0)),""))</f>
        <v/>
      </c>
      <c r="H112" s="7"/>
      <c r="I112" s="6" t="str">
        <f>IF($A112="","",IFERROR(INDEX('Market Location Map'!$B$2:$B$101,MATCH($H112,'Market Location Map'!$A$2:$A$101,0)),""))</f>
        <v/>
      </c>
      <c r="J112" s="6" t="str">
        <f>IF($A112="","",IFERROR(INDEX('Market Location Map'!$D$2:$D$101,MATCH($H112,'Market Location Map'!$A$2:$A$101,0)),""))</f>
        <v/>
      </c>
      <c r="K112" s="6" t="str">
        <f>IF($A112="","",IFERROR(INDEX('Market Location Map'!$I$2:$I$101,MATCH($H112,'Market Location Map'!$A$2:$A$101,0)),""))</f>
        <v/>
      </c>
      <c r="L112" s="6" t="str">
        <f>IF($A112="","",IFERROR(INDEX('Market Location Map'!$F$2:$F$101,MATCH($H112,'Market Location Map'!$A$2:$A$101,0)),""))</f>
        <v/>
      </c>
      <c r="M112" s="6" t="str">
        <f>IF($A112="","",IF($K112="","No","Yes"))</f>
        <v/>
      </c>
      <c r="N112" s="7"/>
      <c r="O112" s="7"/>
      <c r="P112" s="7"/>
      <c r="Q112" s="7"/>
      <c r="R112" s="7"/>
      <c r="S112" s="7"/>
      <c r="T112" s="7"/>
      <c r="U112" s="6" t="str">
        <f>IF($A112="","",IF($AK112&lt;&gt;"","INVALID INPUT",IF($G112="Unresolved","UNRESOLVED",IF(OR($F112="Discovery intermediary",$F112="Reference entity"),"CONTEXT / REFERENCE ONLY",IF(OR($N112="No",$O112="No"),"EXCLUDED",IF(OR($N112="Unknown",$O112="Unknown"),"UNRESOLVED",IF($P112="No","EXCLUDED",IF($P112="Unknown","UNRESOLVED",IF(AND($AG112&lt;&gt;"",$AH112&lt;&gt;"",$AI112&lt;&gt;""),"ENTERPRISE + MARKET + LOCATION",IF(AND($AG112&lt;&gt;"",$AH112&lt;&gt;""),"ENTERPRISE + MARKET",IF(AND($AG112&lt;&gt;"",$AI112&lt;&gt;""),"ENTERPRISE + LOCATION",IF(AND($AH112&lt;&gt;"",$AI112&lt;&gt;""),"MARKET + LOCATION",IF($AG112&lt;&gt;"","ENTERPRISE",IF($AH112&lt;&gt;"","MARKET",IF($AI112&lt;&gt;"","LOCATION",IF($L112="Unresolved","UNRESOLVED",IF($AJ112="Yes","UNRESOLVED",IF($T112="Yes","CONTEXT / REFERENCE ONLY","EXCLUDED"))))))))))))))))))</f>
        <v/>
      </c>
      <c r="V112" s="6" t="str">
        <f>IF($A112="","",IF($AK112&lt;&gt;"",$AK112,IF($G112="Unresolved","IDENTITY_BOUNDARY_UNRESOLVED",IF(OR($F112="Discovery intermediary",$F112="Reference entity"),"NON_COMMERCIAL_CONTEXT",IF(OR($N112="No",$O112="No"),"NO_COMMERCIAL_SUBSTITUTION",IF(OR($N112="Unknown",$O112="Unknown"),"SUBSTITUTION_EVIDENCE_MISSING",IF($P112="No","SERVICEABILITY_MISMATCH",IF($P112="Unknown","SERVICEABILITY_EVIDENCE_MISSING",IF(AND($U112&lt;&gt;"UNRESOLVED",$U112&lt;&gt;"EXCLUDED",$U112&lt;&gt;"CONTEXT / REFERENCE ONLY",$U112&lt;&gt;"INVALID INPUT",$AJ112="Yes"),"CONFIRMED_LAYER_WITH_OPEN_EVIDENCE",IF(AND($U112&lt;&gt;"UNRESOLVED",$U112&lt;&gt;"EXCLUDED",$U112&lt;&gt;"CONTEXT / REFERENCE ONLY",$U112&lt;&gt;"INVALID INPUT"),"CONFIRMED_LAYER_ASSIGNMENT",IF($L112="Unresolved","MARKET_BOUNDARY_UNRESOLVED",IF($AJ112="Yes","LAYER_EVIDENCE_MISSING",IF($T112="Yes","NO_LAYER_RELEVANCE_CONTEXT","NO_LAYER_RELEVANCE")))))))))))))</f>
        <v/>
      </c>
      <c r="W112" s="6" t="str">
        <f>IF($A112="","",IFERROR(VLOOKUP($V112,'Controlled Vocabulary'!$M$2:$N$18,2,FALSE),"Review the record."))</f>
        <v/>
      </c>
      <c r="X112" s="6" t="str">
        <f>IF($A112="","",IF($AF112="","",IF(COUNTIF($AF$2:$AF$201,$AF112)&gt;1,"DUPLICATE ACTIVE ASSIGNMENT","")))</f>
        <v/>
      </c>
      <c r="Y112" s="7"/>
      <c r="Z112" s="7"/>
      <c r="AA112" s="7"/>
      <c r="AB112" s="7"/>
      <c r="AC112" s="8"/>
      <c r="AD112" s="7"/>
      <c r="AE112" s="7"/>
      <c r="AF112" s="6" t="str">
        <f>IF($A112="","",IF(AND($B112="Active",$D112&lt;&gt;"",$H112&lt;&gt;""),$D112&amp;"|"&amp;$H112,""))</f>
        <v/>
      </c>
      <c r="AG112" s="6" t="str">
        <f>IF($A112="","",IF($Q112="Yes","ENTERPRISE",""))</f>
        <v/>
      </c>
      <c r="AH112" s="6" t="str">
        <f>IF($A112="","",IF(AND($J112&lt;&gt;"",$L112="Resolved",$R112="Yes"),"MARKET",""))</f>
        <v/>
      </c>
      <c r="AI112" s="6" t="str">
        <f>IF($A112="","",IF(AND($K112&lt;&gt;"",$S112="Yes"),"LOCATION",""))</f>
        <v/>
      </c>
      <c r="AJ112" s="6" t="str">
        <f>IF($A112="","",IF(OR($Q112="Unknown",AND($J112&lt;&gt;"",OR($L112="Unresolved",$R112="Unknown")),AND($K112&lt;&gt;"",$S112="Unknown")),"Yes","No"))</f>
        <v/>
      </c>
      <c r="AK112" s="6" t="str">
        <f>IF($A112="","",IF(OR($A112="",$B112="",$D112="",$E112="",$F112="",$G112="",$H112="",$I112="",$L112="",$N112="",$O112="",$P112="",$Q112="",$R112="",$S112="",$T112=""),"INVALID_REQUIRED_INPUT",IF(OR(AND($B112&lt;&gt;"Active",$B112&lt;&gt;"Superseded"),AND($F112&lt;&gt;"Commercial provider",$F112&lt;&gt;"Discovery intermediary",$F112&lt;&gt;"Reference entity"),AND($G112&lt;&gt;"Resolved",$G112&lt;&gt;"Unresolved"),AND($I112&lt;&gt;"Existing",$I112&lt;&gt;"Planned",$I112&lt;&gt;"Inactive"),AND($L112&lt;&gt;"Resolved",$L112&lt;&gt;"Unresolved",$L112&lt;&gt;"Not applicable"),AND($N112&lt;&gt;"Yes",$N112&lt;&gt;"No",$N112&lt;&gt;"Unknown"),AND($O112&lt;&gt;"Yes",$O112&lt;&gt;"No",$O112&lt;&gt;"Unknown"),AND($P112&lt;&gt;"Yes",$P112&lt;&gt;"No",$P112&lt;&gt;"Unknown"),AND($Q112&lt;&gt;"Yes",$Q112&lt;&gt;"No",$Q112&lt;&gt;"Unknown"),AND($R112&lt;&gt;"Yes",$R112&lt;&gt;"No",$R112&lt;&gt;"Unknown"),AND($S112&lt;&gt;"Yes",$S112&lt;&gt;"No",$S112&lt;&gt;"Unknown",$S112&lt;&gt;"Not applicable"),AND($T112&lt;&gt;"Yes",$T112&lt;&gt;"No"),AND($AA112&lt;&gt;"",$AA112&lt;&gt;"Organic",$AA112&lt;&gt;"Local pack / Maps",$AA112&lt;&gt;"Paid search",$AA112&lt;&gt;"Shopping",$AA112&lt;&gt;"AI answer",$AA112&lt;&gt;"Marketplace",$AA112&lt;&gt;"Directory",$AA112&lt;&gt;"Other")),"UNSUPPORTED_CONTROLLED_VALUE",IF(AND($B112="Active",$I112="Inactive"),"INVALID_SCOPE_COMBINATION",IF($X112="DUPLICATE ACTIVE ASSIGNMENT","INVALID_SCOPE_COMBINATION",IF(AND($L112="Not applicable",$R112&lt;&gt;"No"),"INVALID_SCOPE_COMBINATION",IF(AND($M112="No",$S112&lt;&gt;"Not applicable"),"INVALID_LOCATION_EVIDENCE",IF(AND($M112="Yes",$S112="Not applicable"),"INVALID_LOCATION_EVIDENCE",""))))))))</f>
        <v/>
      </c>
    </row>
    <row r="113" spans="1:37">
      <c r="A113" s="7"/>
      <c r="B113" s="7"/>
      <c r="C113" s="7"/>
      <c r="D113" s="7"/>
      <c r="E113" s="6" t="str">
        <f>IF($A113="","",IFERROR(INDEX('Competitor Register'!$B$2:$B$101,MATCH($D113,'Competitor Register'!$A$2:$A$101,0)),""))</f>
        <v/>
      </c>
      <c r="F113" s="6" t="str">
        <f>IF($A113="","",IFERROR(INDEX('Competitor Register'!$C$2:$C$101,MATCH($D113,'Competitor Register'!$A$2:$A$101,0)),""))</f>
        <v/>
      </c>
      <c r="G113" s="6" t="str">
        <f>IF($A113="","",IFERROR(INDEX('Competitor Register'!$D$2:$D$101,MATCH($D113,'Competitor Register'!$A$2:$A$101,0)),""))</f>
        <v/>
      </c>
      <c r="H113" s="7"/>
      <c r="I113" s="6" t="str">
        <f>IF($A113="","",IFERROR(INDEX('Market Location Map'!$B$2:$B$101,MATCH($H113,'Market Location Map'!$A$2:$A$101,0)),""))</f>
        <v/>
      </c>
      <c r="J113" s="6" t="str">
        <f>IF($A113="","",IFERROR(INDEX('Market Location Map'!$D$2:$D$101,MATCH($H113,'Market Location Map'!$A$2:$A$101,0)),""))</f>
        <v/>
      </c>
      <c r="K113" s="6" t="str">
        <f>IF($A113="","",IFERROR(INDEX('Market Location Map'!$I$2:$I$101,MATCH($H113,'Market Location Map'!$A$2:$A$101,0)),""))</f>
        <v/>
      </c>
      <c r="L113" s="6" t="str">
        <f>IF($A113="","",IFERROR(INDEX('Market Location Map'!$F$2:$F$101,MATCH($H113,'Market Location Map'!$A$2:$A$101,0)),""))</f>
        <v/>
      </c>
      <c r="M113" s="6" t="str">
        <f>IF($A113="","",IF($K113="","No","Yes"))</f>
        <v/>
      </c>
      <c r="N113" s="7"/>
      <c r="O113" s="7"/>
      <c r="P113" s="7"/>
      <c r="Q113" s="7"/>
      <c r="R113" s="7"/>
      <c r="S113" s="7"/>
      <c r="T113" s="7"/>
      <c r="U113" s="6" t="str">
        <f>IF($A113="","",IF($AK113&lt;&gt;"","INVALID INPUT",IF($G113="Unresolved","UNRESOLVED",IF(OR($F113="Discovery intermediary",$F113="Reference entity"),"CONTEXT / REFERENCE ONLY",IF(OR($N113="No",$O113="No"),"EXCLUDED",IF(OR($N113="Unknown",$O113="Unknown"),"UNRESOLVED",IF($P113="No","EXCLUDED",IF($P113="Unknown","UNRESOLVED",IF(AND($AG113&lt;&gt;"",$AH113&lt;&gt;"",$AI113&lt;&gt;""),"ENTERPRISE + MARKET + LOCATION",IF(AND($AG113&lt;&gt;"",$AH113&lt;&gt;""),"ENTERPRISE + MARKET",IF(AND($AG113&lt;&gt;"",$AI113&lt;&gt;""),"ENTERPRISE + LOCATION",IF(AND($AH113&lt;&gt;"",$AI113&lt;&gt;""),"MARKET + LOCATION",IF($AG113&lt;&gt;"","ENTERPRISE",IF($AH113&lt;&gt;"","MARKET",IF($AI113&lt;&gt;"","LOCATION",IF($L113="Unresolved","UNRESOLVED",IF($AJ113="Yes","UNRESOLVED",IF($T113="Yes","CONTEXT / REFERENCE ONLY","EXCLUDED"))))))))))))))))))</f>
        <v/>
      </c>
      <c r="V113" s="6" t="str">
        <f>IF($A113="","",IF($AK113&lt;&gt;"",$AK113,IF($G113="Unresolved","IDENTITY_BOUNDARY_UNRESOLVED",IF(OR($F113="Discovery intermediary",$F113="Reference entity"),"NON_COMMERCIAL_CONTEXT",IF(OR($N113="No",$O113="No"),"NO_COMMERCIAL_SUBSTITUTION",IF(OR($N113="Unknown",$O113="Unknown"),"SUBSTITUTION_EVIDENCE_MISSING",IF($P113="No","SERVICEABILITY_MISMATCH",IF($P113="Unknown","SERVICEABILITY_EVIDENCE_MISSING",IF(AND($U113&lt;&gt;"UNRESOLVED",$U113&lt;&gt;"EXCLUDED",$U113&lt;&gt;"CONTEXT / REFERENCE ONLY",$U113&lt;&gt;"INVALID INPUT",$AJ113="Yes"),"CONFIRMED_LAYER_WITH_OPEN_EVIDENCE",IF(AND($U113&lt;&gt;"UNRESOLVED",$U113&lt;&gt;"EXCLUDED",$U113&lt;&gt;"CONTEXT / REFERENCE ONLY",$U113&lt;&gt;"INVALID INPUT"),"CONFIRMED_LAYER_ASSIGNMENT",IF($L113="Unresolved","MARKET_BOUNDARY_UNRESOLVED",IF($AJ113="Yes","LAYER_EVIDENCE_MISSING",IF($T113="Yes","NO_LAYER_RELEVANCE_CONTEXT","NO_LAYER_RELEVANCE")))))))))))))</f>
        <v/>
      </c>
      <c r="W113" s="6" t="str">
        <f>IF($A113="","",IFERROR(VLOOKUP($V113,'Controlled Vocabulary'!$M$2:$N$18,2,FALSE),"Review the record."))</f>
        <v/>
      </c>
      <c r="X113" s="6" t="str">
        <f>IF($A113="","",IF($AF113="","",IF(COUNTIF($AF$2:$AF$201,$AF113)&gt;1,"DUPLICATE ACTIVE ASSIGNMENT","")))</f>
        <v/>
      </c>
      <c r="Y113" s="7"/>
      <c r="Z113" s="7"/>
      <c r="AA113" s="7"/>
      <c r="AB113" s="7"/>
      <c r="AC113" s="8"/>
      <c r="AD113" s="7"/>
      <c r="AE113" s="7"/>
      <c r="AF113" s="6" t="str">
        <f>IF($A113="","",IF(AND($B113="Active",$D113&lt;&gt;"",$H113&lt;&gt;""),$D113&amp;"|"&amp;$H113,""))</f>
        <v/>
      </c>
      <c r="AG113" s="6" t="str">
        <f>IF($A113="","",IF($Q113="Yes","ENTERPRISE",""))</f>
        <v/>
      </c>
      <c r="AH113" s="6" t="str">
        <f>IF($A113="","",IF(AND($J113&lt;&gt;"",$L113="Resolved",$R113="Yes"),"MARKET",""))</f>
        <v/>
      </c>
      <c r="AI113" s="6" t="str">
        <f>IF($A113="","",IF(AND($K113&lt;&gt;"",$S113="Yes"),"LOCATION",""))</f>
        <v/>
      </c>
      <c r="AJ113" s="6" t="str">
        <f>IF($A113="","",IF(OR($Q113="Unknown",AND($J113&lt;&gt;"",OR($L113="Unresolved",$R113="Unknown")),AND($K113&lt;&gt;"",$S113="Unknown")),"Yes","No"))</f>
        <v/>
      </c>
      <c r="AK113" s="6" t="str">
        <f>IF($A113="","",IF(OR($A113="",$B113="",$D113="",$E113="",$F113="",$G113="",$H113="",$I113="",$L113="",$N113="",$O113="",$P113="",$Q113="",$R113="",$S113="",$T113=""),"INVALID_REQUIRED_INPUT",IF(OR(AND($B113&lt;&gt;"Active",$B113&lt;&gt;"Superseded"),AND($F113&lt;&gt;"Commercial provider",$F113&lt;&gt;"Discovery intermediary",$F113&lt;&gt;"Reference entity"),AND($G113&lt;&gt;"Resolved",$G113&lt;&gt;"Unresolved"),AND($I113&lt;&gt;"Existing",$I113&lt;&gt;"Planned",$I113&lt;&gt;"Inactive"),AND($L113&lt;&gt;"Resolved",$L113&lt;&gt;"Unresolved",$L113&lt;&gt;"Not applicable"),AND($N113&lt;&gt;"Yes",$N113&lt;&gt;"No",$N113&lt;&gt;"Unknown"),AND($O113&lt;&gt;"Yes",$O113&lt;&gt;"No",$O113&lt;&gt;"Unknown"),AND($P113&lt;&gt;"Yes",$P113&lt;&gt;"No",$P113&lt;&gt;"Unknown"),AND($Q113&lt;&gt;"Yes",$Q113&lt;&gt;"No",$Q113&lt;&gt;"Unknown"),AND($R113&lt;&gt;"Yes",$R113&lt;&gt;"No",$R113&lt;&gt;"Unknown"),AND($S113&lt;&gt;"Yes",$S113&lt;&gt;"No",$S113&lt;&gt;"Unknown",$S113&lt;&gt;"Not applicable"),AND($T113&lt;&gt;"Yes",$T113&lt;&gt;"No"),AND($AA113&lt;&gt;"",$AA113&lt;&gt;"Organic",$AA113&lt;&gt;"Local pack / Maps",$AA113&lt;&gt;"Paid search",$AA113&lt;&gt;"Shopping",$AA113&lt;&gt;"AI answer",$AA113&lt;&gt;"Marketplace",$AA113&lt;&gt;"Directory",$AA113&lt;&gt;"Other")),"UNSUPPORTED_CONTROLLED_VALUE",IF(AND($B113="Active",$I113="Inactive"),"INVALID_SCOPE_COMBINATION",IF($X113="DUPLICATE ACTIVE ASSIGNMENT","INVALID_SCOPE_COMBINATION",IF(AND($L113="Not applicable",$R113&lt;&gt;"No"),"INVALID_SCOPE_COMBINATION",IF(AND($M113="No",$S113&lt;&gt;"Not applicable"),"INVALID_LOCATION_EVIDENCE",IF(AND($M113="Yes",$S113="Not applicable"),"INVALID_LOCATION_EVIDENCE",""))))))))</f>
        <v/>
      </c>
    </row>
    <row r="114" spans="1:37">
      <c r="A114" s="7"/>
      <c r="B114" s="7"/>
      <c r="C114" s="7"/>
      <c r="D114" s="7"/>
      <c r="E114" s="6" t="str">
        <f>IF($A114="","",IFERROR(INDEX('Competitor Register'!$B$2:$B$101,MATCH($D114,'Competitor Register'!$A$2:$A$101,0)),""))</f>
        <v/>
      </c>
      <c r="F114" s="6" t="str">
        <f>IF($A114="","",IFERROR(INDEX('Competitor Register'!$C$2:$C$101,MATCH($D114,'Competitor Register'!$A$2:$A$101,0)),""))</f>
        <v/>
      </c>
      <c r="G114" s="6" t="str">
        <f>IF($A114="","",IFERROR(INDEX('Competitor Register'!$D$2:$D$101,MATCH($D114,'Competitor Register'!$A$2:$A$101,0)),""))</f>
        <v/>
      </c>
      <c r="H114" s="7"/>
      <c r="I114" s="6" t="str">
        <f>IF($A114="","",IFERROR(INDEX('Market Location Map'!$B$2:$B$101,MATCH($H114,'Market Location Map'!$A$2:$A$101,0)),""))</f>
        <v/>
      </c>
      <c r="J114" s="6" t="str">
        <f>IF($A114="","",IFERROR(INDEX('Market Location Map'!$D$2:$D$101,MATCH($H114,'Market Location Map'!$A$2:$A$101,0)),""))</f>
        <v/>
      </c>
      <c r="K114" s="6" t="str">
        <f>IF($A114="","",IFERROR(INDEX('Market Location Map'!$I$2:$I$101,MATCH($H114,'Market Location Map'!$A$2:$A$101,0)),""))</f>
        <v/>
      </c>
      <c r="L114" s="6" t="str">
        <f>IF($A114="","",IFERROR(INDEX('Market Location Map'!$F$2:$F$101,MATCH($H114,'Market Location Map'!$A$2:$A$101,0)),""))</f>
        <v/>
      </c>
      <c r="M114" s="6" t="str">
        <f>IF($A114="","",IF($K114="","No","Yes"))</f>
        <v/>
      </c>
      <c r="N114" s="7"/>
      <c r="O114" s="7"/>
      <c r="P114" s="7"/>
      <c r="Q114" s="7"/>
      <c r="R114" s="7"/>
      <c r="S114" s="7"/>
      <c r="T114" s="7"/>
      <c r="U114" s="6" t="str">
        <f>IF($A114="","",IF($AK114&lt;&gt;"","INVALID INPUT",IF($G114="Unresolved","UNRESOLVED",IF(OR($F114="Discovery intermediary",$F114="Reference entity"),"CONTEXT / REFERENCE ONLY",IF(OR($N114="No",$O114="No"),"EXCLUDED",IF(OR($N114="Unknown",$O114="Unknown"),"UNRESOLVED",IF($P114="No","EXCLUDED",IF($P114="Unknown","UNRESOLVED",IF(AND($AG114&lt;&gt;"",$AH114&lt;&gt;"",$AI114&lt;&gt;""),"ENTERPRISE + MARKET + LOCATION",IF(AND($AG114&lt;&gt;"",$AH114&lt;&gt;""),"ENTERPRISE + MARKET",IF(AND($AG114&lt;&gt;"",$AI114&lt;&gt;""),"ENTERPRISE + LOCATION",IF(AND($AH114&lt;&gt;"",$AI114&lt;&gt;""),"MARKET + LOCATION",IF($AG114&lt;&gt;"","ENTERPRISE",IF($AH114&lt;&gt;"","MARKET",IF($AI114&lt;&gt;"","LOCATION",IF($L114="Unresolved","UNRESOLVED",IF($AJ114="Yes","UNRESOLVED",IF($T114="Yes","CONTEXT / REFERENCE ONLY","EXCLUDED"))))))))))))))))))</f>
        <v/>
      </c>
      <c r="V114" s="6" t="str">
        <f>IF($A114="","",IF($AK114&lt;&gt;"",$AK114,IF($G114="Unresolved","IDENTITY_BOUNDARY_UNRESOLVED",IF(OR($F114="Discovery intermediary",$F114="Reference entity"),"NON_COMMERCIAL_CONTEXT",IF(OR($N114="No",$O114="No"),"NO_COMMERCIAL_SUBSTITUTION",IF(OR($N114="Unknown",$O114="Unknown"),"SUBSTITUTION_EVIDENCE_MISSING",IF($P114="No","SERVICEABILITY_MISMATCH",IF($P114="Unknown","SERVICEABILITY_EVIDENCE_MISSING",IF(AND($U114&lt;&gt;"UNRESOLVED",$U114&lt;&gt;"EXCLUDED",$U114&lt;&gt;"CONTEXT / REFERENCE ONLY",$U114&lt;&gt;"INVALID INPUT",$AJ114="Yes"),"CONFIRMED_LAYER_WITH_OPEN_EVIDENCE",IF(AND($U114&lt;&gt;"UNRESOLVED",$U114&lt;&gt;"EXCLUDED",$U114&lt;&gt;"CONTEXT / REFERENCE ONLY",$U114&lt;&gt;"INVALID INPUT"),"CONFIRMED_LAYER_ASSIGNMENT",IF($L114="Unresolved","MARKET_BOUNDARY_UNRESOLVED",IF($AJ114="Yes","LAYER_EVIDENCE_MISSING",IF($T114="Yes","NO_LAYER_RELEVANCE_CONTEXT","NO_LAYER_RELEVANCE")))))))))))))</f>
        <v/>
      </c>
      <c r="W114" s="6" t="str">
        <f>IF($A114="","",IFERROR(VLOOKUP($V114,'Controlled Vocabulary'!$M$2:$N$18,2,FALSE),"Review the record."))</f>
        <v/>
      </c>
      <c r="X114" s="6" t="str">
        <f>IF($A114="","",IF($AF114="","",IF(COUNTIF($AF$2:$AF$201,$AF114)&gt;1,"DUPLICATE ACTIVE ASSIGNMENT","")))</f>
        <v/>
      </c>
      <c r="Y114" s="7"/>
      <c r="Z114" s="7"/>
      <c r="AA114" s="7"/>
      <c r="AB114" s="7"/>
      <c r="AC114" s="8"/>
      <c r="AD114" s="7"/>
      <c r="AE114" s="7"/>
      <c r="AF114" s="6" t="str">
        <f>IF($A114="","",IF(AND($B114="Active",$D114&lt;&gt;"",$H114&lt;&gt;""),$D114&amp;"|"&amp;$H114,""))</f>
        <v/>
      </c>
      <c r="AG114" s="6" t="str">
        <f>IF($A114="","",IF($Q114="Yes","ENTERPRISE",""))</f>
        <v/>
      </c>
      <c r="AH114" s="6" t="str">
        <f>IF($A114="","",IF(AND($J114&lt;&gt;"",$L114="Resolved",$R114="Yes"),"MARKET",""))</f>
        <v/>
      </c>
      <c r="AI114" s="6" t="str">
        <f>IF($A114="","",IF(AND($K114&lt;&gt;"",$S114="Yes"),"LOCATION",""))</f>
        <v/>
      </c>
      <c r="AJ114" s="6" t="str">
        <f>IF($A114="","",IF(OR($Q114="Unknown",AND($J114&lt;&gt;"",OR($L114="Unresolved",$R114="Unknown")),AND($K114&lt;&gt;"",$S114="Unknown")),"Yes","No"))</f>
        <v/>
      </c>
      <c r="AK114" s="6" t="str">
        <f>IF($A114="","",IF(OR($A114="",$B114="",$D114="",$E114="",$F114="",$G114="",$H114="",$I114="",$L114="",$N114="",$O114="",$P114="",$Q114="",$R114="",$S114="",$T114=""),"INVALID_REQUIRED_INPUT",IF(OR(AND($B114&lt;&gt;"Active",$B114&lt;&gt;"Superseded"),AND($F114&lt;&gt;"Commercial provider",$F114&lt;&gt;"Discovery intermediary",$F114&lt;&gt;"Reference entity"),AND($G114&lt;&gt;"Resolved",$G114&lt;&gt;"Unresolved"),AND($I114&lt;&gt;"Existing",$I114&lt;&gt;"Planned",$I114&lt;&gt;"Inactive"),AND($L114&lt;&gt;"Resolved",$L114&lt;&gt;"Unresolved",$L114&lt;&gt;"Not applicable"),AND($N114&lt;&gt;"Yes",$N114&lt;&gt;"No",$N114&lt;&gt;"Unknown"),AND($O114&lt;&gt;"Yes",$O114&lt;&gt;"No",$O114&lt;&gt;"Unknown"),AND($P114&lt;&gt;"Yes",$P114&lt;&gt;"No",$P114&lt;&gt;"Unknown"),AND($Q114&lt;&gt;"Yes",$Q114&lt;&gt;"No",$Q114&lt;&gt;"Unknown"),AND($R114&lt;&gt;"Yes",$R114&lt;&gt;"No",$R114&lt;&gt;"Unknown"),AND($S114&lt;&gt;"Yes",$S114&lt;&gt;"No",$S114&lt;&gt;"Unknown",$S114&lt;&gt;"Not applicable"),AND($T114&lt;&gt;"Yes",$T114&lt;&gt;"No"),AND($AA114&lt;&gt;"",$AA114&lt;&gt;"Organic",$AA114&lt;&gt;"Local pack / Maps",$AA114&lt;&gt;"Paid search",$AA114&lt;&gt;"Shopping",$AA114&lt;&gt;"AI answer",$AA114&lt;&gt;"Marketplace",$AA114&lt;&gt;"Directory",$AA114&lt;&gt;"Other")),"UNSUPPORTED_CONTROLLED_VALUE",IF(AND($B114="Active",$I114="Inactive"),"INVALID_SCOPE_COMBINATION",IF($X114="DUPLICATE ACTIVE ASSIGNMENT","INVALID_SCOPE_COMBINATION",IF(AND($L114="Not applicable",$R114&lt;&gt;"No"),"INVALID_SCOPE_COMBINATION",IF(AND($M114="No",$S114&lt;&gt;"Not applicable"),"INVALID_LOCATION_EVIDENCE",IF(AND($M114="Yes",$S114="Not applicable"),"INVALID_LOCATION_EVIDENCE",""))))))))</f>
        <v/>
      </c>
    </row>
    <row r="115" spans="1:37">
      <c r="A115" s="7"/>
      <c r="B115" s="7"/>
      <c r="C115" s="7"/>
      <c r="D115" s="7"/>
      <c r="E115" s="6" t="str">
        <f>IF($A115="","",IFERROR(INDEX('Competitor Register'!$B$2:$B$101,MATCH($D115,'Competitor Register'!$A$2:$A$101,0)),""))</f>
        <v/>
      </c>
      <c r="F115" s="6" t="str">
        <f>IF($A115="","",IFERROR(INDEX('Competitor Register'!$C$2:$C$101,MATCH($D115,'Competitor Register'!$A$2:$A$101,0)),""))</f>
        <v/>
      </c>
      <c r="G115" s="6" t="str">
        <f>IF($A115="","",IFERROR(INDEX('Competitor Register'!$D$2:$D$101,MATCH($D115,'Competitor Register'!$A$2:$A$101,0)),""))</f>
        <v/>
      </c>
      <c r="H115" s="7"/>
      <c r="I115" s="6" t="str">
        <f>IF($A115="","",IFERROR(INDEX('Market Location Map'!$B$2:$B$101,MATCH($H115,'Market Location Map'!$A$2:$A$101,0)),""))</f>
        <v/>
      </c>
      <c r="J115" s="6" t="str">
        <f>IF($A115="","",IFERROR(INDEX('Market Location Map'!$D$2:$D$101,MATCH($H115,'Market Location Map'!$A$2:$A$101,0)),""))</f>
        <v/>
      </c>
      <c r="K115" s="6" t="str">
        <f>IF($A115="","",IFERROR(INDEX('Market Location Map'!$I$2:$I$101,MATCH($H115,'Market Location Map'!$A$2:$A$101,0)),""))</f>
        <v/>
      </c>
      <c r="L115" s="6" t="str">
        <f>IF($A115="","",IFERROR(INDEX('Market Location Map'!$F$2:$F$101,MATCH($H115,'Market Location Map'!$A$2:$A$101,0)),""))</f>
        <v/>
      </c>
      <c r="M115" s="6" t="str">
        <f>IF($A115="","",IF($K115="","No","Yes"))</f>
        <v/>
      </c>
      <c r="N115" s="7"/>
      <c r="O115" s="7"/>
      <c r="P115" s="7"/>
      <c r="Q115" s="7"/>
      <c r="R115" s="7"/>
      <c r="S115" s="7"/>
      <c r="T115" s="7"/>
      <c r="U115" s="6" t="str">
        <f>IF($A115="","",IF($AK115&lt;&gt;"","INVALID INPUT",IF($G115="Unresolved","UNRESOLVED",IF(OR($F115="Discovery intermediary",$F115="Reference entity"),"CONTEXT / REFERENCE ONLY",IF(OR($N115="No",$O115="No"),"EXCLUDED",IF(OR($N115="Unknown",$O115="Unknown"),"UNRESOLVED",IF($P115="No","EXCLUDED",IF($P115="Unknown","UNRESOLVED",IF(AND($AG115&lt;&gt;"",$AH115&lt;&gt;"",$AI115&lt;&gt;""),"ENTERPRISE + MARKET + LOCATION",IF(AND($AG115&lt;&gt;"",$AH115&lt;&gt;""),"ENTERPRISE + MARKET",IF(AND($AG115&lt;&gt;"",$AI115&lt;&gt;""),"ENTERPRISE + LOCATION",IF(AND($AH115&lt;&gt;"",$AI115&lt;&gt;""),"MARKET + LOCATION",IF($AG115&lt;&gt;"","ENTERPRISE",IF($AH115&lt;&gt;"","MARKET",IF($AI115&lt;&gt;"","LOCATION",IF($L115="Unresolved","UNRESOLVED",IF($AJ115="Yes","UNRESOLVED",IF($T115="Yes","CONTEXT / REFERENCE ONLY","EXCLUDED"))))))))))))))))))</f>
        <v/>
      </c>
      <c r="V115" s="6" t="str">
        <f>IF($A115="","",IF($AK115&lt;&gt;"",$AK115,IF($G115="Unresolved","IDENTITY_BOUNDARY_UNRESOLVED",IF(OR($F115="Discovery intermediary",$F115="Reference entity"),"NON_COMMERCIAL_CONTEXT",IF(OR($N115="No",$O115="No"),"NO_COMMERCIAL_SUBSTITUTION",IF(OR($N115="Unknown",$O115="Unknown"),"SUBSTITUTION_EVIDENCE_MISSING",IF($P115="No","SERVICEABILITY_MISMATCH",IF($P115="Unknown","SERVICEABILITY_EVIDENCE_MISSING",IF(AND($U115&lt;&gt;"UNRESOLVED",$U115&lt;&gt;"EXCLUDED",$U115&lt;&gt;"CONTEXT / REFERENCE ONLY",$U115&lt;&gt;"INVALID INPUT",$AJ115="Yes"),"CONFIRMED_LAYER_WITH_OPEN_EVIDENCE",IF(AND($U115&lt;&gt;"UNRESOLVED",$U115&lt;&gt;"EXCLUDED",$U115&lt;&gt;"CONTEXT / REFERENCE ONLY",$U115&lt;&gt;"INVALID INPUT"),"CONFIRMED_LAYER_ASSIGNMENT",IF($L115="Unresolved","MARKET_BOUNDARY_UNRESOLVED",IF($AJ115="Yes","LAYER_EVIDENCE_MISSING",IF($T115="Yes","NO_LAYER_RELEVANCE_CONTEXT","NO_LAYER_RELEVANCE")))))))))))))</f>
        <v/>
      </c>
      <c r="W115" s="6" t="str">
        <f>IF($A115="","",IFERROR(VLOOKUP($V115,'Controlled Vocabulary'!$M$2:$N$18,2,FALSE),"Review the record."))</f>
        <v/>
      </c>
      <c r="X115" s="6" t="str">
        <f>IF($A115="","",IF($AF115="","",IF(COUNTIF($AF$2:$AF$201,$AF115)&gt;1,"DUPLICATE ACTIVE ASSIGNMENT","")))</f>
        <v/>
      </c>
      <c r="Y115" s="7"/>
      <c r="Z115" s="7"/>
      <c r="AA115" s="7"/>
      <c r="AB115" s="7"/>
      <c r="AC115" s="8"/>
      <c r="AD115" s="7"/>
      <c r="AE115" s="7"/>
      <c r="AF115" s="6" t="str">
        <f>IF($A115="","",IF(AND($B115="Active",$D115&lt;&gt;"",$H115&lt;&gt;""),$D115&amp;"|"&amp;$H115,""))</f>
        <v/>
      </c>
      <c r="AG115" s="6" t="str">
        <f>IF($A115="","",IF($Q115="Yes","ENTERPRISE",""))</f>
        <v/>
      </c>
      <c r="AH115" s="6" t="str">
        <f>IF($A115="","",IF(AND($J115&lt;&gt;"",$L115="Resolved",$R115="Yes"),"MARKET",""))</f>
        <v/>
      </c>
      <c r="AI115" s="6" t="str">
        <f>IF($A115="","",IF(AND($K115&lt;&gt;"",$S115="Yes"),"LOCATION",""))</f>
        <v/>
      </c>
      <c r="AJ115" s="6" t="str">
        <f>IF($A115="","",IF(OR($Q115="Unknown",AND($J115&lt;&gt;"",OR($L115="Unresolved",$R115="Unknown")),AND($K115&lt;&gt;"",$S115="Unknown")),"Yes","No"))</f>
        <v/>
      </c>
      <c r="AK115" s="6" t="str">
        <f>IF($A115="","",IF(OR($A115="",$B115="",$D115="",$E115="",$F115="",$G115="",$H115="",$I115="",$L115="",$N115="",$O115="",$P115="",$Q115="",$R115="",$S115="",$T115=""),"INVALID_REQUIRED_INPUT",IF(OR(AND($B115&lt;&gt;"Active",$B115&lt;&gt;"Superseded"),AND($F115&lt;&gt;"Commercial provider",$F115&lt;&gt;"Discovery intermediary",$F115&lt;&gt;"Reference entity"),AND($G115&lt;&gt;"Resolved",$G115&lt;&gt;"Unresolved"),AND($I115&lt;&gt;"Existing",$I115&lt;&gt;"Planned",$I115&lt;&gt;"Inactive"),AND($L115&lt;&gt;"Resolved",$L115&lt;&gt;"Unresolved",$L115&lt;&gt;"Not applicable"),AND($N115&lt;&gt;"Yes",$N115&lt;&gt;"No",$N115&lt;&gt;"Unknown"),AND($O115&lt;&gt;"Yes",$O115&lt;&gt;"No",$O115&lt;&gt;"Unknown"),AND($P115&lt;&gt;"Yes",$P115&lt;&gt;"No",$P115&lt;&gt;"Unknown"),AND($Q115&lt;&gt;"Yes",$Q115&lt;&gt;"No",$Q115&lt;&gt;"Unknown"),AND($R115&lt;&gt;"Yes",$R115&lt;&gt;"No",$R115&lt;&gt;"Unknown"),AND($S115&lt;&gt;"Yes",$S115&lt;&gt;"No",$S115&lt;&gt;"Unknown",$S115&lt;&gt;"Not applicable"),AND($T115&lt;&gt;"Yes",$T115&lt;&gt;"No"),AND($AA115&lt;&gt;"",$AA115&lt;&gt;"Organic",$AA115&lt;&gt;"Local pack / Maps",$AA115&lt;&gt;"Paid search",$AA115&lt;&gt;"Shopping",$AA115&lt;&gt;"AI answer",$AA115&lt;&gt;"Marketplace",$AA115&lt;&gt;"Directory",$AA115&lt;&gt;"Other")),"UNSUPPORTED_CONTROLLED_VALUE",IF(AND($B115="Active",$I115="Inactive"),"INVALID_SCOPE_COMBINATION",IF($X115="DUPLICATE ACTIVE ASSIGNMENT","INVALID_SCOPE_COMBINATION",IF(AND($L115="Not applicable",$R115&lt;&gt;"No"),"INVALID_SCOPE_COMBINATION",IF(AND($M115="No",$S115&lt;&gt;"Not applicable"),"INVALID_LOCATION_EVIDENCE",IF(AND($M115="Yes",$S115="Not applicable"),"INVALID_LOCATION_EVIDENCE",""))))))))</f>
        <v/>
      </c>
    </row>
    <row r="116" spans="1:37">
      <c r="A116" s="7"/>
      <c r="B116" s="7"/>
      <c r="C116" s="7"/>
      <c r="D116" s="7"/>
      <c r="E116" s="6" t="str">
        <f>IF($A116="","",IFERROR(INDEX('Competitor Register'!$B$2:$B$101,MATCH($D116,'Competitor Register'!$A$2:$A$101,0)),""))</f>
        <v/>
      </c>
      <c r="F116" s="6" t="str">
        <f>IF($A116="","",IFERROR(INDEX('Competitor Register'!$C$2:$C$101,MATCH($D116,'Competitor Register'!$A$2:$A$101,0)),""))</f>
        <v/>
      </c>
      <c r="G116" s="6" t="str">
        <f>IF($A116="","",IFERROR(INDEX('Competitor Register'!$D$2:$D$101,MATCH($D116,'Competitor Register'!$A$2:$A$101,0)),""))</f>
        <v/>
      </c>
      <c r="H116" s="7"/>
      <c r="I116" s="6" t="str">
        <f>IF($A116="","",IFERROR(INDEX('Market Location Map'!$B$2:$B$101,MATCH($H116,'Market Location Map'!$A$2:$A$101,0)),""))</f>
        <v/>
      </c>
      <c r="J116" s="6" t="str">
        <f>IF($A116="","",IFERROR(INDEX('Market Location Map'!$D$2:$D$101,MATCH($H116,'Market Location Map'!$A$2:$A$101,0)),""))</f>
        <v/>
      </c>
      <c r="K116" s="6" t="str">
        <f>IF($A116="","",IFERROR(INDEX('Market Location Map'!$I$2:$I$101,MATCH($H116,'Market Location Map'!$A$2:$A$101,0)),""))</f>
        <v/>
      </c>
      <c r="L116" s="6" t="str">
        <f>IF($A116="","",IFERROR(INDEX('Market Location Map'!$F$2:$F$101,MATCH($H116,'Market Location Map'!$A$2:$A$101,0)),""))</f>
        <v/>
      </c>
      <c r="M116" s="6" t="str">
        <f>IF($A116="","",IF($K116="","No","Yes"))</f>
        <v/>
      </c>
      <c r="N116" s="7"/>
      <c r="O116" s="7"/>
      <c r="P116" s="7"/>
      <c r="Q116" s="7"/>
      <c r="R116" s="7"/>
      <c r="S116" s="7"/>
      <c r="T116" s="7"/>
      <c r="U116" s="6" t="str">
        <f>IF($A116="","",IF($AK116&lt;&gt;"","INVALID INPUT",IF($G116="Unresolved","UNRESOLVED",IF(OR($F116="Discovery intermediary",$F116="Reference entity"),"CONTEXT / REFERENCE ONLY",IF(OR($N116="No",$O116="No"),"EXCLUDED",IF(OR($N116="Unknown",$O116="Unknown"),"UNRESOLVED",IF($P116="No","EXCLUDED",IF($P116="Unknown","UNRESOLVED",IF(AND($AG116&lt;&gt;"",$AH116&lt;&gt;"",$AI116&lt;&gt;""),"ENTERPRISE + MARKET + LOCATION",IF(AND($AG116&lt;&gt;"",$AH116&lt;&gt;""),"ENTERPRISE + MARKET",IF(AND($AG116&lt;&gt;"",$AI116&lt;&gt;""),"ENTERPRISE + LOCATION",IF(AND($AH116&lt;&gt;"",$AI116&lt;&gt;""),"MARKET + LOCATION",IF($AG116&lt;&gt;"","ENTERPRISE",IF($AH116&lt;&gt;"","MARKET",IF($AI116&lt;&gt;"","LOCATION",IF($L116="Unresolved","UNRESOLVED",IF($AJ116="Yes","UNRESOLVED",IF($T116="Yes","CONTEXT / REFERENCE ONLY","EXCLUDED"))))))))))))))))))</f>
        <v/>
      </c>
      <c r="V116" s="6" t="str">
        <f>IF($A116="","",IF($AK116&lt;&gt;"",$AK116,IF($G116="Unresolved","IDENTITY_BOUNDARY_UNRESOLVED",IF(OR($F116="Discovery intermediary",$F116="Reference entity"),"NON_COMMERCIAL_CONTEXT",IF(OR($N116="No",$O116="No"),"NO_COMMERCIAL_SUBSTITUTION",IF(OR($N116="Unknown",$O116="Unknown"),"SUBSTITUTION_EVIDENCE_MISSING",IF($P116="No","SERVICEABILITY_MISMATCH",IF($P116="Unknown","SERVICEABILITY_EVIDENCE_MISSING",IF(AND($U116&lt;&gt;"UNRESOLVED",$U116&lt;&gt;"EXCLUDED",$U116&lt;&gt;"CONTEXT / REFERENCE ONLY",$U116&lt;&gt;"INVALID INPUT",$AJ116="Yes"),"CONFIRMED_LAYER_WITH_OPEN_EVIDENCE",IF(AND($U116&lt;&gt;"UNRESOLVED",$U116&lt;&gt;"EXCLUDED",$U116&lt;&gt;"CONTEXT / REFERENCE ONLY",$U116&lt;&gt;"INVALID INPUT"),"CONFIRMED_LAYER_ASSIGNMENT",IF($L116="Unresolved","MARKET_BOUNDARY_UNRESOLVED",IF($AJ116="Yes","LAYER_EVIDENCE_MISSING",IF($T116="Yes","NO_LAYER_RELEVANCE_CONTEXT","NO_LAYER_RELEVANCE")))))))))))))</f>
        <v/>
      </c>
      <c r="W116" s="6" t="str">
        <f>IF($A116="","",IFERROR(VLOOKUP($V116,'Controlled Vocabulary'!$M$2:$N$18,2,FALSE),"Review the record."))</f>
        <v/>
      </c>
      <c r="X116" s="6" t="str">
        <f>IF($A116="","",IF($AF116="","",IF(COUNTIF($AF$2:$AF$201,$AF116)&gt;1,"DUPLICATE ACTIVE ASSIGNMENT","")))</f>
        <v/>
      </c>
      <c r="Y116" s="7"/>
      <c r="Z116" s="7"/>
      <c r="AA116" s="7"/>
      <c r="AB116" s="7"/>
      <c r="AC116" s="8"/>
      <c r="AD116" s="7"/>
      <c r="AE116" s="7"/>
      <c r="AF116" s="6" t="str">
        <f>IF($A116="","",IF(AND($B116="Active",$D116&lt;&gt;"",$H116&lt;&gt;""),$D116&amp;"|"&amp;$H116,""))</f>
        <v/>
      </c>
      <c r="AG116" s="6" t="str">
        <f>IF($A116="","",IF($Q116="Yes","ENTERPRISE",""))</f>
        <v/>
      </c>
      <c r="AH116" s="6" t="str">
        <f>IF($A116="","",IF(AND($J116&lt;&gt;"",$L116="Resolved",$R116="Yes"),"MARKET",""))</f>
        <v/>
      </c>
      <c r="AI116" s="6" t="str">
        <f>IF($A116="","",IF(AND($K116&lt;&gt;"",$S116="Yes"),"LOCATION",""))</f>
        <v/>
      </c>
      <c r="AJ116" s="6" t="str">
        <f>IF($A116="","",IF(OR($Q116="Unknown",AND($J116&lt;&gt;"",OR($L116="Unresolved",$R116="Unknown")),AND($K116&lt;&gt;"",$S116="Unknown")),"Yes","No"))</f>
        <v/>
      </c>
      <c r="AK116" s="6" t="str">
        <f>IF($A116="","",IF(OR($A116="",$B116="",$D116="",$E116="",$F116="",$G116="",$H116="",$I116="",$L116="",$N116="",$O116="",$P116="",$Q116="",$R116="",$S116="",$T116=""),"INVALID_REQUIRED_INPUT",IF(OR(AND($B116&lt;&gt;"Active",$B116&lt;&gt;"Superseded"),AND($F116&lt;&gt;"Commercial provider",$F116&lt;&gt;"Discovery intermediary",$F116&lt;&gt;"Reference entity"),AND($G116&lt;&gt;"Resolved",$G116&lt;&gt;"Unresolved"),AND($I116&lt;&gt;"Existing",$I116&lt;&gt;"Planned",$I116&lt;&gt;"Inactive"),AND($L116&lt;&gt;"Resolved",$L116&lt;&gt;"Unresolved",$L116&lt;&gt;"Not applicable"),AND($N116&lt;&gt;"Yes",$N116&lt;&gt;"No",$N116&lt;&gt;"Unknown"),AND($O116&lt;&gt;"Yes",$O116&lt;&gt;"No",$O116&lt;&gt;"Unknown"),AND($P116&lt;&gt;"Yes",$P116&lt;&gt;"No",$P116&lt;&gt;"Unknown"),AND($Q116&lt;&gt;"Yes",$Q116&lt;&gt;"No",$Q116&lt;&gt;"Unknown"),AND($R116&lt;&gt;"Yes",$R116&lt;&gt;"No",$R116&lt;&gt;"Unknown"),AND($S116&lt;&gt;"Yes",$S116&lt;&gt;"No",$S116&lt;&gt;"Unknown",$S116&lt;&gt;"Not applicable"),AND($T116&lt;&gt;"Yes",$T116&lt;&gt;"No"),AND($AA116&lt;&gt;"",$AA116&lt;&gt;"Organic",$AA116&lt;&gt;"Local pack / Maps",$AA116&lt;&gt;"Paid search",$AA116&lt;&gt;"Shopping",$AA116&lt;&gt;"AI answer",$AA116&lt;&gt;"Marketplace",$AA116&lt;&gt;"Directory",$AA116&lt;&gt;"Other")),"UNSUPPORTED_CONTROLLED_VALUE",IF(AND($B116="Active",$I116="Inactive"),"INVALID_SCOPE_COMBINATION",IF($X116="DUPLICATE ACTIVE ASSIGNMENT","INVALID_SCOPE_COMBINATION",IF(AND($L116="Not applicable",$R116&lt;&gt;"No"),"INVALID_SCOPE_COMBINATION",IF(AND($M116="No",$S116&lt;&gt;"Not applicable"),"INVALID_LOCATION_EVIDENCE",IF(AND($M116="Yes",$S116="Not applicable"),"INVALID_LOCATION_EVIDENCE",""))))))))</f>
        <v/>
      </c>
    </row>
    <row r="117" spans="1:37">
      <c r="A117" s="7"/>
      <c r="B117" s="7"/>
      <c r="C117" s="7"/>
      <c r="D117" s="7"/>
      <c r="E117" s="6" t="str">
        <f>IF($A117="","",IFERROR(INDEX('Competitor Register'!$B$2:$B$101,MATCH($D117,'Competitor Register'!$A$2:$A$101,0)),""))</f>
        <v/>
      </c>
      <c r="F117" s="6" t="str">
        <f>IF($A117="","",IFERROR(INDEX('Competitor Register'!$C$2:$C$101,MATCH($D117,'Competitor Register'!$A$2:$A$101,0)),""))</f>
        <v/>
      </c>
      <c r="G117" s="6" t="str">
        <f>IF($A117="","",IFERROR(INDEX('Competitor Register'!$D$2:$D$101,MATCH($D117,'Competitor Register'!$A$2:$A$101,0)),""))</f>
        <v/>
      </c>
      <c r="H117" s="7"/>
      <c r="I117" s="6" t="str">
        <f>IF($A117="","",IFERROR(INDEX('Market Location Map'!$B$2:$B$101,MATCH($H117,'Market Location Map'!$A$2:$A$101,0)),""))</f>
        <v/>
      </c>
      <c r="J117" s="6" t="str">
        <f>IF($A117="","",IFERROR(INDEX('Market Location Map'!$D$2:$D$101,MATCH($H117,'Market Location Map'!$A$2:$A$101,0)),""))</f>
        <v/>
      </c>
      <c r="K117" s="6" t="str">
        <f>IF($A117="","",IFERROR(INDEX('Market Location Map'!$I$2:$I$101,MATCH($H117,'Market Location Map'!$A$2:$A$101,0)),""))</f>
        <v/>
      </c>
      <c r="L117" s="6" t="str">
        <f>IF($A117="","",IFERROR(INDEX('Market Location Map'!$F$2:$F$101,MATCH($H117,'Market Location Map'!$A$2:$A$101,0)),""))</f>
        <v/>
      </c>
      <c r="M117" s="6" t="str">
        <f>IF($A117="","",IF($K117="","No","Yes"))</f>
        <v/>
      </c>
      <c r="N117" s="7"/>
      <c r="O117" s="7"/>
      <c r="P117" s="7"/>
      <c r="Q117" s="7"/>
      <c r="R117" s="7"/>
      <c r="S117" s="7"/>
      <c r="T117" s="7"/>
      <c r="U117" s="6" t="str">
        <f>IF($A117="","",IF($AK117&lt;&gt;"","INVALID INPUT",IF($G117="Unresolved","UNRESOLVED",IF(OR($F117="Discovery intermediary",$F117="Reference entity"),"CONTEXT / REFERENCE ONLY",IF(OR($N117="No",$O117="No"),"EXCLUDED",IF(OR($N117="Unknown",$O117="Unknown"),"UNRESOLVED",IF($P117="No","EXCLUDED",IF($P117="Unknown","UNRESOLVED",IF(AND($AG117&lt;&gt;"",$AH117&lt;&gt;"",$AI117&lt;&gt;""),"ENTERPRISE + MARKET + LOCATION",IF(AND($AG117&lt;&gt;"",$AH117&lt;&gt;""),"ENTERPRISE + MARKET",IF(AND($AG117&lt;&gt;"",$AI117&lt;&gt;""),"ENTERPRISE + LOCATION",IF(AND($AH117&lt;&gt;"",$AI117&lt;&gt;""),"MARKET + LOCATION",IF($AG117&lt;&gt;"","ENTERPRISE",IF($AH117&lt;&gt;"","MARKET",IF($AI117&lt;&gt;"","LOCATION",IF($L117="Unresolved","UNRESOLVED",IF($AJ117="Yes","UNRESOLVED",IF($T117="Yes","CONTEXT / REFERENCE ONLY","EXCLUDED"))))))))))))))))))</f>
        <v/>
      </c>
      <c r="V117" s="6" t="str">
        <f>IF($A117="","",IF($AK117&lt;&gt;"",$AK117,IF($G117="Unresolved","IDENTITY_BOUNDARY_UNRESOLVED",IF(OR($F117="Discovery intermediary",$F117="Reference entity"),"NON_COMMERCIAL_CONTEXT",IF(OR($N117="No",$O117="No"),"NO_COMMERCIAL_SUBSTITUTION",IF(OR($N117="Unknown",$O117="Unknown"),"SUBSTITUTION_EVIDENCE_MISSING",IF($P117="No","SERVICEABILITY_MISMATCH",IF($P117="Unknown","SERVICEABILITY_EVIDENCE_MISSING",IF(AND($U117&lt;&gt;"UNRESOLVED",$U117&lt;&gt;"EXCLUDED",$U117&lt;&gt;"CONTEXT / REFERENCE ONLY",$U117&lt;&gt;"INVALID INPUT",$AJ117="Yes"),"CONFIRMED_LAYER_WITH_OPEN_EVIDENCE",IF(AND($U117&lt;&gt;"UNRESOLVED",$U117&lt;&gt;"EXCLUDED",$U117&lt;&gt;"CONTEXT / REFERENCE ONLY",$U117&lt;&gt;"INVALID INPUT"),"CONFIRMED_LAYER_ASSIGNMENT",IF($L117="Unresolved","MARKET_BOUNDARY_UNRESOLVED",IF($AJ117="Yes","LAYER_EVIDENCE_MISSING",IF($T117="Yes","NO_LAYER_RELEVANCE_CONTEXT","NO_LAYER_RELEVANCE")))))))))))))</f>
        <v/>
      </c>
      <c r="W117" s="6" t="str">
        <f>IF($A117="","",IFERROR(VLOOKUP($V117,'Controlled Vocabulary'!$M$2:$N$18,2,FALSE),"Review the record."))</f>
        <v/>
      </c>
      <c r="X117" s="6" t="str">
        <f>IF($A117="","",IF($AF117="","",IF(COUNTIF($AF$2:$AF$201,$AF117)&gt;1,"DUPLICATE ACTIVE ASSIGNMENT","")))</f>
        <v/>
      </c>
      <c r="Y117" s="7"/>
      <c r="Z117" s="7"/>
      <c r="AA117" s="7"/>
      <c r="AB117" s="7"/>
      <c r="AC117" s="8"/>
      <c r="AD117" s="7"/>
      <c r="AE117" s="7"/>
      <c r="AF117" s="6" t="str">
        <f>IF($A117="","",IF(AND($B117="Active",$D117&lt;&gt;"",$H117&lt;&gt;""),$D117&amp;"|"&amp;$H117,""))</f>
        <v/>
      </c>
      <c r="AG117" s="6" t="str">
        <f>IF($A117="","",IF($Q117="Yes","ENTERPRISE",""))</f>
        <v/>
      </c>
      <c r="AH117" s="6" t="str">
        <f>IF($A117="","",IF(AND($J117&lt;&gt;"",$L117="Resolved",$R117="Yes"),"MARKET",""))</f>
        <v/>
      </c>
      <c r="AI117" s="6" t="str">
        <f>IF($A117="","",IF(AND($K117&lt;&gt;"",$S117="Yes"),"LOCATION",""))</f>
        <v/>
      </c>
      <c r="AJ117" s="6" t="str">
        <f>IF($A117="","",IF(OR($Q117="Unknown",AND($J117&lt;&gt;"",OR($L117="Unresolved",$R117="Unknown")),AND($K117&lt;&gt;"",$S117="Unknown")),"Yes","No"))</f>
        <v/>
      </c>
      <c r="AK117" s="6" t="str">
        <f>IF($A117="","",IF(OR($A117="",$B117="",$D117="",$E117="",$F117="",$G117="",$H117="",$I117="",$L117="",$N117="",$O117="",$P117="",$Q117="",$R117="",$S117="",$T117=""),"INVALID_REQUIRED_INPUT",IF(OR(AND($B117&lt;&gt;"Active",$B117&lt;&gt;"Superseded"),AND($F117&lt;&gt;"Commercial provider",$F117&lt;&gt;"Discovery intermediary",$F117&lt;&gt;"Reference entity"),AND($G117&lt;&gt;"Resolved",$G117&lt;&gt;"Unresolved"),AND($I117&lt;&gt;"Existing",$I117&lt;&gt;"Planned",$I117&lt;&gt;"Inactive"),AND($L117&lt;&gt;"Resolved",$L117&lt;&gt;"Unresolved",$L117&lt;&gt;"Not applicable"),AND($N117&lt;&gt;"Yes",$N117&lt;&gt;"No",$N117&lt;&gt;"Unknown"),AND($O117&lt;&gt;"Yes",$O117&lt;&gt;"No",$O117&lt;&gt;"Unknown"),AND($P117&lt;&gt;"Yes",$P117&lt;&gt;"No",$P117&lt;&gt;"Unknown"),AND($Q117&lt;&gt;"Yes",$Q117&lt;&gt;"No",$Q117&lt;&gt;"Unknown"),AND($R117&lt;&gt;"Yes",$R117&lt;&gt;"No",$R117&lt;&gt;"Unknown"),AND($S117&lt;&gt;"Yes",$S117&lt;&gt;"No",$S117&lt;&gt;"Unknown",$S117&lt;&gt;"Not applicable"),AND($T117&lt;&gt;"Yes",$T117&lt;&gt;"No"),AND($AA117&lt;&gt;"",$AA117&lt;&gt;"Organic",$AA117&lt;&gt;"Local pack / Maps",$AA117&lt;&gt;"Paid search",$AA117&lt;&gt;"Shopping",$AA117&lt;&gt;"AI answer",$AA117&lt;&gt;"Marketplace",$AA117&lt;&gt;"Directory",$AA117&lt;&gt;"Other")),"UNSUPPORTED_CONTROLLED_VALUE",IF(AND($B117="Active",$I117="Inactive"),"INVALID_SCOPE_COMBINATION",IF($X117="DUPLICATE ACTIVE ASSIGNMENT","INVALID_SCOPE_COMBINATION",IF(AND($L117="Not applicable",$R117&lt;&gt;"No"),"INVALID_SCOPE_COMBINATION",IF(AND($M117="No",$S117&lt;&gt;"Not applicable"),"INVALID_LOCATION_EVIDENCE",IF(AND($M117="Yes",$S117="Not applicable"),"INVALID_LOCATION_EVIDENCE",""))))))))</f>
        <v/>
      </c>
    </row>
    <row r="118" spans="1:37">
      <c r="A118" s="7"/>
      <c r="B118" s="7"/>
      <c r="C118" s="7"/>
      <c r="D118" s="7"/>
      <c r="E118" s="6" t="str">
        <f>IF($A118="","",IFERROR(INDEX('Competitor Register'!$B$2:$B$101,MATCH($D118,'Competitor Register'!$A$2:$A$101,0)),""))</f>
        <v/>
      </c>
      <c r="F118" s="6" t="str">
        <f>IF($A118="","",IFERROR(INDEX('Competitor Register'!$C$2:$C$101,MATCH($D118,'Competitor Register'!$A$2:$A$101,0)),""))</f>
        <v/>
      </c>
      <c r="G118" s="6" t="str">
        <f>IF($A118="","",IFERROR(INDEX('Competitor Register'!$D$2:$D$101,MATCH($D118,'Competitor Register'!$A$2:$A$101,0)),""))</f>
        <v/>
      </c>
      <c r="H118" s="7"/>
      <c r="I118" s="6" t="str">
        <f>IF($A118="","",IFERROR(INDEX('Market Location Map'!$B$2:$B$101,MATCH($H118,'Market Location Map'!$A$2:$A$101,0)),""))</f>
        <v/>
      </c>
      <c r="J118" s="6" t="str">
        <f>IF($A118="","",IFERROR(INDEX('Market Location Map'!$D$2:$D$101,MATCH($H118,'Market Location Map'!$A$2:$A$101,0)),""))</f>
        <v/>
      </c>
      <c r="K118" s="6" t="str">
        <f>IF($A118="","",IFERROR(INDEX('Market Location Map'!$I$2:$I$101,MATCH($H118,'Market Location Map'!$A$2:$A$101,0)),""))</f>
        <v/>
      </c>
      <c r="L118" s="6" t="str">
        <f>IF($A118="","",IFERROR(INDEX('Market Location Map'!$F$2:$F$101,MATCH($H118,'Market Location Map'!$A$2:$A$101,0)),""))</f>
        <v/>
      </c>
      <c r="M118" s="6" t="str">
        <f>IF($A118="","",IF($K118="","No","Yes"))</f>
        <v/>
      </c>
      <c r="N118" s="7"/>
      <c r="O118" s="7"/>
      <c r="P118" s="7"/>
      <c r="Q118" s="7"/>
      <c r="R118" s="7"/>
      <c r="S118" s="7"/>
      <c r="T118" s="7"/>
      <c r="U118" s="6" t="str">
        <f>IF($A118="","",IF($AK118&lt;&gt;"","INVALID INPUT",IF($G118="Unresolved","UNRESOLVED",IF(OR($F118="Discovery intermediary",$F118="Reference entity"),"CONTEXT / REFERENCE ONLY",IF(OR($N118="No",$O118="No"),"EXCLUDED",IF(OR($N118="Unknown",$O118="Unknown"),"UNRESOLVED",IF($P118="No","EXCLUDED",IF($P118="Unknown","UNRESOLVED",IF(AND($AG118&lt;&gt;"",$AH118&lt;&gt;"",$AI118&lt;&gt;""),"ENTERPRISE + MARKET + LOCATION",IF(AND($AG118&lt;&gt;"",$AH118&lt;&gt;""),"ENTERPRISE + MARKET",IF(AND($AG118&lt;&gt;"",$AI118&lt;&gt;""),"ENTERPRISE + LOCATION",IF(AND($AH118&lt;&gt;"",$AI118&lt;&gt;""),"MARKET + LOCATION",IF($AG118&lt;&gt;"","ENTERPRISE",IF($AH118&lt;&gt;"","MARKET",IF($AI118&lt;&gt;"","LOCATION",IF($L118="Unresolved","UNRESOLVED",IF($AJ118="Yes","UNRESOLVED",IF($T118="Yes","CONTEXT / REFERENCE ONLY","EXCLUDED"))))))))))))))))))</f>
        <v/>
      </c>
      <c r="V118" s="6" t="str">
        <f>IF($A118="","",IF($AK118&lt;&gt;"",$AK118,IF($G118="Unresolved","IDENTITY_BOUNDARY_UNRESOLVED",IF(OR($F118="Discovery intermediary",$F118="Reference entity"),"NON_COMMERCIAL_CONTEXT",IF(OR($N118="No",$O118="No"),"NO_COMMERCIAL_SUBSTITUTION",IF(OR($N118="Unknown",$O118="Unknown"),"SUBSTITUTION_EVIDENCE_MISSING",IF($P118="No","SERVICEABILITY_MISMATCH",IF($P118="Unknown","SERVICEABILITY_EVIDENCE_MISSING",IF(AND($U118&lt;&gt;"UNRESOLVED",$U118&lt;&gt;"EXCLUDED",$U118&lt;&gt;"CONTEXT / REFERENCE ONLY",$U118&lt;&gt;"INVALID INPUT",$AJ118="Yes"),"CONFIRMED_LAYER_WITH_OPEN_EVIDENCE",IF(AND($U118&lt;&gt;"UNRESOLVED",$U118&lt;&gt;"EXCLUDED",$U118&lt;&gt;"CONTEXT / REFERENCE ONLY",$U118&lt;&gt;"INVALID INPUT"),"CONFIRMED_LAYER_ASSIGNMENT",IF($L118="Unresolved","MARKET_BOUNDARY_UNRESOLVED",IF($AJ118="Yes","LAYER_EVIDENCE_MISSING",IF($T118="Yes","NO_LAYER_RELEVANCE_CONTEXT","NO_LAYER_RELEVANCE")))))))))))))</f>
        <v/>
      </c>
      <c r="W118" s="6" t="str">
        <f>IF($A118="","",IFERROR(VLOOKUP($V118,'Controlled Vocabulary'!$M$2:$N$18,2,FALSE),"Review the record."))</f>
        <v/>
      </c>
      <c r="X118" s="6" t="str">
        <f>IF($A118="","",IF($AF118="","",IF(COUNTIF($AF$2:$AF$201,$AF118)&gt;1,"DUPLICATE ACTIVE ASSIGNMENT","")))</f>
        <v/>
      </c>
      <c r="Y118" s="7"/>
      <c r="Z118" s="7"/>
      <c r="AA118" s="7"/>
      <c r="AB118" s="7"/>
      <c r="AC118" s="8"/>
      <c r="AD118" s="7"/>
      <c r="AE118" s="7"/>
      <c r="AF118" s="6" t="str">
        <f>IF($A118="","",IF(AND($B118="Active",$D118&lt;&gt;"",$H118&lt;&gt;""),$D118&amp;"|"&amp;$H118,""))</f>
        <v/>
      </c>
      <c r="AG118" s="6" t="str">
        <f>IF($A118="","",IF($Q118="Yes","ENTERPRISE",""))</f>
        <v/>
      </c>
      <c r="AH118" s="6" t="str">
        <f>IF($A118="","",IF(AND($J118&lt;&gt;"",$L118="Resolved",$R118="Yes"),"MARKET",""))</f>
        <v/>
      </c>
      <c r="AI118" s="6" t="str">
        <f>IF($A118="","",IF(AND($K118&lt;&gt;"",$S118="Yes"),"LOCATION",""))</f>
        <v/>
      </c>
      <c r="AJ118" s="6" t="str">
        <f>IF($A118="","",IF(OR($Q118="Unknown",AND($J118&lt;&gt;"",OR($L118="Unresolved",$R118="Unknown")),AND($K118&lt;&gt;"",$S118="Unknown")),"Yes","No"))</f>
        <v/>
      </c>
      <c r="AK118" s="6" t="str">
        <f>IF($A118="","",IF(OR($A118="",$B118="",$D118="",$E118="",$F118="",$G118="",$H118="",$I118="",$L118="",$N118="",$O118="",$P118="",$Q118="",$R118="",$S118="",$T118=""),"INVALID_REQUIRED_INPUT",IF(OR(AND($B118&lt;&gt;"Active",$B118&lt;&gt;"Superseded"),AND($F118&lt;&gt;"Commercial provider",$F118&lt;&gt;"Discovery intermediary",$F118&lt;&gt;"Reference entity"),AND($G118&lt;&gt;"Resolved",$G118&lt;&gt;"Unresolved"),AND($I118&lt;&gt;"Existing",$I118&lt;&gt;"Planned",$I118&lt;&gt;"Inactive"),AND($L118&lt;&gt;"Resolved",$L118&lt;&gt;"Unresolved",$L118&lt;&gt;"Not applicable"),AND($N118&lt;&gt;"Yes",$N118&lt;&gt;"No",$N118&lt;&gt;"Unknown"),AND($O118&lt;&gt;"Yes",$O118&lt;&gt;"No",$O118&lt;&gt;"Unknown"),AND($P118&lt;&gt;"Yes",$P118&lt;&gt;"No",$P118&lt;&gt;"Unknown"),AND($Q118&lt;&gt;"Yes",$Q118&lt;&gt;"No",$Q118&lt;&gt;"Unknown"),AND($R118&lt;&gt;"Yes",$R118&lt;&gt;"No",$R118&lt;&gt;"Unknown"),AND($S118&lt;&gt;"Yes",$S118&lt;&gt;"No",$S118&lt;&gt;"Unknown",$S118&lt;&gt;"Not applicable"),AND($T118&lt;&gt;"Yes",$T118&lt;&gt;"No"),AND($AA118&lt;&gt;"",$AA118&lt;&gt;"Organic",$AA118&lt;&gt;"Local pack / Maps",$AA118&lt;&gt;"Paid search",$AA118&lt;&gt;"Shopping",$AA118&lt;&gt;"AI answer",$AA118&lt;&gt;"Marketplace",$AA118&lt;&gt;"Directory",$AA118&lt;&gt;"Other")),"UNSUPPORTED_CONTROLLED_VALUE",IF(AND($B118="Active",$I118="Inactive"),"INVALID_SCOPE_COMBINATION",IF($X118="DUPLICATE ACTIVE ASSIGNMENT","INVALID_SCOPE_COMBINATION",IF(AND($L118="Not applicable",$R118&lt;&gt;"No"),"INVALID_SCOPE_COMBINATION",IF(AND($M118="No",$S118&lt;&gt;"Not applicable"),"INVALID_LOCATION_EVIDENCE",IF(AND($M118="Yes",$S118="Not applicable"),"INVALID_LOCATION_EVIDENCE",""))))))))</f>
        <v/>
      </c>
    </row>
    <row r="119" spans="1:37">
      <c r="A119" s="7"/>
      <c r="B119" s="7"/>
      <c r="C119" s="7"/>
      <c r="D119" s="7"/>
      <c r="E119" s="6" t="str">
        <f>IF($A119="","",IFERROR(INDEX('Competitor Register'!$B$2:$B$101,MATCH($D119,'Competitor Register'!$A$2:$A$101,0)),""))</f>
        <v/>
      </c>
      <c r="F119" s="6" t="str">
        <f>IF($A119="","",IFERROR(INDEX('Competitor Register'!$C$2:$C$101,MATCH($D119,'Competitor Register'!$A$2:$A$101,0)),""))</f>
        <v/>
      </c>
      <c r="G119" s="6" t="str">
        <f>IF($A119="","",IFERROR(INDEX('Competitor Register'!$D$2:$D$101,MATCH($D119,'Competitor Register'!$A$2:$A$101,0)),""))</f>
        <v/>
      </c>
      <c r="H119" s="7"/>
      <c r="I119" s="6" t="str">
        <f>IF($A119="","",IFERROR(INDEX('Market Location Map'!$B$2:$B$101,MATCH($H119,'Market Location Map'!$A$2:$A$101,0)),""))</f>
        <v/>
      </c>
      <c r="J119" s="6" t="str">
        <f>IF($A119="","",IFERROR(INDEX('Market Location Map'!$D$2:$D$101,MATCH($H119,'Market Location Map'!$A$2:$A$101,0)),""))</f>
        <v/>
      </c>
      <c r="K119" s="6" t="str">
        <f>IF($A119="","",IFERROR(INDEX('Market Location Map'!$I$2:$I$101,MATCH($H119,'Market Location Map'!$A$2:$A$101,0)),""))</f>
        <v/>
      </c>
      <c r="L119" s="6" t="str">
        <f>IF($A119="","",IFERROR(INDEX('Market Location Map'!$F$2:$F$101,MATCH($H119,'Market Location Map'!$A$2:$A$101,0)),""))</f>
        <v/>
      </c>
      <c r="M119" s="6" t="str">
        <f>IF($A119="","",IF($K119="","No","Yes"))</f>
        <v/>
      </c>
      <c r="N119" s="7"/>
      <c r="O119" s="7"/>
      <c r="P119" s="7"/>
      <c r="Q119" s="7"/>
      <c r="R119" s="7"/>
      <c r="S119" s="7"/>
      <c r="T119" s="7"/>
      <c r="U119" s="6" t="str">
        <f>IF($A119="","",IF($AK119&lt;&gt;"","INVALID INPUT",IF($G119="Unresolved","UNRESOLVED",IF(OR($F119="Discovery intermediary",$F119="Reference entity"),"CONTEXT / REFERENCE ONLY",IF(OR($N119="No",$O119="No"),"EXCLUDED",IF(OR($N119="Unknown",$O119="Unknown"),"UNRESOLVED",IF($P119="No","EXCLUDED",IF($P119="Unknown","UNRESOLVED",IF(AND($AG119&lt;&gt;"",$AH119&lt;&gt;"",$AI119&lt;&gt;""),"ENTERPRISE + MARKET + LOCATION",IF(AND($AG119&lt;&gt;"",$AH119&lt;&gt;""),"ENTERPRISE + MARKET",IF(AND($AG119&lt;&gt;"",$AI119&lt;&gt;""),"ENTERPRISE + LOCATION",IF(AND($AH119&lt;&gt;"",$AI119&lt;&gt;""),"MARKET + LOCATION",IF($AG119&lt;&gt;"","ENTERPRISE",IF($AH119&lt;&gt;"","MARKET",IF($AI119&lt;&gt;"","LOCATION",IF($L119="Unresolved","UNRESOLVED",IF($AJ119="Yes","UNRESOLVED",IF($T119="Yes","CONTEXT / REFERENCE ONLY","EXCLUDED"))))))))))))))))))</f>
        <v/>
      </c>
      <c r="V119" s="6" t="str">
        <f>IF($A119="","",IF($AK119&lt;&gt;"",$AK119,IF($G119="Unresolved","IDENTITY_BOUNDARY_UNRESOLVED",IF(OR($F119="Discovery intermediary",$F119="Reference entity"),"NON_COMMERCIAL_CONTEXT",IF(OR($N119="No",$O119="No"),"NO_COMMERCIAL_SUBSTITUTION",IF(OR($N119="Unknown",$O119="Unknown"),"SUBSTITUTION_EVIDENCE_MISSING",IF($P119="No","SERVICEABILITY_MISMATCH",IF($P119="Unknown","SERVICEABILITY_EVIDENCE_MISSING",IF(AND($U119&lt;&gt;"UNRESOLVED",$U119&lt;&gt;"EXCLUDED",$U119&lt;&gt;"CONTEXT / REFERENCE ONLY",$U119&lt;&gt;"INVALID INPUT",$AJ119="Yes"),"CONFIRMED_LAYER_WITH_OPEN_EVIDENCE",IF(AND($U119&lt;&gt;"UNRESOLVED",$U119&lt;&gt;"EXCLUDED",$U119&lt;&gt;"CONTEXT / REFERENCE ONLY",$U119&lt;&gt;"INVALID INPUT"),"CONFIRMED_LAYER_ASSIGNMENT",IF($L119="Unresolved","MARKET_BOUNDARY_UNRESOLVED",IF($AJ119="Yes","LAYER_EVIDENCE_MISSING",IF($T119="Yes","NO_LAYER_RELEVANCE_CONTEXT","NO_LAYER_RELEVANCE")))))))))))))</f>
        <v/>
      </c>
      <c r="W119" s="6" t="str">
        <f>IF($A119="","",IFERROR(VLOOKUP($V119,'Controlled Vocabulary'!$M$2:$N$18,2,FALSE),"Review the record."))</f>
        <v/>
      </c>
      <c r="X119" s="6" t="str">
        <f>IF($A119="","",IF($AF119="","",IF(COUNTIF($AF$2:$AF$201,$AF119)&gt;1,"DUPLICATE ACTIVE ASSIGNMENT","")))</f>
        <v/>
      </c>
      <c r="Y119" s="7"/>
      <c r="Z119" s="7"/>
      <c r="AA119" s="7"/>
      <c r="AB119" s="7"/>
      <c r="AC119" s="8"/>
      <c r="AD119" s="7"/>
      <c r="AE119" s="7"/>
      <c r="AF119" s="6" t="str">
        <f>IF($A119="","",IF(AND($B119="Active",$D119&lt;&gt;"",$H119&lt;&gt;""),$D119&amp;"|"&amp;$H119,""))</f>
        <v/>
      </c>
      <c r="AG119" s="6" t="str">
        <f>IF($A119="","",IF($Q119="Yes","ENTERPRISE",""))</f>
        <v/>
      </c>
      <c r="AH119" s="6" t="str">
        <f>IF($A119="","",IF(AND($J119&lt;&gt;"",$L119="Resolved",$R119="Yes"),"MARKET",""))</f>
        <v/>
      </c>
      <c r="AI119" s="6" t="str">
        <f>IF($A119="","",IF(AND($K119&lt;&gt;"",$S119="Yes"),"LOCATION",""))</f>
        <v/>
      </c>
      <c r="AJ119" s="6" t="str">
        <f>IF($A119="","",IF(OR($Q119="Unknown",AND($J119&lt;&gt;"",OR($L119="Unresolved",$R119="Unknown")),AND($K119&lt;&gt;"",$S119="Unknown")),"Yes","No"))</f>
        <v/>
      </c>
      <c r="AK119" s="6" t="str">
        <f>IF($A119="","",IF(OR($A119="",$B119="",$D119="",$E119="",$F119="",$G119="",$H119="",$I119="",$L119="",$N119="",$O119="",$P119="",$Q119="",$R119="",$S119="",$T119=""),"INVALID_REQUIRED_INPUT",IF(OR(AND($B119&lt;&gt;"Active",$B119&lt;&gt;"Superseded"),AND($F119&lt;&gt;"Commercial provider",$F119&lt;&gt;"Discovery intermediary",$F119&lt;&gt;"Reference entity"),AND($G119&lt;&gt;"Resolved",$G119&lt;&gt;"Unresolved"),AND($I119&lt;&gt;"Existing",$I119&lt;&gt;"Planned",$I119&lt;&gt;"Inactive"),AND($L119&lt;&gt;"Resolved",$L119&lt;&gt;"Unresolved",$L119&lt;&gt;"Not applicable"),AND($N119&lt;&gt;"Yes",$N119&lt;&gt;"No",$N119&lt;&gt;"Unknown"),AND($O119&lt;&gt;"Yes",$O119&lt;&gt;"No",$O119&lt;&gt;"Unknown"),AND($P119&lt;&gt;"Yes",$P119&lt;&gt;"No",$P119&lt;&gt;"Unknown"),AND($Q119&lt;&gt;"Yes",$Q119&lt;&gt;"No",$Q119&lt;&gt;"Unknown"),AND($R119&lt;&gt;"Yes",$R119&lt;&gt;"No",$R119&lt;&gt;"Unknown"),AND($S119&lt;&gt;"Yes",$S119&lt;&gt;"No",$S119&lt;&gt;"Unknown",$S119&lt;&gt;"Not applicable"),AND($T119&lt;&gt;"Yes",$T119&lt;&gt;"No"),AND($AA119&lt;&gt;"",$AA119&lt;&gt;"Organic",$AA119&lt;&gt;"Local pack / Maps",$AA119&lt;&gt;"Paid search",$AA119&lt;&gt;"Shopping",$AA119&lt;&gt;"AI answer",$AA119&lt;&gt;"Marketplace",$AA119&lt;&gt;"Directory",$AA119&lt;&gt;"Other")),"UNSUPPORTED_CONTROLLED_VALUE",IF(AND($B119="Active",$I119="Inactive"),"INVALID_SCOPE_COMBINATION",IF($X119="DUPLICATE ACTIVE ASSIGNMENT","INVALID_SCOPE_COMBINATION",IF(AND($L119="Not applicable",$R119&lt;&gt;"No"),"INVALID_SCOPE_COMBINATION",IF(AND($M119="No",$S119&lt;&gt;"Not applicable"),"INVALID_LOCATION_EVIDENCE",IF(AND($M119="Yes",$S119="Not applicable"),"INVALID_LOCATION_EVIDENCE",""))))))))</f>
        <v/>
      </c>
    </row>
    <row r="120" spans="1:37">
      <c r="A120" s="7"/>
      <c r="B120" s="7"/>
      <c r="C120" s="7"/>
      <c r="D120" s="7"/>
      <c r="E120" s="6" t="str">
        <f>IF($A120="","",IFERROR(INDEX('Competitor Register'!$B$2:$B$101,MATCH($D120,'Competitor Register'!$A$2:$A$101,0)),""))</f>
        <v/>
      </c>
      <c r="F120" s="6" t="str">
        <f>IF($A120="","",IFERROR(INDEX('Competitor Register'!$C$2:$C$101,MATCH($D120,'Competitor Register'!$A$2:$A$101,0)),""))</f>
        <v/>
      </c>
      <c r="G120" s="6" t="str">
        <f>IF($A120="","",IFERROR(INDEX('Competitor Register'!$D$2:$D$101,MATCH($D120,'Competitor Register'!$A$2:$A$101,0)),""))</f>
        <v/>
      </c>
      <c r="H120" s="7"/>
      <c r="I120" s="6" t="str">
        <f>IF($A120="","",IFERROR(INDEX('Market Location Map'!$B$2:$B$101,MATCH($H120,'Market Location Map'!$A$2:$A$101,0)),""))</f>
        <v/>
      </c>
      <c r="J120" s="6" t="str">
        <f>IF($A120="","",IFERROR(INDEX('Market Location Map'!$D$2:$D$101,MATCH($H120,'Market Location Map'!$A$2:$A$101,0)),""))</f>
        <v/>
      </c>
      <c r="K120" s="6" t="str">
        <f>IF($A120="","",IFERROR(INDEX('Market Location Map'!$I$2:$I$101,MATCH($H120,'Market Location Map'!$A$2:$A$101,0)),""))</f>
        <v/>
      </c>
      <c r="L120" s="6" t="str">
        <f>IF($A120="","",IFERROR(INDEX('Market Location Map'!$F$2:$F$101,MATCH($H120,'Market Location Map'!$A$2:$A$101,0)),""))</f>
        <v/>
      </c>
      <c r="M120" s="6" t="str">
        <f>IF($A120="","",IF($K120="","No","Yes"))</f>
        <v/>
      </c>
      <c r="N120" s="7"/>
      <c r="O120" s="7"/>
      <c r="P120" s="7"/>
      <c r="Q120" s="7"/>
      <c r="R120" s="7"/>
      <c r="S120" s="7"/>
      <c r="T120" s="7"/>
      <c r="U120" s="6" t="str">
        <f>IF($A120="","",IF($AK120&lt;&gt;"","INVALID INPUT",IF($G120="Unresolved","UNRESOLVED",IF(OR($F120="Discovery intermediary",$F120="Reference entity"),"CONTEXT / REFERENCE ONLY",IF(OR($N120="No",$O120="No"),"EXCLUDED",IF(OR($N120="Unknown",$O120="Unknown"),"UNRESOLVED",IF($P120="No","EXCLUDED",IF($P120="Unknown","UNRESOLVED",IF(AND($AG120&lt;&gt;"",$AH120&lt;&gt;"",$AI120&lt;&gt;""),"ENTERPRISE + MARKET + LOCATION",IF(AND($AG120&lt;&gt;"",$AH120&lt;&gt;""),"ENTERPRISE + MARKET",IF(AND($AG120&lt;&gt;"",$AI120&lt;&gt;""),"ENTERPRISE + LOCATION",IF(AND($AH120&lt;&gt;"",$AI120&lt;&gt;""),"MARKET + LOCATION",IF($AG120&lt;&gt;"","ENTERPRISE",IF($AH120&lt;&gt;"","MARKET",IF($AI120&lt;&gt;"","LOCATION",IF($L120="Unresolved","UNRESOLVED",IF($AJ120="Yes","UNRESOLVED",IF($T120="Yes","CONTEXT / REFERENCE ONLY","EXCLUDED"))))))))))))))))))</f>
        <v/>
      </c>
      <c r="V120" s="6" t="str">
        <f>IF($A120="","",IF($AK120&lt;&gt;"",$AK120,IF($G120="Unresolved","IDENTITY_BOUNDARY_UNRESOLVED",IF(OR($F120="Discovery intermediary",$F120="Reference entity"),"NON_COMMERCIAL_CONTEXT",IF(OR($N120="No",$O120="No"),"NO_COMMERCIAL_SUBSTITUTION",IF(OR($N120="Unknown",$O120="Unknown"),"SUBSTITUTION_EVIDENCE_MISSING",IF($P120="No","SERVICEABILITY_MISMATCH",IF($P120="Unknown","SERVICEABILITY_EVIDENCE_MISSING",IF(AND($U120&lt;&gt;"UNRESOLVED",$U120&lt;&gt;"EXCLUDED",$U120&lt;&gt;"CONTEXT / REFERENCE ONLY",$U120&lt;&gt;"INVALID INPUT",$AJ120="Yes"),"CONFIRMED_LAYER_WITH_OPEN_EVIDENCE",IF(AND($U120&lt;&gt;"UNRESOLVED",$U120&lt;&gt;"EXCLUDED",$U120&lt;&gt;"CONTEXT / REFERENCE ONLY",$U120&lt;&gt;"INVALID INPUT"),"CONFIRMED_LAYER_ASSIGNMENT",IF($L120="Unresolved","MARKET_BOUNDARY_UNRESOLVED",IF($AJ120="Yes","LAYER_EVIDENCE_MISSING",IF($T120="Yes","NO_LAYER_RELEVANCE_CONTEXT","NO_LAYER_RELEVANCE")))))))))))))</f>
        <v/>
      </c>
      <c r="W120" s="6" t="str">
        <f>IF($A120="","",IFERROR(VLOOKUP($V120,'Controlled Vocabulary'!$M$2:$N$18,2,FALSE),"Review the record."))</f>
        <v/>
      </c>
      <c r="X120" s="6" t="str">
        <f>IF($A120="","",IF($AF120="","",IF(COUNTIF($AF$2:$AF$201,$AF120)&gt;1,"DUPLICATE ACTIVE ASSIGNMENT","")))</f>
        <v/>
      </c>
      <c r="Y120" s="7"/>
      <c r="Z120" s="7"/>
      <c r="AA120" s="7"/>
      <c r="AB120" s="7"/>
      <c r="AC120" s="8"/>
      <c r="AD120" s="7"/>
      <c r="AE120" s="7"/>
      <c r="AF120" s="6" t="str">
        <f>IF($A120="","",IF(AND($B120="Active",$D120&lt;&gt;"",$H120&lt;&gt;""),$D120&amp;"|"&amp;$H120,""))</f>
        <v/>
      </c>
      <c r="AG120" s="6" t="str">
        <f>IF($A120="","",IF($Q120="Yes","ENTERPRISE",""))</f>
        <v/>
      </c>
      <c r="AH120" s="6" t="str">
        <f>IF($A120="","",IF(AND($J120&lt;&gt;"",$L120="Resolved",$R120="Yes"),"MARKET",""))</f>
        <v/>
      </c>
      <c r="AI120" s="6" t="str">
        <f>IF($A120="","",IF(AND($K120&lt;&gt;"",$S120="Yes"),"LOCATION",""))</f>
        <v/>
      </c>
      <c r="AJ120" s="6" t="str">
        <f>IF($A120="","",IF(OR($Q120="Unknown",AND($J120&lt;&gt;"",OR($L120="Unresolved",$R120="Unknown")),AND($K120&lt;&gt;"",$S120="Unknown")),"Yes","No"))</f>
        <v/>
      </c>
      <c r="AK120" s="6" t="str">
        <f>IF($A120="","",IF(OR($A120="",$B120="",$D120="",$E120="",$F120="",$G120="",$H120="",$I120="",$L120="",$N120="",$O120="",$P120="",$Q120="",$R120="",$S120="",$T120=""),"INVALID_REQUIRED_INPUT",IF(OR(AND($B120&lt;&gt;"Active",$B120&lt;&gt;"Superseded"),AND($F120&lt;&gt;"Commercial provider",$F120&lt;&gt;"Discovery intermediary",$F120&lt;&gt;"Reference entity"),AND($G120&lt;&gt;"Resolved",$G120&lt;&gt;"Unresolved"),AND($I120&lt;&gt;"Existing",$I120&lt;&gt;"Planned",$I120&lt;&gt;"Inactive"),AND($L120&lt;&gt;"Resolved",$L120&lt;&gt;"Unresolved",$L120&lt;&gt;"Not applicable"),AND($N120&lt;&gt;"Yes",$N120&lt;&gt;"No",$N120&lt;&gt;"Unknown"),AND($O120&lt;&gt;"Yes",$O120&lt;&gt;"No",$O120&lt;&gt;"Unknown"),AND($P120&lt;&gt;"Yes",$P120&lt;&gt;"No",$P120&lt;&gt;"Unknown"),AND($Q120&lt;&gt;"Yes",$Q120&lt;&gt;"No",$Q120&lt;&gt;"Unknown"),AND($R120&lt;&gt;"Yes",$R120&lt;&gt;"No",$R120&lt;&gt;"Unknown"),AND($S120&lt;&gt;"Yes",$S120&lt;&gt;"No",$S120&lt;&gt;"Unknown",$S120&lt;&gt;"Not applicable"),AND($T120&lt;&gt;"Yes",$T120&lt;&gt;"No"),AND($AA120&lt;&gt;"",$AA120&lt;&gt;"Organic",$AA120&lt;&gt;"Local pack / Maps",$AA120&lt;&gt;"Paid search",$AA120&lt;&gt;"Shopping",$AA120&lt;&gt;"AI answer",$AA120&lt;&gt;"Marketplace",$AA120&lt;&gt;"Directory",$AA120&lt;&gt;"Other")),"UNSUPPORTED_CONTROLLED_VALUE",IF(AND($B120="Active",$I120="Inactive"),"INVALID_SCOPE_COMBINATION",IF($X120="DUPLICATE ACTIVE ASSIGNMENT","INVALID_SCOPE_COMBINATION",IF(AND($L120="Not applicable",$R120&lt;&gt;"No"),"INVALID_SCOPE_COMBINATION",IF(AND($M120="No",$S120&lt;&gt;"Not applicable"),"INVALID_LOCATION_EVIDENCE",IF(AND($M120="Yes",$S120="Not applicable"),"INVALID_LOCATION_EVIDENCE",""))))))))</f>
        <v/>
      </c>
    </row>
    <row r="121" spans="1:37">
      <c r="A121" s="7"/>
      <c r="B121" s="7"/>
      <c r="C121" s="7"/>
      <c r="D121" s="7"/>
      <c r="E121" s="6" t="str">
        <f>IF($A121="","",IFERROR(INDEX('Competitor Register'!$B$2:$B$101,MATCH($D121,'Competitor Register'!$A$2:$A$101,0)),""))</f>
        <v/>
      </c>
      <c r="F121" s="6" t="str">
        <f>IF($A121="","",IFERROR(INDEX('Competitor Register'!$C$2:$C$101,MATCH($D121,'Competitor Register'!$A$2:$A$101,0)),""))</f>
        <v/>
      </c>
      <c r="G121" s="6" t="str">
        <f>IF($A121="","",IFERROR(INDEX('Competitor Register'!$D$2:$D$101,MATCH($D121,'Competitor Register'!$A$2:$A$101,0)),""))</f>
        <v/>
      </c>
      <c r="H121" s="7"/>
      <c r="I121" s="6" t="str">
        <f>IF($A121="","",IFERROR(INDEX('Market Location Map'!$B$2:$B$101,MATCH($H121,'Market Location Map'!$A$2:$A$101,0)),""))</f>
        <v/>
      </c>
      <c r="J121" s="6" t="str">
        <f>IF($A121="","",IFERROR(INDEX('Market Location Map'!$D$2:$D$101,MATCH($H121,'Market Location Map'!$A$2:$A$101,0)),""))</f>
        <v/>
      </c>
      <c r="K121" s="6" t="str">
        <f>IF($A121="","",IFERROR(INDEX('Market Location Map'!$I$2:$I$101,MATCH($H121,'Market Location Map'!$A$2:$A$101,0)),""))</f>
        <v/>
      </c>
      <c r="L121" s="6" t="str">
        <f>IF($A121="","",IFERROR(INDEX('Market Location Map'!$F$2:$F$101,MATCH($H121,'Market Location Map'!$A$2:$A$101,0)),""))</f>
        <v/>
      </c>
      <c r="M121" s="6" t="str">
        <f>IF($A121="","",IF($K121="","No","Yes"))</f>
        <v/>
      </c>
      <c r="N121" s="7"/>
      <c r="O121" s="7"/>
      <c r="P121" s="7"/>
      <c r="Q121" s="7"/>
      <c r="R121" s="7"/>
      <c r="S121" s="7"/>
      <c r="T121" s="7"/>
      <c r="U121" s="6" t="str">
        <f>IF($A121="","",IF($AK121&lt;&gt;"","INVALID INPUT",IF($G121="Unresolved","UNRESOLVED",IF(OR($F121="Discovery intermediary",$F121="Reference entity"),"CONTEXT / REFERENCE ONLY",IF(OR($N121="No",$O121="No"),"EXCLUDED",IF(OR($N121="Unknown",$O121="Unknown"),"UNRESOLVED",IF($P121="No","EXCLUDED",IF($P121="Unknown","UNRESOLVED",IF(AND($AG121&lt;&gt;"",$AH121&lt;&gt;"",$AI121&lt;&gt;""),"ENTERPRISE + MARKET + LOCATION",IF(AND($AG121&lt;&gt;"",$AH121&lt;&gt;""),"ENTERPRISE + MARKET",IF(AND($AG121&lt;&gt;"",$AI121&lt;&gt;""),"ENTERPRISE + LOCATION",IF(AND($AH121&lt;&gt;"",$AI121&lt;&gt;""),"MARKET + LOCATION",IF($AG121&lt;&gt;"","ENTERPRISE",IF($AH121&lt;&gt;"","MARKET",IF($AI121&lt;&gt;"","LOCATION",IF($L121="Unresolved","UNRESOLVED",IF($AJ121="Yes","UNRESOLVED",IF($T121="Yes","CONTEXT / REFERENCE ONLY","EXCLUDED"))))))))))))))))))</f>
        <v/>
      </c>
      <c r="V121" s="6" t="str">
        <f>IF($A121="","",IF($AK121&lt;&gt;"",$AK121,IF($G121="Unresolved","IDENTITY_BOUNDARY_UNRESOLVED",IF(OR($F121="Discovery intermediary",$F121="Reference entity"),"NON_COMMERCIAL_CONTEXT",IF(OR($N121="No",$O121="No"),"NO_COMMERCIAL_SUBSTITUTION",IF(OR($N121="Unknown",$O121="Unknown"),"SUBSTITUTION_EVIDENCE_MISSING",IF($P121="No","SERVICEABILITY_MISMATCH",IF($P121="Unknown","SERVICEABILITY_EVIDENCE_MISSING",IF(AND($U121&lt;&gt;"UNRESOLVED",$U121&lt;&gt;"EXCLUDED",$U121&lt;&gt;"CONTEXT / REFERENCE ONLY",$U121&lt;&gt;"INVALID INPUT",$AJ121="Yes"),"CONFIRMED_LAYER_WITH_OPEN_EVIDENCE",IF(AND($U121&lt;&gt;"UNRESOLVED",$U121&lt;&gt;"EXCLUDED",$U121&lt;&gt;"CONTEXT / REFERENCE ONLY",$U121&lt;&gt;"INVALID INPUT"),"CONFIRMED_LAYER_ASSIGNMENT",IF($L121="Unresolved","MARKET_BOUNDARY_UNRESOLVED",IF($AJ121="Yes","LAYER_EVIDENCE_MISSING",IF($T121="Yes","NO_LAYER_RELEVANCE_CONTEXT","NO_LAYER_RELEVANCE")))))))))))))</f>
        <v/>
      </c>
      <c r="W121" s="6" t="str">
        <f>IF($A121="","",IFERROR(VLOOKUP($V121,'Controlled Vocabulary'!$M$2:$N$18,2,FALSE),"Review the record."))</f>
        <v/>
      </c>
      <c r="X121" s="6" t="str">
        <f>IF($A121="","",IF($AF121="","",IF(COUNTIF($AF$2:$AF$201,$AF121)&gt;1,"DUPLICATE ACTIVE ASSIGNMENT","")))</f>
        <v/>
      </c>
      <c r="Y121" s="7"/>
      <c r="Z121" s="7"/>
      <c r="AA121" s="7"/>
      <c r="AB121" s="7"/>
      <c r="AC121" s="8"/>
      <c r="AD121" s="7"/>
      <c r="AE121" s="7"/>
      <c r="AF121" s="6" t="str">
        <f>IF($A121="","",IF(AND($B121="Active",$D121&lt;&gt;"",$H121&lt;&gt;""),$D121&amp;"|"&amp;$H121,""))</f>
        <v/>
      </c>
      <c r="AG121" s="6" t="str">
        <f>IF($A121="","",IF($Q121="Yes","ENTERPRISE",""))</f>
        <v/>
      </c>
      <c r="AH121" s="6" t="str">
        <f>IF($A121="","",IF(AND($J121&lt;&gt;"",$L121="Resolved",$R121="Yes"),"MARKET",""))</f>
        <v/>
      </c>
      <c r="AI121" s="6" t="str">
        <f>IF($A121="","",IF(AND($K121&lt;&gt;"",$S121="Yes"),"LOCATION",""))</f>
        <v/>
      </c>
      <c r="AJ121" s="6" t="str">
        <f>IF($A121="","",IF(OR($Q121="Unknown",AND($J121&lt;&gt;"",OR($L121="Unresolved",$R121="Unknown")),AND($K121&lt;&gt;"",$S121="Unknown")),"Yes","No"))</f>
        <v/>
      </c>
      <c r="AK121" s="6" t="str">
        <f>IF($A121="","",IF(OR($A121="",$B121="",$D121="",$E121="",$F121="",$G121="",$H121="",$I121="",$L121="",$N121="",$O121="",$P121="",$Q121="",$R121="",$S121="",$T121=""),"INVALID_REQUIRED_INPUT",IF(OR(AND($B121&lt;&gt;"Active",$B121&lt;&gt;"Superseded"),AND($F121&lt;&gt;"Commercial provider",$F121&lt;&gt;"Discovery intermediary",$F121&lt;&gt;"Reference entity"),AND($G121&lt;&gt;"Resolved",$G121&lt;&gt;"Unresolved"),AND($I121&lt;&gt;"Existing",$I121&lt;&gt;"Planned",$I121&lt;&gt;"Inactive"),AND($L121&lt;&gt;"Resolved",$L121&lt;&gt;"Unresolved",$L121&lt;&gt;"Not applicable"),AND($N121&lt;&gt;"Yes",$N121&lt;&gt;"No",$N121&lt;&gt;"Unknown"),AND($O121&lt;&gt;"Yes",$O121&lt;&gt;"No",$O121&lt;&gt;"Unknown"),AND($P121&lt;&gt;"Yes",$P121&lt;&gt;"No",$P121&lt;&gt;"Unknown"),AND($Q121&lt;&gt;"Yes",$Q121&lt;&gt;"No",$Q121&lt;&gt;"Unknown"),AND($R121&lt;&gt;"Yes",$R121&lt;&gt;"No",$R121&lt;&gt;"Unknown"),AND($S121&lt;&gt;"Yes",$S121&lt;&gt;"No",$S121&lt;&gt;"Unknown",$S121&lt;&gt;"Not applicable"),AND($T121&lt;&gt;"Yes",$T121&lt;&gt;"No"),AND($AA121&lt;&gt;"",$AA121&lt;&gt;"Organic",$AA121&lt;&gt;"Local pack / Maps",$AA121&lt;&gt;"Paid search",$AA121&lt;&gt;"Shopping",$AA121&lt;&gt;"AI answer",$AA121&lt;&gt;"Marketplace",$AA121&lt;&gt;"Directory",$AA121&lt;&gt;"Other")),"UNSUPPORTED_CONTROLLED_VALUE",IF(AND($B121="Active",$I121="Inactive"),"INVALID_SCOPE_COMBINATION",IF($X121="DUPLICATE ACTIVE ASSIGNMENT","INVALID_SCOPE_COMBINATION",IF(AND($L121="Not applicable",$R121&lt;&gt;"No"),"INVALID_SCOPE_COMBINATION",IF(AND($M121="No",$S121&lt;&gt;"Not applicable"),"INVALID_LOCATION_EVIDENCE",IF(AND($M121="Yes",$S121="Not applicable"),"INVALID_LOCATION_EVIDENCE",""))))))))</f>
        <v/>
      </c>
    </row>
    <row r="122" spans="1:37">
      <c r="A122" s="7"/>
      <c r="B122" s="7"/>
      <c r="C122" s="7"/>
      <c r="D122" s="7"/>
      <c r="E122" s="6" t="str">
        <f>IF($A122="","",IFERROR(INDEX('Competitor Register'!$B$2:$B$101,MATCH($D122,'Competitor Register'!$A$2:$A$101,0)),""))</f>
        <v/>
      </c>
      <c r="F122" s="6" t="str">
        <f>IF($A122="","",IFERROR(INDEX('Competitor Register'!$C$2:$C$101,MATCH($D122,'Competitor Register'!$A$2:$A$101,0)),""))</f>
        <v/>
      </c>
      <c r="G122" s="6" t="str">
        <f>IF($A122="","",IFERROR(INDEX('Competitor Register'!$D$2:$D$101,MATCH($D122,'Competitor Register'!$A$2:$A$101,0)),""))</f>
        <v/>
      </c>
      <c r="H122" s="7"/>
      <c r="I122" s="6" t="str">
        <f>IF($A122="","",IFERROR(INDEX('Market Location Map'!$B$2:$B$101,MATCH($H122,'Market Location Map'!$A$2:$A$101,0)),""))</f>
        <v/>
      </c>
      <c r="J122" s="6" t="str">
        <f>IF($A122="","",IFERROR(INDEX('Market Location Map'!$D$2:$D$101,MATCH($H122,'Market Location Map'!$A$2:$A$101,0)),""))</f>
        <v/>
      </c>
      <c r="K122" s="6" t="str">
        <f>IF($A122="","",IFERROR(INDEX('Market Location Map'!$I$2:$I$101,MATCH($H122,'Market Location Map'!$A$2:$A$101,0)),""))</f>
        <v/>
      </c>
      <c r="L122" s="6" t="str">
        <f>IF($A122="","",IFERROR(INDEX('Market Location Map'!$F$2:$F$101,MATCH($H122,'Market Location Map'!$A$2:$A$101,0)),""))</f>
        <v/>
      </c>
      <c r="M122" s="6" t="str">
        <f>IF($A122="","",IF($K122="","No","Yes"))</f>
        <v/>
      </c>
      <c r="N122" s="7"/>
      <c r="O122" s="7"/>
      <c r="P122" s="7"/>
      <c r="Q122" s="7"/>
      <c r="R122" s="7"/>
      <c r="S122" s="7"/>
      <c r="T122" s="7"/>
      <c r="U122" s="6" t="str">
        <f>IF($A122="","",IF($AK122&lt;&gt;"","INVALID INPUT",IF($G122="Unresolved","UNRESOLVED",IF(OR($F122="Discovery intermediary",$F122="Reference entity"),"CONTEXT / REFERENCE ONLY",IF(OR($N122="No",$O122="No"),"EXCLUDED",IF(OR($N122="Unknown",$O122="Unknown"),"UNRESOLVED",IF($P122="No","EXCLUDED",IF($P122="Unknown","UNRESOLVED",IF(AND($AG122&lt;&gt;"",$AH122&lt;&gt;"",$AI122&lt;&gt;""),"ENTERPRISE + MARKET + LOCATION",IF(AND($AG122&lt;&gt;"",$AH122&lt;&gt;""),"ENTERPRISE + MARKET",IF(AND($AG122&lt;&gt;"",$AI122&lt;&gt;""),"ENTERPRISE + LOCATION",IF(AND($AH122&lt;&gt;"",$AI122&lt;&gt;""),"MARKET + LOCATION",IF($AG122&lt;&gt;"","ENTERPRISE",IF($AH122&lt;&gt;"","MARKET",IF($AI122&lt;&gt;"","LOCATION",IF($L122="Unresolved","UNRESOLVED",IF($AJ122="Yes","UNRESOLVED",IF($T122="Yes","CONTEXT / REFERENCE ONLY","EXCLUDED"))))))))))))))))))</f>
        <v/>
      </c>
      <c r="V122" s="6" t="str">
        <f>IF($A122="","",IF($AK122&lt;&gt;"",$AK122,IF($G122="Unresolved","IDENTITY_BOUNDARY_UNRESOLVED",IF(OR($F122="Discovery intermediary",$F122="Reference entity"),"NON_COMMERCIAL_CONTEXT",IF(OR($N122="No",$O122="No"),"NO_COMMERCIAL_SUBSTITUTION",IF(OR($N122="Unknown",$O122="Unknown"),"SUBSTITUTION_EVIDENCE_MISSING",IF($P122="No","SERVICEABILITY_MISMATCH",IF($P122="Unknown","SERVICEABILITY_EVIDENCE_MISSING",IF(AND($U122&lt;&gt;"UNRESOLVED",$U122&lt;&gt;"EXCLUDED",$U122&lt;&gt;"CONTEXT / REFERENCE ONLY",$U122&lt;&gt;"INVALID INPUT",$AJ122="Yes"),"CONFIRMED_LAYER_WITH_OPEN_EVIDENCE",IF(AND($U122&lt;&gt;"UNRESOLVED",$U122&lt;&gt;"EXCLUDED",$U122&lt;&gt;"CONTEXT / REFERENCE ONLY",$U122&lt;&gt;"INVALID INPUT"),"CONFIRMED_LAYER_ASSIGNMENT",IF($L122="Unresolved","MARKET_BOUNDARY_UNRESOLVED",IF($AJ122="Yes","LAYER_EVIDENCE_MISSING",IF($T122="Yes","NO_LAYER_RELEVANCE_CONTEXT","NO_LAYER_RELEVANCE")))))))))))))</f>
        <v/>
      </c>
      <c r="W122" s="6" t="str">
        <f>IF($A122="","",IFERROR(VLOOKUP($V122,'Controlled Vocabulary'!$M$2:$N$18,2,FALSE),"Review the record."))</f>
        <v/>
      </c>
      <c r="X122" s="6" t="str">
        <f>IF($A122="","",IF($AF122="","",IF(COUNTIF($AF$2:$AF$201,$AF122)&gt;1,"DUPLICATE ACTIVE ASSIGNMENT","")))</f>
        <v/>
      </c>
      <c r="Y122" s="7"/>
      <c r="Z122" s="7"/>
      <c r="AA122" s="7"/>
      <c r="AB122" s="7"/>
      <c r="AC122" s="8"/>
      <c r="AD122" s="7"/>
      <c r="AE122" s="7"/>
      <c r="AF122" s="6" t="str">
        <f>IF($A122="","",IF(AND($B122="Active",$D122&lt;&gt;"",$H122&lt;&gt;""),$D122&amp;"|"&amp;$H122,""))</f>
        <v/>
      </c>
      <c r="AG122" s="6" t="str">
        <f>IF($A122="","",IF($Q122="Yes","ENTERPRISE",""))</f>
        <v/>
      </c>
      <c r="AH122" s="6" t="str">
        <f>IF($A122="","",IF(AND($J122&lt;&gt;"",$L122="Resolved",$R122="Yes"),"MARKET",""))</f>
        <v/>
      </c>
      <c r="AI122" s="6" t="str">
        <f>IF($A122="","",IF(AND($K122&lt;&gt;"",$S122="Yes"),"LOCATION",""))</f>
        <v/>
      </c>
      <c r="AJ122" s="6" t="str">
        <f>IF($A122="","",IF(OR($Q122="Unknown",AND($J122&lt;&gt;"",OR($L122="Unresolved",$R122="Unknown")),AND($K122&lt;&gt;"",$S122="Unknown")),"Yes","No"))</f>
        <v/>
      </c>
      <c r="AK122" s="6" t="str">
        <f>IF($A122="","",IF(OR($A122="",$B122="",$D122="",$E122="",$F122="",$G122="",$H122="",$I122="",$L122="",$N122="",$O122="",$P122="",$Q122="",$R122="",$S122="",$T122=""),"INVALID_REQUIRED_INPUT",IF(OR(AND($B122&lt;&gt;"Active",$B122&lt;&gt;"Superseded"),AND($F122&lt;&gt;"Commercial provider",$F122&lt;&gt;"Discovery intermediary",$F122&lt;&gt;"Reference entity"),AND($G122&lt;&gt;"Resolved",$G122&lt;&gt;"Unresolved"),AND($I122&lt;&gt;"Existing",$I122&lt;&gt;"Planned",$I122&lt;&gt;"Inactive"),AND($L122&lt;&gt;"Resolved",$L122&lt;&gt;"Unresolved",$L122&lt;&gt;"Not applicable"),AND($N122&lt;&gt;"Yes",$N122&lt;&gt;"No",$N122&lt;&gt;"Unknown"),AND($O122&lt;&gt;"Yes",$O122&lt;&gt;"No",$O122&lt;&gt;"Unknown"),AND($P122&lt;&gt;"Yes",$P122&lt;&gt;"No",$P122&lt;&gt;"Unknown"),AND($Q122&lt;&gt;"Yes",$Q122&lt;&gt;"No",$Q122&lt;&gt;"Unknown"),AND($R122&lt;&gt;"Yes",$R122&lt;&gt;"No",$R122&lt;&gt;"Unknown"),AND($S122&lt;&gt;"Yes",$S122&lt;&gt;"No",$S122&lt;&gt;"Unknown",$S122&lt;&gt;"Not applicable"),AND($T122&lt;&gt;"Yes",$T122&lt;&gt;"No"),AND($AA122&lt;&gt;"",$AA122&lt;&gt;"Organic",$AA122&lt;&gt;"Local pack / Maps",$AA122&lt;&gt;"Paid search",$AA122&lt;&gt;"Shopping",$AA122&lt;&gt;"AI answer",$AA122&lt;&gt;"Marketplace",$AA122&lt;&gt;"Directory",$AA122&lt;&gt;"Other")),"UNSUPPORTED_CONTROLLED_VALUE",IF(AND($B122="Active",$I122="Inactive"),"INVALID_SCOPE_COMBINATION",IF($X122="DUPLICATE ACTIVE ASSIGNMENT","INVALID_SCOPE_COMBINATION",IF(AND($L122="Not applicable",$R122&lt;&gt;"No"),"INVALID_SCOPE_COMBINATION",IF(AND($M122="No",$S122&lt;&gt;"Not applicable"),"INVALID_LOCATION_EVIDENCE",IF(AND($M122="Yes",$S122="Not applicable"),"INVALID_LOCATION_EVIDENCE",""))))))))</f>
        <v/>
      </c>
    </row>
    <row r="123" spans="1:37">
      <c r="A123" s="7"/>
      <c r="B123" s="7"/>
      <c r="C123" s="7"/>
      <c r="D123" s="7"/>
      <c r="E123" s="6" t="str">
        <f>IF($A123="","",IFERROR(INDEX('Competitor Register'!$B$2:$B$101,MATCH($D123,'Competitor Register'!$A$2:$A$101,0)),""))</f>
        <v/>
      </c>
      <c r="F123" s="6" t="str">
        <f>IF($A123="","",IFERROR(INDEX('Competitor Register'!$C$2:$C$101,MATCH($D123,'Competitor Register'!$A$2:$A$101,0)),""))</f>
        <v/>
      </c>
      <c r="G123" s="6" t="str">
        <f>IF($A123="","",IFERROR(INDEX('Competitor Register'!$D$2:$D$101,MATCH($D123,'Competitor Register'!$A$2:$A$101,0)),""))</f>
        <v/>
      </c>
      <c r="H123" s="7"/>
      <c r="I123" s="6" t="str">
        <f>IF($A123="","",IFERROR(INDEX('Market Location Map'!$B$2:$B$101,MATCH($H123,'Market Location Map'!$A$2:$A$101,0)),""))</f>
        <v/>
      </c>
      <c r="J123" s="6" t="str">
        <f>IF($A123="","",IFERROR(INDEX('Market Location Map'!$D$2:$D$101,MATCH($H123,'Market Location Map'!$A$2:$A$101,0)),""))</f>
        <v/>
      </c>
      <c r="K123" s="6" t="str">
        <f>IF($A123="","",IFERROR(INDEX('Market Location Map'!$I$2:$I$101,MATCH($H123,'Market Location Map'!$A$2:$A$101,0)),""))</f>
        <v/>
      </c>
      <c r="L123" s="6" t="str">
        <f>IF($A123="","",IFERROR(INDEX('Market Location Map'!$F$2:$F$101,MATCH($H123,'Market Location Map'!$A$2:$A$101,0)),""))</f>
        <v/>
      </c>
      <c r="M123" s="6" t="str">
        <f>IF($A123="","",IF($K123="","No","Yes"))</f>
        <v/>
      </c>
      <c r="N123" s="7"/>
      <c r="O123" s="7"/>
      <c r="P123" s="7"/>
      <c r="Q123" s="7"/>
      <c r="R123" s="7"/>
      <c r="S123" s="7"/>
      <c r="T123" s="7"/>
      <c r="U123" s="6" t="str">
        <f>IF($A123="","",IF($AK123&lt;&gt;"","INVALID INPUT",IF($G123="Unresolved","UNRESOLVED",IF(OR($F123="Discovery intermediary",$F123="Reference entity"),"CONTEXT / REFERENCE ONLY",IF(OR($N123="No",$O123="No"),"EXCLUDED",IF(OR($N123="Unknown",$O123="Unknown"),"UNRESOLVED",IF($P123="No","EXCLUDED",IF($P123="Unknown","UNRESOLVED",IF(AND($AG123&lt;&gt;"",$AH123&lt;&gt;"",$AI123&lt;&gt;""),"ENTERPRISE + MARKET + LOCATION",IF(AND($AG123&lt;&gt;"",$AH123&lt;&gt;""),"ENTERPRISE + MARKET",IF(AND($AG123&lt;&gt;"",$AI123&lt;&gt;""),"ENTERPRISE + LOCATION",IF(AND($AH123&lt;&gt;"",$AI123&lt;&gt;""),"MARKET + LOCATION",IF($AG123&lt;&gt;"","ENTERPRISE",IF($AH123&lt;&gt;"","MARKET",IF($AI123&lt;&gt;"","LOCATION",IF($L123="Unresolved","UNRESOLVED",IF($AJ123="Yes","UNRESOLVED",IF($T123="Yes","CONTEXT / REFERENCE ONLY","EXCLUDED"))))))))))))))))))</f>
        <v/>
      </c>
      <c r="V123" s="6" t="str">
        <f>IF($A123="","",IF($AK123&lt;&gt;"",$AK123,IF($G123="Unresolved","IDENTITY_BOUNDARY_UNRESOLVED",IF(OR($F123="Discovery intermediary",$F123="Reference entity"),"NON_COMMERCIAL_CONTEXT",IF(OR($N123="No",$O123="No"),"NO_COMMERCIAL_SUBSTITUTION",IF(OR($N123="Unknown",$O123="Unknown"),"SUBSTITUTION_EVIDENCE_MISSING",IF($P123="No","SERVICEABILITY_MISMATCH",IF($P123="Unknown","SERVICEABILITY_EVIDENCE_MISSING",IF(AND($U123&lt;&gt;"UNRESOLVED",$U123&lt;&gt;"EXCLUDED",$U123&lt;&gt;"CONTEXT / REFERENCE ONLY",$U123&lt;&gt;"INVALID INPUT",$AJ123="Yes"),"CONFIRMED_LAYER_WITH_OPEN_EVIDENCE",IF(AND($U123&lt;&gt;"UNRESOLVED",$U123&lt;&gt;"EXCLUDED",$U123&lt;&gt;"CONTEXT / REFERENCE ONLY",$U123&lt;&gt;"INVALID INPUT"),"CONFIRMED_LAYER_ASSIGNMENT",IF($L123="Unresolved","MARKET_BOUNDARY_UNRESOLVED",IF($AJ123="Yes","LAYER_EVIDENCE_MISSING",IF($T123="Yes","NO_LAYER_RELEVANCE_CONTEXT","NO_LAYER_RELEVANCE")))))))))))))</f>
        <v/>
      </c>
      <c r="W123" s="6" t="str">
        <f>IF($A123="","",IFERROR(VLOOKUP($V123,'Controlled Vocabulary'!$M$2:$N$18,2,FALSE),"Review the record."))</f>
        <v/>
      </c>
      <c r="X123" s="6" t="str">
        <f>IF($A123="","",IF($AF123="","",IF(COUNTIF($AF$2:$AF$201,$AF123)&gt;1,"DUPLICATE ACTIVE ASSIGNMENT","")))</f>
        <v/>
      </c>
      <c r="Y123" s="7"/>
      <c r="Z123" s="7"/>
      <c r="AA123" s="7"/>
      <c r="AB123" s="7"/>
      <c r="AC123" s="8"/>
      <c r="AD123" s="7"/>
      <c r="AE123" s="7"/>
      <c r="AF123" s="6" t="str">
        <f>IF($A123="","",IF(AND($B123="Active",$D123&lt;&gt;"",$H123&lt;&gt;""),$D123&amp;"|"&amp;$H123,""))</f>
        <v/>
      </c>
      <c r="AG123" s="6" t="str">
        <f>IF($A123="","",IF($Q123="Yes","ENTERPRISE",""))</f>
        <v/>
      </c>
      <c r="AH123" s="6" t="str">
        <f>IF($A123="","",IF(AND($J123&lt;&gt;"",$L123="Resolved",$R123="Yes"),"MARKET",""))</f>
        <v/>
      </c>
      <c r="AI123" s="6" t="str">
        <f>IF($A123="","",IF(AND($K123&lt;&gt;"",$S123="Yes"),"LOCATION",""))</f>
        <v/>
      </c>
      <c r="AJ123" s="6" t="str">
        <f>IF($A123="","",IF(OR($Q123="Unknown",AND($J123&lt;&gt;"",OR($L123="Unresolved",$R123="Unknown")),AND($K123&lt;&gt;"",$S123="Unknown")),"Yes","No"))</f>
        <v/>
      </c>
      <c r="AK123" s="6" t="str">
        <f>IF($A123="","",IF(OR($A123="",$B123="",$D123="",$E123="",$F123="",$G123="",$H123="",$I123="",$L123="",$N123="",$O123="",$P123="",$Q123="",$R123="",$S123="",$T123=""),"INVALID_REQUIRED_INPUT",IF(OR(AND($B123&lt;&gt;"Active",$B123&lt;&gt;"Superseded"),AND($F123&lt;&gt;"Commercial provider",$F123&lt;&gt;"Discovery intermediary",$F123&lt;&gt;"Reference entity"),AND($G123&lt;&gt;"Resolved",$G123&lt;&gt;"Unresolved"),AND($I123&lt;&gt;"Existing",$I123&lt;&gt;"Planned",$I123&lt;&gt;"Inactive"),AND($L123&lt;&gt;"Resolved",$L123&lt;&gt;"Unresolved",$L123&lt;&gt;"Not applicable"),AND($N123&lt;&gt;"Yes",$N123&lt;&gt;"No",$N123&lt;&gt;"Unknown"),AND($O123&lt;&gt;"Yes",$O123&lt;&gt;"No",$O123&lt;&gt;"Unknown"),AND($P123&lt;&gt;"Yes",$P123&lt;&gt;"No",$P123&lt;&gt;"Unknown"),AND($Q123&lt;&gt;"Yes",$Q123&lt;&gt;"No",$Q123&lt;&gt;"Unknown"),AND($R123&lt;&gt;"Yes",$R123&lt;&gt;"No",$R123&lt;&gt;"Unknown"),AND($S123&lt;&gt;"Yes",$S123&lt;&gt;"No",$S123&lt;&gt;"Unknown",$S123&lt;&gt;"Not applicable"),AND($T123&lt;&gt;"Yes",$T123&lt;&gt;"No"),AND($AA123&lt;&gt;"",$AA123&lt;&gt;"Organic",$AA123&lt;&gt;"Local pack / Maps",$AA123&lt;&gt;"Paid search",$AA123&lt;&gt;"Shopping",$AA123&lt;&gt;"AI answer",$AA123&lt;&gt;"Marketplace",$AA123&lt;&gt;"Directory",$AA123&lt;&gt;"Other")),"UNSUPPORTED_CONTROLLED_VALUE",IF(AND($B123="Active",$I123="Inactive"),"INVALID_SCOPE_COMBINATION",IF($X123="DUPLICATE ACTIVE ASSIGNMENT","INVALID_SCOPE_COMBINATION",IF(AND($L123="Not applicable",$R123&lt;&gt;"No"),"INVALID_SCOPE_COMBINATION",IF(AND($M123="No",$S123&lt;&gt;"Not applicable"),"INVALID_LOCATION_EVIDENCE",IF(AND($M123="Yes",$S123="Not applicable"),"INVALID_LOCATION_EVIDENCE",""))))))))</f>
        <v/>
      </c>
    </row>
    <row r="124" spans="1:37">
      <c r="A124" s="7"/>
      <c r="B124" s="7"/>
      <c r="C124" s="7"/>
      <c r="D124" s="7"/>
      <c r="E124" s="6" t="str">
        <f>IF($A124="","",IFERROR(INDEX('Competitor Register'!$B$2:$B$101,MATCH($D124,'Competitor Register'!$A$2:$A$101,0)),""))</f>
        <v/>
      </c>
      <c r="F124" s="6" t="str">
        <f>IF($A124="","",IFERROR(INDEX('Competitor Register'!$C$2:$C$101,MATCH($D124,'Competitor Register'!$A$2:$A$101,0)),""))</f>
        <v/>
      </c>
      <c r="G124" s="6" t="str">
        <f>IF($A124="","",IFERROR(INDEX('Competitor Register'!$D$2:$D$101,MATCH($D124,'Competitor Register'!$A$2:$A$101,0)),""))</f>
        <v/>
      </c>
      <c r="H124" s="7"/>
      <c r="I124" s="6" t="str">
        <f>IF($A124="","",IFERROR(INDEX('Market Location Map'!$B$2:$B$101,MATCH($H124,'Market Location Map'!$A$2:$A$101,0)),""))</f>
        <v/>
      </c>
      <c r="J124" s="6" t="str">
        <f>IF($A124="","",IFERROR(INDEX('Market Location Map'!$D$2:$D$101,MATCH($H124,'Market Location Map'!$A$2:$A$101,0)),""))</f>
        <v/>
      </c>
      <c r="K124" s="6" t="str">
        <f>IF($A124="","",IFERROR(INDEX('Market Location Map'!$I$2:$I$101,MATCH($H124,'Market Location Map'!$A$2:$A$101,0)),""))</f>
        <v/>
      </c>
      <c r="L124" s="6" t="str">
        <f>IF($A124="","",IFERROR(INDEX('Market Location Map'!$F$2:$F$101,MATCH($H124,'Market Location Map'!$A$2:$A$101,0)),""))</f>
        <v/>
      </c>
      <c r="M124" s="6" t="str">
        <f>IF($A124="","",IF($K124="","No","Yes"))</f>
        <v/>
      </c>
      <c r="N124" s="7"/>
      <c r="O124" s="7"/>
      <c r="P124" s="7"/>
      <c r="Q124" s="7"/>
      <c r="R124" s="7"/>
      <c r="S124" s="7"/>
      <c r="T124" s="7"/>
      <c r="U124" s="6" t="str">
        <f>IF($A124="","",IF($AK124&lt;&gt;"","INVALID INPUT",IF($G124="Unresolved","UNRESOLVED",IF(OR($F124="Discovery intermediary",$F124="Reference entity"),"CONTEXT / REFERENCE ONLY",IF(OR($N124="No",$O124="No"),"EXCLUDED",IF(OR($N124="Unknown",$O124="Unknown"),"UNRESOLVED",IF($P124="No","EXCLUDED",IF($P124="Unknown","UNRESOLVED",IF(AND($AG124&lt;&gt;"",$AH124&lt;&gt;"",$AI124&lt;&gt;""),"ENTERPRISE + MARKET + LOCATION",IF(AND($AG124&lt;&gt;"",$AH124&lt;&gt;""),"ENTERPRISE + MARKET",IF(AND($AG124&lt;&gt;"",$AI124&lt;&gt;""),"ENTERPRISE + LOCATION",IF(AND($AH124&lt;&gt;"",$AI124&lt;&gt;""),"MARKET + LOCATION",IF($AG124&lt;&gt;"","ENTERPRISE",IF($AH124&lt;&gt;"","MARKET",IF($AI124&lt;&gt;"","LOCATION",IF($L124="Unresolved","UNRESOLVED",IF($AJ124="Yes","UNRESOLVED",IF($T124="Yes","CONTEXT / REFERENCE ONLY","EXCLUDED"))))))))))))))))))</f>
        <v/>
      </c>
      <c r="V124" s="6" t="str">
        <f>IF($A124="","",IF($AK124&lt;&gt;"",$AK124,IF($G124="Unresolved","IDENTITY_BOUNDARY_UNRESOLVED",IF(OR($F124="Discovery intermediary",$F124="Reference entity"),"NON_COMMERCIAL_CONTEXT",IF(OR($N124="No",$O124="No"),"NO_COMMERCIAL_SUBSTITUTION",IF(OR($N124="Unknown",$O124="Unknown"),"SUBSTITUTION_EVIDENCE_MISSING",IF($P124="No","SERVICEABILITY_MISMATCH",IF($P124="Unknown","SERVICEABILITY_EVIDENCE_MISSING",IF(AND($U124&lt;&gt;"UNRESOLVED",$U124&lt;&gt;"EXCLUDED",$U124&lt;&gt;"CONTEXT / REFERENCE ONLY",$U124&lt;&gt;"INVALID INPUT",$AJ124="Yes"),"CONFIRMED_LAYER_WITH_OPEN_EVIDENCE",IF(AND($U124&lt;&gt;"UNRESOLVED",$U124&lt;&gt;"EXCLUDED",$U124&lt;&gt;"CONTEXT / REFERENCE ONLY",$U124&lt;&gt;"INVALID INPUT"),"CONFIRMED_LAYER_ASSIGNMENT",IF($L124="Unresolved","MARKET_BOUNDARY_UNRESOLVED",IF($AJ124="Yes","LAYER_EVIDENCE_MISSING",IF($T124="Yes","NO_LAYER_RELEVANCE_CONTEXT","NO_LAYER_RELEVANCE")))))))))))))</f>
        <v/>
      </c>
      <c r="W124" s="6" t="str">
        <f>IF($A124="","",IFERROR(VLOOKUP($V124,'Controlled Vocabulary'!$M$2:$N$18,2,FALSE),"Review the record."))</f>
        <v/>
      </c>
      <c r="X124" s="6" t="str">
        <f>IF($A124="","",IF($AF124="","",IF(COUNTIF($AF$2:$AF$201,$AF124)&gt;1,"DUPLICATE ACTIVE ASSIGNMENT","")))</f>
        <v/>
      </c>
      <c r="Y124" s="7"/>
      <c r="Z124" s="7"/>
      <c r="AA124" s="7"/>
      <c r="AB124" s="7"/>
      <c r="AC124" s="8"/>
      <c r="AD124" s="7"/>
      <c r="AE124" s="7"/>
      <c r="AF124" s="6" t="str">
        <f>IF($A124="","",IF(AND($B124="Active",$D124&lt;&gt;"",$H124&lt;&gt;""),$D124&amp;"|"&amp;$H124,""))</f>
        <v/>
      </c>
      <c r="AG124" s="6" t="str">
        <f>IF($A124="","",IF($Q124="Yes","ENTERPRISE",""))</f>
        <v/>
      </c>
      <c r="AH124" s="6" t="str">
        <f>IF($A124="","",IF(AND($J124&lt;&gt;"",$L124="Resolved",$R124="Yes"),"MARKET",""))</f>
        <v/>
      </c>
      <c r="AI124" s="6" t="str">
        <f>IF($A124="","",IF(AND($K124&lt;&gt;"",$S124="Yes"),"LOCATION",""))</f>
        <v/>
      </c>
      <c r="AJ124" s="6" t="str">
        <f>IF($A124="","",IF(OR($Q124="Unknown",AND($J124&lt;&gt;"",OR($L124="Unresolved",$R124="Unknown")),AND($K124&lt;&gt;"",$S124="Unknown")),"Yes","No"))</f>
        <v/>
      </c>
      <c r="AK124" s="6" t="str">
        <f>IF($A124="","",IF(OR($A124="",$B124="",$D124="",$E124="",$F124="",$G124="",$H124="",$I124="",$L124="",$N124="",$O124="",$P124="",$Q124="",$R124="",$S124="",$T124=""),"INVALID_REQUIRED_INPUT",IF(OR(AND($B124&lt;&gt;"Active",$B124&lt;&gt;"Superseded"),AND($F124&lt;&gt;"Commercial provider",$F124&lt;&gt;"Discovery intermediary",$F124&lt;&gt;"Reference entity"),AND($G124&lt;&gt;"Resolved",$G124&lt;&gt;"Unresolved"),AND($I124&lt;&gt;"Existing",$I124&lt;&gt;"Planned",$I124&lt;&gt;"Inactive"),AND($L124&lt;&gt;"Resolved",$L124&lt;&gt;"Unresolved",$L124&lt;&gt;"Not applicable"),AND($N124&lt;&gt;"Yes",$N124&lt;&gt;"No",$N124&lt;&gt;"Unknown"),AND($O124&lt;&gt;"Yes",$O124&lt;&gt;"No",$O124&lt;&gt;"Unknown"),AND($P124&lt;&gt;"Yes",$P124&lt;&gt;"No",$P124&lt;&gt;"Unknown"),AND($Q124&lt;&gt;"Yes",$Q124&lt;&gt;"No",$Q124&lt;&gt;"Unknown"),AND($R124&lt;&gt;"Yes",$R124&lt;&gt;"No",$R124&lt;&gt;"Unknown"),AND($S124&lt;&gt;"Yes",$S124&lt;&gt;"No",$S124&lt;&gt;"Unknown",$S124&lt;&gt;"Not applicable"),AND($T124&lt;&gt;"Yes",$T124&lt;&gt;"No"),AND($AA124&lt;&gt;"",$AA124&lt;&gt;"Organic",$AA124&lt;&gt;"Local pack / Maps",$AA124&lt;&gt;"Paid search",$AA124&lt;&gt;"Shopping",$AA124&lt;&gt;"AI answer",$AA124&lt;&gt;"Marketplace",$AA124&lt;&gt;"Directory",$AA124&lt;&gt;"Other")),"UNSUPPORTED_CONTROLLED_VALUE",IF(AND($B124="Active",$I124="Inactive"),"INVALID_SCOPE_COMBINATION",IF($X124="DUPLICATE ACTIVE ASSIGNMENT","INVALID_SCOPE_COMBINATION",IF(AND($L124="Not applicable",$R124&lt;&gt;"No"),"INVALID_SCOPE_COMBINATION",IF(AND($M124="No",$S124&lt;&gt;"Not applicable"),"INVALID_LOCATION_EVIDENCE",IF(AND($M124="Yes",$S124="Not applicable"),"INVALID_LOCATION_EVIDENCE",""))))))))</f>
        <v/>
      </c>
    </row>
    <row r="125" spans="1:37">
      <c r="A125" s="7"/>
      <c r="B125" s="7"/>
      <c r="C125" s="7"/>
      <c r="D125" s="7"/>
      <c r="E125" s="6" t="str">
        <f>IF($A125="","",IFERROR(INDEX('Competitor Register'!$B$2:$B$101,MATCH($D125,'Competitor Register'!$A$2:$A$101,0)),""))</f>
        <v/>
      </c>
      <c r="F125" s="6" t="str">
        <f>IF($A125="","",IFERROR(INDEX('Competitor Register'!$C$2:$C$101,MATCH($D125,'Competitor Register'!$A$2:$A$101,0)),""))</f>
        <v/>
      </c>
      <c r="G125" s="6" t="str">
        <f>IF($A125="","",IFERROR(INDEX('Competitor Register'!$D$2:$D$101,MATCH($D125,'Competitor Register'!$A$2:$A$101,0)),""))</f>
        <v/>
      </c>
      <c r="H125" s="7"/>
      <c r="I125" s="6" t="str">
        <f>IF($A125="","",IFERROR(INDEX('Market Location Map'!$B$2:$B$101,MATCH($H125,'Market Location Map'!$A$2:$A$101,0)),""))</f>
        <v/>
      </c>
      <c r="J125" s="6" t="str">
        <f>IF($A125="","",IFERROR(INDEX('Market Location Map'!$D$2:$D$101,MATCH($H125,'Market Location Map'!$A$2:$A$101,0)),""))</f>
        <v/>
      </c>
      <c r="K125" s="6" t="str">
        <f>IF($A125="","",IFERROR(INDEX('Market Location Map'!$I$2:$I$101,MATCH($H125,'Market Location Map'!$A$2:$A$101,0)),""))</f>
        <v/>
      </c>
      <c r="L125" s="6" t="str">
        <f>IF($A125="","",IFERROR(INDEX('Market Location Map'!$F$2:$F$101,MATCH($H125,'Market Location Map'!$A$2:$A$101,0)),""))</f>
        <v/>
      </c>
      <c r="M125" s="6" t="str">
        <f>IF($A125="","",IF($K125="","No","Yes"))</f>
        <v/>
      </c>
      <c r="N125" s="7"/>
      <c r="O125" s="7"/>
      <c r="P125" s="7"/>
      <c r="Q125" s="7"/>
      <c r="R125" s="7"/>
      <c r="S125" s="7"/>
      <c r="T125" s="7"/>
      <c r="U125" s="6" t="str">
        <f>IF($A125="","",IF($AK125&lt;&gt;"","INVALID INPUT",IF($G125="Unresolved","UNRESOLVED",IF(OR($F125="Discovery intermediary",$F125="Reference entity"),"CONTEXT / REFERENCE ONLY",IF(OR($N125="No",$O125="No"),"EXCLUDED",IF(OR($N125="Unknown",$O125="Unknown"),"UNRESOLVED",IF($P125="No","EXCLUDED",IF($P125="Unknown","UNRESOLVED",IF(AND($AG125&lt;&gt;"",$AH125&lt;&gt;"",$AI125&lt;&gt;""),"ENTERPRISE + MARKET + LOCATION",IF(AND($AG125&lt;&gt;"",$AH125&lt;&gt;""),"ENTERPRISE + MARKET",IF(AND($AG125&lt;&gt;"",$AI125&lt;&gt;""),"ENTERPRISE + LOCATION",IF(AND($AH125&lt;&gt;"",$AI125&lt;&gt;""),"MARKET + LOCATION",IF($AG125&lt;&gt;"","ENTERPRISE",IF($AH125&lt;&gt;"","MARKET",IF($AI125&lt;&gt;"","LOCATION",IF($L125="Unresolved","UNRESOLVED",IF($AJ125="Yes","UNRESOLVED",IF($T125="Yes","CONTEXT / REFERENCE ONLY","EXCLUDED"))))))))))))))))))</f>
        <v/>
      </c>
      <c r="V125" s="6" t="str">
        <f>IF($A125="","",IF($AK125&lt;&gt;"",$AK125,IF($G125="Unresolved","IDENTITY_BOUNDARY_UNRESOLVED",IF(OR($F125="Discovery intermediary",$F125="Reference entity"),"NON_COMMERCIAL_CONTEXT",IF(OR($N125="No",$O125="No"),"NO_COMMERCIAL_SUBSTITUTION",IF(OR($N125="Unknown",$O125="Unknown"),"SUBSTITUTION_EVIDENCE_MISSING",IF($P125="No","SERVICEABILITY_MISMATCH",IF($P125="Unknown","SERVICEABILITY_EVIDENCE_MISSING",IF(AND($U125&lt;&gt;"UNRESOLVED",$U125&lt;&gt;"EXCLUDED",$U125&lt;&gt;"CONTEXT / REFERENCE ONLY",$U125&lt;&gt;"INVALID INPUT",$AJ125="Yes"),"CONFIRMED_LAYER_WITH_OPEN_EVIDENCE",IF(AND($U125&lt;&gt;"UNRESOLVED",$U125&lt;&gt;"EXCLUDED",$U125&lt;&gt;"CONTEXT / REFERENCE ONLY",$U125&lt;&gt;"INVALID INPUT"),"CONFIRMED_LAYER_ASSIGNMENT",IF($L125="Unresolved","MARKET_BOUNDARY_UNRESOLVED",IF($AJ125="Yes","LAYER_EVIDENCE_MISSING",IF($T125="Yes","NO_LAYER_RELEVANCE_CONTEXT","NO_LAYER_RELEVANCE")))))))))))))</f>
        <v/>
      </c>
      <c r="W125" s="6" t="str">
        <f>IF($A125="","",IFERROR(VLOOKUP($V125,'Controlled Vocabulary'!$M$2:$N$18,2,FALSE),"Review the record."))</f>
        <v/>
      </c>
      <c r="X125" s="6" t="str">
        <f>IF($A125="","",IF($AF125="","",IF(COUNTIF($AF$2:$AF$201,$AF125)&gt;1,"DUPLICATE ACTIVE ASSIGNMENT","")))</f>
        <v/>
      </c>
      <c r="Y125" s="7"/>
      <c r="Z125" s="7"/>
      <c r="AA125" s="7"/>
      <c r="AB125" s="7"/>
      <c r="AC125" s="8"/>
      <c r="AD125" s="7"/>
      <c r="AE125" s="7"/>
      <c r="AF125" s="6" t="str">
        <f>IF($A125="","",IF(AND($B125="Active",$D125&lt;&gt;"",$H125&lt;&gt;""),$D125&amp;"|"&amp;$H125,""))</f>
        <v/>
      </c>
      <c r="AG125" s="6" t="str">
        <f>IF($A125="","",IF($Q125="Yes","ENTERPRISE",""))</f>
        <v/>
      </c>
      <c r="AH125" s="6" t="str">
        <f>IF($A125="","",IF(AND($J125&lt;&gt;"",$L125="Resolved",$R125="Yes"),"MARKET",""))</f>
        <v/>
      </c>
      <c r="AI125" s="6" t="str">
        <f>IF($A125="","",IF(AND($K125&lt;&gt;"",$S125="Yes"),"LOCATION",""))</f>
        <v/>
      </c>
      <c r="AJ125" s="6" t="str">
        <f>IF($A125="","",IF(OR($Q125="Unknown",AND($J125&lt;&gt;"",OR($L125="Unresolved",$R125="Unknown")),AND($K125&lt;&gt;"",$S125="Unknown")),"Yes","No"))</f>
        <v/>
      </c>
      <c r="AK125" s="6" t="str">
        <f>IF($A125="","",IF(OR($A125="",$B125="",$D125="",$E125="",$F125="",$G125="",$H125="",$I125="",$L125="",$N125="",$O125="",$P125="",$Q125="",$R125="",$S125="",$T125=""),"INVALID_REQUIRED_INPUT",IF(OR(AND($B125&lt;&gt;"Active",$B125&lt;&gt;"Superseded"),AND($F125&lt;&gt;"Commercial provider",$F125&lt;&gt;"Discovery intermediary",$F125&lt;&gt;"Reference entity"),AND($G125&lt;&gt;"Resolved",$G125&lt;&gt;"Unresolved"),AND($I125&lt;&gt;"Existing",$I125&lt;&gt;"Planned",$I125&lt;&gt;"Inactive"),AND($L125&lt;&gt;"Resolved",$L125&lt;&gt;"Unresolved",$L125&lt;&gt;"Not applicable"),AND($N125&lt;&gt;"Yes",$N125&lt;&gt;"No",$N125&lt;&gt;"Unknown"),AND($O125&lt;&gt;"Yes",$O125&lt;&gt;"No",$O125&lt;&gt;"Unknown"),AND($P125&lt;&gt;"Yes",$P125&lt;&gt;"No",$P125&lt;&gt;"Unknown"),AND($Q125&lt;&gt;"Yes",$Q125&lt;&gt;"No",$Q125&lt;&gt;"Unknown"),AND($R125&lt;&gt;"Yes",$R125&lt;&gt;"No",$R125&lt;&gt;"Unknown"),AND($S125&lt;&gt;"Yes",$S125&lt;&gt;"No",$S125&lt;&gt;"Unknown",$S125&lt;&gt;"Not applicable"),AND($T125&lt;&gt;"Yes",$T125&lt;&gt;"No"),AND($AA125&lt;&gt;"",$AA125&lt;&gt;"Organic",$AA125&lt;&gt;"Local pack / Maps",$AA125&lt;&gt;"Paid search",$AA125&lt;&gt;"Shopping",$AA125&lt;&gt;"AI answer",$AA125&lt;&gt;"Marketplace",$AA125&lt;&gt;"Directory",$AA125&lt;&gt;"Other")),"UNSUPPORTED_CONTROLLED_VALUE",IF(AND($B125="Active",$I125="Inactive"),"INVALID_SCOPE_COMBINATION",IF($X125="DUPLICATE ACTIVE ASSIGNMENT","INVALID_SCOPE_COMBINATION",IF(AND($L125="Not applicable",$R125&lt;&gt;"No"),"INVALID_SCOPE_COMBINATION",IF(AND($M125="No",$S125&lt;&gt;"Not applicable"),"INVALID_LOCATION_EVIDENCE",IF(AND($M125="Yes",$S125="Not applicable"),"INVALID_LOCATION_EVIDENCE",""))))))))</f>
        <v/>
      </c>
    </row>
    <row r="126" spans="1:37">
      <c r="A126" s="7"/>
      <c r="B126" s="7"/>
      <c r="C126" s="7"/>
      <c r="D126" s="7"/>
      <c r="E126" s="6" t="str">
        <f>IF($A126="","",IFERROR(INDEX('Competitor Register'!$B$2:$B$101,MATCH($D126,'Competitor Register'!$A$2:$A$101,0)),""))</f>
        <v/>
      </c>
      <c r="F126" s="6" t="str">
        <f>IF($A126="","",IFERROR(INDEX('Competitor Register'!$C$2:$C$101,MATCH($D126,'Competitor Register'!$A$2:$A$101,0)),""))</f>
        <v/>
      </c>
      <c r="G126" s="6" t="str">
        <f>IF($A126="","",IFERROR(INDEX('Competitor Register'!$D$2:$D$101,MATCH($D126,'Competitor Register'!$A$2:$A$101,0)),""))</f>
        <v/>
      </c>
      <c r="H126" s="7"/>
      <c r="I126" s="6" t="str">
        <f>IF($A126="","",IFERROR(INDEX('Market Location Map'!$B$2:$B$101,MATCH($H126,'Market Location Map'!$A$2:$A$101,0)),""))</f>
        <v/>
      </c>
      <c r="J126" s="6" t="str">
        <f>IF($A126="","",IFERROR(INDEX('Market Location Map'!$D$2:$D$101,MATCH($H126,'Market Location Map'!$A$2:$A$101,0)),""))</f>
        <v/>
      </c>
      <c r="K126" s="6" t="str">
        <f>IF($A126="","",IFERROR(INDEX('Market Location Map'!$I$2:$I$101,MATCH($H126,'Market Location Map'!$A$2:$A$101,0)),""))</f>
        <v/>
      </c>
      <c r="L126" s="6" t="str">
        <f>IF($A126="","",IFERROR(INDEX('Market Location Map'!$F$2:$F$101,MATCH($H126,'Market Location Map'!$A$2:$A$101,0)),""))</f>
        <v/>
      </c>
      <c r="M126" s="6" t="str">
        <f>IF($A126="","",IF($K126="","No","Yes"))</f>
        <v/>
      </c>
      <c r="N126" s="7"/>
      <c r="O126" s="7"/>
      <c r="P126" s="7"/>
      <c r="Q126" s="7"/>
      <c r="R126" s="7"/>
      <c r="S126" s="7"/>
      <c r="T126" s="7"/>
      <c r="U126" s="6" t="str">
        <f>IF($A126="","",IF($AK126&lt;&gt;"","INVALID INPUT",IF($G126="Unresolved","UNRESOLVED",IF(OR($F126="Discovery intermediary",$F126="Reference entity"),"CONTEXT / REFERENCE ONLY",IF(OR($N126="No",$O126="No"),"EXCLUDED",IF(OR($N126="Unknown",$O126="Unknown"),"UNRESOLVED",IF($P126="No","EXCLUDED",IF($P126="Unknown","UNRESOLVED",IF(AND($AG126&lt;&gt;"",$AH126&lt;&gt;"",$AI126&lt;&gt;""),"ENTERPRISE + MARKET + LOCATION",IF(AND($AG126&lt;&gt;"",$AH126&lt;&gt;""),"ENTERPRISE + MARKET",IF(AND($AG126&lt;&gt;"",$AI126&lt;&gt;""),"ENTERPRISE + LOCATION",IF(AND($AH126&lt;&gt;"",$AI126&lt;&gt;""),"MARKET + LOCATION",IF($AG126&lt;&gt;"","ENTERPRISE",IF($AH126&lt;&gt;"","MARKET",IF($AI126&lt;&gt;"","LOCATION",IF($L126="Unresolved","UNRESOLVED",IF($AJ126="Yes","UNRESOLVED",IF($T126="Yes","CONTEXT / REFERENCE ONLY","EXCLUDED"))))))))))))))))))</f>
        <v/>
      </c>
      <c r="V126" s="6" t="str">
        <f>IF($A126="","",IF($AK126&lt;&gt;"",$AK126,IF($G126="Unresolved","IDENTITY_BOUNDARY_UNRESOLVED",IF(OR($F126="Discovery intermediary",$F126="Reference entity"),"NON_COMMERCIAL_CONTEXT",IF(OR($N126="No",$O126="No"),"NO_COMMERCIAL_SUBSTITUTION",IF(OR($N126="Unknown",$O126="Unknown"),"SUBSTITUTION_EVIDENCE_MISSING",IF($P126="No","SERVICEABILITY_MISMATCH",IF($P126="Unknown","SERVICEABILITY_EVIDENCE_MISSING",IF(AND($U126&lt;&gt;"UNRESOLVED",$U126&lt;&gt;"EXCLUDED",$U126&lt;&gt;"CONTEXT / REFERENCE ONLY",$U126&lt;&gt;"INVALID INPUT",$AJ126="Yes"),"CONFIRMED_LAYER_WITH_OPEN_EVIDENCE",IF(AND($U126&lt;&gt;"UNRESOLVED",$U126&lt;&gt;"EXCLUDED",$U126&lt;&gt;"CONTEXT / REFERENCE ONLY",$U126&lt;&gt;"INVALID INPUT"),"CONFIRMED_LAYER_ASSIGNMENT",IF($L126="Unresolved","MARKET_BOUNDARY_UNRESOLVED",IF($AJ126="Yes","LAYER_EVIDENCE_MISSING",IF($T126="Yes","NO_LAYER_RELEVANCE_CONTEXT","NO_LAYER_RELEVANCE")))))))))))))</f>
        <v/>
      </c>
      <c r="W126" s="6" t="str">
        <f>IF($A126="","",IFERROR(VLOOKUP($V126,'Controlled Vocabulary'!$M$2:$N$18,2,FALSE),"Review the record."))</f>
        <v/>
      </c>
      <c r="X126" s="6" t="str">
        <f>IF($A126="","",IF($AF126="","",IF(COUNTIF($AF$2:$AF$201,$AF126)&gt;1,"DUPLICATE ACTIVE ASSIGNMENT","")))</f>
        <v/>
      </c>
      <c r="Y126" s="7"/>
      <c r="Z126" s="7"/>
      <c r="AA126" s="7"/>
      <c r="AB126" s="7"/>
      <c r="AC126" s="8"/>
      <c r="AD126" s="7"/>
      <c r="AE126" s="7"/>
      <c r="AF126" s="6" t="str">
        <f>IF($A126="","",IF(AND($B126="Active",$D126&lt;&gt;"",$H126&lt;&gt;""),$D126&amp;"|"&amp;$H126,""))</f>
        <v/>
      </c>
      <c r="AG126" s="6" t="str">
        <f>IF($A126="","",IF($Q126="Yes","ENTERPRISE",""))</f>
        <v/>
      </c>
      <c r="AH126" s="6" t="str">
        <f>IF($A126="","",IF(AND($J126&lt;&gt;"",$L126="Resolved",$R126="Yes"),"MARKET",""))</f>
        <v/>
      </c>
      <c r="AI126" s="6" t="str">
        <f>IF($A126="","",IF(AND($K126&lt;&gt;"",$S126="Yes"),"LOCATION",""))</f>
        <v/>
      </c>
      <c r="AJ126" s="6" t="str">
        <f>IF($A126="","",IF(OR($Q126="Unknown",AND($J126&lt;&gt;"",OR($L126="Unresolved",$R126="Unknown")),AND($K126&lt;&gt;"",$S126="Unknown")),"Yes","No"))</f>
        <v/>
      </c>
      <c r="AK126" s="6" t="str">
        <f>IF($A126="","",IF(OR($A126="",$B126="",$D126="",$E126="",$F126="",$G126="",$H126="",$I126="",$L126="",$N126="",$O126="",$P126="",$Q126="",$R126="",$S126="",$T126=""),"INVALID_REQUIRED_INPUT",IF(OR(AND($B126&lt;&gt;"Active",$B126&lt;&gt;"Superseded"),AND($F126&lt;&gt;"Commercial provider",$F126&lt;&gt;"Discovery intermediary",$F126&lt;&gt;"Reference entity"),AND($G126&lt;&gt;"Resolved",$G126&lt;&gt;"Unresolved"),AND($I126&lt;&gt;"Existing",$I126&lt;&gt;"Planned",$I126&lt;&gt;"Inactive"),AND($L126&lt;&gt;"Resolved",$L126&lt;&gt;"Unresolved",$L126&lt;&gt;"Not applicable"),AND($N126&lt;&gt;"Yes",$N126&lt;&gt;"No",$N126&lt;&gt;"Unknown"),AND($O126&lt;&gt;"Yes",$O126&lt;&gt;"No",$O126&lt;&gt;"Unknown"),AND($P126&lt;&gt;"Yes",$P126&lt;&gt;"No",$P126&lt;&gt;"Unknown"),AND($Q126&lt;&gt;"Yes",$Q126&lt;&gt;"No",$Q126&lt;&gt;"Unknown"),AND($R126&lt;&gt;"Yes",$R126&lt;&gt;"No",$R126&lt;&gt;"Unknown"),AND($S126&lt;&gt;"Yes",$S126&lt;&gt;"No",$S126&lt;&gt;"Unknown",$S126&lt;&gt;"Not applicable"),AND($T126&lt;&gt;"Yes",$T126&lt;&gt;"No"),AND($AA126&lt;&gt;"",$AA126&lt;&gt;"Organic",$AA126&lt;&gt;"Local pack / Maps",$AA126&lt;&gt;"Paid search",$AA126&lt;&gt;"Shopping",$AA126&lt;&gt;"AI answer",$AA126&lt;&gt;"Marketplace",$AA126&lt;&gt;"Directory",$AA126&lt;&gt;"Other")),"UNSUPPORTED_CONTROLLED_VALUE",IF(AND($B126="Active",$I126="Inactive"),"INVALID_SCOPE_COMBINATION",IF($X126="DUPLICATE ACTIVE ASSIGNMENT","INVALID_SCOPE_COMBINATION",IF(AND($L126="Not applicable",$R126&lt;&gt;"No"),"INVALID_SCOPE_COMBINATION",IF(AND($M126="No",$S126&lt;&gt;"Not applicable"),"INVALID_LOCATION_EVIDENCE",IF(AND($M126="Yes",$S126="Not applicable"),"INVALID_LOCATION_EVIDENCE",""))))))))</f>
        <v/>
      </c>
    </row>
    <row r="127" spans="1:37">
      <c r="A127" s="7"/>
      <c r="B127" s="7"/>
      <c r="C127" s="7"/>
      <c r="D127" s="7"/>
      <c r="E127" s="6" t="str">
        <f>IF($A127="","",IFERROR(INDEX('Competitor Register'!$B$2:$B$101,MATCH($D127,'Competitor Register'!$A$2:$A$101,0)),""))</f>
        <v/>
      </c>
      <c r="F127" s="6" t="str">
        <f>IF($A127="","",IFERROR(INDEX('Competitor Register'!$C$2:$C$101,MATCH($D127,'Competitor Register'!$A$2:$A$101,0)),""))</f>
        <v/>
      </c>
      <c r="G127" s="6" t="str">
        <f>IF($A127="","",IFERROR(INDEX('Competitor Register'!$D$2:$D$101,MATCH($D127,'Competitor Register'!$A$2:$A$101,0)),""))</f>
        <v/>
      </c>
      <c r="H127" s="7"/>
      <c r="I127" s="6" t="str">
        <f>IF($A127="","",IFERROR(INDEX('Market Location Map'!$B$2:$B$101,MATCH($H127,'Market Location Map'!$A$2:$A$101,0)),""))</f>
        <v/>
      </c>
      <c r="J127" s="6" t="str">
        <f>IF($A127="","",IFERROR(INDEX('Market Location Map'!$D$2:$D$101,MATCH($H127,'Market Location Map'!$A$2:$A$101,0)),""))</f>
        <v/>
      </c>
      <c r="K127" s="6" t="str">
        <f>IF($A127="","",IFERROR(INDEX('Market Location Map'!$I$2:$I$101,MATCH($H127,'Market Location Map'!$A$2:$A$101,0)),""))</f>
        <v/>
      </c>
      <c r="L127" s="6" t="str">
        <f>IF($A127="","",IFERROR(INDEX('Market Location Map'!$F$2:$F$101,MATCH($H127,'Market Location Map'!$A$2:$A$101,0)),""))</f>
        <v/>
      </c>
      <c r="M127" s="6" t="str">
        <f>IF($A127="","",IF($K127="","No","Yes"))</f>
        <v/>
      </c>
      <c r="N127" s="7"/>
      <c r="O127" s="7"/>
      <c r="P127" s="7"/>
      <c r="Q127" s="7"/>
      <c r="R127" s="7"/>
      <c r="S127" s="7"/>
      <c r="T127" s="7"/>
      <c r="U127" s="6" t="str">
        <f>IF($A127="","",IF($AK127&lt;&gt;"","INVALID INPUT",IF($G127="Unresolved","UNRESOLVED",IF(OR($F127="Discovery intermediary",$F127="Reference entity"),"CONTEXT / REFERENCE ONLY",IF(OR($N127="No",$O127="No"),"EXCLUDED",IF(OR($N127="Unknown",$O127="Unknown"),"UNRESOLVED",IF($P127="No","EXCLUDED",IF($P127="Unknown","UNRESOLVED",IF(AND($AG127&lt;&gt;"",$AH127&lt;&gt;"",$AI127&lt;&gt;""),"ENTERPRISE + MARKET + LOCATION",IF(AND($AG127&lt;&gt;"",$AH127&lt;&gt;""),"ENTERPRISE + MARKET",IF(AND($AG127&lt;&gt;"",$AI127&lt;&gt;""),"ENTERPRISE + LOCATION",IF(AND($AH127&lt;&gt;"",$AI127&lt;&gt;""),"MARKET + LOCATION",IF($AG127&lt;&gt;"","ENTERPRISE",IF($AH127&lt;&gt;"","MARKET",IF($AI127&lt;&gt;"","LOCATION",IF($L127="Unresolved","UNRESOLVED",IF($AJ127="Yes","UNRESOLVED",IF($T127="Yes","CONTEXT / REFERENCE ONLY","EXCLUDED"))))))))))))))))))</f>
        <v/>
      </c>
      <c r="V127" s="6" t="str">
        <f>IF($A127="","",IF($AK127&lt;&gt;"",$AK127,IF($G127="Unresolved","IDENTITY_BOUNDARY_UNRESOLVED",IF(OR($F127="Discovery intermediary",$F127="Reference entity"),"NON_COMMERCIAL_CONTEXT",IF(OR($N127="No",$O127="No"),"NO_COMMERCIAL_SUBSTITUTION",IF(OR($N127="Unknown",$O127="Unknown"),"SUBSTITUTION_EVIDENCE_MISSING",IF($P127="No","SERVICEABILITY_MISMATCH",IF($P127="Unknown","SERVICEABILITY_EVIDENCE_MISSING",IF(AND($U127&lt;&gt;"UNRESOLVED",$U127&lt;&gt;"EXCLUDED",$U127&lt;&gt;"CONTEXT / REFERENCE ONLY",$U127&lt;&gt;"INVALID INPUT",$AJ127="Yes"),"CONFIRMED_LAYER_WITH_OPEN_EVIDENCE",IF(AND($U127&lt;&gt;"UNRESOLVED",$U127&lt;&gt;"EXCLUDED",$U127&lt;&gt;"CONTEXT / REFERENCE ONLY",$U127&lt;&gt;"INVALID INPUT"),"CONFIRMED_LAYER_ASSIGNMENT",IF($L127="Unresolved","MARKET_BOUNDARY_UNRESOLVED",IF($AJ127="Yes","LAYER_EVIDENCE_MISSING",IF($T127="Yes","NO_LAYER_RELEVANCE_CONTEXT","NO_LAYER_RELEVANCE")))))))))))))</f>
        <v/>
      </c>
      <c r="W127" s="6" t="str">
        <f>IF($A127="","",IFERROR(VLOOKUP($V127,'Controlled Vocabulary'!$M$2:$N$18,2,FALSE),"Review the record."))</f>
        <v/>
      </c>
      <c r="X127" s="6" t="str">
        <f>IF($A127="","",IF($AF127="","",IF(COUNTIF($AF$2:$AF$201,$AF127)&gt;1,"DUPLICATE ACTIVE ASSIGNMENT","")))</f>
        <v/>
      </c>
      <c r="Y127" s="7"/>
      <c r="Z127" s="7"/>
      <c r="AA127" s="7"/>
      <c r="AB127" s="7"/>
      <c r="AC127" s="8"/>
      <c r="AD127" s="7"/>
      <c r="AE127" s="7"/>
      <c r="AF127" s="6" t="str">
        <f>IF($A127="","",IF(AND($B127="Active",$D127&lt;&gt;"",$H127&lt;&gt;""),$D127&amp;"|"&amp;$H127,""))</f>
        <v/>
      </c>
      <c r="AG127" s="6" t="str">
        <f>IF($A127="","",IF($Q127="Yes","ENTERPRISE",""))</f>
        <v/>
      </c>
      <c r="AH127" s="6" t="str">
        <f>IF($A127="","",IF(AND($J127&lt;&gt;"",$L127="Resolved",$R127="Yes"),"MARKET",""))</f>
        <v/>
      </c>
      <c r="AI127" s="6" t="str">
        <f>IF($A127="","",IF(AND($K127&lt;&gt;"",$S127="Yes"),"LOCATION",""))</f>
        <v/>
      </c>
      <c r="AJ127" s="6" t="str">
        <f>IF($A127="","",IF(OR($Q127="Unknown",AND($J127&lt;&gt;"",OR($L127="Unresolved",$R127="Unknown")),AND($K127&lt;&gt;"",$S127="Unknown")),"Yes","No"))</f>
        <v/>
      </c>
      <c r="AK127" s="6" t="str">
        <f>IF($A127="","",IF(OR($A127="",$B127="",$D127="",$E127="",$F127="",$G127="",$H127="",$I127="",$L127="",$N127="",$O127="",$P127="",$Q127="",$R127="",$S127="",$T127=""),"INVALID_REQUIRED_INPUT",IF(OR(AND($B127&lt;&gt;"Active",$B127&lt;&gt;"Superseded"),AND($F127&lt;&gt;"Commercial provider",$F127&lt;&gt;"Discovery intermediary",$F127&lt;&gt;"Reference entity"),AND($G127&lt;&gt;"Resolved",$G127&lt;&gt;"Unresolved"),AND($I127&lt;&gt;"Existing",$I127&lt;&gt;"Planned",$I127&lt;&gt;"Inactive"),AND($L127&lt;&gt;"Resolved",$L127&lt;&gt;"Unresolved",$L127&lt;&gt;"Not applicable"),AND($N127&lt;&gt;"Yes",$N127&lt;&gt;"No",$N127&lt;&gt;"Unknown"),AND($O127&lt;&gt;"Yes",$O127&lt;&gt;"No",$O127&lt;&gt;"Unknown"),AND($P127&lt;&gt;"Yes",$P127&lt;&gt;"No",$P127&lt;&gt;"Unknown"),AND($Q127&lt;&gt;"Yes",$Q127&lt;&gt;"No",$Q127&lt;&gt;"Unknown"),AND($R127&lt;&gt;"Yes",$R127&lt;&gt;"No",$R127&lt;&gt;"Unknown"),AND($S127&lt;&gt;"Yes",$S127&lt;&gt;"No",$S127&lt;&gt;"Unknown",$S127&lt;&gt;"Not applicable"),AND($T127&lt;&gt;"Yes",$T127&lt;&gt;"No"),AND($AA127&lt;&gt;"",$AA127&lt;&gt;"Organic",$AA127&lt;&gt;"Local pack / Maps",$AA127&lt;&gt;"Paid search",$AA127&lt;&gt;"Shopping",$AA127&lt;&gt;"AI answer",$AA127&lt;&gt;"Marketplace",$AA127&lt;&gt;"Directory",$AA127&lt;&gt;"Other")),"UNSUPPORTED_CONTROLLED_VALUE",IF(AND($B127="Active",$I127="Inactive"),"INVALID_SCOPE_COMBINATION",IF($X127="DUPLICATE ACTIVE ASSIGNMENT","INVALID_SCOPE_COMBINATION",IF(AND($L127="Not applicable",$R127&lt;&gt;"No"),"INVALID_SCOPE_COMBINATION",IF(AND($M127="No",$S127&lt;&gt;"Not applicable"),"INVALID_LOCATION_EVIDENCE",IF(AND($M127="Yes",$S127="Not applicable"),"INVALID_LOCATION_EVIDENCE",""))))))))</f>
        <v/>
      </c>
    </row>
    <row r="128" spans="1:37">
      <c r="A128" s="7"/>
      <c r="B128" s="7"/>
      <c r="C128" s="7"/>
      <c r="D128" s="7"/>
      <c r="E128" s="6" t="str">
        <f>IF($A128="","",IFERROR(INDEX('Competitor Register'!$B$2:$B$101,MATCH($D128,'Competitor Register'!$A$2:$A$101,0)),""))</f>
        <v/>
      </c>
      <c r="F128" s="6" t="str">
        <f>IF($A128="","",IFERROR(INDEX('Competitor Register'!$C$2:$C$101,MATCH($D128,'Competitor Register'!$A$2:$A$101,0)),""))</f>
        <v/>
      </c>
      <c r="G128" s="6" t="str">
        <f>IF($A128="","",IFERROR(INDEX('Competitor Register'!$D$2:$D$101,MATCH($D128,'Competitor Register'!$A$2:$A$101,0)),""))</f>
        <v/>
      </c>
      <c r="H128" s="7"/>
      <c r="I128" s="6" t="str">
        <f>IF($A128="","",IFERROR(INDEX('Market Location Map'!$B$2:$B$101,MATCH($H128,'Market Location Map'!$A$2:$A$101,0)),""))</f>
        <v/>
      </c>
      <c r="J128" s="6" t="str">
        <f>IF($A128="","",IFERROR(INDEX('Market Location Map'!$D$2:$D$101,MATCH($H128,'Market Location Map'!$A$2:$A$101,0)),""))</f>
        <v/>
      </c>
      <c r="K128" s="6" t="str">
        <f>IF($A128="","",IFERROR(INDEX('Market Location Map'!$I$2:$I$101,MATCH($H128,'Market Location Map'!$A$2:$A$101,0)),""))</f>
        <v/>
      </c>
      <c r="L128" s="6" t="str">
        <f>IF($A128="","",IFERROR(INDEX('Market Location Map'!$F$2:$F$101,MATCH($H128,'Market Location Map'!$A$2:$A$101,0)),""))</f>
        <v/>
      </c>
      <c r="M128" s="6" t="str">
        <f>IF($A128="","",IF($K128="","No","Yes"))</f>
        <v/>
      </c>
      <c r="N128" s="7"/>
      <c r="O128" s="7"/>
      <c r="P128" s="7"/>
      <c r="Q128" s="7"/>
      <c r="R128" s="7"/>
      <c r="S128" s="7"/>
      <c r="T128" s="7"/>
      <c r="U128" s="6" t="str">
        <f>IF($A128="","",IF($AK128&lt;&gt;"","INVALID INPUT",IF($G128="Unresolved","UNRESOLVED",IF(OR($F128="Discovery intermediary",$F128="Reference entity"),"CONTEXT / REFERENCE ONLY",IF(OR($N128="No",$O128="No"),"EXCLUDED",IF(OR($N128="Unknown",$O128="Unknown"),"UNRESOLVED",IF($P128="No","EXCLUDED",IF($P128="Unknown","UNRESOLVED",IF(AND($AG128&lt;&gt;"",$AH128&lt;&gt;"",$AI128&lt;&gt;""),"ENTERPRISE + MARKET + LOCATION",IF(AND($AG128&lt;&gt;"",$AH128&lt;&gt;""),"ENTERPRISE + MARKET",IF(AND($AG128&lt;&gt;"",$AI128&lt;&gt;""),"ENTERPRISE + LOCATION",IF(AND($AH128&lt;&gt;"",$AI128&lt;&gt;""),"MARKET + LOCATION",IF($AG128&lt;&gt;"","ENTERPRISE",IF($AH128&lt;&gt;"","MARKET",IF($AI128&lt;&gt;"","LOCATION",IF($L128="Unresolved","UNRESOLVED",IF($AJ128="Yes","UNRESOLVED",IF($T128="Yes","CONTEXT / REFERENCE ONLY","EXCLUDED"))))))))))))))))))</f>
        <v/>
      </c>
      <c r="V128" s="6" t="str">
        <f>IF($A128="","",IF($AK128&lt;&gt;"",$AK128,IF($G128="Unresolved","IDENTITY_BOUNDARY_UNRESOLVED",IF(OR($F128="Discovery intermediary",$F128="Reference entity"),"NON_COMMERCIAL_CONTEXT",IF(OR($N128="No",$O128="No"),"NO_COMMERCIAL_SUBSTITUTION",IF(OR($N128="Unknown",$O128="Unknown"),"SUBSTITUTION_EVIDENCE_MISSING",IF($P128="No","SERVICEABILITY_MISMATCH",IF($P128="Unknown","SERVICEABILITY_EVIDENCE_MISSING",IF(AND($U128&lt;&gt;"UNRESOLVED",$U128&lt;&gt;"EXCLUDED",$U128&lt;&gt;"CONTEXT / REFERENCE ONLY",$U128&lt;&gt;"INVALID INPUT",$AJ128="Yes"),"CONFIRMED_LAYER_WITH_OPEN_EVIDENCE",IF(AND($U128&lt;&gt;"UNRESOLVED",$U128&lt;&gt;"EXCLUDED",$U128&lt;&gt;"CONTEXT / REFERENCE ONLY",$U128&lt;&gt;"INVALID INPUT"),"CONFIRMED_LAYER_ASSIGNMENT",IF($L128="Unresolved","MARKET_BOUNDARY_UNRESOLVED",IF($AJ128="Yes","LAYER_EVIDENCE_MISSING",IF($T128="Yes","NO_LAYER_RELEVANCE_CONTEXT","NO_LAYER_RELEVANCE")))))))))))))</f>
        <v/>
      </c>
      <c r="W128" s="6" t="str">
        <f>IF($A128="","",IFERROR(VLOOKUP($V128,'Controlled Vocabulary'!$M$2:$N$18,2,FALSE),"Review the record."))</f>
        <v/>
      </c>
      <c r="X128" s="6" t="str">
        <f>IF($A128="","",IF($AF128="","",IF(COUNTIF($AF$2:$AF$201,$AF128)&gt;1,"DUPLICATE ACTIVE ASSIGNMENT","")))</f>
        <v/>
      </c>
      <c r="Y128" s="7"/>
      <c r="Z128" s="7"/>
      <c r="AA128" s="7"/>
      <c r="AB128" s="7"/>
      <c r="AC128" s="8"/>
      <c r="AD128" s="7"/>
      <c r="AE128" s="7"/>
      <c r="AF128" s="6" t="str">
        <f>IF($A128="","",IF(AND($B128="Active",$D128&lt;&gt;"",$H128&lt;&gt;""),$D128&amp;"|"&amp;$H128,""))</f>
        <v/>
      </c>
      <c r="AG128" s="6" t="str">
        <f>IF($A128="","",IF($Q128="Yes","ENTERPRISE",""))</f>
        <v/>
      </c>
      <c r="AH128" s="6" t="str">
        <f>IF($A128="","",IF(AND($J128&lt;&gt;"",$L128="Resolved",$R128="Yes"),"MARKET",""))</f>
        <v/>
      </c>
      <c r="AI128" s="6" t="str">
        <f>IF($A128="","",IF(AND($K128&lt;&gt;"",$S128="Yes"),"LOCATION",""))</f>
        <v/>
      </c>
      <c r="AJ128" s="6" t="str">
        <f>IF($A128="","",IF(OR($Q128="Unknown",AND($J128&lt;&gt;"",OR($L128="Unresolved",$R128="Unknown")),AND($K128&lt;&gt;"",$S128="Unknown")),"Yes","No"))</f>
        <v/>
      </c>
      <c r="AK128" s="6" t="str">
        <f>IF($A128="","",IF(OR($A128="",$B128="",$D128="",$E128="",$F128="",$G128="",$H128="",$I128="",$L128="",$N128="",$O128="",$P128="",$Q128="",$R128="",$S128="",$T128=""),"INVALID_REQUIRED_INPUT",IF(OR(AND($B128&lt;&gt;"Active",$B128&lt;&gt;"Superseded"),AND($F128&lt;&gt;"Commercial provider",$F128&lt;&gt;"Discovery intermediary",$F128&lt;&gt;"Reference entity"),AND($G128&lt;&gt;"Resolved",$G128&lt;&gt;"Unresolved"),AND($I128&lt;&gt;"Existing",$I128&lt;&gt;"Planned",$I128&lt;&gt;"Inactive"),AND($L128&lt;&gt;"Resolved",$L128&lt;&gt;"Unresolved",$L128&lt;&gt;"Not applicable"),AND($N128&lt;&gt;"Yes",$N128&lt;&gt;"No",$N128&lt;&gt;"Unknown"),AND($O128&lt;&gt;"Yes",$O128&lt;&gt;"No",$O128&lt;&gt;"Unknown"),AND($P128&lt;&gt;"Yes",$P128&lt;&gt;"No",$P128&lt;&gt;"Unknown"),AND($Q128&lt;&gt;"Yes",$Q128&lt;&gt;"No",$Q128&lt;&gt;"Unknown"),AND($R128&lt;&gt;"Yes",$R128&lt;&gt;"No",$R128&lt;&gt;"Unknown"),AND($S128&lt;&gt;"Yes",$S128&lt;&gt;"No",$S128&lt;&gt;"Unknown",$S128&lt;&gt;"Not applicable"),AND($T128&lt;&gt;"Yes",$T128&lt;&gt;"No"),AND($AA128&lt;&gt;"",$AA128&lt;&gt;"Organic",$AA128&lt;&gt;"Local pack / Maps",$AA128&lt;&gt;"Paid search",$AA128&lt;&gt;"Shopping",$AA128&lt;&gt;"AI answer",$AA128&lt;&gt;"Marketplace",$AA128&lt;&gt;"Directory",$AA128&lt;&gt;"Other")),"UNSUPPORTED_CONTROLLED_VALUE",IF(AND($B128="Active",$I128="Inactive"),"INVALID_SCOPE_COMBINATION",IF($X128="DUPLICATE ACTIVE ASSIGNMENT","INVALID_SCOPE_COMBINATION",IF(AND($L128="Not applicable",$R128&lt;&gt;"No"),"INVALID_SCOPE_COMBINATION",IF(AND($M128="No",$S128&lt;&gt;"Not applicable"),"INVALID_LOCATION_EVIDENCE",IF(AND($M128="Yes",$S128="Not applicable"),"INVALID_LOCATION_EVIDENCE",""))))))))</f>
        <v/>
      </c>
    </row>
    <row r="129" spans="1:37">
      <c r="A129" s="7"/>
      <c r="B129" s="7"/>
      <c r="C129" s="7"/>
      <c r="D129" s="7"/>
      <c r="E129" s="6" t="str">
        <f>IF($A129="","",IFERROR(INDEX('Competitor Register'!$B$2:$B$101,MATCH($D129,'Competitor Register'!$A$2:$A$101,0)),""))</f>
        <v/>
      </c>
      <c r="F129" s="6" t="str">
        <f>IF($A129="","",IFERROR(INDEX('Competitor Register'!$C$2:$C$101,MATCH($D129,'Competitor Register'!$A$2:$A$101,0)),""))</f>
        <v/>
      </c>
      <c r="G129" s="6" t="str">
        <f>IF($A129="","",IFERROR(INDEX('Competitor Register'!$D$2:$D$101,MATCH($D129,'Competitor Register'!$A$2:$A$101,0)),""))</f>
        <v/>
      </c>
      <c r="H129" s="7"/>
      <c r="I129" s="6" t="str">
        <f>IF($A129="","",IFERROR(INDEX('Market Location Map'!$B$2:$B$101,MATCH($H129,'Market Location Map'!$A$2:$A$101,0)),""))</f>
        <v/>
      </c>
      <c r="J129" s="6" t="str">
        <f>IF($A129="","",IFERROR(INDEX('Market Location Map'!$D$2:$D$101,MATCH($H129,'Market Location Map'!$A$2:$A$101,0)),""))</f>
        <v/>
      </c>
      <c r="K129" s="6" t="str">
        <f>IF($A129="","",IFERROR(INDEX('Market Location Map'!$I$2:$I$101,MATCH($H129,'Market Location Map'!$A$2:$A$101,0)),""))</f>
        <v/>
      </c>
      <c r="L129" s="6" t="str">
        <f>IF($A129="","",IFERROR(INDEX('Market Location Map'!$F$2:$F$101,MATCH($H129,'Market Location Map'!$A$2:$A$101,0)),""))</f>
        <v/>
      </c>
      <c r="M129" s="6" t="str">
        <f>IF($A129="","",IF($K129="","No","Yes"))</f>
        <v/>
      </c>
      <c r="N129" s="7"/>
      <c r="O129" s="7"/>
      <c r="P129" s="7"/>
      <c r="Q129" s="7"/>
      <c r="R129" s="7"/>
      <c r="S129" s="7"/>
      <c r="T129" s="7"/>
      <c r="U129" s="6" t="str">
        <f>IF($A129="","",IF($AK129&lt;&gt;"","INVALID INPUT",IF($G129="Unresolved","UNRESOLVED",IF(OR($F129="Discovery intermediary",$F129="Reference entity"),"CONTEXT / REFERENCE ONLY",IF(OR($N129="No",$O129="No"),"EXCLUDED",IF(OR($N129="Unknown",$O129="Unknown"),"UNRESOLVED",IF($P129="No","EXCLUDED",IF($P129="Unknown","UNRESOLVED",IF(AND($AG129&lt;&gt;"",$AH129&lt;&gt;"",$AI129&lt;&gt;""),"ENTERPRISE + MARKET + LOCATION",IF(AND($AG129&lt;&gt;"",$AH129&lt;&gt;""),"ENTERPRISE + MARKET",IF(AND($AG129&lt;&gt;"",$AI129&lt;&gt;""),"ENTERPRISE + LOCATION",IF(AND($AH129&lt;&gt;"",$AI129&lt;&gt;""),"MARKET + LOCATION",IF($AG129&lt;&gt;"","ENTERPRISE",IF($AH129&lt;&gt;"","MARKET",IF($AI129&lt;&gt;"","LOCATION",IF($L129="Unresolved","UNRESOLVED",IF($AJ129="Yes","UNRESOLVED",IF($T129="Yes","CONTEXT / REFERENCE ONLY","EXCLUDED"))))))))))))))))))</f>
        <v/>
      </c>
      <c r="V129" s="6" t="str">
        <f>IF($A129="","",IF($AK129&lt;&gt;"",$AK129,IF($G129="Unresolved","IDENTITY_BOUNDARY_UNRESOLVED",IF(OR($F129="Discovery intermediary",$F129="Reference entity"),"NON_COMMERCIAL_CONTEXT",IF(OR($N129="No",$O129="No"),"NO_COMMERCIAL_SUBSTITUTION",IF(OR($N129="Unknown",$O129="Unknown"),"SUBSTITUTION_EVIDENCE_MISSING",IF($P129="No","SERVICEABILITY_MISMATCH",IF($P129="Unknown","SERVICEABILITY_EVIDENCE_MISSING",IF(AND($U129&lt;&gt;"UNRESOLVED",$U129&lt;&gt;"EXCLUDED",$U129&lt;&gt;"CONTEXT / REFERENCE ONLY",$U129&lt;&gt;"INVALID INPUT",$AJ129="Yes"),"CONFIRMED_LAYER_WITH_OPEN_EVIDENCE",IF(AND($U129&lt;&gt;"UNRESOLVED",$U129&lt;&gt;"EXCLUDED",$U129&lt;&gt;"CONTEXT / REFERENCE ONLY",$U129&lt;&gt;"INVALID INPUT"),"CONFIRMED_LAYER_ASSIGNMENT",IF($L129="Unresolved","MARKET_BOUNDARY_UNRESOLVED",IF($AJ129="Yes","LAYER_EVIDENCE_MISSING",IF($T129="Yes","NO_LAYER_RELEVANCE_CONTEXT","NO_LAYER_RELEVANCE")))))))))))))</f>
        <v/>
      </c>
      <c r="W129" s="6" t="str">
        <f>IF($A129="","",IFERROR(VLOOKUP($V129,'Controlled Vocabulary'!$M$2:$N$18,2,FALSE),"Review the record."))</f>
        <v/>
      </c>
      <c r="X129" s="6" t="str">
        <f>IF($A129="","",IF($AF129="","",IF(COUNTIF($AF$2:$AF$201,$AF129)&gt;1,"DUPLICATE ACTIVE ASSIGNMENT","")))</f>
        <v/>
      </c>
      <c r="Y129" s="7"/>
      <c r="Z129" s="7"/>
      <c r="AA129" s="7"/>
      <c r="AB129" s="7"/>
      <c r="AC129" s="8"/>
      <c r="AD129" s="7"/>
      <c r="AE129" s="7"/>
      <c r="AF129" s="6" t="str">
        <f>IF($A129="","",IF(AND($B129="Active",$D129&lt;&gt;"",$H129&lt;&gt;""),$D129&amp;"|"&amp;$H129,""))</f>
        <v/>
      </c>
      <c r="AG129" s="6" t="str">
        <f>IF($A129="","",IF($Q129="Yes","ENTERPRISE",""))</f>
        <v/>
      </c>
      <c r="AH129" s="6" t="str">
        <f>IF($A129="","",IF(AND($J129&lt;&gt;"",$L129="Resolved",$R129="Yes"),"MARKET",""))</f>
        <v/>
      </c>
      <c r="AI129" s="6" t="str">
        <f>IF($A129="","",IF(AND($K129&lt;&gt;"",$S129="Yes"),"LOCATION",""))</f>
        <v/>
      </c>
      <c r="AJ129" s="6" t="str">
        <f>IF($A129="","",IF(OR($Q129="Unknown",AND($J129&lt;&gt;"",OR($L129="Unresolved",$R129="Unknown")),AND($K129&lt;&gt;"",$S129="Unknown")),"Yes","No"))</f>
        <v/>
      </c>
      <c r="AK129" s="6" t="str">
        <f>IF($A129="","",IF(OR($A129="",$B129="",$D129="",$E129="",$F129="",$G129="",$H129="",$I129="",$L129="",$N129="",$O129="",$P129="",$Q129="",$R129="",$S129="",$T129=""),"INVALID_REQUIRED_INPUT",IF(OR(AND($B129&lt;&gt;"Active",$B129&lt;&gt;"Superseded"),AND($F129&lt;&gt;"Commercial provider",$F129&lt;&gt;"Discovery intermediary",$F129&lt;&gt;"Reference entity"),AND($G129&lt;&gt;"Resolved",$G129&lt;&gt;"Unresolved"),AND($I129&lt;&gt;"Existing",$I129&lt;&gt;"Planned",$I129&lt;&gt;"Inactive"),AND($L129&lt;&gt;"Resolved",$L129&lt;&gt;"Unresolved",$L129&lt;&gt;"Not applicable"),AND($N129&lt;&gt;"Yes",$N129&lt;&gt;"No",$N129&lt;&gt;"Unknown"),AND($O129&lt;&gt;"Yes",$O129&lt;&gt;"No",$O129&lt;&gt;"Unknown"),AND($P129&lt;&gt;"Yes",$P129&lt;&gt;"No",$P129&lt;&gt;"Unknown"),AND($Q129&lt;&gt;"Yes",$Q129&lt;&gt;"No",$Q129&lt;&gt;"Unknown"),AND($R129&lt;&gt;"Yes",$R129&lt;&gt;"No",$R129&lt;&gt;"Unknown"),AND($S129&lt;&gt;"Yes",$S129&lt;&gt;"No",$S129&lt;&gt;"Unknown",$S129&lt;&gt;"Not applicable"),AND($T129&lt;&gt;"Yes",$T129&lt;&gt;"No"),AND($AA129&lt;&gt;"",$AA129&lt;&gt;"Organic",$AA129&lt;&gt;"Local pack / Maps",$AA129&lt;&gt;"Paid search",$AA129&lt;&gt;"Shopping",$AA129&lt;&gt;"AI answer",$AA129&lt;&gt;"Marketplace",$AA129&lt;&gt;"Directory",$AA129&lt;&gt;"Other")),"UNSUPPORTED_CONTROLLED_VALUE",IF(AND($B129="Active",$I129="Inactive"),"INVALID_SCOPE_COMBINATION",IF($X129="DUPLICATE ACTIVE ASSIGNMENT","INVALID_SCOPE_COMBINATION",IF(AND($L129="Not applicable",$R129&lt;&gt;"No"),"INVALID_SCOPE_COMBINATION",IF(AND($M129="No",$S129&lt;&gt;"Not applicable"),"INVALID_LOCATION_EVIDENCE",IF(AND($M129="Yes",$S129="Not applicable"),"INVALID_LOCATION_EVIDENCE",""))))))))</f>
        <v/>
      </c>
    </row>
    <row r="130" spans="1:37">
      <c r="A130" s="7"/>
      <c r="B130" s="7"/>
      <c r="C130" s="7"/>
      <c r="D130" s="7"/>
      <c r="E130" s="6" t="str">
        <f>IF($A130="","",IFERROR(INDEX('Competitor Register'!$B$2:$B$101,MATCH($D130,'Competitor Register'!$A$2:$A$101,0)),""))</f>
        <v/>
      </c>
      <c r="F130" s="6" t="str">
        <f>IF($A130="","",IFERROR(INDEX('Competitor Register'!$C$2:$C$101,MATCH($D130,'Competitor Register'!$A$2:$A$101,0)),""))</f>
        <v/>
      </c>
      <c r="G130" s="6" t="str">
        <f>IF($A130="","",IFERROR(INDEX('Competitor Register'!$D$2:$D$101,MATCH($D130,'Competitor Register'!$A$2:$A$101,0)),""))</f>
        <v/>
      </c>
      <c r="H130" s="7"/>
      <c r="I130" s="6" t="str">
        <f>IF($A130="","",IFERROR(INDEX('Market Location Map'!$B$2:$B$101,MATCH($H130,'Market Location Map'!$A$2:$A$101,0)),""))</f>
        <v/>
      </c>
      <c r="J130" s="6" t="str">
        <f>IF($A130="","",IFERROR(INDEX('Market Location Map'!$D$2:$D$101,MATCH($H130,'Market Location Map'!$A$2:$A$101,0)),""))</f>
        <v/>
      </c>
      <c r="K130" s="6" t="str">
        <f>IF($A130="","",IFERROR(INDEX('Market Location Map'!$I$2:$I$101,MATCH($H130,'Market Location Map'!$A$2:$A$101,0)),""))</f>
        <v/>
      </c>
      <c r="L130" s="6" t="str">
        <f>IF($A130="","",IFERROR(INDEX('Market Location Map'!$F$2:$F$101,MATCH($H130,'Market Location Map'!$A$2:$A$101,0)),""))</f>
        <v/>
      </c>
      <c r="M130" s="6" t="str">
        <f>IF($A130="","",IF($K130="","No","Yes"))</f>
        <v/>
      </c>
      <c r="N130" s="7"/>
      <c r="O130" s="7"/>
      <c r="P130" s="7"/>
      <c r="Q130" s="7"/>
      <c r="R130" s="7"/>
      <c r="S130" s="7"/>
      <c r="T130" s="7"/>
      <c r="U130" s="6" t="str">
        <f>IF($A130="","",IF($AK130&lt;&gt;"","INVALID INPUT",IF($G130="Unresolved","UNRESOLVED",IF(OR($F130="Discovery intermediary",$F130="Reference entity"),"CONTEXT / REFERENCE ONLY",IF(OR($N130="No",$O130="No"),"EXCLUDED",IF(OR($N130="Unknown",$O130="Unknown"),"UNRESOLVED",IF($P130="No","EXCLUDED",IF($P130="Unknown","UNRESOLVED",IF(AND($AG130&lt;&gt;"",$AH130&lt;&gt;"",$AI130&lt;&gt;""),"ENTERPRISE + MARKET + LOCATION",IF(AND($AG130&lt;&gt;"",$AH130&lt;&gt;""),"ENTERPRISE + MARKET",IF(AND($AG130&lt;&gt;"",$AI130&lt;&gt;""),"ENTERPRISE + LOCATION",IF(AND($AH130&lt;&gt;"",$AI130&lt;&gt;""),"MARKET + LOCATION",IF($AG130&lt;&gt;"","ENTERPRISE",IF($AH130&lt;&gt;"","MARKET",IF($AI130&lt;&gt;"","LOCATION",IF($L130="Unresolved","UNRESOLVED",IF($AJ130="Yes","UNRESOLVED",IF($T130="Yes","CONTEXT / REFERENCE ONLY","EXCLUDED"))))))))))))))))))</f>
        <v/>
      </c>
      <c r="V130" s="6" t="str">
        <f>IF($A130="","",IF($AK130&lt;&gt;"",$AK130,IF($G130="Unresolved","IDENTITY_BOUNDARY_UNRESOLVED",IF(OR($F130="Discovery intermediary",$F130="Reference entity"),"NON_COMMERCIAL_CONTEXT",IF(OR($N130="No",$O130="No"),"NO_COMMERCIAL_SUBSTITUTION",IF(OR($N130="Unknown",$O130="Unknown"),"SUBSTITUTION_EVIDENCE_MISSING",IF($P130="No","SERVICEABILITY_MISMATCH",IF($P130="Unknown","SERVICEABILITY_EVIDENCE_MISSING",IF(AND($U130&lt;&gt;"UNRESOLVED",$U130&lt;&gt;"EXCLUDED",$U130&lt;&gt;"CONTEXT / REFERENCE ONLY",$U130&lt;&gt;"INVALID INPUT",$AJ130="Yes"),"CONFIRMED_LAYER_WITH_OPEN_EVIDENCE",IF(AND($U130&lt;&gt;"UNRESOLVED",$U130&lt;&gt;"EXCLUDED",$U130&lt;&gt;"CONTEXT / REFERENCE ONLY",$U130&lt;&gt;"INVALID INPUT"),"CONFIRMED_LAYER_ASSIGNMENT",IF($L130="Unresolved","MARKET_BOUNDARY_UNRESOLVED",IF($AJ130="Yes","LAYER_EVIDENCE_MISSING",IF($T130="Yes","NO_LAYER_RELEVANCE_CONTEXT","NO_LAYER_RELEVANCE")))))))))))))</f>
        <v/>
      </c>
      <c r="W130" s="6" t="str">
        <f>IF($A130="","",IFERROR(VLOOKUP($V130,'Controlled Vocabulary'!$M$2:$N$18,2,FALSE),"Review the record."))</f>
        <v/>
      </c>
      <c r="X130" s="6" t="str">
        <f>IF($A130="","",IF($AF130="","",IF(COUNTIF($AF$2:$AF$201,$AF130)&gt;1,"DUPLICATE ACTIVE ASSIGNMENT","")))</f>
        <v/>
      </c>
      <c r="Y130" s="7"/>
      <c r="Z130" s="7"/>
      <c r="AA130" s="7"/>
      <c r="AB130" s="7"/>
      <c r="AC130" s="8"/>
      <c r="AD130" s="7"/>
      <c r="AE130" s="7"/>
      <c r="AF130" s="6" t="str">
        <f>IF($A130="","",IF(AND($B130="Active",$D130&lt;&gt;"",$H130&lt;&gt;""),$D130&amp;"|"&amp;$H130,""))</f>
        <v/>
      </c>
      <c r="AG130" s="6" t="str">
        <f>IF($A130="","",IF($Q130="Yes","ENTERPRISE",""))</f>
        <v/>
      </c>
      <c r="AH130" s="6" t="str">
        <f>IF($A130="","",IF(AND($J130&lt;&gt;"",$L130="Resolved",$R130="Yes"),"MARKET",""))</f>
        <v/>
      </c>
      <c r="AI130" s="6" t="str">
        <f>IF($A130="","",IF(AND($K130&lt;&gt;"",$S130="Yes"),"LOCATION",""))</f>
        <v/>
      </c>
      <c r="AJ130" s="6" t="str">
        <f>IF($A130="","",IF(OR($Q130="Unknown",AND($J130&lt;&gt;"",OR($L130="Unresolved",$R130="Unknown")),AND($K130&lt;&gt;"",$S130="Unknown")),"Yes","No"))</f>
        <v/>
      </c>
      <c r="AK130" s="6" t="str">
        <f>IF($A130="","",IF(OR($A130="",$B130="",$D130="",$E130="",$F130="",$G130="",$H130="",$I130="",$L130="",$N130="",$O130="",$P130="",$Q130="",$R130="",$S130="",$T130=""),"INVALID_REQUIRED_INPUT",IF(OR(AND($B130&lt;&gt;"Active",$B130&lt;&gt;"Superseded"),AND($F130&lt;&gt;"Commercial provider",$F130&lt;&gt;"Discovery intermediary",$F130&lt;&gt;"Reference entity"),AND($G130&lt;&gt;"Resolved",$G130&lt;&gt;"Unresolved"),AND($I130&lt;&gt;"Existing",$I130&lt;&gt;"Planned",$I130&lt;&gt;"Inactive"),AND($L130&lt;&gt;"Resolved",$L130&lt;&gt;"Unresolved",$L130&lt;&gt;"Not applicable"),AND($N130&lt;&gt;"Yes",$N130&lt;&gt;"No",$N130&lt;&gt;"Unknown"),AND($O130&lt;&gt;"Yes",$O130&lt;&gt;"No",$O130&lt;&gt;"Unknown"),AND($P130&lt;&gt;"Yes",$P130&lt;&gt;"No",$P130&lt;&gt;"Unknown"),AND($Q130&lt;&gt;"Yes",$Q130&lt;&gt;"No",$Q130&lt;&gt;"Unknown"),AND($R130&lt;&gt;"Yes",$R130&lt;&gt;"No",$R130&lt;&gt;"Unknown"),AND($S130&lt;&gt;"Yes",$S130&lt;&gt;"No",$S130&lt;&gt;"Unknown",$S130&lt;&gt;"Not applicable"),AND($T130&lt;&gt;"Yes",$T130&lt;&gt;"No"),AND($AA130&lt;&gt;"",$AA130&lt;&gt;"Organic",$AA130&lt;&gt;"Local pack / Maps",$AA130&lt;&gt;"Paid search",$AA130&lt;&gt;"Shopping",$AA130&lt;&gt;"AI answer",$AA130&lt;&gt;"Marketplace",$AA130&lt;&gt;"Directory",$AA130&lt;&gt;"Other")),"UNSUPPORTED_CONTROLLED_VALUE",IF(AND($B130="Active",$I130="Inactive"),"INVALID_SCOPE_COMBINATION",IF($X130="DUPLICATE ACTIVE ASSIGNMENT","INVALID_SCOPE_COMBINATION",IF(AND($L130="Not applicable",$R130&lt;&gt;"No"),"INVALID_SCOPE_COMBINATION",IF(AND($M130="No",$S130&lt;&gt;"Not applicable"),"INVALID_LOCATION_EVIDENCE",IF(AND($M130="Yes",$S130="Not applicable"),"INVALID_LOCATION_EVIDENCE",""))))))))</f>
        <v/>
      </c>
    </row>
    <row r="131" spans="1:37">
      <c r="A131" s="7"/>
      <c r="B131" s="7"/>
      <c r="C131" s="7"/>
      <c r="D131" s="7"/>
      <c r="E131" s="6" t="str">
        <f>IF($A131="","",IFERROR(INDEX('Competitor Register'!$B$2:$B$101,MATCH($D131,'Competitor Register'!$A$2:$A$101,0)),""))</f>
        <v/>
      </c>
      <c r="F131" s="6" t="str">
        <f>IF($A131="","",IFERROR(INDEX('Competitor Register'!$C$2:$C$101,MATCH($D131,'Competitor Register'!$A$2:$A$101,0)),""))</f>
        <v/>
      </c>
      <c r="G131" s="6" t="str">
        <f>IF($A131="","",IFERROR(INDEX('Competitor Register'!$D$2:$D$101,MATCH($D131,'Competitor Register'!$A$2:$A$101,0)),""))</f>
        <v/>
      </c>
      <c r="H131" s="7"/>
      <c r="I131" s="6" t="str">
        <f>IF($A131="","",IFERROR(INDEX('Market Location Map'!$B$2:$B$101,MATCH($H131,'Market Location Map'!$A$2:$A$101,0)),""))</f>
        <v/>
      </c>
      <c r="J131" s="6" t="str">
        <f>IF($A131="","",IFERROR(INDEX('Market Location Map'!$D$2:$D$101,MATCH($H131,'Market Location Map'!$A$2:$A$101,0)),""))</f>
        <v/>
      </c>
      <c r="K131" s="6" t="str">
        <f>IF($A131="","",IFERROR(INDEX('Market Location Map'!$I$2:$I$101,MATCH($H131,'Market Location Map'!$A$2:$A$101,0)),""))</f>
        <v/>
      </c>
      <c r="L131" s="6" t="str">
        <f>IF($A131="","",IFERROR(INDEX('Market Location Map'!$F$2:$F$101,MATCH($H131,'Market Location Map'!$A$2:$A$101,0)),""))</f>
        <v/>
      </c>
      <c r="M131" s="6" t="str">
        <f>IF($A131="","",IF($K131="","No","Yes"))</f>
        <v/>
      </c>
      <c r="N131" s="7"/>
      <c r="O131" s="7"/>
      <c r="P131" s="7"/>
      <c r="Q131" s="7"/>
      <c r="R131" s="7"/>
      <c r="S131" s="7"/>
      <c r="T131" s="7"/>
      <c r="U131" s="6" t="str">
        <f>IF($A131="","",IF($AK131&lt;&gt;"","INVALID INPUT",IF($G131="Unresolved","UNRESOLVED",IF(OR($F131="Discovery intermediary",$F131="Reference entity"),"CONTEXT / REFERENCE ONLY",IF(OR($N131="No",$O131="No"),"EXCLUDED",IF(OR($N131="Unknown",$O131="Unknown"),"UNRESOLVED",IF($P131="No","EXCLUDED",IF($P131="Unknown","UNRESOLVED",IF(AND($AG131&lt;&gt;"",$AH131&lt;&gt;"",$AI131&lt;&gt;""),"ENTERPRISE + MARKET + LOCATION",IF(AND($AG131&lt;&gt;"",$AH131&lt;&gt;""),"ENTERPRISE + MARKET",IF(AND($AG131&lt;&gt;"",$AI131&lt;&gt;""),"ENTERPRISE + LOCATION",IF(AND($AH131&lt;&gt;"",$AI131&lt;&gt;""),"MARKET + LOCATION",IF($AG131&lt;&gt;"","ENTERPRISE",IF($AH131&lt;&gt;"","MARKET",IF($AI131&lt;&gt;"","LOCATION",IF($L131="Unresolved","UNRESOLVED",IF($AJ131="Yes","UNRESOLVED",IF($T131="Yes","CONTEXT / REFERENCE ONLY","EXCLUDED"))))))))))))))))))</f>
        <v/>
      </c>
      <c r="V131" s="6" t="str">
        <f>IF($A131="","",IF($AK131&lt;&gt;"",$AK131,IF($G131="Unresolved","IDENTITY_BOUNDARY_UNRESOLVED",IF(OR($F131="Discovery intermediary",$F131="Reference entity"),"NON_COMMERCIAL_CONTEXT",IF(OR($N131="No",$O131="No"),"NO_COMMERCIAL_SUBSTITUTION",IF(OR($N131="Unknown",$O131="Unknown"),"SUBSTITUTION_EVIDENCE_MISSING",IF($P131="No","SERVICEABILITY_MISMATCH",IF($P131="Unknown","SERVICEABILITY_EVIDENCE_MISSING",IF(AND($U131&lt;&gt;"UNRESOLVED",$U131&lt;&gt;"EXCLUDED",$U131&lt;&gt;"CONTEXT / REFERENCE ONLY",$U131&lt;&gt;"INVALID INPUT",$AJ131="Yes"),"CONFIRMED_LAYER_WITH_OPEN_EVIDENCE",IF(AND($U131&lt;&gt;"UNRESOLVED",$U131&lt;&gt;"EXCLUDED",$U131&lt;&gt;"CONTEXT / REFERENCE ONLY",$U131&lt;&gt;"INVALID INPUT"),"CONFIRMED_LAYER_ASSIGNMENT",IF($L131="Unresolved","MARKET_BOUNDARY_UNRESOLVED",IF($AJ131="Yes","LAYER_EVIDENCE_MISSING",IF($T131="Yes","NO_LAYER_RELEVANCE_CONTEXT","NO_LAYER_RELEVANCE")))))))))))))</f>
        <v/>
      </c>
      <c r="W131" s="6" t="str">
        <f>IF($A131="","",IFERROR(VLOOKUP($V131,'Controlled Vocabulary'!$M$2:$N$18,2,FALSE),"Review the record."))</f>
        <v/>
      </c>
      <c r="X131" s="6" t="str">
        <f>IF($A131="","",IF($AF131="","",IF(COUNTIF($AF$2:$AF$201,$AF131)&gt;1,"DUPLICATE ACTIVE ASSIGNMENT","")))</f>
        <v/>
      </c>
      <c r="Y131" s="7"/>
      <c r="Z131" s="7"/>
      <c r="AA131" s="7"/>
      <c r="AB131" s="7"/>
      <c r="AC131" s="8"/>
      <c r="AD131" s="7"/>
      <c r="AE131" s="7"/>
      <c r="AF131" s="6" t="str">
        <f>IF($A131="","",IF(AND($B131="Active",$D131&lt;&gt;"",$H131&lt;&gt;""),$D131&amp;"|"&amp;$H131,""))</f>
        <v/>
      </c>
      <c r="AG131" s="6" t="str">
        <f>IF($A131="","",IF($Q131="Yes","ENTERPRISE",""))</f>
        <v/>
      </c>
      <c r="AH131" s="6" t="str">
        <f>IF($A131="","",IF(AND($J131&lt;&gt;"",$L131="Resolved",$R131="Yes"),"MARKET",""))</f>
        <v/>
      </c>
      <c r="AI131" s="6" t="str">
        <f>IF($A131="","",IF(AND($K131&lt;&gt;"",$S131="Yes"),"LOCATION",""))</f>
        <v/>
      </c>
      <c r="AJ131" s="6" t="str">
        <f>IF($A131="","",IF(OR($Q131="Unknown",AND($J131&lt;&gt;"",OR($L131="Unresolved",$R131="Unknown")),AND($K131&lt;&gt;"",$S131="Unknown")),"Yes","No"))</f>
        <v/>
      </c>
      <c r="AK131" s="6" t="str">
        <f>IF($A131="","",IF(OR($A131="",$B131="",$D131="",$E131="",$F131="",$G131="",$H131="",$I131="",$L131="",$N131="",$O131="",$P131="",$Q131="",$R131="",$S131="",$T131=""),"INVALID_REQUIRED_INPUT",IF(OR(AND($B131&lt;&gt;"Active",$B131&lt;&gt;"Superseded"),AND($F131&lt;&gt;"Commercial provider",$F131&lt;&gt;"Discovery intermediary",$F131&lt;&gt;"Reference entity"),AND($G131&lt;&gt;"Resolved",$G131&lt;&gt;"Unresolved"),AND($I131&lt;&gt;"Existing",$I131&lt;&gt;"Planned",$I131&lt;&gt;"Inactive"),AND($L131&lt;&gt;"Resolved",$L131&lt;&gt;"Unresolved",$L131&lt;&gt;"Not applicable"),AND($N131&lt;&gt;"Yes",$N131&lt;&gt;"No",$N131&lt;&gt;"Unknown"),AND($O131&lt;&gt;"Yes",$O131&lt;&gt;"No",$O131&lt;&gt;"Unknown"),AND($P131&lt;&gt;"Yes",$P131&lt;&gt;"No",$P131&lt;&gt;"Unknown"),AND($Q131&lt;&gt;"Yes",$Q131&lt;&gt;"No",$Q131&lt;&gt;"Unknown"),AND($R131&lt;&gt;"Yes",$R131&lt;&gt;"No",$R131&lt;&gt;"Unknown"),AND($S131&lt;&gt;"Yes",$S131&lt;&gt;"No",$S131&lt;&gt;"Unknown",$S131&lt;&gt;"Not applicable"),AND($T131&lt;&gt;"Yes",$T131&lt;&gt;"No"),AND($AA131&lt;&gt;"",$AA131&lt;&gt;"Organic",$AA131&lt;&gt;"Local pack / Maps",$AA131&lt;&gt;"Paid search",$AA131&lt;&gt;"Shopping",$AA131&lt;&gt;"AI answer",$AA131&lt;&gt;"Marketplace",$AA131&lt;&gt;"Directory",$AA131&lt;&gt;"Other")),"UNSUPPORTED_CONTROLLED_VALUE",IF(AND($B131="Active",$I131="Inactive"),"INVALID_SCOPE_COMBINATION",IF($X131="DUPLICATE ACTIVE ASSIGNMENT","INVALID_SCOPE_COMBINATION",IF(AND($L131="Not applicable",$R131&lt;&gt;"No"),"INVALID_SCOPE_COMBINATION",IF(AND($M131="No",$S131&lt;&gt;"Not applicable"),"INVALID_LOCATION_EVIDENCE",IF(AND($M131="Yes",$S131="Not applicable"),"INVALID_LOCATION_EVIDENCE",""))))))))</f>
        <v/>
      </c>
    </row>
    <row r="132" spans="1:37">
      <c r="A132" s="7"/>
      <c r="B132" s="7"/>
      <c r="C132" s="7"/>
      <c r="D132" s="7"/>
      <c r="E132" s="6" t="str">
        <f>IF($A132="","",IFERROR(INDEX('Competitor Register'!$B$2:$B$101,MATCH($D132,'Competitor Register'!$A$2:$A$101,0)),""))</f>
        <v/>
      </c>
      <c r="F132" s="6" t="str">
        <f>IF($A132="","",IFERROR(INDEX('Competitor Register'!$C$2:$C$101,MATCH($D132,'Competitor Register'!$A$2:$A$101,0)),""))</f>
        <v/>
      </c>
      <c r="G132" s="6" t="str">
        <f>IF($A132="","",IFERROR(INDEX('Competitor Register'!$D$2:$D$101,MATCH($D132,'Competitor Register'!$A$2:$A$101,0)),""))</f>
        <v/>
      </c>
      <c r="H132" s="7"/>
      <c r="I132" s="6" t="str">
        <f>IF($A132="","",IFERROR(INDEX('Market Location Map'!$B$2:$B$101,MATCH($H132,'Market Location Map'!$A$2:$A$101,0)),""))</f>
        <v/>
      </c>
      <c r="J132" s="6" t="str">
        <f>IF($A132="","",IFERROR(INDEX('Market Location Map'!$D$2:$D$101,MATCH($H132,'Market Location Map'!$A$2:$A$101,0)),""))</f>
        <v/>
      </c>
      <c r="K132" s="6" t="str">
        <f>IF($A132="","",IFERROR(INDEX('Market Location Map'!$I$2:$I$101,MATCH($H132,'Market Location Map'!$A$2:$A$101,0)),""))</f>
        <v/>
      </c>
      <c r="L132" s="6" t="str">
        <f>IF($A132="","",IFERROR(INDEX('Market Location Map'!$F$2:$F$101,MATCH($H132,'Market Location Map'!$A$2:$A$101,0)),""))</f>
        <v/>
      </c>
      <c r="M132" s="6" t="str">
        <f>IF($A132="","",IF($K132="","No","Yes"))</f>
        <v/>
      </c>
      <c r="N132" s="7"/>
      <c r="O132" s="7"/>
      <c r="P132" s="7"/>
      <c r="Q132" s="7"/>
      <c r="R132" s="7"/>
      <c r="S132" s="7"/>
      <c r="T132" s="7"/>
      <c r="U132" s="6" t="str">
        <f>IF($A132="","",IF($AK132&lt;&gt;"","INVALID INPUT",IF($G132="Unresolved","UNRESOLVED",IF(OR($F132="Discovery intermediary",$F132="Reference entity"),"CONTEXT / REFERENCE ONLY",IF(OR($N132="No",$O132="No"),"EXCLUDED",IF(OR($N132="Unknown",$O132="Unknown"),"UNRESOLVED",IF($P132="No","EXCLUDED",IF($P132="Unknown","UNRESOLVED",IF(AND($AG132&lt;&gt;"",$AH132&lt;&gt;"",$AI132&lt;&gt;""),"ENTERPRISE + MARKET + LOCATION",IF(AND($AG132&lt;&gt;"",$AH132&lt;&gt;""),"ENTERPRISE + MARKET",IF(AND($AG132&lt;&gt;"",$AI132&lt;&gt;""),"ENTERPRISE + LOCATION",IF(AND($AH132&lt;&gt;"",$AI132&lt;&gt;""),"MARKET + LOCATION",IF($AG132&lt;&gt;"","ENTERPRISE",IF($AH132&lt;&gt;"","MARKET",IF($AI132&lt;&gt;"","LOCATION",IF($L132="Unresolved","UNRESOLVED",IF($AJ132="Yes","UNRESOLVED",IF($T132="Yes","CONTEXT / REFERENCE ONLY","EXCLUDED"))))))))))))))))))</f>
        <v/>
      </c>
      <c r="V132" s="6" t="str">
        <f>IF($A132="","",IF($AK132&lt;&gt;"",$AK132,IF($G132="Unresolved","IDENTITY_BOUNDARY_UNRESOLVED",IF(OR($F132="Discovery intermediary",$F132="Reference entity"),"NON_COMMERCIAL_CONTEXT",IF(OR($N132="No",$O132="No"),"NO_COMMERCIAL_SUBSTITUTION",IF(OR($N132="Unknown",$O132="Unknown"),"SUBSTITUTION_EVIDENCE_MISSING",IF($P132="No","SERVICEABILITY_MISMATCH",IF($P132="Unknown","SERVICEABILITY_EVIDENCE_MISSING",IF(AND($U132&lt;&gt;"UNRESOLVED",$U132&lt;&gt;"EXCLUDED",$U132&lt;&gt;"CONTEXT / REFERENCE ONLY",$U132&lt;&gt;"INVALID INPUT",$AJ132="Yes"),"CONFIRMED_LAYER_WITH_OPEN_EVIDENCE",IF(AND($U132&lt;&gt;"UNRESOLVED",$U132&lt;&gt;"EXCLUDED",$U132&lt;&gt;"CONTEXT / REFERENCE ONLY",$U132&lt;&gt;"INVALID INPUT"),"CONFIRMED_LAYER_ASSIGNMENT",IF($L132="Unresolved","MARKET_BOUNDARY_UNRESOLVED",IF($AJ132="Yes","LAYER_EVIDENCE_MISSING",IF($T132="Yes","NO_LAYER_RELEVANCE_CONTEXT","NO_LAYER_RELEVANCE")))))))))))))</f>
        <v/>
      </c>
      <c r="W132" s="6" t="str">
        <f>IF($A132="","",IFERROR(VLOOKUP($V132,'Controlled Vocabulary'!$M$2:$N$18,2,FALSE),"Review the record."))</f>
        <v/>
      </c>
      <c r="X132" s="6" t="str">
        <f>IF($A132="","",IF($AF132="","",IF(COUNTIF($AF$2:$AF$201,$AF132)&gt;1,"DUPLICATE ACTIVE ASSIGNMENT","")))</f>
        <v/>
      </c>
      <c r="Y132" s="7"/>
      <c r="Z132" s="7"/>
      <c r="AA132" s="7"/>
      <c r="AB132" s="7"/>
      <c r="AC132" s="8"/>
      <c r="AD132" s="7"/>
      <c r="AE132" s="7"/>
      <c r="AF132" s="6" t="str">
        <f>IF($A132="","",IF(AND($B132="Active",$D132&lt;&gt;"",$H132&lt;&gt;""),$D132&amp;"|"&amp;$H132,""))</f>
        <v/>
      </c>
      <c r="AG132" s="6" t="str">
        <f>IF($A132="","",IF($Q132="Yes","ENTERPRISE",""))</f>
        <v/>
      </c>
      <c r="AH132" s="6" t="str">
        <f>IF($A132="","",IF(AND($J132&lt;&gt;"",$L132="Resolved",$R132="Yes"),"MARKET",""))</f>
        <v/>
      </c>
      <c r="AI132" s="6" t="str">
        <f>IF($A132="","",IF(AND($K132&lt;&gt;"",$S132="Yes"),"LOCATION",""))</f>
        <v/>
      </c>
      <c r="AJ132" s="6" t="str">
        <f>IF($A132="","",IF(OR($Q132="Unknown",AND($J132&lt;&gt;"",OR($L132="Unresolved",$R132="Unknown")),AND($K132&lt;&gt;"",$S132="Unknown")),"Yes","No"))</f>
        <v/>
      </c>
      <c r="AK132" s="6" t="str">
        <f>IF($A132="","",IF(OR($A132="",$B132="",$D132="",$E132="",$F132="",$G132="",$H132="",$I132="",$L132="",$N132="",$O132="",$P132="",$Q132="",$R132="",$S132="",$T132=""),"INVALID_REQUIRED_INPUT",IF(OR(AND($B132&lt;&gt;"Active",$B132&lt;&gt;"Superseded"),AND($F132&lt;&gt;"Commercial provider",$F132&lt;&gt;"Discovery intermediary",$F132&lt;&gt;"Reference entity"),AND($G132&lt;&gt;"Resolved",$G132&lt;&gt;"Unresolved"),AND($I132&lt;&gt;"Existing",$I132&lt;&gt;"Planned",$I132&lt;&gt;"Inactive"),AND($L132&lt;&gt;"Resolved",$L132&lt;&gt;"Unresolved",$L132&lt;&gt;"Not applicable"),AND($N132&lt;&gt;"Yes",$N132&lt;&gt;"No",$N132&lt;&gt;"Unknown"),AND($O132&lt;&gt;"Yes",$O132&lt;&gt;"No",$O132&lt;&gt;"Unknown"),AND($P132&lt;&gt;"Yes",$P132&lt;&gt;"No",$P132&lt;&gt;"Unknown"),AND($Q132&lt;&gt;"Yes",$Q132&lt;&gt;"No",$Q132&lt;&gt;"Unknown"),AND($R132&lt;&gt;"Yes",$R132&lt;&gt;"No",$R132&lt;&gt;"Unknown"),AND($S132&lt;&gt;"Yes",$S132&lt;&gt;"No",$S132&lt;&gt;"Unknown",$S132&lt;&gt;"Not applicable"),AND($T132&lt;&gt;"Yes",$T132&lt;&gt;"No"),AND($AA132&lt;&gt;"",$AA132&lt;&gt;"Organic",$AA132&lt;&gt;"Local pack / Maps",$AA132&lt;&gt;"Paid search",$AA132&lt;&gt;"Shopping",$AA132&lt;&gt;"AI answer",$AA132&lt;&gt;"Marketplace",$AA132&lt;&gt;"Directory",$AA132&lt;&gt;"Other")),"UNSUPPORTED_CONTROLLED_VALUE",IF(AND($B132="Active",$I132="Inactive"),"INVALID_SCOPE_COMBINATION",IF($X132="DUPLICATE ACTIVE ASSIGNMENT","INVALID_SCOPE_COMBINATION",IF(AND($L132="Not applicable",$R132&lt;&gt;"No"),"INVALID_SCOPE_COMBINATION",IF(AND($M132="No",$S132&lt;&gt;"Not applicable"),"INVALID_LOCATION_EVIDENCE",IF(AND($M132="Yes",$S132="Not applicable"),"INVALID_LOCATION_EVIDENCE",""))))))))</f>
        <v/>
      </c>
    </row>
    <row r="133" spans="1:37">
      <c r="A133" s="7"/>
      <c r="B133" s="7"/>
      <c r="C133" s="7"/>
      <c r="D133" s="7"/>
      <c r="E133" s="6" t="str">
        <f>IF($A133="","",IFERROR(INDEX('Competitor Register'!$B$2:$B$101,MATCH($D133,'Competitor Register'!$A$2:$A$101,0)),""))</f>
        <v/>
      </c>
      <c r="F133" s="6" t="str">
        <f>IF($A133="","",IFERROR(INDEX('Competitor Register'!$C$2:$C$101,MATCH($D133,'Competitor Register'!$A$2:$A$101,0)),""))</f>
        <v/>
      </c>
      <c r="G133" s="6" t="str">
        <f>IF($A133="","",IFERROR(INDEX('Competitor Register'!$D$2:$D$101,MATCH($D133,'Competitor Register'!$A$2:$A$101,0)),""))</f>
        <v/>
      </c>
      <c r="H133" s="7"/>
      <c r="I133" s="6" t="str">
        <f>IF($A133="","",IFERROR(INDEX('Market Location Map'!$B$2:$B$101,MATCH($H133,'Market Location Map'!$A$2:$A$101,0)),""))</f>
        <v/>
      </c>
      <c r="J133" s="6" t="str">
        <f>IF($A133="","",IFERROR(INDEX('Market Location Map'!$D$2:$D$101,MATCH($H133,'Market Location Map'!$A$2:$A$101,0)),""))</f>
        <v/>
      </c>
      <c r="K133" s="6" t="str">
        <f>IF($A133="","",IFERROR(INDEX('Market Location Map'!$I$2:$I$101,MATCH($H133,'Market Location Map'!$A$2:$A$101,0)),""))</f>
        <v/>
      </c>
      <c r="L133" s="6" t="str">
        <f>IF($A133="","",IFERROR(INDEX('Market Location Map'!$F$2:$F$101,MATCH($H133,'Market Location Map'!$A$2:$A$101,0)),""))</f>
        <v/>
      </c>
      <c r="M133" s="6" t="str">
        <f>IF($A133="","",IF($K133="","No","Yes"))</f>
        <v/>
      </c>
      <c r="N133" s="7"/>
      <c r="O133" s="7"/>
      <c r="P133" s="7"/>
      <c r="Q133" s="7"/>
      <c r="R133" s="7"/>
      <c r="S133" s="7"/>
      <c r="T133" s="7"/>
      <c r="U133" s="6" t="str">
        <f>IF($A133="","",IF($AK133&lt;&gt;"","INVALID INPUT",IF($G133="Unresolved","UNRESOLVED",IF(OR($F133="Discovery intermediary",$F133="Reference entity"),"CONTEXT / REFERENCE ONLY",IF(OR($N133="No",$O133="No"),"EXCLUDED",IF(OR($N133="Unknown",$O133="Unknown"),"UNRESOLVED",IF($P133="No","EXCLUDED",IF($P133="Unknown","UNRESOLVED",IF(AND($AG133&lt;&gt;"",$AH133&lt;&gt;"",$AI133&lt;&gt;""),"ENTERPRISE + MARKET + LOCATION",IF(AND($AG133&lt;&gt;"",$AH133&lt;&gt;""),"ENTERPRISE + MARKET",IF(AND($AG133&lt;&gt;"",$AI133&lt;&gt;""),"ENTERPRISE + LOCATION",IF(AND($AH133&lt;&gt;"",$AI133&lt;&gt;""),"MARKET + LOCATION",IF($AG133&lt;&gt;"","ENTERPRISE",IF($AH133&lt;&gt;"","MARKET",IF($AI133&lt;&gt;"","LOCATION",IF($L133="Unresolved","UNRESOLVED",IF($AJ133="Yes","UNRESOLVED",IF($T133="Yes","CONTEXT / REFERENCE ONLY","EXCLUDED"))))))))))))))))))</f>
        <v/>
      </c>
      <c r="V133" s="6" t="str">
        <f>IF($A133="","",IF($AK133&lt;&gt;"",$AK133,IF($G133="Unresolved","IDENTITY_BOUNDARY_UNRESOLVED",IF(OR($F133="Discovery intermediary",$F133="Reference entity"),"NON_COMMERCIAL_CONTEXT",IF(OR($N133="No",$O133="No"),"NO_COMMERCIAL_SUBSTITUTION",IF(OR($N133="Unknown",$O133="Unknown"),"SUBSTITUTION_EVIDENCE_MISSING",IF($P133="No","SERVICEABILITY_MISMATCH",IF($P133="Unknown","SERVICEABILITY_EVIDENCE_MISSING",IF(AND($U133&lt;&gt;"UNRESOLVED",$U133&lt;&gt;"EXCLUDED",$U133&lt;&gt;"CONTEXT / REFERENCE ONLY",$U133&lt;&gt;"INVALID INPUT",$AJ133="Yes"),"CONFIRMED_LAYER_WITH_OPEN_EVIDENCE",IF(AND($U133&lt;&gt;"UNRESOLVED",$U133&lt;&gt;"EXCLUDED",$U133&lt;&gt;"CONTEXT / REFERENCE ONLY",$U133&lt;&gt;"INVALID INPUT"),"CONFIRMED_LAYER_ASSIGNMENT",IF($L133="Unresolved","MARKET_BOUNDARY_UNRESOLVED",IF($AJ133="Yes","LAYER_EVIDENCE_MISSING",IF($T133="Yes","NO_LAYER_RELEVANCE_CONTEXT","NO_LAYER_RELEVANCE")))))))))))))</f>
        <v/>
      </c>
      <c r="W133" s="6" t="str">
        <f>IF($A133="","",IFERROR(VLOOKUP($V133,'Controlled Vocabulary'!$M$2:$N$18,2,FALSE),"Review the record."))</f>
        <v/>
      </c>
      <c r="X133" s="6" t="str">
        <f>IF($A133="","",IF($AF133="","",IF(COUNTIF($AF$2:$AF$201,$AF133)&gt;1,"DUPLICATE ACTIVE ASSIGNMENT","")))</f>
        <v/>
      </c>
      <c r="Y133" s="7"/>
      <c r="Z133" s="7"/>
      <c r="AA133" s="7"/>
      <c r="AB133" s="7"/>
      <c r="AC133" s="8"/>
      <c r="AD133" s="7"/>
      <c r="AE133" s="7"/>
      <c r="AF133" s="6" t="str">
        <f>IF($A133="","",IF(AND($B133="Active",$D133&lt;&gt;"",$H133&lt;&gt;""),$D133&amp;"|"&amp;$H133,""))</f>
        <v/>
      </c>
      <c r="AG133" s="6" t="str">
        <f>IF($A133="","",IF($Q133="Yes","ENTERPRISE",""))</f>
        <v/>
      </c>
      <c r="AH133" s="6" t="str">
        <f>IF($A133="","",IF(AND($J133&lt;&gt;"",$L133="Resolved",$R133="Yes"),"MARKET",""))</f>
        <v/>
      </c>
      <c r="AI133" s="6" t="str">
        <f>IF($A133="","",IF(AND($K133&lt;&gt;"",$S133="Yes"),"LOCATION",""))</f>
        <v/>
      </c>
      <c r="AJ133" s="6" t="str">
        <f>IF($A133="","",IF(OR($Q133="Unknown",AND($J133&lt;&gt;"",OR($L133="Unresolved",$R133="Unknown")),AND($K133&lt;&gt;"",$S133="Unknown")),"Yes","No"))</f>
        <v/>
      </c>
      <c r="AK133" s="6" t="str">
        <f>IF($A133="","",IF(OR($A133="",$B133="",$D133="",$E133="",$F133="",$G133="",$H133="",$I133="",$L133="",$N133="",$O133="",$P133="",$Q133="",$R133="",$S133="",$T133=""),"INVALID_REQUIRED_INPUT",IF(OR(AND($B133&lt;&gt;"Active",$B133&lt;&gt;"Superseded"),AND($F133&lt;&gt;"Commercial provider",$F133&lt;&gt;"Discovery intermediary",$F133&lt;&gt;"Reference entity"),AND($G133&lt;&gt;"Resolved",$G133&lt;&gt;"Unresolved"),AND($I133&lt;&gt;"Existing",$I133&lt;&gt;"Planned",$I133&lt;&gt;"Inactive"),AND($L133&lt;&gt;"Resolved",$L133&lt;&gt;"Unresolved",$L133&lt;&gt;"Not applicable"),AND($N133&lt;&gt;"Yes",$N133&lt;&gt;"No",$N133&lt;&gt;"Unknown"),AND($O133&lt;&gt;"Yes",$O133&lt;&gt;"No",$O133&lt;&gt;"Unknown"),AND($P133&lt;&gt;"Yes",$P133&lt;&gt;"No",$P133&lt;&gt;"Unknown"),AND($Q133&lt;&gt;"Yes",$Q133&lt;&gt;"No",$Q133&lt;&gt;"Unknown"),AND($R133&lt;&gt;"Yes",$R133&lt;&gt;"No",$R133&lt;&gt;"Unknown"),AND($S133&lt;&gt;"Yes",$S133&lt;&gt;"No",$S133&lt;&gt;"Unknown",$S133&lt;&gt;"Not applicable"),AND($T133&lt;&gt;"Yes",$T133&lt;&gt;"No"),AND($AA133&lt;&gt;"",$AA133&lt;&gt;"Organic",$AA133&lt;&gt;"Local pack / Maps",$AA133&lt;&gt;"Paid search",$AA133&lt;&gt;"Shopping",$AA133&lt;&gt;"AI answer",$AA133&lt;&gt;"Marketplace",$AA133&lt;&gt;"Directory",$AA133&lt;&gt;"Other")),"UNSUPPORTED_CONTROLLED_VALUE",IF(AND($B133="Active",$I133="Inactive"),"INVALID_SCOPE_COMBINATION",IF($X133="DUPLICATE ACTIVE ASSIGNMENT","INVALID_SCOPE_COMBINATION",IF(AND($L133="Not applicable",$R133&lt;&gt;"No"),"INVALID_SCOPE_COMBINATION",IF(AND($M133="No",$S133&lt;&gt;"Not applicable"),"INVALID_LOCATION_EVIDENCE",IF(AND($M133="Yes",$S133="Not applicable"),"INVALID_LOCATION_EVIDENCE",""))))))))</f>
        <v/>
      </c>
    </row>
    <row r="134" spans="1:37">
      <c r="A134" s="7"/>
      <c r="B134" s="7"/>
      <c r="C134" s="7"/>
      <c r="D134" s="7"/>
      <c r="E134" s="6" t="str">
        <f>IF($A134="","",IFERROR(INDEX('Competitor Register'!$B$2:$B$101,MATCH($D134,'Competitor Register'!$A$2:$A$101,0)),""))</f>
        <v/>
      </c>
      <c r="F134" s="6" t="str">
        <f>IF($A134="","",IFERROR(INDEX('Competitor Register'!$C$2:$C$101,MATCH($D134,'Competitor Register'!$A$2:$A$101,0)),""))</f>
        <v/>
      </c>
      <c r="G134" s="6" t="str">
        <f>IF($A134="","",IFERROR(INDEX('Competitor Register'!$D$2:$D$101,MATCH($D134,'Competitor Register'!$A$2:$A$101,0)),""))</f>
        <v/>
      </c>
      <c r="H134" s="7"/>
      <c r="I134" s="6" t="str">
        <f>IF($A134="","",IFERROR(INDEX('Market Location Map'!$B$2:$B$101,MATCH($H134,'Market Location Map'!$A$2:$A$101,0)),""))</f>
        <v/>
      </c>
      <c r="J134" s="6" t="str">
        <f>IF($A134="","",IFERROR(INDEX('Market Location Map'!$D$2:$D$101,MATCH($H134,'Market Location Map'!$A$2:$A$101,0)),""))</f>
        <v/>
      </c>
      <c r="K134" s="6" t="str">
        <f>IF($A134="","",IFERROR(INDEX('Market Location Map'!$I$2:$I$101,MATCH($H134,'Market Location Map'!$A$2:$A$101,0)),""))</f>
        <v/>
      </c>
      <c r="L134" s="6" t="str">
        <f>IF($A134="","",IFERROR(INDEX('Market Location Map'!$F$2:$F$101,MATCH($H134,'Market Location Map'!$A$2:$A$101,0)),""))</f>
        <v/>
      </c>
      <c r="M134" s="6" t="str">
        <f>IF($A134="","",IF($K134="","No","Yes"))</f>
        <v/>
      </c>
      <c r="N134" s="7"/>
      <c r="O134" s="7"/>
      <c r="P134" s="7"/>
      <c r="Q134" s="7"/>
      <c r="R134" s="7"/>
      <c r="S134" s="7"/>
      <c r="T134" s="7"/>
      <c r="U134" s="6" t="str">
        <f>IF($A134="","",IF($AK134&lt;&gt;"","INVALID INPUT",IF($G134="Unresolved","UNRESOLVED",IF(OR($F134="Discovery intermediary",$F134="Reference entity"),"CONTEXT / REFERENCE ONLY",IF(OR($N134="No",$O134="No"),"EXCLUDED",IF(OR($N134="Unknown",$O134="Unknown"),"UNRESOLVED",IF($P134="No","EXCLUDED",IF($P134="Unknown","UNRESOLVED",IF(AND($AG134&lt;&gt;"",$AH134&lt;&gt;"",$AI134&lt;&gt;""),"ENTERPRISE + MARKET + LOCATION",IF(AND($AG134&lt;&gt;"",$AH134&lt;&gt;""),"ENTERPRISE + MARKET",IF(AND($AG134&lt;&gt;"",$AI134&lt;&gt;""),"ENTERPRISE + LOCATION",IF(AND($AH134&lt;&gt;"",$AI134&lt;&gt;""),"MARKET + LOCATION",IF($AG134&lt;&gt;"","ENTERPRISE",IF($AH134&lt;&gt;"","MARKET",IF($AI134&lt;&gt;"","LOCATION",IF($L134="Unresolved","UNRESOLVED",IF($AJ134="Yes","UNRESOLVED",IF($T134="Yes","CONTEXT / REFERENCE ONLY","EXCLUDED"))))))))))))))))))</f>
        <v/>
      </c>
      <c r="V134" s="6" t="str">
        <f>IF($A134="","",IF($AK134&lt;&gt;"",$AK134,IF($G134="Unresolved","IDENTITY_BOUNDARY_UNRESOLVED",IF(OR($F134="Discovery intermediary",$F134="Reference entity"),"NON_COMMERCIAL_CONTEXT",IF(OR($N134="No",$O134="No"),"NO_COMMERCIAL_SUBSTITUTION",IF(OR($N134="Unknown",$O134="Unknown"),"SUBSTITUTION_EVIDENCE_MISSING",IF($P134="No","SERVICEABILITY_MISMATCH",IF($P134="Unknown","SERVICEABILITY_EVIDENCE_MISSING",IF(AND($U134&lt;&gt;"UNRESOLVED",$U134&lt;&gt;"EXCLUDED",$U134&lt;&gt;"CONTEXT / REFERENCE ONLY",$U134&lt;&gt;"INVALID INPUT",$AJ134="Yes"),"CONFIRMED_LAYER_WITH_OPEN_EVIDENCE",IF(AND($U134&lt;&gt;"UNRESOLVED",$U134&lt;&gt;"EXCLUDED",$U134&lt;&gt;"CONTEXT / REFERENCE ONLY",$U134&lt;&gt;"INVALID INPUT"),"CONFIRMED_LAYER_ASSIGNMENT",IF($L134="Unresolved","MARKET_BOUNDARY_UNRESOLVED",IF($AJ134="Yes","LAYER_EVIDENCE_MISSING",IF($T134="Yes","NO_LAYER_RELEVANCE_CONTEXT","NO_LAYER_RELEVANCE")))))))))))))</f>
        <v/>
      </c>
      <c r="W134" s="6" t="str">
        <f>IF($A134="","",IFERROR(VLOOKUP($V134,'Controlled Vocabulary'!$M$2:$N$18,2,FALSE),"Review the record."))</f>
        <v/>
      </c>
      <c r="X134" s="6" t="str">
        <f>IF($A134="","",IF($AF134="","",IF(COUNTIF($AF$2:$AF$201,$AF134)&gt;1,"DUPLICATE ACTIVE ASSIGNMENT","")))</f>
        <v/>
      </c>
      <c r="Y134" s="7"/>
      <c r="Z134" s="7"/>
      <c r="AA134" s="7"/>
      <c r="AB134" s="7"/>
      <c r="AC134" s="8"/>
      <c r="AD134" s="7"/>
      <c r="AE134" s="7"/>
      <c r="AF134" s="6" t="str">
        <f>IF($A134="","",IF(AND($B134="Active",$D134&lt;&gt;"",$H134&lt;&gt;""),$D134&amp;"|"&amp;$H134,""))</f>
        <v/>
      </c>
      <c r="AG134" s="6" t="str">
        <f>IF($A134="","",IF($Q134="Yes","ENTERPRISE",""))</f>
        <v/>
      </c>
      <c r="AH134" s="6" t="str">
        <f>IF($A134="","",IF(AND($J134&lt;&gt;"",$L134="Resolved",$R134="Yes"),"MARKET",""))</f>
        <v/>
      </c>
      <c r="AI134" s="6" t="str">
        <f>IF($A134="","",IF(AND($K134&lt;&gt;"",$S134="Yes"),"LOCATION",""))</f>
        <v/>
      </c>
      <c r="AJ134" s="6" t="str">
        <f>IF($A134="","",IF(OR($Q134="Unknown",AND($J134&lt;&gt;"",OR($L134="Unresolved",$R134="Unknown")),AND($K134&lt;&gt;"",$S134="Unknown")),"Yes","No"))</f>
        <v/>
      </c>
      <c r="AK134" s="6" t="str">
        <f>IF($A134="","",IF(OR($A134="",$B134="",$D134="",$E134="",$F134="",$G134="",$H134="",$I134="",$L134="",$N134="",$O134="",$P134="",$Q134="",$R134="",$S134="",$T134=""),"INVALID_REQUIRED_INPUT",IF(OR(AND($B134&lt;&gt;"Active",$B134&lt;&gt;"Superseded"),AND($F134&lt;&gt;"Commercial provider",$F134&lt;&gt;"Discovery intermediary",$F134&lt;&gt;"Reference entity"),AND($G134&lt;&gt;"Resolved",$G134&lt;&gt;"Unresolved"),AND($I134&lt;&gt;"Existing",$I134&lt;&gt;"Planned",$I134&lt;&gt;"Inactive"),AND($L134&lt;&gt;"Resolved",$L134&lt;&gt;"Unresolved",$L134&lt;&gt;"Not applicable"),AND($N134&lt;&gt;"Yes",$N134&lt;&gt;"No",$N134&lt;&gt;"Unknown"),AND($O134&lt;&gt;"Yes",$O134&lt;&gt;"No",$O134&lt;&gt;"Unknown"),AND($P134&lt;&gt;"Yes",$P134&lt;&gt;"No",$P134&lt;&gt;"Unknown"),AND($Q134&lt;&gt;"Yes",$Q134&lt;&gt;"No",$Q134&lt;&gt;"Unknown"),AND($R134&lt;&gt;"Yes",$R134&lt;&gt;"No",$R134&lt;&gt;"Unknown"),AND($S134&lt;&gt;"Yes",$S134&lt;&gt;"No",$S134&lt;&gt;"Unknown",$S134&lt;&gt;"Not applicable"),AND($T134&lt;&gt;"Yes",$T134&lt;&gt;"No"),AND($AA134&lt;&gt;"",$AA134&lt;&gt;"Organic",$AA134&lt;&gt;"Local pack / Maps",$AA134&lt;&gt;"Paid search",$AA134&lt;&gt;"Shopping",$AA134&lt;&gt;"AI answer",$AA134&lt;&gt;"Marketplace",$AA134&lt;&gt;"Directory",$AA134&lt;&gt;"Other")),"UNSUPPORTED_CONTROLLED_VALUE",IF(AND($B134="Active",$I134="Inactive"),"INVALID_SCOPE_COMBINATION",IF($X134="DUPLICATE ACTIVE ASSIGNMENT","INVALID_SCOPE_COMBINATION",IF(AND($L134="Not applicable",$R134&lt;&gt;"No"),"INVALID_SCOPE_COMBINATION",IF(AND($M134="No",$S134&lt;&gt;"Not applicable"),"INVALID_LOCATION_EVIDENCE",IF(AND($M134="Yes",$S134="Not applicable"),"INVALID_LOCATION_EVIDENCE",""))))))))</f>
        <v/>
      </c>
    </row>
    <row r="135" spans="1:37">
      <c r="A135" s="7"/>
      <c r="B135" s="7"/>
      <c r="C135" s="7"/>
      <c r="D135" s="7"/>
      <c r="E135" s="6" t="str">
        <f>IF($A135="","",IFERROR(INDEX('Competitor Register'!$B$2:$B$101,MATCH($D135,'Competitor Register'!$A$2:$A$101,0)),""))</f>
        <v/>
      </c>
      <c r="F135" s="6" t="str">
        <f>IF($A135="","",IFERROR(INDEX('Competitor Register'!$C$2:$C$101,MATCH($D135,'Competitor Register'!$A$2:$A$101,0)),""))</f>
        <v/>
      </c>
      <c r="G135" s="6" t="str">
        <f>IF($A135="","",IFERROR(INDEX('Competitor Register'!$D$2:$D$101,MATCH($D135,'Competitor Register'!$A$2:$A$101,0)),""))</f>
        <v/>
      </c>
      <c r="H135" s="7"/>
      <c r="I135" s="6" t="str">
        <f>IF($A135="","",IFERROR(INDEX('Market Location Map'!$B$2:$B$101,MATCH($H135,'Market Location Map'!$A$2:$A$101,0)),""))</f>
        <v/>
      </c>
      <c r="J135" s="6" t="str">
        <f>IF($A135="","",IFERROR(INDEX('Market Location Map'!$D$2:$D$101,MATCH($H135,'Market Location Map'!$A$2:$A$101,0)),""))</f>
        <v/>
      </c>
      <c r="K135" s="6" t="str">
        <f>IF($A135="","",IFERROR(INDEX('Market Location Map'!$I$2:$I$101,MATCH($H135,'Market Location Map'!$A$2:$A$101,0)),""))</f>
        <v/>
      </c>
      <c r="L135" s="6" t="str">
        <f>IF($A135="","",IFERROR(INDEX('Market Location Map'!$F$2:$F$101,MATCH($H135,'Market Location Map'!$A$2:$A$101,0)),""))</f>
        <v/>
      </c>
      <c r="M135" s="6" t="str">
        <f>IF($A135="","",IF($K135="","No","Yes"))</f>
        <v/>
      </c>
      <c r="N135" s="7"/>
      <c r="O135" s="7"/>
      <c r="P135" s="7"/>
      <c r="Q135" s="7"/>
      <c r="R135" s="7"/>
      <c r="S135" s="7"/>
      <c r="T135" s="7"/>
      <c r="U135" s="6" t="str">
        <f>IF($A135="","",IF($AK135&lt;&gt;"","INVALID INPUT",IF($G135="Unresolved","UNRESOLVED",IF(OR($F135="Discovery intermediary",$F135="Reference entity"),"CONTEXT / REFERENCE ONLY",IF(OR($N135="No",$O135="No"),"EXCLUDED",IF(OR($N135="Unknown",$O135="Unknown"),"UNRESOLVED",IF($P135="No","EXCLUDED",IF($P135="Unknown","UNRESOLVED",IF(AND($AG135&lt;&gt;"",$AH135&lt;&gt;"",$AI135&lt;&gt;""),"ENTERPRISE + MARKET + LOCATION",IF(AND($AG135&lt;&gt;"",$AH135&lt;&gt;""),"ENTERPRISE + MARKET",IF(AND($AG135&lt;&gt;"",$AI135&lt;&gt;""),"ENTERPRISE + LOCATION",IF(AND($AH135&lt;&gt;"",$AI135&lt;&gt;""),"MARKET + LOCATION",IF($AG135&lt;&gt;"","ENTERPRISE",IF($AH135&lt;&gt;"","MARKET",IF($AI135&lt;&gt;"","LOCATION",IF($L135="Unresolved","UNRESOLVED",IF($AJ135="Yes","UNRESOLVED",IF($T135="Yes","CONTEXT / REFERENCE ONLY","EXCLUDED"))))))))))))))))))</f>
        <v/>
      </c>
      <c r="V135" s="6" t="str">
        <f>IF($A135="","",IF($AK135&lt;&gt;"",$AK135,IF($G135="Unresolved","IDENTITY_BOUNDARY_UNRESOLVED",IF(OR($F135="Discovery intermediary",$F135="Reference entity"),"NON_COMMERCIAL_CONTEXT",IF(OR($N135="No",$O135="No"),"NO_COMMERCIAL_SUBSTITUTION",IF(OR($N135="Unknown",$O135="Unknown"),"SUBSTITUTION_EVIDENCE_MISSING",IF($P135="No","SERVICEABILITY_MISMATCH",IF($P135="Unknown","SERVICEABILITY_EVIDENCE_MISSING",IF(AND($U135&lt;&gt;"UNRESOLVED",$U135&lt;&gt;"EXCLUDED",$U135&lt;&gt;"CONTEXT / REFERENCE ONLY",$U135&lt;&gt;"INVALID INPUT",$AJ135="Yes"),"CONFIRMED_LAYER_WITH_OPEN_EVIDENCE",IF(AND($U135&lt;&gt;"UNRESOLVED",$U135&lt;&gt;"EXCLUDED",$U135&lt;&gt;"CONTEXT / REFERENCE ONLY",$U135&lt;&gt;"INVALID INPUT"),"CONFIRMED_LAYER_ASSIGNMENT",IF($L135="Unresolved","MARKET_BOUNDARY_UNRESOLVED",IF($AJ135="Yes","LAYER_EVIDENCE_MISSING",IF($T135="Yes","NO_LAYER_RELEVANCE_CONTEXT","NO_LAYER_RELEVANCE")))))))))))))</f>
        <v/>
      </c>
      <c r="W135" s="6" t="str">
        <f>IF($A135="","",IFERROR(VLOOKUP($V135,'Controlled Vocabulary'!$M$2:$N$18,2,FALSE),"Review the record."))</f>
        <v/>
      </c>
      <c r="X135" s="6" t="str">
        <f>IF($A135="","",IF($AF135="","",IF(COUNTIF($AF$2:$AF$201,$AF135)&gt;1,"DUPLICATE ACTIVE ASSIGNMENT","")))</f>
        <v/>
      </c>
      <c r="Y135" s="7"/>
      <c r="Z135" s="7"/>
      <c r="AA135" s="7"/>
      <c r="AB135" s="7"/>
      <c r="AC135" s="8"/>
      <c r="AD135" s="7"/>
      <c r="AE135" s="7"/>
      <c r="AF135" s="6" t="str">
        <f>IF($A135="","",IF(AND($B135="Active",$D135&lt;&gt;"",$H135&lt;&gt;""),$D135&amp;"|"&amp;$H135,""))</f>
        <v/>
      </c>
      <c r="AG135" s="6" t="str">
        <f>IF($A135="","",IF($Q135="Yes","ENTERPRISE",""))</f>
        <v/>
      </c>
      <c r="AH135" s="6" t="str">
        <f>IF($A135="","",IF(AND($J135&lt;&gt;"",$L135="Resolved",$R135="Yes"),"MARKET",""))</f>
        <v/>
      </c>
      <c r="AI135" s="6" t="str">
        <f>IF($A135="","",IF(AND($K135&lt;&gt;"",$S135="Yes"),"LOCATION",""))</f>
        <v/>
      </c>
      <c r="AJ135" s="6" t="str">
        <f>IF($A135="","",IF(OR($Q135="Unknown",AND($J135&lt;&gt;"",OR($L135="Unresolved",$R135="Unknown")),AND($K135&lt;&gt;"",$S135="Unknown")),"Yes","No"))</f>
        <v/>
      </c>
      <c r="AK135" s="6" t="str">
        <f>IF($A135="","",IF(OR($A135="",$B135="",$D135="",$E135="",$F135="",$G135="",$H135="",$I135="",$L135="",$N135="",$O135="",$P135="",$Q135="",$R135="",$S135="",$T135=""),"INVALID_REQUIRED_INPUT",IF(OR(AND($B135&lt;&gt;"Active",$B135&lt;&gt;"Superseded"),AND($F135&lt;&gt;"Commercial provider",$F135&lt;&gt;"Discovery intermediary",$F135&lt;&gt;"Reference entity"),AND($G135&lt;&gt;"Resolved",$G135&lt;&gt;"Unresolved"),AND($I135&lt;&gt;"Existing",$I135&lt;&gt;"Planned",$I135&lt;&gt;"Inactive"),AND($L135&lt;&gt;"Resolved",$L135&lt;&gt;"Unresolved",$L135&lt;&gt;"Not applicable"),AND($N135&lt;&gt;"Yes",$N135&lt;&gt;"No",$N135&lt;&gt;"Unknown"),AND($O135&lt;&gt;"Yes",$O135&lt;&gt;"No",$O135&lt;&gt;"Unknown"),AND($P135&lt;&gt;"Yes",$P135&lt;&gt;"No",$P135&lt;&gt;"Unknown"),AND($Q135&lt;&gt;"Yes",$Q135&lt;&gt;"No",$Q135&lt;&gt;"Unknown"),AND($R135&lt;&gt;"Yes",$R135&lt;&gt;"No",$R135&lt;&gt;"Unknown"),AND($S135&lt;&gt;"Yes",$S135&lt;&gt;"No",$S135&lt;&gt;"Unknown",$S135&lt;&gt;"Not applicable"),AND($T135&lt;&gt;"Yes",$T135&lt;&gt;"No"),AND($AA135&lt;&gt;"",$AA135&lt;&gt;"Organic",$AA135&lt;&gt;"Local pack / Maps",$AA135&lt;&gt;"Paid search",$AA135&lt;&gt;"Shopping",$AA135&lt;&gt;"AI answer",$AA135&lt;&gt;"Marketplace",$AA135&lt;&gt;"Directory",$AA135&lt;&gt;"Other")),"UNSUPPORTED_CONTROLLED_VALUE",IF(AND($B135="Active",$I135="Inactive"),"INVALID_SCOPE_COMBINATION",IF($X135="DUPLICATE ACTIVE ASSIGNMENT","INVALID_SCOPE_COMBINATION",IF(AND($L135="Not applicable",$R135&lt;&gt;"No"),"INVALID_SCOPE_COMBINATION",IF(AND($M135="No",$S135&lt;&gt;"Not applicable"),"INVALID_LOCATION_EVIDENCE",IF(AND($M135="Yes",$S135="Not applicable"),"INVALID_LOCATION_EVIDENCE",""))))))))</f>
        <v/>
      </c>
    </row>
    <row r="136" spans="1:37">
      <c r="A136" s="7"/>
      <c r="B136" s="7"/>
      <c r="C136" s="7"/>
      <c r="D136" s="7"/>
      <c r="E136" s="6" t="str">
        <f>IF($A136="","",IFERROR(INDEX('Competitor Register'!$B$2:$B$101,MATCH($D136,'Competitor Register'!$A$2:$A$101,0)),""))</f>
        <v/>
      </c>
      <c r="F136" s="6" t="str">
        <f>IF($A136="","",IFERROR(INDEX('Competitor Register'!$C$2:$C$101,MATCH($D136,'Competitor Register'!$A$2:$A$101,0)),""))</f>
        <v/>
      </c>
      <c r="G136" s="6" t="str">
        <f>IF($A136="","",IFERROR(INDEX('Competitor Register'!$D$2:$D$101,MATCH($D136,'Competitor Register'!$A$2:$A$101,0)),""))</f>
        <v/>
      </c>
      <c r="H136" s="7"/>
      <c r="I136" s="6" t="str">
        <f>IF($A136="","",IFERROR(INDEX('Market Location Map'!$B$2:$B$101,MATCH($H136,'Market Location Map'!$A$2:$A$101,0)),""))</f>
        <v/>
      </c>
      <c r="J136" s="6" t="str">
        <f>IF($A136="","",IFERROR(INDEX('Market Location Map'!$D$2:$D$101,MATCH($H136,'Market Location Map'!$A$2:$A$101,0)),""))</f>
        <v/>
      </c>
      <c r="K136" s="6" t="str">
        <f>IF($A136="","",IFERROR(INDEX('Market Location Map'!$I$2:$I$101,MATCH($H136,'Market Location Map'!$A$2:$A$101,0)),""))</f>
        <v/>
      </c>
      <c r="L136" s="6" t="str">
        <f>IF($A136="","",IFERROR(INDEX('Market Location Map'!$F$2:$F$101,MATCH($H136,'Market Location Map'!$A$2:$A$101,0)),""))</f>
        <v/>
      </c>
      <c r="M136" s="6" t="str">
        <f>IF($A136="","",IF($K136="","No","Yes"))</f>
        <v/>
      </c>
      <c r="N136" s="7"/>
      <c r="O136" s="7"/>
      <c r="P136" s="7"/>
      <c r="Q136" s="7"/>
      <c r="R136" s="7"/>
      <c r="S136" s="7"/>
      <c r="T136" s="7"/>
      <c r="U136" s="6" t="str">
        <f>IF($A136="","",IF($AK136&lt;&gt;"","INVALID INPUT",IF($G136="Unresolved","UNRESOLVED",IF(OR($F136="Discovery intermediary",$F136="Reference entity"),"CONTEXT / REFERENCE ONLY",IF(OR($N136="No",$O136="No"),"EXCLUDED",IF(OR($N136="Unknown",$O136="Unknown"),"UNRESOLVED",IF($P136="No","EXCLUDED",IF($P136="Unknown","UNRESOLVED",IF(AND($AG136&lt;&gt;"",$AH136&lt;&gt;"",$AI136&lt;&gt;""),"ENTERPRISE + MARKET + LOCATION",IF(AND($AG136&lt;&gt;"",$AH136&lt;&gt;""),"ENTERPRISE + MARKET",IF(AND($AG136&lt;&gt;"",$AI136&lt;&gt;""),"ENTERPRISE + LOCATION",IF(AND($AH136&lt;&gt;"",$AI136&lt;&gt;""),"MARKET + LOCATION",IF($AG136&lt;&gt;"","ENTERPRISE",IF($AH136&lt;&gt;"","MARKET",IF($AI136&lt;&gt;"","LOCATION",IF($L136="Unresolved","UNRESOLVED",IF($AJ136="Yes","UNRESOLVED",IF($T136="Yes","CONTEXT / REFERENCE ONLY","EXCLUDED"))))))))))))))))))</f>
        <v/>
      </c>
      <c r="V136" s="6" t="str">
        <f>IF($A136="","",IF($AK136&lt;&gt;"",$AK136,IF($G136="Unresolved","IDENTITY_BOUNDARY_UNRESOLVED",IF(OR($F136="Discovery intermediary",$F136="Reference entity"),"NON_COMMERCIAL_CONTEXT",IF(OR($N136="No",$O136="No"),"NO_COMMERCIAL_SUBSTITUTION",IF(OR($N136="Unknown",$O136="Unknown"),"SUBSTITUTION_EVIDENCE_MISSING",IF($P136="No","SERVICEABILITY_MISMATCH",IF($P136="Unknown","SERVICEABILITY_EVIDENCE_MISSING",IF(AND($U136&lt;&gt;"UNRESOLVED",$U136&lt;&gt;"EXCLUDED",$U136&lt;&gt;"CONTEXT / REFERENCE ONLY",$U136&lt;&gt;"INVALID INPUT",$AJ136="Yes"),"CONFIRMED_LAYER_WITH_OPEN_EVIDENCE",IF(AND($U136&lt;&gt;"UNRESOLVED",$U136&lt;&gt;"EXCLUDED",$U136&lt;&gt;"CONTEXT / REFERENCE ONLY",$U136&lt;&gt;"INVALID INPUT"),"CONFIRMED_LAYER_ASSIGNMENT",IF($L136="Unresolved","MARKET_BOUNDARY_UNRESOLVED",IF($AJ136="Yes","LAYER_EVIDENCE_MISSING",IF($T136="Yes","NO_LAYER_RELEVANCE_CONTEXT","NO_LAYER_RELEVANCE")))))))))))))</f>
        <v/>
      </c>
      <c r="W136" s="6" t="str">
        <f>IF($A136="","",IFERROR(VLOOKUP($V136,'Controlled Vocabulary'!$M$2:$N$18,2,FALSE),"Review the record."))</f>
        <v/>
      </c>
      <c r="X136" s="6" t="str">
        <f>IF($A136="","",IF($AF136="","",IF(COUNTIF($AF$2:$AF$201,$AF136)&gt;1,"DUPLICATE ACTIVE ASSIGNMENT","")))</f>
        <v/>
      </c>
      <c r="Y136" s="7"/>
      <c r="Z136" s="7"/>
      <c r="AA136" s="7"/>
      <c r="AB136" s="7"/>
      <c r="AC136" s="8"/>
      <c r="AD136" s="7"/>
      <c r="AE136" s="7"/>
      <c r="AF136" s="6" t="str">
        <f>IF($A136="","",IF(AND($B136="Active",$D136&lt;&gt;"",$H136&lt;&gt;""),$D136&amp;"|"&amp;$H136,""))</f>
        <v/>
      </c>
      <c r="AG136" s="6" t="str">
        <f>IF($A136="","",IF($Q136="Yes","ENTERPRISE",""))</f>
        <v/>
      </c>
      <c r="AH136" s="6" t="str">
        <f>IF($A136="","",IF(AND($J136&lt;&gt;"",$L136="Resolved",$R136="Yes"),"MARKET",""))</f>
        <v/>
      </c>
      <c r="AI136" s="6" t="str">
        <f>IF($A136="","",IF(AND($K136&lt;&gt;"",$S136="Yes"),"LOCATION",""))</f>
        <v/>
      </c>
      <c r="AJ136" s="6" t="str">
        <f>IF($A136="","",IF(OR($Q136="Unknown",AND($J136&lt;&gt;"",OR($L136="Unresolved",$R136="Unknown")),AND($K136&lt;&gt;"",$S136="Unknown")),"Yes","No"))</f>
        <v/>
      </c>
      <c r="AK136" s="6" t="str">
        <f>IF($A136="","",IF(OR($A136="",$B136="",$D136="",$E136="",$F136="",$G136="",$H136="",$I136="",$L136="",$N136="",$O136="",$P136="",$Q136="",$R136="",$S136="",$T136=""),"INVALID_REQUIRED_INPUT",IF(OR(AND($B136&lt;&gt;"Active",$B136&lt;&gt;"Superseded"),AND($F136&lt;&gt;"Commercial provider",$F136&lt;&gt;"Discovery intermediary",$F136&lt;&gt;"Reference entity"),AND($G136&lt;&gt;"Resolved",$G136&lt;&gt;"Unresolved"),AND($I136&lt;&gt;"Existing",$I136&lt;&gt;"Planned",$I136&lt;&gt;"Inactive"),AND($L136&lt;&gt;"Resolved",$L136&lt;&gt;"Unresolved",$L136&lt;&gt;"Not applicable"),AND($N136&lt;&gt;"Yes",$N136&lt;&gt;"No",$N136&lt;&gt;"Unknown"),AND($O136&lt;&gt;"Yes",$O136&lt;&gt;"No",$O136&lt;&gt;"Unknown"),AND($P136&lt;&gt;"Yes",$P136&lt;&gt;"No",$P136&lt;&gt;"Unknown"),AND($Q136&lt;&gt;"Yes",$Q136&lt;&gt;"No",$Q136&lt;&gt;"Unknown"),AND($R136&lt;&gt;"Yes",$R136&lt;&gt;"No",$R136&lt;&gt;"Unknown"),AND($S136&lt;&gt;"Yes",$S136&lt;&gt;"No",$S136&lt;&gt;"Unknown",$S136&lt;&gt;"Not applicable"),AND($T136&lt;&gt;"Yes",$T136&lt;&gt;"No"),AND($AA136&lt;&gt;"",$AA136&lt;&gt;"Organic",$AA136&lt;&gt;"Local pack / Maps",$AA136&lt;&gt;"Paid search",$AA136&lt;&gt;"Shopping",$AA136&lt;&gt;"AI answer",$AA136&lt;&gt;"Marketplace",$AA136&lt;&gt;"Directory",$AA136&lt;&gt;"Other")),"UNSUPPORTED_CONTROLLED_VALUE",IF(AND($B136="Active",$I136="Inactive"),"INVALID_SCOPE_COMBINATION",IF($X136="DUPLICATE ACTIVE ASSIGNMENT","INVALID_SCOPE_COMBINATION",IF(AND($L136="Not applicable",$R136&lt;&gt;"No"),"INVALID_SCOPE_COMBINATION",IF(AND($M136="No",$S136&lt;&gt;"Not applicable"),"INVALID_LOCATION_EVIDENCE",IF(AND($M136="Yes",$S136="Not applicable"),"INVALID_LOCATION_EVIDENCE",""))))))))</f>
        <v/>
      </c>
    </row>
    <row r="137" spans="1:37">
      <c r="A137" s="7"/>
      <c r="B137" s="7"/>
      <c r="C137" s="7"/>
      <c r="D137" s="7"/>
      <c r="E137" s="6" t="str">
        <f>IF($A137="","",IFERROR(INDEX('Competitor Register'!$B$2:$B$101,MATCH($D137,'Competitor Register'!$A$2:$A$101,0)),""))</f>
        <v/>
      </c>
      <c r="F137" s="6" t="str">
        <f>IF($A137="","",IFERROR(INDEX('Competitor Register'!$C$2:$C$101,MATCH($D137,'Competitor Register'!$A$2:$A$101,0)),""))</f>
        <v/>
      </c>
      <c r="G137" s="6" t="str">
        <f>IF($A137="","",IFERROR(INDEX('Competitor Register'!$D$2:$D$101,MATCH($D137,'Competitor Register'!$A$2:$A$101,0)),""))</f>
        <v/>
      </c>
      <c r="H137" s="7"/>
      <c r="I137" s="6" t="str">
        <f>IF($A137="","",IFERROR(INDEX('Market Location Map'!$B$2:$B$101,MATCH($H137,'Market Location Map'!$A$2:$A$101,0)),""))</f>
        <v/>
      </c>
      <c r="J137" s="6" t="str">
        <f>IF($A137="","",IFERROR(INDEX('Market Location Map'!$D$2:$D$101,MATCH($H137,'Market Location Map'!$A$2:$A$101,0)),""))</f>
        <v/>
      </c>
      <c r="K137" s="6" t="str">
        <f>IF($A137="","",IFERROR(INDEX('Market Location Map'!$I$2:$I$101,MATCH($H137,'Market Location Map'!$A$2:$A$101,0)),""))</f>
        <v/>
      </c>
      <c r="L137" s="6" t="str">
        <f>IF($A137="","",IFERROR(INDEX('Market Location Map'!$F$2:$F$101,MATCH($H137,'Market Location Map'!$A$2:$A$101,0)),""))</f>
        <v/>
      </c>
      <c r="M137" s="6" t="str">
        <f>IF($A137="","",IF($K137="","No","Yes"))</f>
        <v/>
      </c>
      <c r="N137" s="7"/>
      <c r="O137" s="7"/>
      <c r="P137" s="7"/>
      <c r="Q137" s="7"/>
      <c r="R137" s="7"/>
      <c r="S137" s="7"/>
      <c r="T137" s="7"/>
      <c r="U137" s="6" t="str">
        <f>IF($A137="","",IF($AK137&lt;&gt;"","INVALID INPUT",IF($G137="Unresolved","UNRESOLVED",IF(OR($F137="Discovery intermediary",$F137="Reference entity"),"CONTEXT / REFERENCE ONLY",IF(OR($N137="No",$O137="No"),"EXCLUDED",IF(OR($N137="Unknown",$O137="Unknown"),"UNRESOLVED",IF($P137="No","EXCLUDED",IF($P137="Unknown","UNRESOLVED",IF(AND($AG137&lt;&gt;"",$AH137&lt;&gt;"",$AI137&lt;&gt;""),"ENTERPRISE + MARKET + LOCATION",IF(AND($AG137&lt;&gt;"",$AH137&lt;&gt;""),"ENTERPRISE + MARKET",IF(AND($AG137&lt;&gt;"",$AI137&lt;&gt;""),"ENTERPRISE + LOCATION",IF(AND($AH137&lt;&gt;"",$AI137&lt;&gt;""),"MARKET + LOCATION",IF($AG137&lt;&gt;"","ENTERPRISE",IF($AH137&lt;&gt;"","MARKET",IF($AI137&lt;&gt;"","LOCATION",IF($L137="Unresolved","UNRESOLVED",IF($AJ137="Yes","UNRESOLVED",IF($T137="Yes","CONTEXT / REFERENCE ONLY","EXCLUDED"))))))))))))))))))</f>
        <v/>
      </c>
      <c r="V137" s="6" t="str">
        <f>IF($A137="","",IF($AK137&lt;&gt;"",$AK137,IF($G137="Unresolved","IDENTITY_BOUNDARY_UNRESOLVED",IF(OR($F137="Discovery intermediary",$F137="Reference entity"),"NON_COMMERCIAL_CONTEXT",IF(OR($N137="No",$O137="No"),"NO_COMMERCIAL_SUBSTITUTION",IF(OR($N137="Unknown",$O137="Unknown"),"SUBSTITUTION_EVIDENCE_MISSING",IF($P137="No","SERVICEABILITY_MISMATCH",IF($P137="Unknown","SERVICEABILITY_EVIDENCE_MISSING",IF(AND($U137&lt;&gt;"UNRESOLVED",$U137&lt;&gt;"EXCLUDED",$U137&lt;&gt;"CONTEXT / REFERENCE ONLY",$U137&lt;&gt;"INVALID INPUT",$AJ137="Yes"),"CONFIRMED_LAYER_WITH_OPEN_EVIDENCE",IF(AND($U137&lt;&gt;"UNRESOLVED",$U137&lt;&gt;"EXCLUDED",$U137&lt;&gt;"CONTEXT / REFERENCE ONLY",$U137&lt;&gt;"INVALID INPUT"),"CONFIRMED_LAYER_ASSIGNMENT",IF($L137="Unresolved","MARKET_BOUNDARY_UNRESOLVED",IF($AJ137="Yes","LAYER_EVIDENCE_MISSING",IF($T137="Yes","NO_LAYER_RELEVANCE_CONTEXT","NO_LAYER_RELEVANCE")))))))))))))</f>
        <v/>
      </c>
      <c r="W137" s="6" t="str">
        <f>IF($A137="","",IFERROR(VLOOKUP($V137,'Controlled Vocabulary'!$M$2:$N$18,2,FALSE),"Review the record."))</f>
        <v/>
      </c>
      <c r="X137" s="6" t="str">
        <f>IF($A137="","",IF($AF137="","",IF(COUNTIF($AF$2:$AF$201,$AF137)&gt;1,"DUPLICATE ACTIVE ASSIGNMENT","")))</f>
        <v/>
      </c>
      <c r="Y137" s="7"/>
      <c r="Z137" s="7"/>
      <c r="AA137" s="7"/>
      <c r="AB137" s="7"/>
      <c r="AC137" s="8"/>
      <c r="AD137" s="7"/>
      <c r="AE137" s="7"/>
      <c r="AF137" s="6" t="str">
        <f>IF($A137="","",IF(AND($B137="Active",$D137&lt;&gt;"",$H137&lt;&gt;""),$D137&amp;"|"&amp;$H137,""))</f>
        <v/>
      </c>
      <c r="AG137" s="6" t="str">
        <f>IF($A137="","",IF($Q137="Yes","ENTERPRISE",""))</f>
        <v/>
      </c>
      <c r="AH137" s="6" t="str">
        <f>IF($A137="","",IF(AND($J137&lt;&gt;"",$L137="Resolved",$R137="Yes"),"MARKET",""))</f>
        <v/>
      </c>
      <c r="AI137" s="6" t="str">
        <f>IF($A137="","",IF(AND($K137&lt;&gt;"",$S137="Yes"),"LOCATION",""))</f>
        <v/>
      </c>
      <c r="AJ137" s="6" t="str">
        <f>IF($A137="","",IF(OR($Q137="Unknown",AND($J137&lt;&gt;"",OR($L137="Unresolved",$R137="Unknown")),AND($K137&lt;&gt;"",$S137="Unknown")),"Yes","No"))</f>
        <v/>
      </c>
      <c r="AK137" s="6" t="str">
        <f>IF($A137="","",IF(OR($A137="",$B137="",$D137="",$E137="",$F137="",$G137="",$H137="",$I137="",$L137="",$N137="",$O137="",$P137="",$Q137="",$R137="",$S137="",$T137=""),"INVALID_REQUIRED_INPUT",IF(OR(AND($B137&lt;&gt;"Active",$B137&lt;&gt;"Superseded"),AND($F137&lt;&gt;"Commercial provider",$F137&lt;&gt;"Discovery intermediary",$F137&lt;&gt;"Reference entity"),AND($G137&lt;&gt;"Resolved",$G137&lt;&gt;"Unresolved"),AND($I137&lt;&gt;"Existing",$I137&lt;&gt;"Planned",$I137&lt;&gt;"Inactive"),AND($L137&lt;&gt;"Resolved",$L137&lt;&gt;"Unresolved",$L137&lt;&gt;"Not applicable"),AND($N137&lt;&gt;"Yes",$N137&lt;&gt;"No",$N137&lt;&gt;"Unknown"),AND($O137&lt;&gt;"Yes",$O137&lt;&gt;"No",$O137&lt;&gt;"Unknown"),AND($P137&lt;&gt;"Yes",$P137&lt;&gt;"No",$P137&lt;&gt;"Unknown"),AND($Q137&lt;&gt;"Yes",$Q137&lt;&gt;"No",$Q137&lt;&gt;"Unknown"),AND($R137&lt;&gt;"Yes",$R137&lt;&gt;"No",$R137&lt;&gt;"Unknown"),AND($S137&lt;&gt;"Yes",$S137&lt;&gt;"No",$S137&lt;&gt;"Unknown",$S137&lt;&gt;"Not applicable"),AND($T137&lt;&gt;"Yes",$T137&lt;&gt;"No"),AND($AA137&lt;&gt;"",$AA137&lt;&gt;"Organic",$AA137&lt;&gt;"Local pack / Maps",$AA137&lt;&gt;"Paid search",$AA137&lt;&gt;"Shopping",$AA137&lt;&gt;"AI answer",$AA137&lt;&gt;"Marketplace",$AA137&lt;&gt;"Directory",$AA137&lt;&gt;"Other")),"UNSUPPORTED_CONTROLLED_VALUE",IF(AND($B137="Active",$I137="Inactive"),"INVALID_SCOPE_COMBINATION",IF($X137="DUPLICATE ACTIVE ASSIGNMENT","INVALID_SCOPE_COMBINATION",IF(AND($L137="Not applicable",$R137&lt;&gt;"No"),"INVALID_SCOPE_COMBINATION",IF(AND($M137="No",$S137&lt;&gt;"Not applicable"),"INVALID_LOCATION_EVIDENCE",IF(AND($M137="Yes",$S137="Not applicable"),"INVALID_LOCATION_EVIDENCE",""))))))))</f>
        <v/>
      </c>
    </row>
    <row r="138" spans="1:37">
      <c r="A138" s="7"/>
      <c r="B138" s="7"/>
      <c r="C138" s="7"/>
      <c r="D138" s="7"/>
      <c r="E138" s="6" t="str">
        <f>IF($A138="","",IFERROR(INDEX('Competitor Register'!$B$2:$B$101,MATCH($D138,'Competitor Register'!$A$2:$A$101,0)),""))</f>
        <v/>
      </c>
      <c r="F138" s="6" t="str">
        <f>IF($A138="","",IFERROR(INDEX('Competitor Register'!$C$2:$C$101,MATCH($D138,'Competitor Register'!$A$2:$A$101,0)),""))</f>
        <v/>
      </c>
      <c r="G138" s="6" t="str">
        <f>IF($A138="","",IFERROR(INDEX('Competitor Register'!$D$2:$D$101,MATCH($D138,'Competitor Register'!$A$2:$A$101,0)),""))</f>
        <v/>
      </c>
      <c r="H138" s="7"/>
      <c r="I138" s="6" t="str">
        <f>IF($A138="","",IFERROR(INDEX('Market Location Map'!$B$2:$B$101,MATCH($H138,'Market Location Map'!$A$2:$A$101,0)),""))</f>
        <v/>
      </c>
      <c r="J138" s="6" t="str">
        <f>IF($A138="","",IFERROR(INDEX('Market Location Map'!$D$2:$D$101,MATCH($H138,'Market Location Map'!$A$2:$A$101,0)),""))</f>
        <v/>
      </c>
      <c r="K138" s="6" t="str">
        <f>IF($A138="","",IFERROR(INDEX('Market Location Map'!$I$2:$I$101,MATCH($H138,'Market Location Map'!$A$2:$A$101,0)),""))</f>
        <v/>
      </c>
      <c r="L138" s="6" t="str">
        <f>IF($A138="","",IFERROR(INDEX('Market Location Map'!$F$2:$F$101,MATCH($H138,'Market Location Map'!$A$2:$A$101,0)),""))</f>
        <v/>
      </c>
      <c r="M138" s="6" t="str">
        <f>IF($A138="","",IF($K138="","No","Yes"))</f>
        <v/>
      </c>
      <c r="N138" s="7"/>
      <c r="O138" s="7"/>
      <c r="P138" s="7"/>
      <c r="Q138" s="7"/>
      <c r="R138" s="7"/>
      <c r="S138" s="7"/>
      <c r="T138" s="7"/>
      <c r="U138" s="6" t="str">
        <f>IF($A138="","",IF($AK138&lt;&gt;"","INVALID INPUT",IF($G138="Unresolved","UNRESOLVED",IF(OR($F138="Discovery intermediary",$F138="Reference entity"),"CONTEXT / REFERENCE ONLY",IF(OR($N138="No",$O138="No"),"EXCLUDED",IF(OR($N138="Unknown",$O138="Unknown"),"UNRESOLVED",IF($P138="No","EXCLUDED",IF($P138="Unknown","UNRESOLVED",IF(AND($AG138&lt;&gt;"",$AH138&lt;&gt;"",$AI138&lt;&gt;""),"ENTERPRISE + MARKET + LOCATION",IF(AND($AG138&lt;&gt;"",$AH138&lt;&gt;""),"ENTERPRISE + MARKET",IF(AND($AG138&lt;&gt;"",$AI138&lt;&gt;""),"ENTERPRISE + LOCATION",IF(AND($AH138&lt;&gt;"",$AI138&lt;&gt;""),"MARKET + LOCATION",IF($AG138&lt;&gt;"","ENTERPRISE",IF($AH138&lt;&gt;"","MARKET",IF($AI138&lt;&gt;"","LOCATION",IF($L138="Unresolved","UNRESOLVED",IF($AJ138="Yes","UNRESOLVED",IF($T138="Yes","CONTEXT / REFERENCE ONLY","EXCLUDED"))))))))))))))))))</f>
        <v/>
      </c>
      <c r="V138" s="6" t="str">
        <f>IF($A138="","",IF($AK138&lt;&gt;"",$AK138,IF($G138="Unresolved","IDENTITY_BOUNDARY_UNRESOLVED",IF(OR($F138="Discovery intermediary",$F138="Reference entity"),"NON_COMMERCIAL_CONTEXT",IF(OR($N138="No",$O138="No"),"NO_COMMERCIAL_SUBSTITUTION",IF(OR($N138="Unknown",$O138="Unknown"),"SUBSTITUTION_EVIDENCE_MISSING",IF($P138="No","SERVICEABILITY_MISMATCH",IF($P138="Unknown","SERVICEABILITY_EVIDENCE_MISSING",IF(AND($U138&lt;&gt;"UNRESOLVED",$U138&lt;&gt;"EXCLUDED",$U138&lt;&gt;"CONTEXT / REFERENCE ONLY",$U138&lt;&gt;"INVALID INPUT",$AJ138="Yes"),"CONFIRMED_LAYER_WITH_OPEN_EVIDENCE",IF(AND($U138&lt;&gt;"UNRESOLVED",$U138&lt;&gt;"EXCLUDED",$U138&lt;&gt;"CONTEXT / REFERENCE ONLY",$U138&lt;&gt;"INVALID INPUT"),"CONFIRMED_LAYER_ASSIGNMENT",IF($L138="Unresolved","MARKET_BOUNDARY_UNRESOLVED",IF($AJ138="Yes","LAYER_EVIDENCE_MISSING",IF($T138="Yes","NO_LAYER_RELEVANCE_CONTEXT","NO_LAYER_RELEVANCE")))))))))))))</f>
        <v/>
      </c>
      <c r="W138" s="6" t="str">
        <f>IF($A138="","",IFERROR(VLOOKUP($V138,'Controlled Vocabulary'!$M$2:$N$18,2,FALSE),"Review the record."))</f>
        <v/>
      </c>
      <c r="X138" s="6" t="str">
        <f>IF($A138="","",IF($AF138="","",IF(COUNTIF($AF$2:$AF$201,$AF138)&gt;1,"DUPLICATE ACTIVE ASSIGNMENT","")))</f>
        <v/>
      </c>
      <c r="Y138" s="7"/>
      <c r="Z138" s="7"/>
      <c r="AA138" s="7"/>
      <c r="AB138" s="7"/>
      <c r="AC138" s="8"/>
      <c r="AD138" s="7"/>
      <c r="AE138" s="7"/>
      <c r="AF138" s="6" t="str">
        <f>IF($A138="","",IF(AND($B138="Active",$D138&lt;&gt;"",$H138&lt;&gt;""),$D138&amp;"|"&amp;$H138,""))</f>
        <v/>
      </c>
      <c r="AG138" s="6" t="str">
        <f>IF($A138="","",IF($Q138="Yes","ENTERPRISE",""))</f>
        <v/>
      </c>
      <c r="AH138" s="6" t="str">
        <f>IF($A138="","",IF(AND($J138&lt;&gt;"",$L138="Resolved",$R138="Yes"),"MARKET",""))</f>
        <v/>
      </c>
      <c r="AI138" s="6" t="str">
        <f>IF($A138="","",IF(AND($K138&lt;&gt;"",$S138="Yes"),"LOCATION",""))</f>
        <v/>
      </c>
      <c r="AJ138" s="6" t="str">
        <f>IF($A138="","",IF(OR($Q138="Unknown",AND($J138&lt;&gt;"",OR($L138="Unresolved",$R138="Unknown")),AND($K138&lt;&gt;"",$S138="Unknown")),"Yes","No"))</f>
        <v/>
      </c>
      <c r="AK138" s="6" t="str">
        <f>IF($A138="","",IF(OR($A138="",$B138="",$D138="",$E138="",$F138="",$G138="",$H138="",$I138="",$L138="",$N138="",$O138="",$P138="",$Q138="",$R138="",$S138="",$T138=""),"INVALID_REQUIRED_INPUT",IF(OR(AND($B138&lt;&gt;"Active",$B138&lt;&gt;"Superseded"),AND($F138&lt;&gt;"Commercial provider",$F138&lt;&gt;"Discovery intermediary",$F138&lt;&gt;"Reference entity"),AND($G138&lt;&gt;"Resolved",$G138&lt;&gt;"Unresolved"),AND($I138&lt;&gt;"Existing",$I138&lt;&gt;"Planned",$I138&lt;&gt;"Inactive"),AND($L138&lt;&gt;"Resolved",$L138&lt;&gt;"Unresolved",$L138&lt;&gt;"Not applicable"),AND($N138&lt;&gt;"Yes",$N138&lt;&gt;"No",$N138&lt;&gt;"Unknown"),AND($O138&lt;&gt;"Yes",$O138&lt;&gt;"No",$O138&lt;&gt;"Unknown"),AND($P138&lt;&gt;"Yes",$P138&lt;&gt;"No",$P138&lt;&gt;"Unknown"),AND($Q138&lt;&gt;"Yes",$Q138&lt;&gt;"No",$Q138&lt;&gt;"Unknown"),AND($R138&lt;&gt;"Yes",$R138&lt;&gt;"No",$R138&lt;&gt;"Unknown"),AND($S138&lt;&gt;"Yes",$S138&lt;&gt;"No",$S138&lt;&gt;"Unknown",$S138&lt;&gt;"Not applicable"),AND($T138&lt;&gt;"Yes",$T138&lt;&gt;"No"),AND($AA138&lt;&gt;"",$AA138&lt;&gt;"Organic",$AA138&lt;&gt;"Local pack / Maps",$AA138&lt;&gt;"Paid search",$AA138&lt;&gt;"Shopping",$AA138&lt;&gt;"AI answer",$AA138&lt;&gt;"Marketplace",$AA138&lt;&gt;"Directory",$AA138&lt;&gt;"Other")),"UNSUPPORTED_CONTROLLED_VALUE",IF(AND($B138="Active",$I138="Inactive"),"INVALID_SCOPE_COMBINATION",IF($X138="DUPLICATE ACTIVE ASSIGNMENT","INVALID_SCOPE_COMBINATION",IF(AND($L138="Not applicable",$R138&lt;&gt;"No"),"INVALID_SCOPE_COMBINATION",IF(AND($M138="No",$S138&lt;&gt;"Not applicable"),"INVALID_LOCATION_EVIDENCE",IF(AND($M138="Yes",$S138="Not applicable"),"INVALID_LOCATION_EVIDENCE",""))))))))</f>
        <v/>
      </c>
    </row>
    <row r="139" spans="1:37">
      <c r="A139" s="7"/>
      <c r="B139" s="7"/>
      <c r="C139" s="7"/>
      <c r="D139" s="7"/>
      <c r="E139" s="6" t="str">
        <f>IF($A139="","",IFERROR(INDEX('Competitor Register'!$B$2:$B$101,MATCH($D139,'Competitor Register'!$A$2:$A$101,0)),""))</f>
        <v/>
      </c>
      <c r="F139" s="6" t="str">
        <f>IF($A139="","",IFERROR(INDEX('Competitor Register'!$C$2:$C$101,MATCH($D139,'Competitor Register'!$A$2:$A$101,0)),""))</f>
        <v/>
      </c>
      <c r="G139" s="6" t="str">
        <f>IF($A139="","",IFERROR(INDEX('Competitor Register'!$D$2:$D$101,MATCH($D139,'Competitor Register'!$A$2:$A$101,0)),""))</f>
        <v/>
      </c>
      <c r="H139" s="7"/>
      <c r="I139" s="6" t="str">
        <f>IF($A139="","",IFERROR(INDEX('Market Location Map'!$B$2:$B$101,MATCH($H139,'Market Location Map'!$A$2:$A$101,0)),""))</f>
        <v/>
      </c>
      <c r="J139" s="6" t="str">
        <f>IF($A139="","",IFERROR(INDEX('Market Location Map'!$D$2:$D$101,MATCH($H139,'Market Location Map'!$A$2:$A$101,0)),""))</f>
        <v/>
      </c>
      <c r="K139" s="6" t="str">
        <f>IF($A139="","",IFERROR(INDEX('Market Location Map'!$I$2:$I$101,MATCH($H139,'Market Location Map'!$A$2:$A$101,0)),""))</f>
        <v/>
      </c>
      <c r="L139" s="6" t="str">
        <f>IF($A139="","",IFERROR(INDEX('Market Location Map'!$F$2:$F$101,MATCH($H139,'Market Location Map'!$A$2:$A$101,0)),""))</f>
        <v/>
      </c>
      <c r="M139" s="6" t="str">
        <f>IF($A139="","",IF($K139="","No","Yes"))</f>
        <v/>
      </c>
      <c r="N139" s="7"/>
      <c r="O139" s="7"/>
      <c r="P139" s="7"/>
      <c r="Q139" s="7"/>
      <c r="R139" s="7"/>
      <c r="S139" s="7"/>
      <c r="T139" s="7"/>
      <c r="U139" s="6" t="str">
        <f>IF($A139="","",IF($AK139&lt;&gt;"","INVALID INPUT",IF($G139="Unresolved","UNRESOLVED",IF(OR($F139="Discovery intermediary",$F139="Reference entity"),"CONTEXT / REFERENCE ONLY",IF(OR($N139="No",$O139="No"),"EXCLUDED",IF(OR($N139="Unknown",$O139="Unknown"),"UNRESOLVED",IF($P139="No","EXCLUDED",IF($P139="Unknown","UNRESOLVED",IF(AND($AG139&lt;&gt;"",$AH139&lt;&gt;"",$AI139&lt;&gt;""),"ENTERPRISE + MARKET + LOCATION",IF(AND($AG139&lt;&gt;"",$AH139&lt;&gt;""),"ENTERPRISE + MARKET",IF(AND($AG139&lt;&gt;"",$AI139&lt;&gt;""),"ENTERPRISE + LOCATION",IF(AND($AH139&lt;&gt;"",$AI139&lt;&gt;""),"MARKET + LOCATION",IF($AG139&lt;&gt;"","ENTERPRISE",IF($AH139&lt;&gt;"","MARKET",IF($AI139&lt;&gt;"","LOCATION",IF($L139="Unresolved","UNRESOLVED",IF($AJ139="Yes","UNRESOLVED",IF($T139="Yes","CONTEXT / REFERENCE ONLY","EXCLUDED"))))))))))))))))))</f>
        <v/>
      </c>
      <c r="V139" s="6" t="str">
        <f>IF($A139="","",IF($AK139&lt;&gt;"",$AK139,IF($G139="Unresolved","IDENTITY_BOUNDARY_UNRESOLVED",IF(OR($F139="Discovery intermediary",$F139="Reference entity"),"NON_COMMERCIAL_CONTEXT",IF(OR($N139="No",$O139="No"),"NO_COMMERCIAL_SUBSTITUTION",IF(OR($N139="Unknown",$O139="Unknown"),"SUBSTITUTION_EVIDENCE_MISSING",IF($P139="No","SERVICEABILITY_MISMATCH",IF($P139="Unknown","SERVICEABILITY_EVIDENCE_MISSING",IF(AND($U139&lt;&gt;"UNRESOLVED",$U139&lt;&gt;"EXCLUDED",$U139&lt;&gt;"CONTEXT / REFERENCE ONLY",$U139&lt;&gt;"INVALID INPUT",$AJ139="Yes"),"CONFIRMED_LAYER_WITH_OPEN_EVIDENCE",IF(AND($U139&lt;&gt;"UNRESOLVED",$U139&lt;&gt;"EXCLUDED",$U139&lt;&gt;"CONTEXT / REFERENCE ONLY",$U139&lt;&gt;"INVALID INPUT"),"CONFIRMED_LAYER_ASSIGNMENT",IF($L139="Unresolved","MARKET_BOUNDARY_UNRESOLVED",IF($AJ139="Yes","LAYER_EVIDENCE_MISSING",IF($T139="Yes","NO_LAYER_RELEVANCE_CONTEXT","NO_LAYER_RELEVANCE")))))))))))))</f>
        <v/>
      </c>
      <c r="W139" s="6" t="str">
        <f>IF($A139="","",IFERROR(VLOOKUP($V139,'Controlled Vocabulary'!$M$2:$N$18,2,FALSE),"Review the record."))</f>
        <v/>
      </c>
      <c r="X139" s="6" t="str">
        <f>IF($A139="","",IF($AF139="","",IF(COUNTIF($AF$2:$AF$201,$AF139)&gt;1,"DUPLICATE ACTIVE ASSIGNMENT","")))</f>
        <v/>
      </c>
      <c r="Y139" s="7"/>
      <c r="Z139" s="7"/>
      <c r="AA139" s="7"/>
      <c r="AB139" s="7"/>
      <c r="AC139" s="8"/>
      <c r="AD139" s="7"/>
      <c r="AE139" s="7"/>
      <c r="AF139" s="6" t="str">
        <f>IF($A139="","",IF(AND($B139="Active",$D139&lt;&gt;"",$H139&lt;&gt;""),$D139&amp;"|"&amp;$H139,""))</f>
        <v/>
      </c>
      <c r="AG139" s="6" t="str">
        <f>IF($A139="","",IF($Q139="Yes","ENTERPRISE",""))</f>
        <v/>
      </c>
      <c r="AH139" s="6" t="str">
        <f>IF($A139="","",IF(AND($J139&lt;&gt;"",$L139="Resolved",$R139="Yes"),"MARKET",""))</f>
        <v/>
      </c>
      <c r="AI139" s="6" t="str">
        <f>IF($A139="","",IF(AND($K139&lt;&gt;"",$S139="Yes"),"LOCATION",""))</f>
        <v/>
      </c>
      <c r="AJ139" s="6" t="str">
        <f>IF($A139="","",IF(OR($Q139="Unknown",AND($J139&lt;&gt;"",OR($L139="Unresolved",$R139="Unknown")),AND($K139&lt;&gt;"",$S139="Unknown")),"Yes","No"))</f>
        <v/>
      </c>
      <c r="AK139" s="6" t="str">
        <f>IF($A139="","",IF(OR($A139="",$B139="",$D139="",$E139="",$F139="",$G139="",$H139="",$I139="",$L139="",$N139="",$O139="",$P139="",$Q139="",$R139="",$S139="",$T139=""),"INVALID_REQUIRED_INPUT",IF(OR(AND($B139&lt;&gt;"Active",$B139&lt;&gt;"Superseded"),AND($F139&lt;&gt;"Commercial provider",$F139&lt;&gt;"Discovery intermediary",$F139&lt;&gt;"Reference entity"),AND($G139&lt;&gt;"Resolved",$G139&lt;&gt;"Unresolved"),AND($I139&lt;&gt;"Existing",$I139&lt;&gt;"Planned",$I139&lt;&gt;"Inactive"),AND($L139&lt;&gt;"Resolved",$L139&lt;&gt;"Unresolved",$L139&lt;&gt;"Not applicable"),AND($N139&lt;&gt;"Yes",$N139&lt;&gt;"No",$N139&lt;&gt;"Unknown"),AND($O139&lt;&gt;"Yes",$O139&lt;&gt;"No",$O139&lt;&gt;"Unknown"),AND($P139&lt;&gt;"Yes",$P139&lt;&gt;"No",$P139&lt;&gt;"Unknown"),AND($Q139&lt;&gt;"Yes",$Q139&lt;&gt;"No",$Q139&lt;&gt;"Unknown"),AND($R139&lt;&gt;"Yes",$R139&lt;&gt;"No",$R139&lt;&gt;"Unknown"),AND($S139&lt;&gt;"Yes",$S139&lt;&gt;"No",$S139&lt;&gt;"Unknown",$S139&lt;&gt;"Not applicable"),AND($T139&lt;&gt;"Yes",$T139&lt;&gt;"No"),AND($AA139&lt;&gt;"",$AA139&lt;&gt;"Organic",$AA139&lt;&gt;"Local pack / Maps",$AA139&lt;&gt;"Paid search",$AA139&lt;&gt;"Shopping",$AA139&lt;&gt;"AI answer",$AA139&lt;&gt;"Marketplace",$AA139&lt;&gt;"Directory",$AA139&lt;&gt;"Other")),"UNSUPPORTED_CONTROLLED_VALUE",IF(AND($B139="Active",$I139="Inactive"),"INVALID_SCOPE_COMBINATION",IF($X139="DUPLICATE ACTIVE ASSIGNMENT","INVALID_SCOPE_COMBINATION",IF(AND($L139="Not applicable",$R139&lt;&gt;"No"),"INVALID_SCOPE_COMBINATION",IF(AND($M139="No",$S139&lt;&gt;"Not applicable"),"INVALID_LOCATION_EVIDENCE",IF(AND($M139="Yes",$S139="Not applicable"),"INVALID_LOCATION_EVIDENCE",""))))))))</f>
        <v/>
      </c>
    </row>
    <row r="140" spans="1:37">
      <c r="A140" s="7"/>
      <c r="B140" s="7"/>
      <c r="C140" s="7"/>
      <c r="D140" s="7"/>
      <c r="E140" s="6" t="str">
        <f>IF($A140="","",IFERROR(INDEX('Competitor Register'!$B$2:$B$101,MATCH($D140,'Competitor Register'!$A$2:$A$101,0)),""))</f>
        <v/>
      </c>
      <c r="F140" s="6" t="str">
        <f>IF($A140="","",IFERROR(INDEX('Competitor Register'!$C$2:$C$101,MATCH($D140,'Competitor Register'!$A$2:$A$101,0)),""))</f>
        <v/>
      </c>
      <c r="G140" s="6" t="str">
        <f>IF($A140="","",IFERROR(INDEX('Competitor Register'!$D$2:$D$101,MATCH($D140,'Competitor Register'!$A$2:$A$101,0)),""))</f>
        <v/>
      </c>
      <c r="H140" s="7"/>
      <c r="I140" s="6" t="str">
        <f>IF($A140="","",IFERROR(INDEX('Market Location Map'!$B$2:$B$101,MATCH($H140,'Market Location Map'!$A$2:$A$101,0)),""))</f>
        <v/>
      </c>
      <c r="J140" s="6" t="str">
        <f>IF($A140="","",IFERROR(INDEX('Market Location Map'!$D$2:$D$101,MATCH($H140,'Market Location Map'!$A$2:$A$101,0)),""))</f>
        <v/>
      </c>
      <c r="K140" s="6" t="str">
        <f>IF($A140="","",IFERROR(INDEX('Market Location Map'!$I$2:$I$101,MATCH($H140,'Market Location Map'!$A$2:$A$101,0)),""))</f>
        <v/>
      </c>
      <c r="L140" s="6" t="str">
        <f>IF($A140="","",IFERROR(INDEX('Market Location Map'!$F$2:$F$101,MATCH($H140,'Market Location Map'!$A$2:$A$101,0)),""))</f>
        <v/>
      </c>
      <c r="M140" s="6" t="str">
        <f>IF($A140="","",IF($K140="","No","Yes"))</f>
        <v/>
      </c>
      <c r="N140" s="7"/>
      <c r="O140" s="7"/>
      <c r="P140" s="7"/>
      <c r="Q140" s="7"/>
      <c r="R140" s="7"/>
      <c r="S140" s="7"/>
      <c r="T140" s="7"/>
      <c r="U140" s="6" t="str">
        <f>IF($A140="","",IF($AK140&lt;&gt;"","INVALID INPUT",IF($G140="Unresolved","UNRESOLVED",IF(OR($F140="Discovery intermediary",$F140="Reference entity"),"CONTEXT / REFERENCE ONLY",IF(OR($N140="No",$O140="No"),"EXCLUDED",IF(OR($N140="Unknown",$O140="Unknown"),"UNRESOLVED",IF($P140="No","EXCLUDED",IF($P140="Unknown","UNRESOLVED",IF(AND($AG140&lt;&gt;"",$AH140&lt;&gt;"",$AI140&lt;&gt;""),"ENTERPRISE + MARKET + LOCATION",IF(AND($AG140&lt;&gt;"",$AH140&lt;&gt;""),"ENTERPRISE + MARKET",IF(AND($AG140&lt;&gt;"",$AI140&lt;&gt;""),"ENTERPRISE + LOCATION",IF(AND($AH140&lt;&gt;"",$AI140&lt;&gt;""),"MARKET + LOCATION",IF($AG140&lt;&gt;"","ENTERPRISE",IF($AH140&lt;&gt;"","MARKET",IF($AI140&lt;&gt;"","LOCATION",IF($L140="Unresolved","UNRESOLVED",IF($AJ140="Yes","UNRESOLVED",IF($T140="Yes","CONTEXT / REFERENCE ONLY","EXCLUDED"))))))))))))))))))</f>
        <v/>
      </c>
      <c r="V140" s="6" t="str">
        <f>IF($A140="","",IF($AK140&lt;&gt;"",$AK140,IF($G140="Unresolved","IDENTITY_BOUNDARY_UNRESOLVED",IF(OR($F140="Discovery intermediary",$F140="Reference entity"),"NON_COMMERCIAL_CONTEXT",IF(OR($N140="No",$O140="No"),"NO_COMMERCIAL_SUBSTITUTION",IF(OR($N140="Unknown",$O140="Unknown"),"SUBSTITUTION_EVIDENCE_MISSING",IF($P140="No","SERVICEABILITY_MISMATCH",IF($P140="Unknown","SERVICEABILITY_EVIDENCE_MISSING",IF(AND($U140&lt;&gt;"UNRESOLVED",$U140&lt;&gt;"EXCLUDED",$U140&lt;&gt;"CONTEXT / REFERENCE ONLY",$U140&lt;&gt;"INVALID INPUT",$AJ140="Yes"),"CONFIRMED_LAYER_WITH_OPEN_EVIDENCE",IF(AND($U140&lt;&gt;"UNRESOLVED",$U140&lt;&gt;"EXCLUDED",$U140&lt;&gt;"CONTEXT / REFERENCE ONLY",$U140&lt;&gt;"INVALID INPUT"),"CONFIRMED_LAYER_ASSIGNMENT",IF($L140="Unresolved","MARKET_BOUNDARY_UNRESOLVED",IF($AJ140="Yes","LAYER_EVIDENCE_MISSING",IF($T140="Yes","NO_LAYER_RELEVANCE_CONTEXT","NO_LAYER_RELEVANCE")))))))))))))</f>
        <v/>
      </c>
      <c r="W140" s="6" t="str">
        <f>IF($A140="","",IFERROR(VLOOKUP($V140,'Controlled Vocabulary'!$M$2:$N$18,2,FALSE),"Review the record."))</f>
        <v/>
      </c>
      <c r="X140" s="6" t="str">
        <f>IF($A140="","",IF($AF140="","",IF(COUNTIF($AF$2:$AF$201,$AF140)&gt;1,"DUPLICATE ACTIVE ASSIGNMENT","")))</f>
        <v/>
      </c>
      <c r="Y140" s="7"/>
      <c r="Z140" s="7"/>
      <c r="AA140" s="7"/>
      <c r="AB140" s="7"/>
      <c r="AC140" s="8"/>
      <c r="AD140" s="7"/>
      <c r="AE140" s="7"/>
      <c r="AF140" s="6" t="str">
        <f>IF($A140="","",IF(AND($B140="Active",$D140&lt;&gt;"",$H140&lt;&gt;""),$D140&amp;"|"&amp;$H140,""))</f>
        <v/>
      </c>
      <c r="AG140" s="6" t="str">
        <f>IF($A140="","",IF($Q140="Yes","ENTERPRISE",""))</f>
        <v/>
      </c>
      <c r="AH140" s="6" t="str">
        <f>IF($A140="","",IF(AND($J140&lt;&gt;"",$L140="Resolved",$R140="Yes"),"MARKET",""))</f>
        <v/>
      </c>
      <c r="AI140" s="6" t="str">
        <f>IF($A140="","",IF(AND($K140&lt;&gt;"",$S140="Yes"),"LOCATION",""))</f>
        <v/>
      </c>
      <c r="AJ140" s="6" t="str">
        <f>IF($A140="","",IF(OR($Q140="Unknown",AND($J140&lt;&gt;"",OR($L140="Unresolved",$R140="Unknown")),AND($K140&lt;&gt;"",$S140="Unknown")),"Yes","No"))</f>
        <v/>
      </c>
      <c r="AK140" s="6" t="str">
        <f>IF($A140="","",IF(OR($A140="",$B140="",$D140="",$E140="",$F140="",$G140="",$H140="",$I140="",$L140="",$N140="",$O140="",$P140="",$Q140="",$R140="",$S140="",$T140=""),"INVALID_REQUIRED_INPUT",IF(OR(AND($B140&lt;&gt;"Active",$B140&lt;&gt;"Superseded"),AND($F140&lt;&gt;"Commercial provider",$F140&lt;&gt;"Discovery intermediary",$F140&lt;&gt;"Reference entity"),AND($G140&lt;&gt;"Resolved",$G140&lt;&gt;"Unresolved"),AND($I140&lt;&gt;"Existing",$I140&lt;&gt;"Planned",$I140&lt;&gt;"Inactive"),AND($L140&lt;&gt;"Resolved",$L140&lt;&gt;"Unresolved",$L140&lt;&gt;"Not applicable"),AND($N140&lt;&gt;"Yes",$N140&lt;&gt;"No",$N140&lt;&gt;"Unknown"),AND($O140&lt;&gt;"Yes",$O140&lt;&gt;"No",$O140&lt;&gt;"Unknown"),AND($P140&lt;&gt;"Yes",$P140&lt;&gt;"No",$P140&lt;&gt;"Unknown"),AND($Q140&lt;&gt;"Yes",$Q140&lt;&gt;"No",$Q140&lt;&gt;"Unknown"),AND($R140&lt;&gt;"Yes",$R140&lt;&gt;"No",$R140&lt;&gt;"Unknown"),AND($S140&lt;&gt;"Yes",$S140&lt;&gt;"No",$S140&lt;&gt;"Unknown",$S140&lt;&gt;"Not applicable"),AND($T140&lt;&gt;"Yes",$T140&lt;&gt;"No"),AND($AA140&lt;&gt;"",$AA140&lt;&gt;"Organic",$AA140&lt;&gt;"Local pack / Maps",$AA140&lt;&gt;"Paid search",$AA140&lt;&gt;"Shopping",$AA140&lt;&gt;"AI answer",$AA140&lt;&gt;"Marketplace",$AA140&lt;&gt;"Directory",$AA140&lt;&gt;"Other")),"UNSUPPORTED_CONTROLLED_VALUE",IF(AND($B140="Active",$I140="Inactive"),"INVALID_SCOPE_COMBINATION",IF($X140="DUPLICATE ACTIVE ASSIGNMENT","INVALID_SCOPE_COMBINATION",IF(AND($L140="Not applicable",$R140&lt;&gt;"No"),"INVALID_SCOPE_COMBINATION",IF(AND($M140="No",$S140&lt;&gt;"Not applicable"),"INVALID_LOCATION_EVIDENCE",IF(AND($M140="Yes",$S140="Not applicable"),"INVALID_LOCATION_EVIDENCE",""))))))))</f>
        <v/>
      </c>
    </row>
    <row r="141" spans="1:37">
      <c r="A141" s="7"/>
      <c r="B141" s="7"/>
      <c r="C141" s="7"/>
      <c r="D141" s="7"/>
      <c r="E141" s="6" t="str">
        <f>IF($A141="","",IFERROR(INDEX('Competitor Register'!$B$2:$B$101,MATCH($D141,'Competitor Register'!$A$2:$A$101,0)),""))</f>
        <v/>
      </c>
      <c r="F141" s="6" t="str">
        <f>IF($A141="","",IFERROR(INDEX('Competitor Register'!$C$2:$C$101,MATCH($D141,'Competitor Register'!$A$2:$A$101,0)),""))</f>
        <v/>
      </c>
      <c r="G141" s="6" t="str">
        <f>IF($A141="","",IFERROR(INDEX('Competitor Register'!$D$2:$D$101,MATCH($D141,'Competitor Register'!$A$2:$A$101,0)),""))</f>
        <v/>
      </c>
      <c r="H141" s="7"/>
      <c r="I141" s="6" t="str">
        <f>IF($A141="","",IFERROR(INDEX('Market Location Map'!$B$2:$B$101,MATCH($H141,'Market Location Map'!$A$2:$A$101,0)),""))</f>
        <v/>
      </c>
      <c r="J141" s="6" t="str">
        <f>IF($A141="","",IFERROR(INDEX('Market Location Map'!$D$2:$D$101,MATCH($H141,'Market Location Map'!$A$2:$A$101,0)),""))</f>
        <v/>
      </c>
      <c r="K141" s="6" t="str">
        <f>IF($A141="","",IFERROR(INDEX('Market Location Map'!$I$2:$I$101,MATCH($H141,'Market Location Map'!$A$2:$A$101,0)),""))</f>
        <v/>
      </c>
      <c r="L141" s="6" t="str">
        <f>IF($A141="","",IFERROR(INDEX('Market Location Map'!$F$2:$F$101,MATCH($H141,'Market Location Map'!$A$2:$A$101,0)),""))</f>
        <v/>
      </c>
      <c r="M141" s="6" t="str">
        <f>IF($A141="","",IF($K141="","No","Yes"))</f>
        <v/>
      </c>
      <c r="N141" s="7"/>
      <c r="O141" s="7"/>
      <c r="P141" s="7"/>
      <c r="Q141" s="7"/>
      <c r="R141" s="7"/>
      <c r="S141" s="7"/>
      <c r="T141" s="7"/>
      <c r="U141" s="6" t="str">
        <f>IF($A141="","",IF($AK141&lt;&gt;"","INVALID INPUT",IF($G141="Unresolved","UNRESOLVED",IF(OR($F141="Discovery intermediary",$F141="Reference entity"),"CONTEXT / REFERENCE ONLY",IF(OR($N141="No",$O141="No"),"EXCLUDED",IF(OR($N141="Unknown",$O141="Unknown"),"UNRESOLVED",IF($P141="No","EXCLUDED",IF($P141="Unknown","UNRESOLVED",IF(AND($AG141&lt;&gt;"",$AH141&lt;&gt;"",$AI141&lt;&gt;""),"ENTERPRISE + MARKET + LOCATION",IF(AND($AG141&lt;&gt;"",$AH141&lt;&gt;""),"ENTERPRISE + MARKET",IF(AND($AG141&lt;&gt;"",$AI141&lt;&gt;""),"ENTERPRISE + LOCATION",IF(AND($AH141&lt;&gt;"",$AI141&lt;&gt;""),"MARKET + LOCATION",IF($AG141&lt;&gt;"","ENTERPRISE",IF($AH141&lt;&gt;"","MARKET",IF($AI141&lt;&gt;"","LOCATION",IF($L141="Unresolved","UNRESOLVED",IF($AJ141="Yes","UNRESOLVED",IF($T141="Yes","CONTEXT / REFERENCE ONLY","EXCLUDED"))))))))))))))))))</f>
        <v/>
      </c>
      <c r="V141" s="6" t="str">
        <f>IF($A141="","",IF($AK141&lt;&gt;"",$AK141,IF($G141="Unresolved","IDENTITY_BOUNDARY_UNRESOLVED",IF(OR($F141="Discovery intermediary",$F141="Reference entity"),"NON_COMMERCIAL_CONTEXT",IF(OR($N141="No",$O141="No"),"NO_COMMERCIAL_SUBSTITUTION",IF(OR($N141="Unknown",$O141="Unknown"),"SUBSTITUTION_EVIDENCE_MISSING",IF($P141="No","SERVICEABILITY_MISMATCH",IF($P141="Unknown","SERVICEABILITY_EVIDENCE_MISSING",IF(AND($U141&lt;&gt;"UNRESOLVED",$U141&lt;&gt;"EXCLUDED",$U141&lt;&gt;"CONTEXT / REFERENCE ONLY",$U141&lt;&gt;"INVALID INPUT",$AJ141="Yes"),"CONFIRMED_LAYER_WITH_OPEN_EVIDENCE",IF(AND($U141&lt;&gt;"UNRESOLVED",$U141&lt;&gt;"EXCLUDED",$U141&lt;&gt;"CONTEXT / REFERENCE ONLY",$U141&lt;&gt;"INVALID INPUT"),"CONFIRMED_LAYER_ASSIGNMENT",IF($L141="Unresolved","MARKET_BOUNDARY_UNRESOLVED",IF($AJ141="Yes","LAYER_EVIDENCE_MISSING",IF($T141="Yes","NO_LAYER_RELEVANCE_CONTEXT","NO_LAYER_RELEVANCE")))))))))))))</f>
        <v/>
      </c>
      <c r="W141" s="6" t="str">
        <f>IF($A141="","",IFERROR(VLOOKUP($V141,'Controlled Vocabulary'!$M$2:$N$18,2,FALSE),"Review the record."))</f>
        <v/>
      </c>
      <c r="X141" s="6" t="str">
        <f>IF($A141="","",IF($AF141="","",IF(COUNTIF($AF$2:$AF$201,$AF141)&gt;1,"DUPLICATE ACTIVE ASSIGNMENT","")))</f>
        <v/>
      </c>
      <c r="Y141" s="7"/>
      <c r="Z141" s="7"/>
      <c r="AA141" s="7"/>
      <c r="AB141" s="7"/>
      <c r="AC141" s="8"/>
      <c r="AD141" s="7"/>
      <c r="AE141" s="7"/>
      <c r="AF141" s="6" t="str">
        <f>IF($A141="","",IF(AND($B141="Active",$D141&lt;&gt;"",$H141&lt;&gt;""),$D141&amp;"|"&amp;$H141,""))</f>
        <v/>
      </c>
      <c r="AG141" s="6" t="str">
        <f>IF($A141="","",IF($Q141="Yes","ENTERPRISE",""))</f>
        <v/>
      </c>
      <c r="AH141" s="6" t="str">
        <f>IF($A141="","",IF(AND($J141&lt;&gt;"",$L141="Resolved",$R141="Yes"),"MARKET",""))</f>
        <v/>
      </c>
      <c r="AI141" s="6" t="str">
        <f>IF($A141="","",IF(AND($K141&lt;&gt;"",$S141="Yes"),"LOCATION",""))</f>
        <v/>
      </c>
      <c r="AJ141" s="6" t="str">
        <f>IF($A141="","",IF(OR($Q141="Unknown",AND($J141&lt;&gt;"",OR($L141="Unresolved",$R141="Unknown")),AND($K141&lt;&gt;"",$S141="Unknown")),"Yes","No"))</f>
        <v/>
      </c>
      <c r="AK141" s="6" t="str">
        <f>IF($A141="","",IF(OR($A141="",$B141="",$D141="",$E141="",$F141="",$G141="",$H141="",$I141="",$L141="",$N141="",$O141="",$P141="",$Q141="",$R141="",$S141="",$T141=""),"INVALID_REQUIRED_INPUT",IF(OR(AND($B141&lt;&gt;"Active",$B141&lt;&gt;"Superseded"),AND($F141&lt;&gt;"Commercial provider",$F141&lt;&gt;"Discovery intermediary",$F141&lt;&gt;"Reference entity"),AND($G141&lt;&gt;"Resolved",$G141&lt;&gt;"Unresolved"),AND($I141&lt;&gt;"Existing",$I141&lt;&gt;"Planned",$I141&lt;&gt;"Inactive"),AND($L141&lt;&gt;"Resolved",$L141&lt;&gt;"Unresolved",$L141&lt;&gt;"Not applicable"),AND($N141&lt;&gt;"Yes",$N141&lt;&gt;"No",$N141&lt;&gt;"Unknown"),AND($O141&lt;&gt;"Yes",$O141&lt;&gt;"No",$O141&lt;&gt;"Unknown"),AND($P141&lt;&gt;"Yes",$P141&lt;&gt;"No",$P141&lt;&gt;"Unknown"),AND($Q141&lt;&gt;"Yes",$Q141&lt;&gt;"No",$Q141&lt;&gt;"Unknown"),AND($R141&lt;&gt;"Yes",$R141&lt;&gt;"No",$R141&lt;&gt;"Unknown"),AND($S141&lt;&gt;"Yes",$S141&lt;&gt;"No",$S141&lt;&gt;"Unknown",$S141&lt;&gt;"Not applicable"),AND($T141&lt;&gt;"Yes",$T141&lt;&gt;"No"),AND($AA141&lt;&gt;"",$AA141&lt;&gt;"Organic",$AA141&lt;&gt;"Local pack / Maps",$AA141&lt;&gt;"Paid search",$AA141&lt;&gt;"Shopping",$AA141&lt;&gt;"AI answer",$AA141&lt;&gt;"Marketplace",$AA141&lt;&gt;"Directory",$AA141&lt;&gt;"Other")),"UNSUPPORTED_CONTROLLED_VALUE",IF(AND($B141="Active",$I141="Inactive"),"INVALID_SCOPE_COMBINATION",IF($X141="DUPLICATE ACTIVE ASSIGNMENT","INVALID_SCOPE_COMBINATION",IF(AND($L141="Not applicable",$R141&lt;&gt;"No"),"INVALID_SCOPE_COMBINATION",IF(AND($M141="No",$S141&lt;&gt;"Not applicable"),"INVALID_LOCATION_EVIDENCE",IF(AND($M141="Yes",$S141="Not applicable"),"INVALID_LOCATION_EVIDENCE",""))))))))</f>
        <v/>
      </c>
    </row>
    <row r="142" spans="1:37">
      <c r="A142" s="7"/>
      <c r="B142" s="7"/>
      <c r="C142" s="7"/>
      <c r="D142" s="7"/>
      <c r="E142" s="6" t="str">
        <f>IF($A142="","",IFERROR(INDEX('Competitor Register'!$B$2:$B$101,MATCH($D142,'Competitor Register'!$A$2:$A$101,0)),""))</f>
        <v/>
      </c>
      <c r="F142" s="6" t="str">
        <f>IF($A142="","",IFERROR(INDEX('Competitor Register'!$C$2:$C$101,MATCH($D142,'Competitor Register'!$A$2:$A$101,0)),""))</f>
        <v/>
      </c>
      <c r="G142" s="6" t="str">
        <f>IF($A142="","",IFERROR(INDEX('Competitor Register'!$D$2:$D$101,MATCH($D142,'Competitor Register'!$A$2:$A$101,0)),""))</f>
        <v/>
      </c>
      <c r="H142" s="7"/>
      <c r="I142" s="6" t="str">
        <f>IF($A142="","",IFERROR(INDEX('Market Location Map'!$B$2:$B$101,MATCH($H142,'Market Location Map'!$A$2:$A$101,0)),""))</f>
        <v/>
      </c>
      <c r="J142" s="6" t="str">
        <f>IF($A142="","",IFERROR(INDEX('Market Location Map'!$D$2:$D$101,MATCH($H142,'Market Location Map'!$A$2:$A$101,0)),""))</f>
        <v/>
      </c>
      <c r="K142" s="6" t="str">
        <f>IF($A142="","",IFERROR(INDEX('Market Location Map'!$I$2:$I$101,MATCH($H142,'Market Location Map'!$A$2:$A$101,0)),""))</f>
        <v/>
      </c>
      <c r="L142" s="6" t="str">
        <f>IF($A142="","",IFERROR(INDEX('Market Location Map'!$F$2:$F$101,MATCH($H142,'Market Location Map'!$A$2:$A$101,0)),""))</f>
        <v/>
      </c>
      <c r="M142" s="6" t="str">
        <f>IF($A142="","",IF($K142="","No","Yes"))</f>
        <v/>
      </c>
      <c r="N142" s="7"/>
      <c r="O142" s="7"/>
      <c r="P142" s="7"/>
      <c r="Q142" s="7"/>
      <c r="R142" s="7"/>
      <c r="S142" s="7"/>
      <c r="T142" s="7"/>
      <c r="U142" s="6" t="str">
        <f>IF($A142="","",IF($AK142&lt;&gt;"","INVALID INPUT",IF($G142="Unresolved","UNRESOLVED",IF(OR($F142="Discovery intermediary",$F142="Reference entity"),"CONTEXT / REFERENCE ONLY",IF(OR($N142="No",$O142="No"),"EXCLUDED",IF(OR($N142="Unknown",$O142="Unknown"),"UNRESOLVED",IF($P142="No","EXCLUDED",IF($P142="Unknown","UNRESOLVED",IF(AND($AG142&lt;&gt;"",$AH142&lt;&gt;"",$AI142&lt;&gt;""),"ENTERPRISE + MARKET + LOCATION",IF(AND($AG142&lt;&gt;"",$AH142&lt;&gt;""),"ENTERPRISE + MARKET",IF(AND($AG142&lt;&gt;"",$AI142&lt;&gt;""),"ENTERPRISE + LOCATION",IF(AND($AH142&lt;&gt;"",$AI142&lt;&gt;""),"MARKET + LOCATION",IF($AG142&lt;&gt;"","ENTERPRISE",IF($AH142&lt;&gt;"","MARKET",IF($AI142&lt;&gt;"","LOCATION",IF($L142="Unresolved","UNRESOLVED",IF($AJ142="Yes","UNRESOLVED",IF($T142="Yes","CONTEXT / REFERENCE ONLY","EXCLUDED"))))))))))))))))))</f>
        <v/>
      </c>
      <c r="V142" s="6" t="str">
        <f>IF($A142="","",IF($AK142&lt;&gt;"",$AK142,IF($G142="Unresolved","IDENTITY_BOUNDARY_UNRESOLVED",IF(OR($F142="Discovery intermediary",$F142="Reference entity"),"NON_COMMERCIAL_CONTEXT",IF(OR($N142="No",$O142="No"),"NO_COMMERCIAL_SUBSTITUTION",IF(OR($N142="Unknown",$O142="Unknown"),"SUBSTITUTION_EVIDENCE_MISSING",IF($P142="No","SERVICEABILITY_MISMATCH",IF($P142="Unknown","SERVICEABILITY_EVIDENCE_MISSING",IF(AND($U142&lt;&gt;"UNRESOLVED",$U142&lt;&gt;"EXCLUDED",$U142&lt;&gt;"CONTEXT / REFERENCE ONLY",$U142&lt;&gt;"INVALID INPUT",$AJ142="Yes"),"CONFIRMED_LAYER_WITH_OPEN_EVIDENCE",IF(AND($U142&lt;&gt;"UNRESOLVED",$U142&lt;&gt;"EXCLUDED",$U142&lt;&gt;"CONTEXT / REFERENCE ONLY",$U142&lt;&gt;"INVALID INPUT"),"CONFIRMED_LAYER_ASSIGNMENT",IF($L142="Unresolved","MARKET_BOUNDARY_UNRESOLVED",IF($AJ142="Yes","LAYER_EVIDENCE_MISSING",IF($T142="Yes","NO_LAYER_RELEVANCE_CONTEXT","NO_LAYER_RELEVANCE")))))))))))))</f>
        <v/>
      </c>
      <c r="W142" s="6" t="str">
        <f>IF($A142="","",IFERROR(VLOOKUP($V142,'Controlled Vocabulary'!$M$2:$N$18,2,FALSE),"Review the record."))</f>
        <v/>
      </c>
      <c r="X142" s="6" t="str">
        <f>IF($A142="","",IF($AF142="","",IF(COUNTIF($AF$2:$AF$201,$AF142)&gt;1,"DUPLICATE ACTIVE ASSIGNMENT","")))</f>
        <v/>
      </c>
      <c r="Y142" s="7"/>
      <c r="Z142" s="7"/>
      <c r="AA142" s="7"/>
      <c r="AB142" s="7"/>
      <c r="AC142" s="8"/>
      <c r="AD142" s="7"/>
      <c r="AE142" s="7"/>
      <c r="AF142" s="6" t="str">
        <f>IF($A142="","",IF(AND($B142="Active",$D142&lt;&gt;"",$H142&lt;&gt;""),$D142&amp;"|"&amp;$H142,""))</f>
        <v/>
      </c>
      <c r="AG142" s="6" t="str">
        <f>IF($A142="","",IF($Q142="Yes","ENTERPRISE",""))</f>
        <v/>
      </c>
      <c r="AH142" s="6" t="str">
        <f>IF($A142="","",IF(AND($J142&lt;&gt;"",$L142="Resolved",$R142="Yes"),"MARKET",""))</f>
        <v/>
      </c>
      <c r="AI142" s="6" t="str">
        <f>IF($A142="","",IF(AND($K142&lt;&gt;"",$S142="Yes"),"LOCATION",""))</f>
        <v/>
      </c>
      <c r="AJ142" s="6" t="str">
        <f>IF($A142="","",IF(OR($Q142="Unknown",AND($J142&lt;&gt;"",OR($L142="Unresolved",$R142="Unknown")),AND($K142&lt;&gt;"",$S142="Unknown")),"Yes","No"))</f>
        <v/>
      </c>
      <c r="AK142" s="6" t="str">
        <f>IF($A142="","",IF(OR($A142="",$B142="",$D142="",$E142="",$F142="",$G142="",$H142="",$I142="",$L142="",$N142="",$O142="",$P142="",$Q142="",$R142="",$S142="",$T142=""),"INVALID_REQUIRED_INPUT",IF(OR(AND($B142&lt;&gt;"Active",$B142&lt;&gt;"Superseded"),AND($F142&lt;&gt;"Commercial provider",$F142&lt;&gt;"Discovery intermediary",$F142&lt;&gt;"Reference entity"),AND($G142&lt;&gt;"Resolved",$G142&lt;&gt;"Unresolved"),AND($I142&lt;&gt;"Existing",$I142&lt;&gt;"Planned",$I142&lt;&gt;"Inactive"),AND($L142&lt;&gt;"Resolved",$L142&lt;&gt;"Unresolved",$L142&lt;&gt;"Not applicable"),AND($N142&lt;&gt;"Yes",$N142&lt;&gt;"No",$N142&lt;&gt;"Unknown"),AND($O142&lt;&gt;"Yes",$O142&lt;&gt;"No",$O142&lt;&gt;"Unknown"),AND($P142&lt;&gt;"Yes",$P142&lt;&gt;"No",$P142&lt;&gt;"Unknown"),AND($Q142&lt;&gt;"Yes",$Q142&lt;&gt;"No",$Q142&lt;&gt;"Unknown"),AND($R142&lt;&gt;"Yes",$R142&lt;&gt;"No",$R142&lt;&gt;"Unknown"),AND($S142&lt;&gt;"Yes",$S142&lt;&gt;"No",$S142&lt;&gt;"Unknown",$S142&lt;&gt;"Not applicable"),AND($T142&lt;&gt;"Yes",$T142&lt;&gt;"No"),AND($AA142&lt;&gt;"",$AA142&lt;&gt;"Organic",$AA142&lt;&gt;"Local pack / Maps",$AA142&lt;&gt;"Paid search",$AA142&lt;&gt;"Shopping",$AA142&lt;&gt;"AI answer",$AA142&lt;&gt;"Marketplace",$AA142&lt;&gt;"Directory",$AA142&lt;&gt;"Other")),"UNSUPPORTED_CONTROLLED_VALUE",IF(AND($B142="Active",$I142="Inactive"),"INVALID_SCOPE_COMBINATION",IF($X142="DUPLICATE ACTIVE ASSIGNMENT","INVALID_SCOPE_COMBINATION",IF(AND($L142="Not applicable",$R142&lt;&gt;"No"),"INVALID_SCOPE_COMBINATION",IF(AND($M142="No",$S142&lt;&gt;"Not applicable"),"INVALID_LOCATION_EVIDENCE",IF(AND($M142="Yes",$S142="Not applicable"),"INVALID_LOCATION_EVIDENCE",""))))))))</f>
        <v/>
      </c>
    </row>
    <row r="143" spans="1:37">
      <c r="A143" s="7"/>
      <c r="B143" s="7"/>
      <c r="C143" s="7"/>
      <c r="D143" s="7"/>
      <c r="E143" s="6" t="str">
        <f>IF($A143="","",IFERROR(INDEX('Competitor Register'!$B$2:$B$101,MATCH($D143,'Competitor Register'!$A$2:$A$101,0)),""))</f>
        <v/>
      </c>
      <c r="F143" s="6" t="str">
        <f>IF($A143="","",IFERROR(INDEX('Competitor Register'!$C$2:$C$101,MATCH($D143,'Competitor Register'!$A$2:$A$101,0)),""))</f>
        <v/>
      </c>
      <c r="G143" s="6" t="str">
        <f>IF($A143="","",IFERROR(INDEX('Competitor Register'!$D$2:$D$101,MATCH($D143,'Competitor Register'!$A$2:$A$101,0)),""))</f>
        <v/>
      </c>
      <c r="H143" s="7"/>
      <c r="I143" s="6" t="str">
        <f>IF($A143="","",IFERROR(INDEX('Market Location Map'!$B$2:$B$101,MATCH($H143,'Market Location Map'!$A$2:$A$101,0)),""))</f>
        <v/>
      </c>
      <c r="J143" s="6" t="str">
        <f>IF($A143="","",IFERROR(INDEX('Market Location Map'!$D$2:$D$101,MATCH($H143,'Market Location Map'!$A$2:$A$101,0)),""))</f>
        <v/>
      </c>
      <c r="K143" s="6" t="str">
        <f>IF($A143="","",IFERROR(INDEX('Market Location Map'!$I$2:$I$101,MATCH($H143,'Market Location Map'!$A$2:$A$101,0)),""))</f>
        <v/>
      </c>
      <c r="L143" s="6" t="str">
        <f>IF($A143="","",IFERROR(INDEX('Market Location Map'!$F$2:$F$101,MATCH($H143,'Market Location Map'!$A$2:$A$101,0)),""))</f>
        <v/>
      </c>
      <c r="M143" s="6" t="str">
        <f>IF($A143="","",IF($K143="","No","Yes"))</f>
        <v/>
      </c>
      <c r="N143" s="7"/>
      <c r="O143" s="7"/>
      <c r="P143" s="7"/>
      <c r="Q143" s="7"/>
      <c r="R143" s="7"/>
      <c r="S143" s="7"/>
      <c r="T143" s="7"/>
      <c r="U143" s="6" t="str">
        <f>IF($A143="","",IF($AK143&lt;&gt;"","INVALID INPUT",IF($G143="Unresolved","UNRESOLVED",IF(OR($F143="Discovery intermediary",$F143="Reference entity"),"CONTEXT / REFERENCE ONLY",IF(OR($N143="No",$O143="No"),"EXCLUDED",IF(OR($N143="Unknown",$O143="Unknown"),"UNRESOLVED",IF($P143="No","EXCLUDED",IF($P143="Unknown","UNRESOLVED",IF(AND($AG143&lt;&gt;"",$AH143&lt;&gt;"",$AI143&lt;&gt;""),"ENTERPRISE + MARKET + LOCATION",IF(AND($AG143&lt;&gt;"",$AH143&lt;&gt;""),"ENTERPRISE + MARKET",IF(AND($AG143&lt;&gt;"",$AI143&lt;&gt;""),"ENTERPRISE + LOCATION",IF(AND($AH143&lt;&gt;"",$AI143&lt;&gt;""),"MARKET + LOCATION",IF($AG143&lt;&gt;"","ENTERPRISE",IF($AH143&lt;&gt;"","MARKET",IF($AI143&lt;&gt;"","LOCATION",IF($L143="Unresolved","UNRESOLVED",IF($AJ143="Yes","UNRESOLVED",IF($T143="Yes","CONTEXT / REFERENCE ONLY","EXCLUDED"))))))))))))))))))</f>
        <v/>
      </c>
      <c r="V143" s="6" t="str">
        <f>IF($A143="","",IF($AK143&lt;&gt;"",$AK143,IF($G143="Unresolved","IDENTITY_BOUNDARY_UNRESOLVED",IF(OR($F143="Discovery intermediary",$F143="Reference entity"),"NON_COMMERCIAL_CONTEXT",IF(OR($N143="No",$O143="No"),"NO_COMMERCIAL_SUBSTITUTION",IF(OR($N143="Unknown",$O143="Unknown"),"SUBSTITUTION_EVIDENCE_MISSING",IF($P143="No","SERVICEABILITY_MISMATCH",IF($P143="Unknown","SERVICEABILITY_EVIDENCE_MISSING",IF(AND($U143&lt;&gt;"UNRESOLVED",$U143&lt;&gt;"EXCLUDED",$U143&lt;&gt;"CONTEXT / REFERENCE ONLY",$U143&lt;&gt;"INVALID INPUT",$AJ143="Yes"),"CONFIRMED_LAYER_WITH_OPEN_EVIDENCE",IF(AND($U143&lt;&gt;"UNRESOLVED",$U143&lt;&gt;"EXCLUDED",$U143&lt;&gt;"CONTEXT / REFERENCE ONLY",$U143&lt;&gt;"INVALID INPUT"),"CONFIRMED_LAYER_ASSIGNMENT",IF($L143="Unresolved","MARKET_BOUNDARY_UNRESOLVED",IF($AJ143="Yes","LAYER_EVIDENCE_MISSING",IF($T143="Yes","NO_LAYER_RELEVANCE_CONTEXT","NO_LAYER_RELEVANCE")))))))))))))</f>
        <v/>
      </c>
      <c r="W143" s="6" t="str">
        <f>IF($A143="","",IFERROR(VLOOKUP($V143,'Controlled Vocabulary'!$M$2:$N$18,2,FALSE),"Review the record."))</f>
        <v/>
      </c>
      <c r="X143" s="6" t="str">
        <f>IF($A143="","",IF($AF143="","",IF(COUNTIF($AF$2:$AF$201,$AF143)&gt;1,"DUPLICATE ACTIVE ASSIGNMENT","")))</f>
        <v/>
      </c>
      <c r="Y143" s="7"/>
      <c r="Z143" s="7"/>
      <c r="AA143" s="7"/>
      <c r="AB143" s="7"/>
      <c r="AC143" s="8"/>
      <c r="AD143" s="7"/>
      <c r="AE143" s="7"/>
      <c r="AF143" s="6" t="str">
        <f>IF($A143="","",IF(AND($B143="Active",$D143&lt;&gt;"",$H143&lt;&gt;""),$D143&amp;"|"&amp;$H143,""))</f>
        <v/>
      </c>
      <c r="AG143" s="6" t="str">
        <f>IF($A143="","",IF($Q143="Yes","ENTERPRISE",""))</f>
        <v/>
      </c>
      <c r="AH143" s="6" t="str">
        <f>IF($A143="","",IF(AND($J143&lt;&gt;"",$L143="Resolved",$R143="Yes"),"MARKET",""))</f>
        <v/>
      </c>
      <c r="AI143" s="6" t="str">
        <f>IF($A143="","",IF(AND($K143&lt;&gt;"",$S143="Yes"),"LOCATION",""))</f>
        <v/>
      </c>
      <c r="AJ143" s="6" t="str">
        <f>IF($A143="","",IF(OR($Q143="Unknown",AND($J143&lt;&gt;"",OR($L143="Unresolved",$R143="Unknown")),AND($K143&lt;&gt;"",$S143="Unknown")),"Yes","No"))</f>
        <v/>
      </c>
      <c r="AK143" s="6" t="str">
        <f>IF($A143="","",IF(OR($A143="",$B143="",$D143="",$E143="",$F143="",$G143="",$H143="",$I143="",$L143="",$N143="",$O143="",$P143="",$Q143="",$R143="",$S143="",$T143=""),"INVALID_REQUIRED_INPUT",IF(OR(AND($B143&lt;&gt;"Active",$B143&lt;&gt;"Superseded"),AND($F143&lt;&gt;"Commercial provider",$F143&lt;&gt;"Discovery intermediary",$F143&lt;&gt;"Reference entity"),AND($G143&lt;&gt;"Resolved",$G143&lt;&gt;"Unresolved"),AND($I143&lt;&gt;"Existing",$I143&lt;&gt;"Planned",$I143&lt;&gt;"Inactive"),AND($L143&lt;&gt;"Resolved",$L143&lt;&gt;"Unresolved",$L143&lt;&gt;"Not applicable"),AND($N143&lt;&gt;"Yes",$N143&lt;&gt;"No",$N143&lt;&gt;"Unknown"),AND($O143&lt;&gt;"Yes",$O143&lt;&gt;"No",$O143&lt;&gt;"Unknown"),AND($P143&lt;&gt;"Yes",$P143&lt;&gt;"No",$P143&lt;&gt;"Unknown"),AND($Q143&lt;&gt;"Yes",$Q143&lt;&gt;"No",$Q143&lt;&gt;"Unknown"),AND($R143&lt;&gt;"Yes",$R143&lt;&gt;"No",$R143&lt;&gt;"Unknown"),AND($S143&lt;&gt;"Yes",$S143&lt;&gt;"No",$S143&lt;&gt;"Unknown",$S143&lt;&gt;"Not applicable"),AND($T143&lt;&gt;"Yes",$T143&lt;&gt;"No"),AND($AA143&lt;&gt;"",$AA143&lt;&gt;"Organic",$AA143&lt;&gt;"Local pack / Maps",$AA143&lt;&gt;"Paid search",$AA143&lt;&gt;"Shopping",$AA143&lt;&gt;"AI answer",$AA143&lt;&gt;"Marketplace",$AA143&lt;&gt;"Directory",$AA143&lt;&gt;"Other")),"UNSUPPORTED_CONTROLLED_VALUE",IF(AND($B143="Active",$I143="Inactive"),"INVALID_SCOPE_COMBINATION",IF($X143="DUPLICATE ACTIVE ASSIGNMENT","INVALID_SCOPE_COMBINATION",IF(AND($L143="Not applicable",$R143&lt;&gt;"No"),"INVALID_SCOPE_COMBINATION",IF(AND($M143="No",$S143&lt;&gt;"Not applicable"),"INVALID_LOCATION_EVIDENCE",IF(AND($M143="Yes",$S143="Not applicable"),"INVALID_LOCATION_EVIDENCE",""))))))))</f>
        <v/>
      </c>
    </row>
    <row r="144" spans="1:37">
      <c r="A144" s="7"/>
      <c r="B144" s="7"/>
      <c r="C144" s="7"/>
      <c r="D144" s="7"/>
      <c r="E144" s="6" t="str">
        <f>IF($A144="","",IFERROR(INDEX('Competitor Register'!$B$2:$B$101,MATCH($D144,'Competitor Register'!$A$2:$A$101,0)),""))</f>
        <v/>
      </c>
      <c r="F144" s="6" t="str">
        <f>IF($A144="","",IFERROR(INDEX('Competitor Register'!$C$2:$C$101,MATCH($D144,'Competitor Register'!$A$2:$A$101,0)),""))</f>
        <v/>
      </c>
      <c r="G144" s="6" t="str">
        <f>IF($A144="","",IFERROR(INDEX('Competitor Register'!$D$2:$D$101,MATCH($D144,'Competitor Register'!$A$2:$A$101,0)),""))</f>
        <v/>
      </c>
      <c r="H144" s="7"/>
      <c r="I144" s="6" t="str">
        <f>IF($A144="","",IFERROR(INDEX('Market Location Map'!$B$2:$B$101,MATCH($H144,'Market Location Map'!$A$2:$A$101,0)),""))</f>
        <v/>
      </c>
      <c r="J144" s="6" t="str">
        <f>IF($A144="","",IFERROR(INDEX('Market Location Map'!$D$2:$D$101,MATCH($H144,'Market Location Map'!$A$2:$A$101,0)),""))</f>
        <v/>
      </c>
      <c r="K144" s="6" t="str">
        <f>IF($A144="","",IFERROR(INDEX('Market Location Map'!$I$2:$I$101,MATCH($H144,'Market Location Map'!$A$2:$A$101,0)),""))</f>
        <v/>
      </c>
      <c r="L144" s="6" t="str">
        <f>IF($A144="","",IFERROR(INDEX('Market Location Map'!$F$2:$F$101,MATCH($H144,'Market Location Map'!$A$2:$A$101,0)),""))</f>
        <v/>
      </c>
      <c r="M144" s="6" t="str">
        <f>IF($A144="","",IF($K144="","No","Yes"))</f>
        <v/>
      </c>
      <c r="N144" s="7"/>
      <c r="O144" s="7"/>
      <c r="P144" s="7"/>
      <c r="Q144" s="7"/>
      <c r="R144" s="7"/>
      <c r="S144" s="7"/>
      <c r="T144" s="7"/>
      <c r="U144" s="6" t="str">
        <f>IF($A144="","",IF($AK144&lt;&gt;"","INVALID INPUT",IF($G144="Unresolved","UNRESOLVED",IF(OR($F144="Discovery intermediary",$F144="Reference entity"),"CONTEXT / REFERENCE ONLY",IF(OR($N144="No",$O144="No"),"EXCLUDED",IF(OR($N144="Unknown",$O144="Unknown"),"UNRESOLVED",IF($P144="No","EXCLUDED",IF($P144="Unknown","UNRESOLVED",IF(AND($AG144&lt;&gt;"",$AH144&lt;&gt;"",$AI144&lt;&gt;""),"ENTERPRISE + MARKET + LOCATION",IF(AND($AG144&lt;&gt;"",$AH144&lt;&gt;""),"ENTERPRISE + MARKET",IF(AND($AG144&lt;&gt;"",$AI144&lt;&gt;""),"ENTERPRISE + LOCATION",IF(AND($AH144&lt;&gt;"",$AI144&lt;&gt;""),"MARKET + LOCATION",IF($AG144&lt;&gt;"","ENTERPRISE",IF($AH144&lt;&gt;"","MARKET",IF($AI144&lt;&gt;"","LOCATION",IF($L144="Unresolved","UNRESOLVED",IF($AJ144="Yes","UNRESOLVED",IF($T144="Yes","CONTEXT / REFERENCE ONLY","EXCLUDED"))))))))))))))))))</f>
        <v/>
      </c>
      <c r="V144" s="6" t="str">
        <f>IF($A144="","",IF($AK144&lt;&gt;"",$AK144,IF($G144="Unresolved","IDENTITY_BOUNDARY_UNRESOLVED",IF(OR($F144="Discovery intermediary",$F144="Reference entity"),"NON_COMMERCIAL_CONTEXT",IF(OR($N144="No",$O144="No"),"NO_COMMERCIAL_SUBSTITUTION",IF(OR($N144="Unknown",$O144="Unknown"),"SUBSTITUTION_EVIDENCE_MISSING",IF($P144="No","SERVICEABILITY_MISMATCH",IF($P144="Unknown","SERVICEABILITY_EVIDENCE_MISSING",IF(AND($U144&lt;&gt;"UNRESOLVED",$U144&lt;&gt;"EXCLUDED",$U144&lt;&gt;"CONTEXT / REFERENCE ONLY",$U144&lt;&gt;"INVALID INPUT",$AJ144="Yes"),"CONFIRMED_LAYER_WITH_OPEN_EVIDENCE",IF(AND($U144&lt;&gt;"UNRESOLVED",$U144&lt;&gt;"EXCLUDED",$U144&lt;&gt;"CONTEXT / REFERENCE ONLY",$U144&lt;&gt;"INVALID INPUT"),"CONFIRMED_LAYER_ASSIGNMENT",IF($L144="Unresolved","MARKET_BOUNDARY_UNRESOLVED",IF($AJ144="Yes","LAYER_EVIDENCE_MISSING",IF($T144="Yes","NO_LAYER_RELEVANCE_CONTEXT","NO_LAYER_RELEVANCE")))))))))))))</f>
        <v/>
      </c>
      <c r="W144" s="6" t="str">
        <f>IF($A144="","",IFERROR(VLOOKUP($V144,'Controlled Vocabulary'!$M$2:$N$18,2,FALSE),"Review the record."))</f>
        <v/>
      </c>
      <c r="X144" s="6" t="str">
        <f>IF($A144="","",IF($AF144="","",IF(COUNTIF($AF$2:$AF$201,$AF144)&gt;1,"DUPLICATE ACTIVE ASSIGNMENT","")))</f>
        <v/>
      </c>
      <c r="Y144" s="7"/>
      <c r="Z144" s="7"/>
      <c r="AA144" s="7"/>
      <c r="AB144" s="7"/>
      <c r="AC144" s="8"/>
      <c r="AD144" s="7"/>
      <c r="AE144" s="7"/>
      <c r="AF144" s="6" t="str">
        <f>IF($A144="","",IF(AND($B144="Active",$D144&lt;&gt;"",$H144&lt;&gt;""),$D144&amp;"|"&amp;$H144,""))</f>
        <v/>
      </c>
      <c r="AG144" s="6" t="str">
        <f>IF($A144="","",IF($Q144="Yes","ENTERPRISE",""))</f>
        <v/>
      </c>
      <c r="AH144" s="6" t="str">
        <f>IF($A144="","",IF(AND($J144&lt;&gt;"",$L144="Resolved",$R144="Yes"),"MARKET",""))</f>
        <v/>
      </c>
      <c r="AI144" s="6" t="str">
        <f>IF($A144="","",IF(AND($K144&lt;&gt;"",$S144="Yes"),"LOCATION",""))</f>
        <v/>
      </c>
      <c r="AJ144" s="6" t="str">
        <f>IF($A144="","",IF(OR($Q144="Unknown",AND($J144&lt;&gt;"",OR($L144="Unresolved",$R144="Unknown")),AND($K144&lt;&gt;"",$S144="Unknown")),"Yes","No"))</f>
        <v/>
      </c>
      <c r="AK144" s="6" t="str">
        <f>IF($A144="","",IF(OR($A144="",$B144="",$D144="",$E144="",$F144="",$G144="",$H144="",$I144="",$L144="",$N144="",$O144="",$P144="",$Q144="",$R144="",$S144="",$T144=""),"INVALID_REQUIRED_INPUT",IF(OR(AND($B144&lt;&gt;"Active",$B144&lt;&gt;"Superseded"),AND($F144&lt;&gt;"Commercial provider",$F144&lt;&gt;"Discovery intermediary",$F144&lt;&gt;"Reference entity"),AND($G144&lt;&gt;"Resolved",$G144&lt;&gt;"Unresolved"),AND($I144&lt;&gt;"Existing",$I144&lt;&gt;"Planned",$I144&lt;&gt;"Inactive"),AND($L144&lt;&gt;"Resolved",$L144&lt;&gt;"Unresolved",$L144&lt;&gt;"Not applicable"),AND($N144&lt;&gt;"Yes",$N144&lt;&gt;"No",$N144&lt;&gt;"Unknown"),AND($O144&lt;&gt;"Yes",$O144&lt;&gt;"No",$O144&lt;&gt;"Unknown"),AND($P144&lt;&gt;"Yes",$P144&lt;&gt;"No",$P144&lt;&gt;"Unknown"),AND($Q144&lt;&gt;"Yes",$Q144&lt;&gt;"No",$Q144&lt;&gt;"Unknown"),AND($R144&lt;&gt;"Yes",$R144&lt;&gt;"No",$R144&lt;&gt;"Unknown"),AND($S144&lt;&gt;"Yes",$S144&lt;&gt;"No",$S144&lt;&gt;"Unknown",$S144&lt;&gt;"Not applicable"),AND($T144&lt;&gt;"Yes",$T144&lt;&gt;"No"),AND($AA144&lt;&gt;"",$AA144&lt;&gt;"Organic",$AA144&lt;&gt;"Local pack / Maps",$AA144&lt;&gt;"Paid search",$AA144&lt;&gt;"Shopping",$AA144&lt;&gt;"AI answer",$AA144&lt;&gt;"Marketplace",$AA144&lt;&gt;"Directory",$AA144&lt;&gt;"Other")),"UNSUPPORTED_CONTROLLED_VALUE",IF(AND($B144="Active",$I144="Inactive"),"INVALID_SCOPE_COMBINATION",IF($X144="DUPLICATE ACTIVE ASSIGNMENT","INVALID_SCOPE_COMBINATION",IF(AND($L144="Not applicable",$R144&lt;&gt;"No"),"INVALID_SCOPE_COMBINATION",IF(AND($M144="No",$S144&lt;&gt;"Not applicable"),"INVALID_LOCATION_EVIDENCE",IF(AND($M144="Yes",$S144="Not applicable"),"INVALID_LOCATION_EVIDENCE",""))))))))</f>
        <v/>
      </c>
    </row>
    <row r="145" spans="1:37">
      <c r="A145" s="7"/>
      <c r="B145" s="7"/>
      <c r="C145" s="7"/>
      <c r="D145" s="7"/>
      <c r="E145" s="6" t="str">
        <f>IF($A145="","",IFERROR(INDEX('Competitor Register'!$B$2:$B$101,MATCH($D145,'Competitor Register'!$A$2:$A$101,0)),""))</f>
        <v/>
      </c>
      <c r="F145" s="6" t="str">
        <f>IF($A145="","",IFERROR(INDEX('Competitor Register'!$C$2:$C$101,MATCH($D145,'Competitor Register'!$A$2:$A$101,0)),""))</f>
        <v/>
      </c>
      <c r="G145" s="6" t="str">
        <f>IF($A145="","",IFERROR(INDEX('Competitor Register'!$D$2:$D$101,MATCH($D145,'Competitor Register'!$A$2:$A$101,0)),""))</f>
        <v/>
      </c>
      <c r="H145" s="7"/>
      <c r="I145" s="6" t="str">
        <f>IF($A145="","",IFERROR(INDEX('Market Location Map'!$B$2:$B$101,MATCH($H145,'Market Location Map'!$A$2:$A$101,0)),""))</f>
        <v/>
      </c>
      <c r="J145" s="6" t="str">
        <f>IF($A145="","",IFERROR(INDEX('Market Location Map'!$D$2:$D$101,MATCH($H145,'Market Location Map'!$A$2:$A$101,0)),""))</f>
        <v/>
      </c>
      <c r="K145" s="6" t="str">
        <f>IF($A145="","",IFERROR(INDEX('Market Location Map'!$I$2:$I$101,MATCH($H145,'Market Location Map'!$A$2:$A$101,0)),""))</f>
        <v/>
      </c>
      <c r="L145" s="6" t="str">
        <f>IF($A145="","",IFERROR(INDEX('Market Location Map'!$F$2:$F$101,MATCH($H145,'Market Location Map'!$A$2:$A$101,0)),""))</f>
        <v/>
      </c>
      <c r="M145" s="6" t="str">
        <f>IF($A145="","",IF($K145="","No","Yes"))</f>
        <v/>
      </c>
      <c r="N145" s="7"/>
      <c r="O145" s="7"/>
      <c r="P145" s="7"/>
      <c r="Q145" s="7"/>
      <c r="R145" s="7"/>
      <c r="S145" s="7"/>
      <c r="T145" s="7"/>
      <c r="U145" s="6" t="str">
        <f>IF($A145="","",IF($AK145&lt;&gt;"","INVALID INPUT",IF($G145="Unresolved","UNRESOLVED",IF(OR($F145="Discovery intermediary",$F145="Reference entity"),"CONTEXT / REFERENCE ONLY",IF(OR($N145="No",$O145="No"),"EXCLUDED",IF(OR($N145="Unknown",$O145="Unknown"),"UNRESOLVED",IF($P145="No","EXCLUDED",IF($P145="Unknown","UNRESOLVED",IF(AND($AG145&lt;&gt;"",$AH145&lt;&gt;"",$AI145&lt;&gt;""),"ENTERPRISE + MARKET + LOCATION",IF(AND($AG145&lt;&gt;"",$AH145&lt;&gt;""),"ENTERPRISE + MARKET",IF(AND($AG145&lt;&gt;"",$AI145&lt;&gt;""),"ENTERPRISE + LOCATION",IF(AND($AH145&lt;&gt;"",$AI145&lt;&gt;""),"MARKET + LOCATION",IF($AG145&lt;&gt;"","ENTERPRISE",IF($AH145&lt;&gt;"","MARKET",IF($AI145&lt;&gt;"","LOCATION",IF($L145="Unresolved","UNRESOLVED",IF($AJ145="Yes","UNRESOLVED",IF($T145="Yes","CONTEXT / REFERENCE ONLY","EXCLUDED"))))))))))))))))))</f>
        <v/>
      </c>
      <c r="V145" s="6" t="str">
        <f>IF($A145="","",IF($AK145&lt;&gt;"",$AK145,IF($G145="Unresolved","IDENTITY_BOUNDARY_UNRESOLVED",IF(OR($F145="Discovery intermediary",$F145="Reference entity"),"NON_COMMERCIAL_CONTEXT",IF(OR($N145="No",$O145="No"),"NO_COMMERCIAL_SUBSTITUTION",IF(OR($N145="Unknown",$O145="Unknown"),"SUBSTITUTION_EVIDENCE_MISSING",IF($P145="No","SERVICEABILITY_MISMATCH",IF($P145="Unknown","SERVICEABILITY_EVIDENCE_MISSING",IF(AND($U145&lt;&gt;"UNRESOLVED",$U145&lt;&gt;"EXCLUDED",$U145&lt;&gt;"CONTEXT / REFERENCE ONLY",$U145&lt;&gt;"INVALID INPUT",$AJ145="Yes"),"CONFIRMED_LAYER_WITH_OPEN_EVIDENCE",IF(AND($U145&lt;&gt;"UNRESOLVED",$U145&lt;&gt;"EXCLUDED",$U145&lt;&gt;"CONTEXT / REFERENCE ONLY",$U145&lt;&gt;"INVALID INPUT"),"CONFIRMED_LAYER_ASSIGNMENT",IF($L145="Unresolved","MARKET_BOUNDARY_UNRESOLVED",IF($AJ145="Yes","LAYER_EVIDENCE_MISSING",IF($T145="Yes","NO_LAYER_RELEVANCE_CONTEXT","NO_LAYER_RELEVANCE")))))))))))))</f>
        <v/>
      </c>
      <c r="W145" s="6" t="str">
        <f>IF($A145="","",IFERROR(VLOOKUP($V145,'Controlled Vocabulary'!$M$2:$N$18,2,FALSE),"Review the record."))</f>
        <v/>
      </c>
      <c r="X145" s="6" t="str">
        <f>IF($A145="","",IF($AF145="","",IF(COUNTIF($AF$2:$AF$201,$AF145)&gt;1,"DUPLICATE ACTIVE ASSIGNMENT","")))</f>
        <v/>
      </c>
      <c r="Y145" s="7"/>
      <c r="Z145" s="7"/>
      <c r="AA145" s="7"/>
      <c r="AB145" s="7"/>
      <c r="AC145" s="8"/>
      <c r="AD145" s="7"/>
      <c r="AE145" s="7"/>
      <c r="AF145" s="6" t="str">
        <f>IF($A145="","",IF(AND($B145="Active",$D145&lt;&gt;"",$H145&lt;&gt;""),$D145&amp;"|"&amp;$H145,""))</f>
        <v/>
      </c>
      <c r="AG145" s="6" t="str">
        <f>IF($A145="","",IF($Q145="Yes","ENTERPRISE",""))</f>
        <v/>
      </c>
      <c r="AH145" s="6" t="str">
        <f>IF($A145="","",IF(AND($J145&lt;&gt;"",$L145="Resolved",$R145="Yes"),"MARKET",""))</f>
        <v/>
      </c>
      <c r="AI145" s="6" t="str">
        <f>IF($A145="","",IF(AND($K145&lt;&gt;"",$S145="Yes"),"LOCATION",""))</f>
        <v/>
      </c>
      <c r="AJ145" s="6" t="str">
        <f>IF($A145="","",IF(OR($Q145="Unknown",AND($J145&lt;&gt;"",OR($L145="Unresolved",$R145="Unknown")),AND($K145&lt;&gt;"",$S145="Unknown")),"Yes","No"))</f>
        <v/>
      </c>
      <c r="AK145" s="6" t="str">
        <f>IF($A145="","",IF(OR($A145="",$B145="",$D145="",$E145="",$F145="",$G145="",$H145="",$I145="",$L145="",$N145="",$O145="",$P145="",$Q145="",$R145="",$S145="",$T145=""),"INVALID_REQUIRED_INPUT",IF(OR(AND($B145&lt;&gt;"Active",$B145&lt;&gt;"Superseded"),AND($F145&lt;&gt;"Commercial provider",$F145&lt;&gt;"Discovery intermediary",$F145&lt;&gt;"Reference entity"),AND($G145&lt;&gt;"Resolved",$G145&lt;&gt;"Unresolved"),AND($I145&lt;&gt;"Existing",$I145&lt;&gt;"Planned",$I145&lt;&gt;"Inactive"),AND($L145&lt;&gt;"Resolved",$L145&lt;&gt;"Unresolved",$L145&lt;&gt;"Not applicable"),AND($N145&lt;&gt;"Yes",$N145&lt;&gt;"No",$N145&lt;&gt;"Unknown"),AND($O145&lt;&gt;"Yes",$O145&lt;&gt;"No",$O145&lt;&gt;"Unknown"),AND($P145&lt;&gt;"Yes",$P145&lt;&gt;"No",$P145&lt;&gt;"Unknown"),AND($Q145&lt;&gt;"Yes",$Q145&lt;&gt;"No",$Q145&lt;&gt;"Unknown"),AND($R145&lt;&gt;"Yes",$R145&lt;&gt;"No",$R145&lt;&gt;"Unknown"),AND($S145&lt;&gt;"Yes",$S145&lt;&gt;"No",$S145&lt;&gt;"Unknown",$S145&lt;&gt;"Not applicable"),AND($T145&lt;&gt;"Yes",$T145&lt;&gt;"No"),AND($AA145&lt;&gt;"",$AA145&lt;&gt;"Organic",$AA145&lt;&gt;"Local pack / Maps",$AA145&lt;&gt;"Paid search",$AA145&lt;&gt;"Shopping",$AA145&lt;&gt;"AI answer",$AA145&lt;&gt;"Marketplace",$AA145&lt;&gt;"Directory",$AA145&lt;&gt;"Other")),"UNSUPPORTED_CONTROLLED_VALUE",IF(AND($B145="Active",$I145="Inactive"),"INVALID_SCOPE_COMBINATION",IF($X145="DUPLICATE ACTIVE ASSIGNMENT","INVALID_SCOPE_COMBINATION",IF(AND($L145="Not applicable",$R145&lt;&gt;"No"),"INVALID_SCOPE_COMBINATION",IF(AND($M145="No",$S145&lt;&gt;"Not applicable"),"INVALID_LOCATION_EVIDENCE",IF(AND($M145="Yes",$S145="Not applicable"),"INVALID_LOCATION_EVIDENCE",""))))))))</f>
        <v/>
      </c>
    </row>
    <row r="146" spans="1:37">
      <c r="A146" s="7"/>
      <c r="B146" s="7"/>
      <c r="C146" s="7"/>
      <c r="D146" s="7"/>
      <c r="E146" s="6" t="str">
        <f>IF($A146="","",IFERROR(INDEX('Competitor Register'!$B$2:$B$101,MATCH($D146,'Competitor Register'!$A$2:$A$101,0)),""))</f>
        <v/>
      </c>
      <c r="F146" s="6" t="str">
        <f>IF($A146="","",IFERROR(INDEX('Competitor Register'!$C$2:$C$101,MATCH($D146,'Competitor Register'!$A$2:$A$101,0)),""))</f>
        <v/>
      </c>
      <c r="G146" s="6" t="str">
        <f>IF($A146="","",IFERROR(INDEX('Competitor Register'!$D$2:$D$101,MATCH($D146,'Competitor Register'!$A$2:$A$101,0)),""))</f>
        <v/>
      </c>
      <c r="H146" s="7"/>
      <c r="I146" s="6" t="str">
        <f>IF($A146="","",IFERROR(INDEX('Market Location Map'!$B$2:$B$101,MATCH($H146,'Market Location Map'!$A$2:$A$101,0)),""))</f>
        <v/>
      </c>
      <c r="J146" s="6" t="str">
        <f>IF($A146="","",IFERROR(INDEX('Market Location Map'!$D$2:$D$101,MATCH($H146,'Market Location Map'!$A$2:$A$101,0)),""))</f>
        <v/>
      </c>
      <c r="K146" s="6" t="str">
        <f>IF($A146="","",IFERROR(INDEX('Market Location Map'!$I$2:$I$101,MATCH($H146,'Market Location Map'!$A$2:$A$101,0)),""))</f>
        <v/>
      </c>
      <c r="L146" s="6" t="str">
        <f>IF($A146="","",IFERROR(INDEX('Market Location Map'!$F$2:$F$101,MATCH($H146,'Market Location Map'!$A$2:$A$101,0)),""))</f>
        <v/>
      </c>
      <c r="M146" s="6" t="str">
        <f>IF($A146="","",IF($K146="","No","Yes"))</f>
        <v/>
      </c>
      <c r="N146" s="7"/>
      <c r="O146" s="7"/>
      <c r="P146" s="7"/>
      <c r="Q146" s="7"/>
      <c r="R146" s="7"/>
      <c r="S146" s="7"/>
      <c r="T146" s="7"/>
      <c r="U146" s="6" t="str">
        <f>IF($A146="","",IF($AK146&lt;&gt;"","INVALID INPUT",IF($G146="Unresolved","UNRESOLVED",IF(OR($F146="Discovery intermediary",$F146="Reference entity"),"CONTEXT / REFERENCE ONLY",IF(OR($N146="No",$O146="No"),"EXCLUDED",IF(OR($N146="Unknown",$O146="Unknown"),"UNRESOLVED",IF($P146="No","EXCLUDED",IF($P146="Unknown","UNRESOLVED",IF(AND($AG146&lt;&gt;"",$AH146&lt;&gt;"",$AI146&lt;&gt;""),"ENTERPRISE + MARKET + LOCATION",IF(AND($AG146&lt;&gt;"",$AH146&lt;&gt;""),"ENTERPRISE + MARKET",IF(AND($AG146&lt;&gt;"",$AI146&lt;&gt;""),"ENTERPRISE + LOCATION",IF(AND($AH146&lt;&gt;"",$AI146&lt;&gt;""),"MARKET + LOCATION",IF($AG146&lt;&gt;"","ENTERPRISE",IF($AH146&lt;&gt;"","MARKET",IF($AI146&lt;&gt;"","LOCATION",IF($L146="Unresolved","UNRESOLVED",IF($AJ146="Yes","UNRESOLVED",IF($T146="Yes","CONTEXT / REFERENCE ONLY","EXCLUDED"))))))))))))))))))</f>
        <v/>
      </c>
      <c r="V146" s="6" t="str">
        <f>IF($A146="","",IF($AK146&lt;&gt;"",$AK146,IF($G146="Unresolved","IDENTITY_BOUNDARY_UNRESOLVED",IF(OR($F146="Discovery intermediary",$F146="Reference entity"),"NON_COMMERCIAL_CONTEXT",IF(OR($N146="No",$O146="No"),"NO_COMMERCIAL_SUBSTITUTION",IF(OR($N146="Unknown",$O146="Unknown"),"SUBSTITUTION_EVIDENCE_MISSING",IF($P146="No","SERVICEABILITY_MISMATCH",IF($P146="Unknown","SERVICEABILITY_EVIDENCE_MISSING",IF(AND($U146&lt;&gt;"UNRESOLVED",$U146&lt;&gt;"EXCLUDED",$U146&lt;&gt;"CONTEXT / REFERENCE ONLY",$U146&lt;&gt;"INVALID INPUT",$AJ146="Yes"),"CONFIRMED_LAYER_WITH_OPEN_EVIDENCE",IF(AND($U146&lt;&gt;"UNRESOLVED",$U146&lt;&gt;"EXCLUDED",$U146&lt;&gt;"CONTEXT / REFERENCE ONLY",$U146&lt;&gt;"INVALID INPUT"),"CONFIRMED_LAYER_ASSIGNMENT",IF($L146="Unresolved","MARKET_BOUNDARY_UNRESOLVED",IF($AJ146="Yes","LAYER_EVIDENCE_MISSING",IF($T146="Yes","NO_LAYER_RELEVANCE_CONTEXT","NO_LAYER_RELEVANCE")))))))))))))</f>
        <v/>
      </c>
      <c r="W146" s="6" t="str">
        <f>IF($A146="","",IFERROR(VLOOKUP($V146,'Controlled Vocabulary'!$M$2:$N$18,2,FALSE),"Review the record."))</f>
        <v/>
      </c>
      <c r="X146" s="6" t="str">
        <f>IF($A146="","",IF($AF146="","",IF(COUNTIF($AF$2:$AF$201,$AF146)&gt;1,"DUPLICATE ACTIVE ASSIGNMENT","")))</f>
        <v/>
      </c>
      <c r="Y146" s="7"/>
      <c r="Z146" s="7"/>
      <c r="AA146" s="7"/>
      <c r="AB146" s="7"/>
      <c r="AC146" s="8"/>
      <c r="AD146" s="7"/>
      <c r="AE146" s="7"/>
      <c r="AF146" s="6" t="str">
        <f>IF($A146="","",IF(AND($B146="Active",$D146&lt;&gt;"",$H146&lt;&gt;""),$D146&amp;"|"&amp;$H146,""))</f>
        <v/>
      </c>
      <c r="AG146" s="6" t="str">
        <f>IF($A146="","",IF($Q146="Yes","ENTERPRISE",""))</f>
        <v/>
      </c>
      <c r="AH146" s="6" t="str">
        <f>IF($A146="","",IF(AND($J146&lt;&gt;"",$L146="Resolved",$R146="Yes"),"MARKET",""))</f>
        <v/>
      </c>
      <c r="AI146" s="6" t="str">
        <f>IF($A146="","",IF(AND($K146&lt;&gt;"",$S146="Yes"),"LOCATION",""))</f>
        <v/>
      </c>
      <c r="AJ146" s="6" t="str">
        <f>IF($A146="","",IF(OR($Q146="Unknown",AND($J146&lt;&gt;"",OR($L146="Unresolved",$R146="Unknown")),AND($K146&lt;&gt;"",$S146="Unknown")),"Yes","No"))</f>
        <v/>
      </c>
      <c r="AK146" s="6" t="str">
        <f>IF($A146="","",IF(OR($A146="",$B146="",$D146="",$E146="",$F146="",$G146="",$H146="",$I146="",$L146="",$N146="",$O146="",$P146="",$Q146="",$R146="",$S146="",$T146=""),"INVALID_REQUIRED_INPUT",IF(OR(AND($B146&lt;&gt;"Active",$B146&lt;&gt;"Superseded"),AND($F146&lt;&gt;"Commercial provider",$F146&lt;&gt;"Discovery intermediary",$F146&lt;&gt;"Reference entity"),AND($G146&lt;&gt;"Resolved",$G146&lt;&gt;"Unresolved"),AND($I146&lt;&gt;"Existing",$I146&lt;&gt;"Planned",$I146&lt;&gt;"Inactive"),AND($L146&lt;&gt;"Resolved",$L146&lt;&gt;"Unresolved",$L146&lt;&gt;"Not applicable"),AND($N146&lt;&gt;"Yes",$N146&lt;&gt;"No",$N146&lt;&gt;"Unknown"),AND($O146&lt;&gt;"Yes",$O146&lt;&gt;"No",$O146&lt;&gt;"Unknown"),AND($P146&lt;&gt;"Yes",$P146&lt;&gt;"No",$P146&lt;&gt;"Unknown"),AND($Q146&lt;&gt;"Yes",$Q146&lt;&gt;"No",$Q146&lt;&gt;"Unknown"),AND($R146&lt;&gt;"Yes",$R146&lt;&gt;"No",$R146&lt;&gt;"Unknown"),AND($S146&lt;&gt;"Yes",$S146&lt;&gt;"No",$S146&lt;&gt;"Unknown",$S146&lt;&gt;"Not applicable"),AND($T146&lt;&gt;"Yes",$T146&lt;&gt;"No"),AND($AA146&lt;&gt;"",$AA146&lt;&gt;"Organic",$AA146&lt;&gt;"Local pack / Maps",$AA146&lt;&gt;"Paid search",$AA146&lt;&gt;"Shopping",$AA146&lt;&gt;"AI answer",$AA146&lt;&gt;"Marketplace",$AA146&lt;&gt;"Directory",$AA146&lt;&gt;"Other")),"UNSUPPORTED_CONTROLLED_VALUE",IF(AND($B146="Active",$I146="Inactive"),"INVALID_SCOPE_COMBINATION",IF($X146="DUPLICATE ACTIVE ASSIGNMENT","INVALID_SCOPE_COMBINATION",IF(AND($L146="Not applicable",$R146&lt;&gt;"No"),"INVALID_SCOPE_COMBINATION",IF(AND($M146="No",$S146&lt;&gt;"Not applicable"),"INVALID_LOCATION_EVIDENCE",IF(AND($M146="Yes",$S146="Not applicable"),"INVALID_LOCATION_EVIDENCE",""))))))))</f>
        <v/>
      </c>
    </row>
    <row r="147" spans="1:37">
      <c r="A147" s="7"/>
      <c r="B147" s="7"/>
      <c r="C147" s="7"/>
      <c r="D147" s="7"/>
      <c r="E147" s="6" t="str">
        <f>IF($A147="","",IFERROR(INDEX('Competitor Register'!$B$2:$B$101,MATCH($D147,'Competitor Register'!$A$2:$A$101,0)),""))</f>
        <v/>
      </c>
      <c r="F147" s="6" t="str">
        <f>IF($A147="","",IFERROR(INDEX('Competitor Register'!$C$2:$C$101,MATCH($D147,'Competitor Register'!$A$2:$A$101,0)),""))</f>
        <v/>
      </c>
      <c r="G147" s="6" t="str">
        <f>IF($A147="","",IFERROR(INDEX('Competitor Register'!$D$2:$D$101,MATCH($D147,'Competitor Register'!$A$2:$A$101,0)),""))</f>
        <v/>
      </c>
      <c r="H147" s="7"/>
      <c r="I147" s="6" t="str">
        <f>IF($A147="","",IFERROR(INDEX('Market Location Map'!$B$2:$B$101,MATCH($H147,'Market Location Map'!$A$2:$A$101,0)),""))</f>
        <v/>
      </c>
      <c r="J147" s="6" t="str">
        <f>IF($A147="","",IFERROR(INDEX('Market Location Map'!$D$2:$D$101,MATCH($H147,'Market Location Map'!$A$2:$A$101,0)),""))</f>
        <v/>
      </c>
      <c r="K147" s="6" t="str">
        <f>IF($A147="","",IFERROR(INDEX('Market Location Map'!$I$2:$I$101,MATCH($H147,'Market Location Map'!$A$2:$A$101,0)),""))</f>
        <v/>
      </c>
      <c r="L147" s="6" t="str">
        <f>IF($A147="","",IFERROR(INDEX('Market Location Map'!$F$2:$F$101,MATCH($H147,'Market Location Map'!$A$2:$A$101,0)),""))</f>
        <v/>
      </c>
      <c r="M147" s="6" t="str">
        <f>IF($A147="","",IF($K147="","No","Yes"))</f>
        <v/>
      </c>
      <c r="N147" s="7"/>
      <c r="O147" s="7"/>
      <c r="P147" s="7"/>
      <c r="Q147" s="7"/>
      <c r="R147" s="7"/>
      <c r="S147" s="7"/>
      <c r="T147" s="7"/>
      <c r="U147" s="6" t="str">
        <f>IF($A147="","",IF($AK147&lt;&gt;"","INVALID INPUT",IF($G147="Unresolved","UNRESOLVED",IF(OR($F147="Discovery intermediary",$F147="Reference entity"),"CONTEXT / REFERENCE ONLY",IF(OR($N147="No",$O147="No"),"EXCLUDED",IF(OR($N147="Unknown",$O147="Unknown"),"UNRESOLVED",IF($P147="No","EXCLUDED",IF($P147="Unknown","UNRESOLVED",IF(AND($AG147&lt;&gt;"",$AH147&lt;&gt;"",$AI147&lt;&gt;""),"ENTERPRISE + MARKET + LOCATION",IF(AND($AG147&lt;&gt;"",$AH147&lt;&gt;""),"ENTERPRISE + MARKET",IF(AND($AG147&lt;&gt;"",$AI147&lt;&gt;""),"ENTERPRISE + LOCATION",IF(AND($AH147&lt;&gt;"",$AI147&lt;&gt;""),"MARKET + LOCATION",IF($AG147&lt;&gt;"","ENTERPRISE",IF($AH147&lt;&gt;"","MARKET",IF($AI147&lt;&gt;"","LOCATION",IF($L147="Unresolved","UNRESOLVED",IF($AJ147="Yes","UNRESOLVED",IF($T147="Yes","CONTEXT / REFERENCE ONLY","EXCLUDED"))))))))))))))))))</f>
        <v/>
      </c>
      <c r="V147" s="6" t="str">
        <f>IF($A147="","",IF($AK147&lt;&gt;"",$AK147,IF($G147="Unresolved","IDENTITY_BOUNDARY_UNRESOLVED",IF(OR($F147="Discovery intermediary",$F147="Reference entity"),"NON_COMMERCIAL_CONTEXT",IF(OR($N147="No",$O147="No"),"NO_COMMERCIAL_SUBSTITUTION",IF(OR($N147="Unknown",$O147="Unknown"),"SUBSTITUTION_EVIDENCE_MISSING",IF($P147="No","SERVICEABILITY_MISMATCH",IF($P147="Unknown","SERVICEABILITY_EVIDENCE_MISSING",IF(AND($U147&lt;&gt;"UNRESOLVED",$U147&lt;&gt;"EXCLUDED",$U147&lt;&gt;"CONTEXT / REFERENCE ONLY",$U147&lt;&gt;"INVALID INPUT",$AJ147="Yes"),"CONFIRMED_LAYER_WITH_OPEN_EVIDENCE",IF(AND($U147&lt;&gt;"UNRESOLVED",$U147&lt;&gt;"EXCLUDED",$U147&lt;&gt;"CONTEXT / REFERENCE ONLY",$U147&lt;&gt;"INVALID INPUT"),"CONFIRMED_LAYER_ASSIGNMENT",IF($L147="Unresolved","MARKET_BOUNDARY_UNRESOLVED",IF($AJ147="Yes","LAYER_EVIDENCE_MISSING",IF($T147="Yes","NO_LAYER_RELEVANCE_CONTEXT","NO_LAYER_RELEVANCE")))))))))))))</f>
        <v/>
      </c>
      <c r="W147" s="6" t="str">
        <f>IF($A147="","",IFERROR(VLOOKUP($V147,'Controlled Vocabulary'!$M$2:$N$18,2,FALSE),"Review the record."))</f>
        <v/>
      </c>
      <c r="X147" s="6" t="str">
        <f>IF($A147="","",IF($AF147="","",IF(COUNTIF($AF$2:$AF$201,$AF147)&gt;1,"DUPLICATE ACTIVE ASSIGNMENT","")))</f>
        <v/>
      </c>
      <c r="Y147" s="7"/>
      <c r="Z147" s="7"/>
      <c r="AA147" s="7"/>
      <c r="AB147" s="7"/>
      <c r="AC147" s="8"/>
      <c r="AD147" s="7"/>
      <c r="AE147" s="7"/>
      <c r="AF147" s="6" t="str">
        <f>IF($A147="","",IF(AND($B147="Active",$D147&lt;&gt;"",$H147&lt;&gt;""),$D147&amp;"|"&amp;$H147,""))</f>
        <v/>
      </c>
      <c r="AG147" s="6" t="str">
        <f>IF($A147="","",IF($Q147="Yes","ENTERPRISE",""))</f>
        <v/>
      </c>
      <c r="AH147" s="6" t="str">
        <f>IF($A147="","",IF(AND($J147&lt;&gt;"",$L147="Resolved",$R147="Yes"),"MARKET",""))</f>
        <v/>
      </c>
      <c r="AI147" s="6" t="str">
        <f>IF($A147="","",IF(AND($K147&lt;&gt;"",$S147="Yes"),"LOCATION",""))</f>
        <v/>
      </c>
      <c r="AJ147" s="6" t="str">
        <f>IF($A147="","",IF(OR($Q147="Unknown",AND($J147&lt;&gt;"",OR($L147="Unresolved",$R147="Unknown")),AND($K147&lt;&gt;"",$S147="Unknown")),"Yes","No"))</f>
        <v/>
      </c>
      <c r="AK147" s="6" t="str">
        <f>IF($A147="","",IF(OR($A147="",$B147="",$D147="",$E147="",$F147="",$G147="",$H147="",$I147="",$L147="",$N147="",$O147="",$P147="",$Q147="",$R147="",$S147="",$T147=""),"INVALID_REQUIRED_INPUT",IF(OR(AND($B147&lt;&gt;"Active",$B147&lt;&gt;"Superseded"),AND($F147&lt;&gt;"Commercial provider",$F147&lt;&gt;"Discovery intermediary",$F147&lt;&gt;"Reference entity"),AND($G147&lt;&gt;"Resolved",$G147&lt;&gt;"Unresolved"),AND($I147&lt;&gt;"Existing",$I147&lt;&gt;"Planned",$I147&lt;&gt;"Inactive"),AND($L147&lt;&gt;"Resolved",$L147&lt;&gt;"Unresolved",$L147&lt;&gt;"Not applicable"),AND($N147&lt;&gt;"Yes",$N147&lt;&gt;"No",$N147&lt;&gt;"Unknown"),AND($O147&lt;&gt;"Yes",$O147&lt;&gt;"No",$O147&lt;&gt;"Unknown"),AND($P147&lt;&gt;"Yes",$P147&lt;&gt;"No",$P147&lt;&gt;"Unknown"),AND($Q147&lt;&gt;"Yes",$Q147&lt;&gt;"No",$Q147&lt;&gt;"Unknown"),AND($R147&lt;&gt;"Yes",$R147&lt;&gt;"No",$R147&lt;&gt;"Unknown"),AND($S147&lt;&gt;"Yes",$S147&lt;&gt;"No",$S147&lt;&gt;"Unknown",$S147&lt;&gt;"Not applicable"),AND($T147&lt;&gt;"Yes",$T147&lt;&gt;"No"),AND($AA147&lt;&gt;"",$AA147&lt;&gt;"Organic",$AA147&lt;&gt;"Local pack / Maps",$AA147&lt;&gt;"Paid search",$AA147&lt;&gt;"Shopping",$AA147&lt;&gt;"AI answer",$AA147&lt;&gt;"Marketplace",$AA147&lt;&gt;"Directory",$AA147&lt;&gt;"Other")),"UNSUPPORTED_CONTROLLED_VALUE",IF(AND($B147="Active",$I147="Inactive"),"INVALID_SCOPE_COMBINATION",IF($X147="DUPLICATE ACTIVE ASSIGNMENT","INVALID_SCOPE_COMBINATION",IF(AND($L147="Not applicable",$R147&lt;&gt;"No"),"INVALID_SCOPE_COMBINATION",IF(AND($M147="No",$S147&lt;&gt;"Not applicable"),"INVALID_LOCATION_EVIDENCE",IF(AND($M147="Yes",$S147="Not applicable"),"INVALID_LOCATION_EVIDENCE",""))))))))</f>
        <v/>
      </c>
    </row>
    <row r="148" spans="1:37">
      <c r="A148" s="7"/>
      <c r="B148" s="7"/>
      <c r="C148" s="7"/>
      <c r="D148" s="7"/>
      <c r="E148" s="6" t="str">
        <f>IF($A148="","",IFERROR(INDEX('Competitor Register'!$B$2:$B$101,MATCH($D148,'Competitor Register'!$A$2:$A$101,0)),""))</f>
        <v/>
      </c>
      <c r="F148" s="6" t="str">
        <f>IF($A148="","",IFERROR(INDEX('Competitor Register'!$C$2:$C$101,MATCH($D148,'Competitor Register'!$A$2:$A$101,0)),""))</f>
        <v/>
      </c>
      <c r="G148" s="6" t="str">
        <f>IF($A148="","",IFERROR(INDEX('Competitor Register'!$D$2:$D$101,MATCH($D148,'Competitor Register'!$A$2:$A$101,0)),""))</f>
        <v/>
      </c>
      <c r="H148" s="7"/>
      <c r="I148" s="6" t="str">
        <f>IF($A148="","",IFERROR(INDEX('Market Location Map'!$B$2:$B$101,MATCH($H148,'Market Location Map'!$A$2:$A$101,0)),""))</f>
        <v/>
      </c>
      <c r="J148" s="6" t="str">
        <f>IF($A148="","",IFERROR(INDEX('Market Location Map'!$D$2:$D$101,MATCH($H148,'Market Location Map'!$A$2:$A$101,0)),""))</f>
        <v/>
      </c>
      <c r="K148" s="6" t="str">
        <f>IF($A148="","",IFERROR(INDEX('Market Location Map'!$I$2:$I$101,MATCH($H148,'Market Location Map'!$A$2:$A$101,0)),""))</f>
        <v/>
      </c>
      <c r="L148" s="6" t="str">
        <f>IF($A148="","",IFERROR(INDEX('Market Location Map'!$F$2:$F$101,MATCH($H148,'Market Location Map'!$A$2:$A$101,0)),""))</f>
        <v/>
      </c>
      <c r="M148" s="6" t="str">
        <f>IF($A148="","",IF($K148="","No","Yes"))</f>
        <v/>
      </c>
      <c r="N148" s="7"/>
      <c r="O148" s="7"/>
      <c r="P148" s="7"/>
      <c r="Q148" s="7"/>
      <c r="R148" s="7"/>
      <c r="S148" s="7"/>
      <c r="T148" s="7"/>
      <c r="U148" s="6" t="str">
        <f>IF($A148="","",IF($AK148&lt;&gt;"","INVALID INPUT",IF($G148="Unresolved","UNRESOLVED",IF(OR($F148="Discovery intermediary",$F148="Reference entity"),"CONTEXT / REFERENCE ONLY",IF(OR($N148="No",$O148="No"),"EXCLUDED",IF(OR($N148="Unknown",$O148="Unknown"),"UNRESOLVED",IF($P148="No","EXCLUDED",IF($P148="Unknown","UNRESOLVED",IF(AND($AG148&lt;&gt;"",$AH148&lt;&gt;"",$AI148&lt;&gt;""),"ENTERPRISE + MARKET + LOCATION",IF(AND($AG148&lt;&gt;"",$AH148&lt;&gt;""),"ENTERPRISE + MARKET",IF(AND($AG148&lt;&gt;"",$AI148&lt;&gt;""),"ENTERPRISE + LOCATION",IF(AND($AH148&lt;&gt;"",$AI148&lt;&gt;""),"MARKET + LOCATION",IF($AG148&lt;&gt;"","ENTERPRISE",IF($AH148&lt;&gt;"","MARKET",IF($AI148&lt;&gt;"","LOCATION",IF($L148="Unresolved","UNRESOLVED",IF($AJ148="Yes","UNRESOLVED",IF($T148="Yes","CONTEXT / REFERENCE ONLY","EXCLUDED"))))))))))))))))))</f>
        <v/>
      </c>
      <c r="V148" s="6" t="str">
        <f>IF($A148="","",IF($AK148&lt;&gt;"",$AK148,IF($G148="Unresolved","IDENTITY_BOUNDARY_UNRESOLVED",IF(OR($F148="Discovery intermediary",$F148="Reference entity"),"NON_COMMERCIAL_CONTEXT",IF(OR($N148="No",$O148="No"),"NO_COMMERCIAL_SUBSTITUTION",IF(OR($N148="Unknown",$O148="Unknown"),"SUBSTITUTION_EVIDENCE_MISSING",IF($P148="No","SERVICEABILITY_MISMATCH",IF($P148="Unknown","SERVICEABILITY_EVIDENCE_MISSING",IF(AND($U148&lt;&gt;"UNRESOLVED",$U148&lt;&gt;"EXCLUDED",$U148&lt;&gt;"CONTEXT / REFERENCE ONLY",$U148&lt;&gt;"INVALID INPUT",$AJ148="Yes"),"CONFIRMED_LAYER_WITH_OPEN_EVIDENCE",IF(AND($U148&lt;&gt;"UNRESOLVED",$U148&lt;&gt;"EXCLUDED",$U148&lt;&gt;"CONTEXT / REFERENCE ONLY",$U148&lt;&gt;"INVALID INPUT"),"CONFIRMED_LAYER_ASSIGNMENT",IF($L148="Unresolved","MARKET_BOUNDARY_UNRESOLVED",IF($AJ148="Yes","LAYER_EVIDENCE_MISSING",IF($T148="Yes","NO_LAYER_RELEVANCE_CONTEXT","NO_LAYER_RELEVANCE")))))))))))))</f>
        <v/>
      </c>
      <c r="W148" s="6" t="str">
        <f>IF($A148="","",IFERROR(VLOOKUP($V148,'Controlled Vocabulary'!$M$2:$N$18,2,FALSE),"Review the record."))</f>
        <v/>
      </c>
      <c r="X148" s="6" t="str">
        <f>IF($A148="","",IF($AF148="","",IF(COUNTIF($AF$2:$AF$201,$AF148)&gt;1,"DUPLICATE ACTIVE ASSIGNMENT","")))</f>
        <v/>
      </c>
      <c r="Y148" s="7"/>
      <c r="Z148" s="7"/>
      <c r="AA148" s="7"/>
      <c r="AB148" s="7"/>
      <c r="AC148" s="8"/>
      <c r="AD148" s="7"/>
      <c r="AE148" s="7"/>
      <c r="AF148" s="6" t="str">
        <f>IF($A148="","",IF(AND($B148="Active",$D148&lt;&gt;"",$H148&lt;&gt;""),$D148&amp;"|"&amp;$H148,""))</f>
        <v/>
      </c>
      <c r="AG148" s="6" t="str">
        <f>IF($A148="","",IF($Q148="Yes","ENTERPRISE",""))</f>
        <v/>
      </c>
      <c r="AH148" s="6" t="str">
        <f>IF($A148="","",IF(AND($J148&lt;&gt;"",$L148="Resolved",$R148="Yes"),"MARKET",""))</f>
        <v/>
      </c>
      <c r="AI148" s="6" t="str">
        <f>IF($A148="","",IF(AND($K148&lt;&gt;"",$S148="Yes"),"LOCATION",""))</f>
        <v/>
      </c>
      <c r="AJ148" s="6" t="str">
        <f>IF($A148="","",IF(OR($Q148="Unknown",AND($J148&lt;&gt;"",OR($L148="Unresolved",$R148="Unknown")),AND($K148&lt;&gt;"",$S148="Unknown")),"Yes","No"))</f>
        <v/>
      </c>
      <c r="AK148" s="6" t="str">
        <f>IF($A148="","",IF(OR($A148="",$B148="",$D148="",$E148="",$F148="",$G148="",$H148="",$I148="",$L148="",$N148="",$O148="",$P148="",$Q148="",$R148="",$S148="",$T148=""),"INVALID_REQUIRED_INPUT",IF(OR(AND($B148&lt;&gt;"Active",$B148&lt;&gt;"Superseded"),AND($F148&lt;&gt;"Commercial provider",$F148&lt;&gt;"Discovery intermediary",$F148&lt;&gt;"Reference entity"),AND($G148&lt;&gt;"Resolved",$G148&lt;&gt;"Unresolved"),AND($I148&lt;&gt;"Existing",$I148&lt;&gt;"Planned",$I148&lt;&gt;"Inactive"),AND($L148&lt;&gt;"Resolved",$L148&lt;&gt;"Unresolved",$L148&lt;&gt;"Not applicable"),AND($N148&lt;&gt;"Yes",$N148&lt;&gt;"No",$N148&lt;&gt;"Unknown"),AND($O148&lt;&gt;"Yes",$O148&lt;&gt;"No",$O148&lt;&gt;"Unknown"),AND($P148&lt;&gt;"Yes",$P148&lt;&gt;"No",$P148&lt;&gt;"Unknown"),AND($Q148&lt;&gt;"Yes",$Q148&lt;&gt;"No",$Q148&lt;&gt;"Unknown"),AND($R148&lt;&gt;"Yes",$R148&lt;&gt;"No",$R148&lt;&gt;"Unknown"),AND($S148&lt;&gt;"Yes",$S148&lt;&gt;"No",$S148&lt;&gt;"Unknown",$S148&lt;&gt;"Not applicable"),AND($T148&lt;&gt;"Yes",$T148&lt;&gt;"No"),AND($AA148&lt;&gt;"",$AA148&lt;&gt;"Organic",$AA148&lt;&gt;"Local pack / Maps",$AA148&lt;&gt;"Paid search",$AA148&lt;&gt;"Shopping",$AA148&lt;&gt;"AI answer",$AA148&lt;&gt;"Marketplace",$AA148&lt;&gt;"Directory",$AA148&lt;&gt;"Other")),"UNSUPPORTED_CONTROLLED_VALUE",IF(AND($B148="Active",$I148="Inactive"),"INVALID_SCOPE_COMBINATION",IF($X148="DUPLICATE ACTIVE ASSIGNMENT","INVALID_SCOPE_COMBINATION",IF(AND($L148="Not applicable",$R148&lt;&gt;"No"),"INVALID_SCOPE_COMBINATION",IF(AND($M148="No",$S148&lt;&gt;"Not applicable"),"INVALID_LOCATION_EVIDENCE",IF(AND($M148="Yes",$S148="Not applicable"),"INVALID_LOCATION_EVIDENCE",""))))))))</f>
        <v/>
      </c>
    </row>
    <row r="149" spans="1:37">
      <c r="A149" s="7"/>
      <c r="B149" s="7"/>
      <c r="C149" s="7"/>
      <c r="D149" s="7"/>
      <c r="E149" s="6" t="str">
        <f>IF($A149="","",IFERROR(INDEX('Competitor Register'!$B$2:$B$101,MATCH($D149,'Competitor Register'!$A$2:$A$101,0)),""))</f>
        <v/>
      </c>
      <c r="F149" s="6" t="str">
        <f>IF($A149="","",IFERROR(INDEX('Competitor Register'!$C$2:$C$101,MATCH($D149,'Competitor Register'!$A$2:$A$101,0)),""))</f>
        <v/>
      </c>
      <c r="G149" s="6" t="str">
        <f>IF($A149="","",IFERROR(INDEX('Competitor Register'!$D$2:$D$101,MATCH($D149,'Competitor Register'!$A$2:$A$101,0)),""))</f>
        <v/>
      </c>
      <c r="H149" s="7"/>
      <c r="I149" s="6" t="str">
        <f>IF($A149="","",IFERROR(INDEX('Market Location Map'!$B$2:$B$101,MATCH($H149,'Market Location Map'!$A$2:$A$101,0)),""))</f>
        <v/>
      </c>
      <c r="J149" s="6" t="str">
        <f>IF($A149="","",IFERROR(INDEX('Market Location Map'!$D$2:$D$101,MATCH($H149,'Market Location Map'!$A$2:$A$101,0)),""))</f>
        <v/>
      </c>
      <c r="K149" s="6" t="str">
        <f>IF($A149="","",IFERROR(INDEX('Market Location Map'!$I$2:$I$101,MATCH($H149,'Market Location Map'!$A$2:$A$101,0)),""))</f>
        <v/>
      </c>
      <c r="L149" s="6" t="str">
        <f>IF($A149="","",IFERROR(INDEX('Market Location Map'!$F$2:$F$101,MATCH($H149,'Market Location Map'!$A$2:$A$101,0)),""))</f>
        <v/>
      </c>
      <c r="M149" s="6" t="str">
        <f>IF($A149="","",IF($K149="","No","Yes"))</f>
        <v/>
      </c>
      <c r="N149" s="7"/>
      <c r="O149" s="7"/>
      <c r="P149" s="7"/>
      <c r="Q149" s="7"/>
      <c r="R149" s="7"/>
      <c r="S149" s="7"/>
      <c r="T149" s="7"/>
      <c r="U149" s="6" t="str">
        <f>IF($A149="","",IF($AK149&lt;&gt;"","INVALID INPUT",IF($G149="Unresolved","UNRESOLVED",IF(OR($F149="Discovery intermediary",$F149="Reference entity"),"CONTEXT / REFERENCE ONLY",IF(OR($N149="No",$O149="No"),"EXCLUDED",IF(OR($N149="Unknown",$O149="Unknown"),"UNRESOLVED",IF($P149="No","EXCLUDED",IF($P149="Unknown","UNRESOLVED",IF(AND($AG149&lt;&gt;"",$AH149&lt;&gt;"",$AI149&lt;&gt;""),"ENTERPRISE + MARKET + LOCATION",IF(AND($AG149&lt;&gt;"",$AH149&lt;&gt;""),"ENTERPRISE + MARKET",IF(AND($AG149&lt;&gt;"",$AI149&lt;&gt;""),"ENTERPRISE + LOCATION",IF(AND($AH149&lt;&gt;"",$AI149&lt;&gt;""),"MARKET + LOCATION",IF($AG149&lt;&gt;"","ENTERPRISE",IF($AH149&lt;&gt;"","MARKET",IF($AI149&lt;&gt;"","LOCATION",IF($L149="Unresolved","UNRESOLVED",IF($AJ149="Yes","UNRESOLVED",IF($T149="Yes","CONTEXT / REFERENCE ONLY","EXCLUDED"))))))))))))))))))</f>
        <v/>
      </c>
      <c r="V149" s="6" t="str">
        <f>IF($A149="","",IF($AK149&lt;&gt;"",$AK149,IF($G149="Unresolved","IDENTITY_BOUNDARY_UNRESOLVED",IF(OR($F149="Discovery intermediary",$F149="Reference entity"),"NON_COMMERCIAL_CONTEXT",IF(OR($N149="No",$O149="No"),"NO_COMMERCIAL_SUBSTITUTION",IF(OR($N149="Unknown",$O149="Unknown"),"SUBSTITUTION_EVIDENCE_MISSING",IF($P149="No","SERVICEABILITY_MISMATCH",IF($P149="Unknown","SERVICEABILITY_EVIDENCE_MISSING",IF(AND($U149&lt;&gt;"UNRESOLVED",$U149&lt;&gt;"EXCLUDED",$U149&lt;&gt;"CONTEXT / REFERENCE ONLY",$U149&lt;&gt;"INVALID INPUT",$AJ149="Yes"),"CONFIRMED_LAYER_WITH_OPEN_EVIDENCE",IF(AND($U149&lt;&gt;"UNRESOLVED",$U149&lt;&gt;"EXCLUDED",$U149&lt;&gt;"CONTEXT / REFERENCE ONLY",$U149&lt;&gt;"INVALID INPUT"),"CONFIRMED_LAYER_ASSIGNMENT",IF($L149="Unresolved","MARKET_BOUNDARY_UNRESOLVED",IF($AJ149="Yes","LAYER_EVIDENCE_MISSING",IF($T149="Yes","NO_LAYER_RELEVANCE_CONTEXT","NO_LAYER_RELEVANCE")))))))))))))</f>
        <v/>
      </c>
      <c r="W149" s="6" t="str">
        <f>IF($A149="","",IFERROR(VLOOKUP($V149,'Controlled Vocabulary'!$M$2:$N$18,2,FALSE),"Review the record."))</f>
        <v/>
      </c>
      <c r="X149" s="6" t="str">
        <f>IF($A149="","",IF($AF149="","",IF(COUNTIF($AF$2:$AF$201,$AF149)&gt;1,"DUPLICATE ACTIVE ASSIGNMENT","")))</f>
        <v/>
      </c>
      <c r="Y149" s="7"/>
      <c r="Z149" s="7"/>
      <c r="AA149" s="7"/>
      <c r="AB149" s="7"/>
      <c r="AC149" s="8"/>
      <c r="AD149" s="7"/>
      <c r="AE149" s="7"/>
      <c r="AF149" s="6" t="str">
        <f>IF($A149="","",IF(AND($B149="Active",$D149&lt;&gt;"",$H149&lt;&gt;""),$D149&amp;"|"&amp;$H149,""))</f>
        <v/>
      </c>
      <c r="AG149" s="6" t="str">
        <f>IF($A149="","",IF($Q149="Yes","ENTERPRISE",""))</f>
        <v/>
      </c>
      <c r="AH149" s="6" t="str">
        <f>IF($A149="","",IF(AND($J149&lt;&gt;"",$L149="Resolved",$R149="Yes"),"MARKET",""))</f>
        <v/>
      </c>
      <c r="AI149" s="6" t="str">
        <f>IF($A149="","",IF(AND($K149&lt;&gt;"",$S149="Yes"),"LOCATION",""))</f>
        <v/>
      </c>
      <c r="AJ149" s="6" t="str">
        <f>IF($A149="","",IF(OR($Q149="Unknown",AND($J149&lt;&gt;"",OR($L149="Unresolved",$R149="Unknown")),AND($K149&lt;&gt;"",$S149="Unknown")),"Yes","No"))</f>
        <v/>
      </c>
      <c r="AK149" s="6" t="str">
        <f>IF($A149="","",IF(OR($A149="",$B149="",$D149="",$E149="",$F149="",$G149="",$H149="",$I149="",$L149="",$N149="",$O149="",$P149="",$Q149="",$R149="",$S149="",$T149=""),"INVALID_REQUIRED_INPUT",IF(OR(AND($B149&lt;&gt;"Active",$B149&lt;&gt;"Superseded"),AND($F149&lt;&gt;"Commercial provider",$F149&lt;&gt;"Discovery intermediary",$F149&lt;&gt;"Reference entity"),AND($G149&lt;&gt;"Resolved",$G149&lt;&gt;"Unresolved"),AND($I149&lt;&gt;"Existing",$I149&lt;&gt;"Planned",$I149&lt;&gt;"Inactive"),AND($L149&lt;&gt;"Resolved",$L149&lt;&gt;"Unresolved",$L149&lt;&gt;"Not applicable"),AND($N149&lt;&gt;"Yes",$N149&lt;&gt;"No",$N149&lt;&gt;"Unknown"),AND($O149&lt;&gt;"Yes",$O149&lt;&gt;"No",$O149&lt;&gt;"Unknown"),AND($P149&lt;&gt;"Yes",$P149&lt;&gt;"No",$P149&lt;&gt;"Unknown"),AND($Q149&lt;&gt;"Yes",$Q149&lt;&gt;"No",$Q149&lt;&gt;"Unknown"),AND($R149&lt;&gt;"Yes",$R149&lt;&gt;"No",$R149&lt;&gt;"Unknown"),AND($S149&lt;&gt;"Yes",$S149&lt;&gt;"No",$S149&lt;&gt;"Unknown",$S149&lt;&gt;"Not applicable"),AND($T149&lt;&gt;"Yes",$T149&lt;&gt;"No"),AND($AA149&lt;&gt;"",$AA149&lt;&gt;"Organic",$AA149&lt;&gt;"Local pack / Maps",$AA149&lt;&gt;"Paid search",$AA149&lt;&gt;"Shopping",$AA149&lt;&gt;"AI answer",$AA149&lt;&gt;"Marketplace",$AA149&lt;&gt;"Directory",$AA149&lt;&gt;"Other")),"UNSUPPORTED_CONTROLLED_VALUE",IF(AND($B149="Active",$I149="Inactive"),"INVALID_SCOPE_COMBINATION",IF($X149="DUPLICATE ACTIVE ASSIGNMENT","INVALID_SCOPE_COMBINATION",IF(AND($L149="Not applicable",$R149&lt;&gt;"No"),"INVALID_SCOPE_COMBINATION",IF(AND($M149="No",$S149&lt;&gt;"Not applicable"),"INVALID_LOCATION_EVIDENCE",IF(AND($M149="Yes",$S149="Not applicable"),"INVALID_LOCATION_EVIDENCE",""))))))))</f>
        <v/>
      </c>
    </row>
    <row r="150" spans="1:37">
      <c r="A150" s="7"/>
      <c r="B150" s="7"/>
      <c r="C150" s="7"/>
      <c r="D150" s="7"/>
      <c r="E150" s="6" t="str">
        <f>IF($A150="","",IFERROR(INDEX('Competitor Register'!$B$2:$B$101,MATCH($D150,'Competitor Register'!$A$2:$A$101,0)),""))</f>
        <v/>
      </c>
      <c r="F150" s="6" t="str">
        <f>IF($A150="","",IFERROR(INDEX('Competitor Register'!$C$2:$C$101,MATCH($D150,'Competitor Register'!$A$2:$A$101,0)),""))</f>
        <v/>
      </c>
      <c r="G150" s="6" t="str">
        <f>IF($A150="","",IFERROR(INDEX('Competitor Register'!$D$2:$D$101,MATCH($D150,'Competitor Register'!$A$2:$A$101,0)),""))</f>
        <v/>
      </c>
      <c r="H150" s="7"/>
      <c r="I150" s="6" t="str">
        <f>IF($A150="","",IFERROR(INDEX('Market Location Map'!$B$2:$B$101,MATCH($H150,'Market Location Map'!$A$2:$A$101,0)),""))</f>
        <v/>
      </c>
      <c r="J150" s="6" t="str">
        <f>IF($A150="","",IFERROR(INDEX('Market Location Map'!$D$2:$D$101,MATCH($H150,'Market Location Map'!$A$2:$A$101,0)),""))</f>
        <v/>
      </c>
      <c r="K150" s="6" t="str">
        <f>IF($A150="","",IFERROR(INDEX('Market Location Map'!$I$2:$I$101,MATCH($H150,'Market Location Map'!$A$2:$A$101,0)),""))</f>
        <v/>
      </c>
      <c r="L150" s="6" t="str">
        <f>IF($A150="","",IFERROR(INDEX('Market Location Map'!$F$2:$F$101,MATCH($H150,'Market Location Map'!$A$2:$A$101,0)),""))</f>
        <v/>
      </c>
      <c r="M150" s="6" t="str">
        <f>IF($A150="","",IF($K150="","No","Yes"))</f>
        <v/>
      </c>
      <c r="N150" s="7"/>
      <c r="O150" s="7"/>
      <c r="P150" s="7"/>
      <c r="Q150" s="7"/>
      <c r="R150" s="7"/>
      <c r="S150" s="7"/>
      <c r="T150" s="7"/>
      <c r="U150" s="6" t="str">
        <f>IF($A150="","",IF($AK150&lt;&gt;"","INVALID INPUT",IF($G150="Unresolved","UNRESOLVED",IF(OR($F150="Discovery intermediary",$F150="Reference entity"),"CONTEXT / REFERENCE ONLY",IF(OR($N150="No",$O150="No"),"EXCLUDED",IF(OR($N150="Unknown",$O150="Unknown"),"UNRESOLVED",IF($P150="No","EXCLUDED",IF($P150="Unknown","UNRESOLVED",IF(AND($AG150&lt;&gt;"",$AH150&lt;&gt;"",$AI150&lt;&gt;""),"ENTERPRISE + MARKET + LOCATION",IF(AND($AG150&lt;&gt;"",$AH150&lt;&gt;""),"ENTERPRISE + MARKET",IF(AND($AG150&lt;&gt;"",$AI150&lt;&gt;""),"ENTERPRISE + LOCATION",IF(AND($AH150&lt;&gt;"",$AI150&lt;&gt;""),"MARKET + LOCATION",IF($AG150&lt;&gt;"","ENTERPRISE",IF($AH150&lt;&gt;"","MARKET",IF($AI150&lt;&gt;"","LOCATION",IF($L150="Unresolved","UNRESOLVED",IF($AJ150="Yes","UNRESOLVED",IF($T150="Yes","CONTEXT / REFERENCE ONLY","EXCLUDED"))))))))))))))))))</f>
        <v/>
      </c>
      <c r="V150" s="6" t="str">
        <f>IF($A150="","",IF($AK150&lt;&gt;"",$AK150,IF($G150="Unresolved","IDENTITY_BOUNDARY_UNRESOLVED",IF(OR($F150="Discovery intermediary",$F150="Reference entity"),"NON_COMMERCIAL_CONTEXT",IF(OR($N150="No",$O150="No"),"NO_COMMERCIAL_SUBSTITUTION",IF(OR($N150="Unknown",$O150="Unknown"),"SUBSTITUTION_EVIDENCE_MISSING",IF($P150="No","SERVICEABILITY_MISMATCH",IF($P150="Unknown","SERVICEABILITY_EVIDENCE_MISSING",IF(AND($U150&lt;&gt;"UNRESOLVED",$U150&lt;&gt;"EXCLUDED",$U150&lt;&gt;"CONTEXT / REFERENCE ONLY",$U150&lt;&gt;"INVALID INPUT",$AJ150="Yes"),"CONFIRMED_LAYER_WITH_OPEN_EVIDENCE",IF(AND($U150&lt;&gt;"UNRESOLVED",$U150&lt;&gt;"EXCLUDED",$U150&lt;&gt;"CONTEXT / REFERENCE ONLY",$U150&lt;&gt;"INVALID INPUT"),"CONFIRMED_LAYER_ASSIGNMENT",IF($L150="Unresolved","MARKET_BOUNDARY_UNRESOLVED",IF($AJ150="Yes","LAYER_EVIDENCE_MISSING",IF($T150="Yes","NO_LAYER_RELEVANCE_CONTEXT","NO_LAYER_RELEVANCE")))))))))))))</f>
        <v/>
      </c>
      <c r="W150" s="6" t="str">
        <f>IF($A150="","",IFERROR(VLOOKUP($V150,'Controlled Vocabulary'!$M$2:$N$18,2,FALSE),"Review the record."))</f>
        <v/>
      </c>
      <c r="X150" s="6" t="str">
        <f>IF($A150="","",IF($AF150="","",IF(COUNTIF($AF$2:$AF$201,$AF150)&gt;1,"DUPLICATE ACTIVE ASSIGNMENT","")))</f>
        <v/>
      </c>
      <c r="Y150" s="7"/>
      <c r="Z150" s="7"/>
      <c r="AA150" s="7"/>
      <c r="AB150" s="7"/>
      <c r="AC150" s="8"/>
      <c r="AD150" s="7"/>
      <c r="AE150" s="7"/>
      <c r="AF150" s="6" t="str">
        <f>IF($A150="","",IF(AND($B150="Active",$D150&lt;&gt;"",$H150&lt;&gt;""),$D150&amp;"|"&amp;$H150,""))</f>
        <v/>
      </c>
      <c r="AG150" s="6" t="str">
        <f>IF($A150="","",IF($Q150="Yes","ENTERPRISE",""))</f>
        <v/>
      </c>
      <c r="AH150" s="6" t="str">
        <f>IF($A150="","",IF(AND($J150&lt;&gt;"",$L150="Resolved",$R150="Yes"),"MARKET",""))</f>
        <v/>
      </c>
      <c r="AI150" s="6" t="str">
        <f>IF($A150="","",IF(AND($K150&lt;&gt;"",$S150="Yes"),"LOCATION",""))</f>
        <v/>
      </c>
      <c r="AJ150" s="6" t="str">
        <f>IF($A150="","",IF(OR($Q150="Unknown",AND($J150&lt;&gt;"",OR($L150="Unresolved",$R150="Unknown")),AND($K150&lt;&gt;"",$S150="Unknown")),"Yes","No"))</f>
        <v/>
      </c>
      <c r="AK150" s="6" t="str">
        <f>IF($A150="","",IF(OR($A150="",$B150="",$D150="",$E150="",$F150="",$G150="",$H150="",$I150="",$L150="",$N150="",$O150="",$P150="",$Q150="",$R150="",$S150="",$T150=""),"INVALID_REQUIRED_INPUT",IF(OR(AND($B150&lt;&gt;"Active",$B150&lt;&gt;"Superseded"),AND($F150&lt;&gt;"Commercial provider",$F150&lt;&gt;"Discovery intermediary",$F150&lt;&gt;"Reference entity"),AND($G150&lt;&gt;"Resolved",$G150&lt;&gt;"Unresolved"),AND($I150&lt;&gt;"Existing",$I150&lt;&gt;"Planned",$I150&lt;&gt;"Inactive"),AND($L150&lt;&gt;"Resolved",$L150&lt;&gt;"Unresolved",$L150&lt;&gt;"Not applicable"),AND($N150&lt;&gt;"Yes",$N150&lt;&gt;"No",$N150&lt;&gt;"Unknown"),AND($O150&lt;&gt;"Yes",$O150&lt;&gt;"No",$O150&lt;&gt;"Unknown"),AND($P150&lt;&gt;"Yes",$P150&lt;&gt;"No",$P150&lt;&gt;"Unknown"),AND($Q150&lt;&gt;"Yes",$Q150&lt;&gt;"No",$Q150&lt;&gt;"Unknown"),AND($R150&lt;&gt;"Yes",$R150&lt;&gt;"No",$R150&lt;&gt;"Unknown"),AND($S150&lt;&gt;"Yes",$S150&lt;&gt;"No",$S150&lt;&gt;"Unknown",$S150&lt;&gt;"Not applicable"),AND($T150&lt;&gt;"Yes",$T150&lt;&gt;"No"),AND($AA150&lt;&gt;"",$AA150&lt;&gt;"Organic",$AA150&lt;&gt;"Local pack / Maps",$AA150&lt;&gt;"Paid search",$AA150&lt;&gt;"Shopping",$AA150&lt;&gt;"AI answer",$AA150&lt;&gt;"Marketplace",$AA150&lt;&gt;"Directory",$AA150&lt;&gt;"Other")),"UNSUPPORTED_CONTROLLED_VALUE",IF(AND($B150="Active",$I150="Inactive"),"INVALID_SCOPE_COMBINATION",IF($X150="DUPLICATE ACTIVE ASSIGNMENT","INVALID_SCOPE_COMBINATION",IF(AND($L150="Not applicable",$R150&lt;&gt;"No"),"INVALID_SCOPE_COMBINATION",IF(AND($M150="No",$S150&lt;&gt;"Not applicable"),"INVALID_LOCATION_EVIDENCE",IF(AND($M150="Yes",$S150="Not applicable"),"INVALID_LOCATION_EVIDENCE",""))))))))</f>
        <v/>
      </c>
    </row>
    <row r="151" spans="1:37">
      <c r="A151" s="7"/>
      <c r="B151" s="7"/>
      <c r="C151" s="7"/>
      <c r="D151" s="7"/>
      <c r="E151" s="6" t="str">
        <f>IF($A151="","",IFERROR(INDEX('Competitor Register'!$B$2:$B$101,MATCH($D151,'Competitor Register'!$A$2:$A$101,0)),""))</f>
        <v/>
      </c>
      <c r="F151" s="6" t="str">
        <f>IF($A151="","",IFERROR(INDEX('Competitor Register'!$C$2:$C$101,MATCH($D151,'Competitor Register'!$A$2:$A$101,0)),""))</f>
        <v/>
      </c>
      <c r="G151" s="6" t="str">
        <f>IF($A151="","",IFERROR(INDEX('Competitor Register'!$D$2:$D$101,MATCH($D151,'Competitor Register'!$A$2:$A$101,0)),""))</f>
        <v/>
      </c>
      <c r="H151" s="7"/>
      <c r="I151" s="6" t="str">
        <f>IF($A151="","",IFERROR(INDEX('Market Location Map'!$B$2:$B$101,MATCH($H151,'Market Location Map'!$A$2:$A$101,0)),""))</f>
        <v/>
      </c>
      <c r="J151" s="6" t="str">
        <f>IF($A151="","",IFERROR(INDEX('Market Location Map'!$D$2:$D$101,MATCH($H151,'Market Location Map'!$A$2:$A$101,0)),""))</f>
        <v/>
      </c>
      <c r="K151" s="6" t="str">
        <f>IF($A151="","",IFERROR(INDEX('Market Location Map'!$I$2:$I$101,MATCH($H151,'Market Location Map'!$A$2:$A$101,0)),""))</f>
        <v/>
      </c>
      <c r="L151" s="6" t="str">
        <f>IF($A151="","",IFERROR(INDEX('Market Location Map'!$F$2:$F$101,MATCH($H151,'Market Location Map'!$A$2:$A$101,0)),""))</f>
        <v/>
      </c>
      <c r="M151" s="6" t="str">
        <f>IF($A151="","",IF($K151="","No","Yes"))</f>
        <v/>
      </c>
      <c r="N151" s="7"/>
      <c r="O151" s="7"/>
      <c r="P151" s="7"/>
      <c r="Q151" s="7"/>
      <c r="R151" s="7"/>
      <c r="S151" s="7"/>
      <c r="T151" s="7"/>
      <c r="U151" s="6" t="str">
        <f>IF($A151="","",IF($AK151&lt;&gt;"","INVALID INPUT",IF($G151="Unresolved","UNRESOLVED",IF(OR($F151="Discovery intermediary",$F151="Reference entity"),"CONTEXT / REFERENCE ONLY",IF(OR($N151="No",$O151="No"),"EXCLUDED",IF(OR($N151="Unknown",$O151="Unknown"),"UNRESOLVED",IF($P151="No","EXCLUDED",IF($P151="Unknown","UNRESOLVED",IF(AND($AG151&lt;&gt;"",$AH151&lt;&gt;"",$AI151&lt;&gt;""),"ENTERPRISE + MARKET + LOCATION",IF(AND($AG151&lt;&gt;"",$AH151&lt;&gt;""),"ENTERPRISE + MARKET",IF(AND($AG151&lt;&gt;"",$AI151&lt;&gt;""),"ENTERPRISE + LOCATION",IF(AND($AH151&lt;&gt;"",$AI151&lt;&gt;""),"MARKET + LOCATION",IF($AG151&lt;&gt;"","ENTERPRISE",IF($AH151&lt;&gt;"","MARKET",IF($AI151&lt;&gt;"","LOCATION",IF($L151="Unresolved","UNRESOLVED",IF($AJ151="Yes","UNRESOLVED",IF($T151="Yes","CONTEXT / REFERENCE ONLY","EXCLUDED"))))))))))))))))))</f>
        <v/>
      </c>
      <c r="V151" s="6" t="str">
        <f>IF($A151="","",IF($AK151&lt;&gt;"",$AK151,IF($G151="Unresolved","IDENTITY_BOUNDARY_UNRESOLVED",IF(OR($F151="Discovery intermediary",$F151="Reference entity"),"NON_COMMERCIAL_CONTEXT",IF(OR($N151="No",$O151="No"),"NO_COMMERCIAL_SUBSTITUTION",IF(OR($N151="Unknown",$O151="Unknown"),"SUBSTITUTION_EVIDENCE_MISSING",IF($P151="No","SERVICEABILITY_MISMATCH",IF($P151="Unknown","SERVICEABILITY_EVIDENCE_MISSING",IF(AND($U151&lt;&gt;"UNRESOLVED",$U151&lt;&gt;"EXCLUDED",$U151&lt;&gt;"CONTEXT / REFERENCE ONLY",$U151&lt;&gt;"INVALID INPUT",$AJ151="Yes"),"CONFIRMED_LAYER_WITH_OPEN_EVIDENCE",IF(AND($U151&lt;&gt;"UNRESOLVED",$U151&lt;&gt;"EXCLUDED",$U151&lt;&gt;"CONTEXT / REFERENCE ONLY",$U151&lt;&gt;"INVALID INPUT"),"CONFIRMED_LAYER_ASSIGNMENT",IF($L151="Unresolved","MARKET_BOUNDARY_UNRESOLVED",IF($AJ151="Yes","LAYER_EVIDENCE_MISSING",IF($T151="Yes","NO_LAYER_RELEVANCE_CONTEXT","NO_LAYER_RELEVANCE")))))))))))))</f>
        <v/>
      </c>
      <c r="W151" s="6" t="str">
        <f>IF($A151="","",IFERROR(VLOOKUP($V151,'Controlled Vocabulary'!$M$2:$N$18,2,FALSE),"Review the record."))</f>
        <v/>
      </c>
      <c r="X151" s="6" t="str">
        <f>IF($A151="","",IF($AF151="","",IF(COUNTIF($AF$2:$AF$201,$AF151)&gt;1,"DUPLICATE ACTIVE ASSIGNMENT","")))</f>
        <v/>
      </c>
      <c r="Y151" s="7"/>
      <c r="Z151" s="7"/>
      <c r="AA151" s="7"/>
      <c r="AB151" s="7"/>
      <c r="AC151" s="8"/>
      <c r="AD151" s="7"/>
      <c r="AE151" s="7"/>
      <c r="AF151" s="6" t="str">
        <f>IF($A151="","",IF(AND($B151="Active",$D151&lt;&gt;"",$H151&lt;&gt;""),$D151&amp;"|"&amp;$H151,""))</f>
        <v/>
      </c>
      <c r="AG151" s="6" t="str">
        <f>IF($A151="","",IF($Q151="Yes","ENTERPRISE",""))</f>
        <v/>
      </c>
      <c r="AH151" s="6" t="str">
        <f>IF($A151="","",IF(AND($J151&lt;&gt;"",$L151="Resolved",$R151="Yes"),"MARKET",""))</f>
        <v/>
      </c>
      <c r="AI151" s="6" t="str">
        <f>IF($A151="","",IF(AND($K151&lt;&gt;"",$S151="Yes"),"LOCATION",""))</f>
        <v/>
      </c>
      <c r="AJ151" s="6" t="str">
        <f>IF($A151="","",IF(OR($Q151="Unknown",AND($J151&lt;&gt;"",OR($L151="Unresolved",$R151="Unknown")),AND($K151&lt;&gt;"",$S151="Unknown")),"Yes","No"))</f>
        <v/>
      </c>
      <c r="AK151" s="6" t="str">
        <f>IF($A151="","",IF(OR($A151="",$B151="",$D151="",$E151="",$F151="",$G151="",$H151="",$I151="",$L151="",$N151="",$O151="",$P151="",$Q151="",$R151="",$S151="",$T151=""),"INVALID_REQUIRED_INPUT",IF(OR(AND($B151&lt;&gt;"Active",$B151&lt;&gt;"Superseded"),AND($F151&lt;&gt;"Commercial provider",$F151&lt;&gt;"Discovery intermediary",$F151&lt;&gt;"Reference entity"),AND($G151&lt;&gt;"Resolved",$G151&lt;&gt;"Unresolved"),AND($I151&lt;&gt;"Existing",$I151&lt;&gt;"Planned",$I151&lt;&gt;"Inactive"),AND($L151&lt;&gt;"Resolved",$L151&lt;&gt;"Unresolved",$L151&lt;&gt;"Not applicable"),AND($N151&lt;&gt;"Yes",$N151&lt;&gt;"No",$N151&lt;&gt;"Unknown"),AND($O151&lt;&gt;"Yes",$O151&lt;&gt;"No",$O151&lt;&gt;"Unknown"),AND($P151&lt;&gt;"Yes",$P151&lt;&gt;"No",$P151&lt;&gt;"Unknown"),AND($Q151&lt;&gt;"Yes",$Q151&lt;&gt;"No",$Q151&lt;&gt;"Unknown"),AND($R151&lt;&gt;"Yes",$R151&lt;&gt;"No",$R151&lt;&gt;"Unknown"),AND($S151&lt;&gt;"Yes",$S151&lt;&gt;"No",$S151&lt;&gt;"Unknown",$S151&lt;&gt;"Not applicable"),AND($T151&lt;&gt;"Yes",$T151&lt;&gt;"No"),AND($AA151&lt;&gt;"",$AA151&lt;&gt;"Organic",$AA151&lt;&gt;"Local pack / Maps",$AA151&lt;&gt;"Paid search",$AA151&lt;&gt;"Shopping",$AA151&lt;&gt;"AI answer",$AA151&lt;&gt;"Marketplace",$AA151&lt;&gt;"Directory",$AA151&lt;&gt;"Other")),"UNSUPPORTED_CONTROLLED_VALUE",IF(AND($B151="Active",$I151="Inactive"),"INVALID_SCOPE_COMBINATION",IF($X151="DUPLICATE ACTIVE ASSIGNMENT","INVALID_SCOPE_COMBINATION",IF(AND($L151="Not applicable",$R151&lt;&gt;"No"),"INVALID_SCOPE_COMBINATION",IF(AND($M151="No",$S151&lt;&gt;"Not applicable"),"INVALID_LOCATION_EVIDENCE",IF(AND($M151="Yes",$S151="Not applicable"),"INVALID_LOCATION_EVIDENCE",""))))))))</f>
        <v/>
      </c>
    </row>
    <row r="152" spans="1:37">
      <c r="A152" s="7"/>
      <c r="B152" s="7"/>
      <c r="C152" s="7"/>
      <c r="D152" s="7"/>
      <c r="E152" s="6" t="str">
        <f>IF($A152="","",IFERROR(INDEX('Competitor Register'!$B$2:$B$101,MATCH($D152,'Competitor Register'!$A$2:$A$101,0)),""))</f>
        <v/>
      </c>
      <c r="F152" s="6" t="str">
        <f>IF($A152="","",IFERROR(INDEX('Competitor Register'!$C$2:$C$101,MATCH($D152,'Competitor Register'!$A$2:$A$101,0)),""))</f>
        <v/>
      </c>
      <c r="G152" s="6" t="str">
        <f>IF($A152="","",IFERROR(INDEX('Competitor Register'!$D$2:$D$101,MATCH($D152,'Competitor Register'!$A$2:$A$101,0)),""))</f>
        <v/>
      </c>
      <c r="H152" s="7"/>
      <c r="I152" s="6" t="str">
        <f>IF($A152="","",IFERROR(INDEX('Market Location Map'!$B$2:$B$101,MATCH($H152,'Market Location Map'!$A$2:$A$101,0)),""))</f>
        <v/>
      </c>
      <c r="J152" s="6" t="str">
        <f>IF($A152="","",IFERROR(INDEX('Market Location Map'!$D$2:$D$101,MATCH($H152,'Market Location Map'!$A$2:$A$101,0)),""))</f>
        <v/>
      </c>
      <c r="K152" s="6" t="str">
        <f>IF($A152="","",IFERROR(INDEX('Market Location Map'!$I$2:$I$101,MATCH($H152,'Market Location Map'!$A$2:$A$101,0)),""))</f>
        <v/>
      </c>
      <c r="L152" s="6" t="str">
        <f>IF($A152="","",IFERROR(INDEX('Market Location Map'!$F$2:$F$101,MATCH($H152,'Market Location Map'!$A$2:$A$101,0)),""))</f>
        <v/>
      </c>
      <c r="M152" s="6" t="str">
        <f>IF($A152="","",IF($K152="","No","Yes"))</f>
        <v/>
      </c>
      <c r="N152" s="7"/>
      <c r="O152" s="7"/>
      <c r="P152" s="7"/>
      <c r="Q152" s="7"/>
      <c r="R152" s="7"/>
      <c r="S152" s="7"/>
      <c r="T152" s="7"/>
      <c r="U152" s="6" t="str">
        <f>IF($A152="","",IF($AK152&lt;&gt;"","INVALID INPUT",IF($G152="Unresolved","UNRESOLVED",IF(OR($F152="Discovery intermediary",$F152="Reference entity"),"CONTEXT / REFERENCE ONLY",IF(OR($N152="No",$O152="No"),"EXCLUDED",IF(OR($N152="Unknown",$O152="Unknown"),"UNRESOLVED",IF($P152="No","EXCLUDED",IF($P152="Unknown","UNRESOLVED",IF(AND($AG152&lt;&gt;"",$AH152&lt;&gt;"",$AI152&lt;&gt;""),"ENTERPRISE + MARKET + LOCATION",IF(AND($AG152&lt;&gt;"",$AH152&lt;&gt;""),"ENTERPRISE + MARKET",IF(AND($AG152&lt;&gt;"",$AI152&lt;&gt;""),"ENTERPRISE + LOCATION",IF(AND($AH152&lt;&gt;"",$AI152&lt;&gt;""),"MARKET + LOCATION",IF($AG152&lt;&gt;"","ENTERPRISE",IF($AH152&lt;&gt;"","MARKET",IF($AI152&lt;&gt;"","LOCATION",IF($L152="Unresolved","UNRESOLVED",IF($AJ152="Yes","UNRESOLVED",IF($T152="Yes","CONTEXT / REFERENCE ONLY","EXCLUDED"))))))))))))))))))</f>
        <v/>
      </c>
      <c r="V152" s="6" t="str">
        <f>IF($A152="","",IF($AK152&lt;&gt;"",$AK152,IF($G152="Unresolved","IDENTITY_BOUNDARY_UNRESOLVED",IF(OR($F152="Discovery intermediary",$F152="Reference entity"),"NON_COMMERCIAL_CONTEXT",IF(OR($N152="No",$O152="No"),"NO_COMMERCIAL_SUBSTITUTION",IF(OR($N152="Unknown",$O152="Unknown"),"SUBSTITUTION_EVIDENCE_MISSING",IF($P152="No","SERVICEABILITY_MISMATCH",IF($P152="Unknown","SERVICEABILITY_EVIDENCE_MISSING",IF(AND($U152&lt;&gt;"UNRESOLVED",$U152&lt;&gt;"EXCLUDED",$U152&lt;&gt;"CONTEXT / REFERENCE ONLY",$U152&lt;&gt;"INVALID INPUT",$AJ152="Yes"),"CONFIRMED_LAYER_WITH_OPEN_EVIDENCE",IF(AND($U152&lt;&gt;"UNRESOLVED",$U152&lt;&gt;"EXCLUDED",$U152&lt;&gt;"CONTEXT / REFERENCE ONLY",$U152&lt;&gt;"INVALID INPUT"),"CONFIRMED_LAYER_ASSIGNMENT",IF($L152="Unresolved","MARKET_BOUNDARY_UNRESOLVED",IF($AJ152="Yes","LAYER_EVIDENCE_MISSING",IF($T152="Yes","NO_LAYER_RELEVANCE_CONTEXT","NO_LAYER_RELEVANCE")))))))))))))</f>
        <v/>
      </c>
      <c r="W152" s="6" t="str">
        <f>IF($A152="","",IFERROR(VLOOKUP($V152,'Controlled Vocabulary'!$M$2:$N$18,2,FALSE),"Review the record."))</f>
        <v/>
      </c>
      <c r="X152" s="6" t="str">
        <f>IF($A152="","",IF($AF152="","",IF(COUNTIF($AF$2:$AF$201,$AF152)&gt;1,"DUPLICATE ACTIVE ASSIGNMENT","")))</f>
        <v/>
      </c>
      <c r="Y152" s="7"/>
      <c r="Z152" s="7"/>
      <c r="AA152" s="7"/>
      <c r="AB152" s="7"/>
      <c r="AC152" s="8"/>
      <c r="AD152" s="7"/>
      <c r="AE152" s="7"/>
      <c r="AF152" s="6" t="str">
        <f>IF($A152="","",IF(AND($B152="Active",$D152&lt;&gt;"",$H152&lt;&gt;""),$D152&amp;"|"&amp;$H152,""))</f>
        <v/>
      </c>
      <c r="AG152" s="6" t="str">
        <f>IF($A152="","",IF($Q152="Yes","ENTERPRISE",""))</f>
        <v/>
      </c>
      <c r="AH152" s="6" t="str">
        <f>IF($A152="","",IF(AND($J152&lt;&gt;"",$L152="Resolved",$R152="Yes"),"MARKET",""))</f>
        <v/>
      </c>
      <c r="AI152" s="6" t="str">
        <f>IF($A152="","",IF(AND($K152&lt;&gt;"",$S152="Yes"),"LOCATION",""))</f>
        <v/>
      </c>
      <c r="AJ152" s="6" t="str">
        <f>IF($A152="","",IF(OR($Q152="Unknown",AND($J152&lt;&gt;"",OR($L152="Unresolved",$R152="Unknown")),AND($K152&lt;&gt;"",$S152="Unknown")),"Yes","No"))</f>
        <v/>
      </c>
      <c r="AK152" s="6" t="str">
        <f>IF($A152="","",IF(OR($A152="",$B152="",$D152="",$E152="",$F152="",$G152="",$H152="",$I152="",$L152="",$N152="",$O152="",$P152="",$Q152="",$R152="",$S152="",$T152=""),"INVALID_REQUIRED_INPUT",IF(OR(AND($B152&lt;&gt;"Active",$B152&lt;&gt;"Superseded"),AND($F152&lt;&gt;"Commercial provider",$F152&lt;&gt;"Discovery intermediary",$F152&lt;&gt;"Reference entity"),AND($G152&lt;&gt;"Resolved",$G152&lt;&gt;"Unresolved"),AND($I152&lt;&gt;"Existing",$I152&lt;&gt;"Planned",$I152&lt;&gt;"Inactive"),AND($L152&lt;&gt;"Resolved",$L152&lt;&gt;"Unresolved",$L152&lt;&gt;"Not applicable"),AND($N152&lt;&gt;"Yes",$N152&lt;&gt;"No",$N152&lt;&gt;"Unknown"),AND($O152&lt;&gt;"Yes",$O152&lt;&gt;"No",$O152&lt;&gt;"Unknown"),AND($P152&lt;&gt;"Yes",$P152&lt;&gt;"No",$P152&lt;&gt;"Unknown"),AND($Q152&lt;&gt;"Yes",$Q152&lt;&gt;"No",$Q152&lt;&gt;"Unknown"),AND($R152&lt;&gt;"Yes",$R152&lt;&gt;"No",$R152&lt;&gt;"Unknown"),AND($S152&lt;&gt;"Yes",$S152&lt;&gt;"No",$S152&lt;&gt;"Unknown",$S152&lt;&gt;"Not applicable"),AND($T152&lt;&gt;"Yes",$T152&lt;&gt;"No"),AND($AA152&lt;&gt;"",$AA152&lt;&gt;"Organic",$AA152&lt;&gt;"Local pack / Maps",$AA152&lt;&gt;"Paid search",$AA152&lt;&gt;"Shopping",$AA152&lt;&gt;"AI answer",$AA152&lt;&gt;"Marketplace",$AA152&lt;&gt;"Directory",$AA152&lt;&gt;"Other")),"UNSUPPORTED_CONTROLLED_VALUE",IF(AND($B152="Active",$I152="Inactive"),"INVALID_SCOPE_COMBINATION",IF($X152="DUPLICATE ACTIVE ASSIGNMENT","INVALID_SCOPE_COMBINATION",IF(AND($L152="Not applicable",$R152&lt;&gt;"No"),"INVALID_SCOPE_COMBINATION",IF(AND($M152="No",$S152&lt;&gt;"Not applicable"),"INVALID_LOCATION_EVIDENCE",IF(AND($M152="Yes",$S152="Not applicable"),"INVALID_LOCATION_EVIDENCE",""))))))))</f>
        <v/>
      </c>
    </row>
    <row r="153" spans="1:37">
      <c r="A153" s="7"/>
      <c r="B153" s="7"/>
      <c r="C153" s="7"/>
      <c r="D153" s="7"/>
      <c r="E153" s="6" t="str">
        <f>IF($A153="","",IFERROR(INDEX('Competitor Register'!$B$2:$B$101,MATCH($D153,'Competitor Register'!$A$2:$A$101,0)),""))</f>
        <v/>
      </c>
      <c r="F153" s="6" t="str">
        <f>IF($A153="","",IFERROR(INDEX('Competitor Register'!$C$2:$C$101,MATCH($D153,'Competitor Register'!$A$2:$A$101,0)),""))</f>
        <v/>
      </c>
      <c r="G153" s="6" t="str">
        <f>IF($A153="","",IFERROR(INDEX('Competitor Register'!$D$2:$D$101,MATCH($D153,'Competitor Register'!$A$2:$A$101,0)),""))</f>
        <v/>
      </c>
      <c r="H153" s="7"/>
      <c r="I153" s="6" t="str">
        <f>IF($A153="","",IFERROR(INDEX('Market Location Map'!$B$2:$B$101,MATCH($H153,'Market Location Map'!$A$2:$A$101,0)),""))</f>
        <v/>
      </c>
      <c r="J153" s="6" t="str">
        <f>IF($A153="","",IFERROR(INDEX('Market Location Map'!$D$2:$D$101,MATCH($H153,'Market Location Map'!$A$2:$A$101,0)),""))</f>
        <v/>
      </c>
      <c r="K153" s="6" t="str">
        <f>IF($A153="","",IFERROR(INDEX('Market Location Map'!$I$2:$I$101,MATCH($H153,'Market Location Map'!$A$2:$A$101,0)),""))</f>
        <v/>
      </c>
      <c r="L153" s="6" t="str">
        <f>IF($A153="","",IFERROR(INDEX('Market Location Map'!$F$2:$F$101,MATCH($H153,'Market Location Map'!$A$2:$A$101,0)),""))</f>
        <v/>
      </c>
      <c r="M153" s="6" t="str">
        <f>IF($A153="","",IF($K153="","No","Yes"))</f>
        <v/>
      </c>
      <c r="N153" s="7"/>
      <c r="O153" s="7"/>
      <c r="P153" s="7"/>
      <c r="Q153" s="7"/>
      <c r="R153" s="7"/>
      <c r="S153" s="7"/>
      <c r="T153" s="7"/>
      <c r="U153" s="6" t="str">
        <f>IF($A153="","",IF($AK153&lt;&gt;"","INVALID INPUT",IF($G153="Unresolved","UNRESOLVED",IF(OR($F153="Discovery intermediary",$F153="Reference entity"),"CONTEXT / REFERENCE ONLY",IF(OR($N153="No",$O153="No"),"EXCLUDED",IF(OR($N153="Unknown",$O153="Unknown"),"UNRESOLVED",IF($P153="No","EXCLUDED",IF($P153="Unknown","UNRESOLVED",IF(AND($AG153&lt;&gt;"",$AH153&lt;&gt;"",$AI153&lt;&gt;""),"ENTERPRISE + MARKET + LOCATION",IF(AND($AG153&lt;&gt;"",$AH153&lt;&gt;""),"ENTERPRISE + MARKET",IF(AND($AG153&lt;&gt;"",$AI153&lt;&gt;""),"ENTERPRISE + LOCATION",IF(AND($AH153&lt;&gt;"",$AI153&lt;&gt;""),"MARKET + LOCATION",IF($AG153&lt;&gt;"","ENTERPRISE",IF($AH153&lt;&gt;"","MARKET",IF($AI153&lt;&gt;"","LOCATION",IF($L153="Unresolved","UNRESOLVED",IF($AJ153="Yes","UNRESOLVED",IF($T153="Yes","CONTEXT / REFERENCE ONLY","EXCLUDED"))))))))))))))))))</f>
        <v/>
      </c>
      <c r="V153" s="6" t="str">
        <f>IF($A153="","",IF($AK153&lt;&gt;"",$AK153,IF($G153="Unresolved","IDENTITY_BOUNDARY_UNRESOLVED",IF(OR($F153="Discovery intermediary",$F153="Reference entity"),"NON_COMMERCIAL_CONTEXT",IF(OR($N153="No",$O153="No"),"NO_COMMERCIAL_SUBSTITUTION",IF(OR($N153="Unknown",$O153="Unknown"),"SUBSTITUTION_EVIDENCE_MISSING",IF($P153="No","SERVICEABILITY_MISMATCH",IF($P153="Unknown","SERVICEABILITY_EVIDENCE_MISSING",IF(AND($U153&lt;&gt;"UNRESOLVED",$U153&lt;&gt;"EXCLUDED",$U153&lt;&gt;"CONTEXT / REFERENCE ONLY",$U153&lt;&gt;"INVALID INPUT",$AJ153="Yes"),"CONFIRMED_LAYER_WITH_OPEN_EVIDENCE",IF(AND($U153&lt;&gt;"UNRESOLVED",$U153&lt;&gt;"EXCLUDED",$U153&lt;&gt;"CONTEXT / REFERENCE ONLY",$U153&lt;&gt;"INVALID INPUT"),"CONFIRMED_LAYER_ASSIGNMENT",IF($L153="Unresolved","MARKET_BOUNDARY_UNRESOLVED",IF($AJ153="Yes","LAYER_EVIDENCE_MISSING",IF($T153="Yes","NO_LAYER_RELEVANCE_CONTEXT","NO_LAYER_RELEVANCE")))))))))))))</f>
        <v/>
      </c>
      <c r="W153" s="6" t="str">
        <f>IF($A153="","",IFERROR(VLOOKUP($V153,'Controlled Vocabulary'!$M$2:$N$18,2,FALSE),"Review the record."))</f>
        <v/>
      </c>
      <c r="X153" s="6" t="str">
        <f>IF($A153="","",IF($AF153="","",IF(COUNTIF($AF$2:$AF$201,$AF153)&gt;1,"DUPLICATE ACTIVE ASSIGNMENT","")))</f>
        <v/>
      </c>
      <c r="Y153" s="7"/>
      <c r="Z153" s="7"/>
      <c r="AA153" s="7"/>
      <c r="AB153" s="7"/>
      <c r="AC153" s="8"/>
      <c r="AD153" s="7"/>
      <c r="AE153" s="7"/>
      <c r="AF153" s="6" t="str">
        <f>IF($A153="","",IF(AND($B153="Active",$D153&lt;&gt;"",$H153&lt;&gt;""),$D153&amp;"|"&amp;$H153,""))</f>
        <v/>
      </c>
      <c r="AG153" s="6" t="str">
        <f>IF($A153="","",IF($Q153="Yes","ENTERPRISE",""))</f>
        <v/>
      </c>
      <c r="AH153" s="6" t="str">
        <f>IF($A153="","",IF(AND($J153&lt;&gt;"",$L153="Resolved",$R153="Yes"),"MARKET",""))</f>
        <v/>
      </c>
      <c r="AI153" s="6" t="str">
        <f>IF($A153="","",IF(AND($K153&lt;&gt;"",$S153="Yes"),"LOCATION",""))</f>
        <v/>
      </c>
      <c r="AJ153" s="6" t="str">
        <f>IF($A153="","",IF(OR($Q153="Unknown",AND($J153&lt;&gt;"",OR($L153="Unresolved",$R153="Unknown")),AND($K153&lt;&gt;"",$S153="Unknown")),"Yes","No"))</f>
        <v/>
      </c>
      <c r="AK153" s="6" t="str">
        <f>IF($A153="","",IF(OR($A153="",$B153="",$D153="",$E153="",$F153="",$G153="",$H153="",$I153="",$L153="",$N153="",$O153="",$P153="",$Q153="",$R153="",$S153="",$T153=""),"INVALID_REQUIRED_INPUT",IF(OR(AND($B153&lt;&gt;"Active",$B153&lt;&gt;"Superseded"),AND($F153&lt;&gt;"Commercial provider",$F153&lt;&gt;"Discovery intermediary",$F153&lt;&gt;"Reference entity"),AND($G153&lt;&gt;"Resolved",$G153&lt;&gt;"Unresolved"),AND($I153&lt;&gt;"Existing",$I153&lt;&gt;"Planned",$I153&lt;&gt;"Inactive"),AND($L153&lt;&gt;"Resolved",$L153&lt;&gt;"Unresolved",$L153&lt;&gt;"Not applicable"),AND($N153&lt;&gt;"Yes",$N153&lt;&gt;"No",$N153&lt;&gt;"Unknown"),AND($O153&lt;&gt;"Yes",$O153&lt;&gt;"No",$O153&lt;&gt;"Unknown"),AND($P153&lt;&gt;"Yes",$P153&lt;&gt;"No",$P153&lt;&gt;"Unknown"),AND($Q153&lt;&gt;"Yes",$Q153&lt;&gt;"No",$Q153&lt;&gt;"Unknown"),AND($R153&lt;&gt;"Yes",$R153&lt;&gt;"No",$R153&lt;&gt;"Unknown"),AND($S153&lt;&gt;"Yes",$S153&lt;&gt;"No",$S153&lt;&gt;"Unknown",$S153&lt;&gt;"Not applicable"),AND($T153&lt;&gt;"Yes",$T153&lt;&gt;"No"),AND($AA153&lt;&gt;"",$AA153&lt;&gt;"Organic",$AA153&lt;&gt;"Local pack / Maps",$AA153&lt;&gt;"Paid search",$AA153&lt;&gt;"Shopping",$AA153&lt;&gt;"AI answer",$AA153&lt;&gt;"Marketplace",$AA153&lt;&gt;"Directory",$AA153&lt;&gt;"Other")),"UNSUPPORTED_CONTROLLED_VALUE",IF(AND($B153="Active",$I153="Inactive"),"INVALID_SCOPE_COMBINATION",IF($X153="DUPLICATE ACTIVE ASSIGNMENT","INVALID_SCOPE_COMBINATION",IF(AND($L153="Not applicable",$R153&lt;&gt;"No"),"INVALID_SCOPE_COMBINATION",IF(AND($M153="No",$S153&lt;&gt;"Not applicable"),"INVALID_LOCATION_EVIDENCE",IF(AND($M153="Yes",$S153="Not applicable"),"INVALID_LOCATION_EVIDENCE",""))))))))</f>
        <v/>
      </c>
    </row>
    <row r="154" spans="1:37">
      <c r="A154" s="7"/>
      <c r="B154" s="7"/>
      <c r="C154" s="7"/>
      <c r="D154" s="7"/>
      <c r="E154" s="6" t="str">
        <f>IF($A154="","",IFERROR(INDEX('Competitor Register'!$B$2:$B$101,MATCH($D154,'Competitor Register'!$A$2:$A$101,0)),""))</f>
        <v/>
      </c>
      <c r="F154" s="6" t="str">
        <f>IF($A154="","",IFERROR(INDEX('Competitor Register'!$C$2:$C$101,MATCH($D154,'Competitor Register'!$A$2:$A$101,0)),""))</f>
        <v/>
      </c>
      <c r="G154" s="6" t="str">
        <f>IF($A154="","",IFERROR(INDEX('Competitor Register'!$D$2:$D$101,MATCH($D154,'Competitor Register'!$A$2:$A$101,0)),""))</f>
        <v/>
      </c>
      <c r="H154" s="7"/>
      <c r="I154" s="6" t="str">
        <f>IF($A154="","",IFERROR(INDEX('Market Location Map'!$B$2:$B$101,MATCH($H154,'Market Location Map'!$A$2:$A$101,0)),""))</f>
        <v/>
      </c>
      <c r="J154" s="6" t="str">
        <f>IF($A154="","",IFERROR(INDEX('Market Location Map'!$D$2:$D$101,MATCH($H154,'Market Location Map'!$A$2:$A$101,0)),""))</f>
        <v/>
      </c>
      <c r="K154" s="6" t="str">
        <f>IF($A154="","",IFERROR(INDEX('Market Location Map'!$I$2:$I$101,MATCH($H154,'Market Location Map'!$A$2:$A$101,0)),""))</f>
        <v/>
      </c>
      <c r="L154" s="6" t="str">
        <f>IF($A154="","",IFERROR(INDEX('Market Location Map'!$F$2:$F$101,MATCH($H154,'Market Location Map'!$A$2:$A$101,0)),""))</f>
        <v/>
      </c>
      <c r="M154" s="6" t="str">
        <f>IF($A154="","",IF($K154="","No","Yes"))</f>
        <v/>
      </c>
      <c r="N154" s="7"/>
      <c r="O154" s="7"/>
      <c r="P154" s="7"/>
      <c r="Q154" s="7"/>
      <c r="R154" s="7"/>
      <c r="S154" s="7"/>
      <c r="T154" s="7"/>
      <c r="U154" s="6" t="str">
        <f>IF($A154="","",IF($AK154&lt;&gt;"","INVALID INPUT",IF($G154="Unresolved","UNRESOLVED",IF(OR($F154="Discovery intermediary",$F154="Reference entity"),"CONTEXT / REFERENCE ONLY",IF(OR($N154="No",$O154="No"),"EXCLUDED",IF(OR($N154="Unknown",$O154="Unknown"),"UNRESOLVED",IF($P154="No","EXCLUDED",IF($P154="Unknown","UNRESOLVED",IF(AND($AG154&lt;&gt;"",$AH154&lt;&gt;"",$AI154&lt;&gt;""),"ENTERPRISE + MARKET + LOCATION",IF(AND($AG154&lt;&gt;"",$AH154&lt;&gt;""),"ENTERPRISE + MARKET",IF(AND($AG154&lt;&gt;"",$AI154&lt;&gt;""),"ENTERPRISE + LOCATION",IF(AND($AH154&lt;&gt;"",$AI154&lt;&gt;""),"MARKET + LOCATION",IF($AG154&lt;&gt;"","ENTERPRISE",IF($AH154&lt;&gt;"","MARKET",IF($AI154&lt;&gt;"","LOCATION",IF($L154="Unresolved","UNRESOLVED",IF($AJ154="Yes","UNRESOLVED",IF($T154="Yes","CONTEXT / REFERENCE ONLY","EXCLUDED"))))))))))))))))))</f>
        <v/>
      </c>
      <c r="V154" s="6" t="str">
        <f>IF($A154="","",IF($AK154&lt;&gt;"",$AK154,IF($G154="Unresolved","IDENTITY_BOUNDARY_UNRESOLVED",IF(OR($F154="Discovery intermediary",$F154="Reference entity"),"NON_COMMERCIAL_CONTEXT",IF(OR($N154="No",$O154="No"),"NO_COMMERCIAL_SUBSTITUTION",IF(OR($N154="Unknown",$O154="Unknown"),"SUBSTITUTION_EVIDENCE_MISSING",IF($P154="No","SERVICEABILITY_MISMATCH",IF($P154="Unknown","SERVICEABILITY_EVIDENCE_MISSING",IF(AND($U154&lt;&gt;"UNRESOLVED",$U154&lt;&gt;"EXCLUDED",$U154&lt;&gt;"CONTEXT / REFERENCE ONLY",$U154&lt;&gt;"INVALID INPUT",$AJ154="Yes"),"CONFIRMED_LAYER_WITH_OPEN_EVIDENCE",IF(AND($U154&lt;&gt;"UNRESOLVED",$U154&lt;&gt;"EXCLUDED",$U154&lt;&gt;"CONTEXT / REFERENCE ONLY",$U154&lt;&gt;"INVALID INPUT"),"CONFIRMED_LAYER_ASSIGNMENT",IF($L154="Unresolved","MARKET_BOUNDARY_UNRESOLVED",IF($AJ154="Yes","LAYER_EVIDENCE_MISSING",IF($T154="Yes","NO_LAYER_RELEVANCE_CONTEXT","NO_LAYER_RELEVANCE")))))))))))))</f>
        <v/>
      </c>
      <c r="W154" s="6" t="str">
        <f>IF($A154="","",IFERROR(VLOOKUP($V154,'Controlled Vocabulary'!$M$2:$N$18,2,FALSE),"Review the record."))</f>
        <v/>
      </c>
      <c r="X154" s="6" t="str">
        <f>IF($A154="","",IF($AF154="","",IF(COUNTIF($AF$2:$AF$201,$AF154)&gt;1,"DUPLICATE ACTIVE ASSIGNMENT","")))</f>
        <v/>
      </c>
      <c r="Y154" s="7"/>
      <c r="Z154" s="7"/>
      <c r="AA154" s="7"/>
      <c r="AB154" s="7"/>
      <c r="AC154" s="8"/>
      <c r="AD154" s="7"/>
      <c r="AE154" s="7"/>
      <c r="AF154" s="6" t="str">
        <f>IF($A154="","",IF(AND($B154="Active",$D154&lt;&gt;"",$H154&lt;&gt;""),$D154&amp;"|"&amp;$H154,""))</f>
        <v/>
      </c>
      <c r="AG154" s="6" t="str">
        <f>IF($A154="","",IF($Q154="Yes","ENTERPRISE",""))</f>
        <v/>
      </c>
      <c r="AH154" s="6" t="str">
        <f>IF($A154="","",IF(AND($J154&lt;&gt;"",$L154="Resolved",$R154="Yes"),"MARKET",""))</f>
        <v/>
      </c>
      <c r="AI154" s="6" t="str">
        <f>IF($A154="","",IF(AND($K154&lt;&gt;"",$S154="Yes"),"LOCATION",""))</f>
        <v/>
      </c>
      <c r="AJ154" s="6" t="str">
        <f>IF($A154="","",IF(OR($Q154="Unknown",AND($J154&lt;&gt;"",OR($L154="Unresolved",$R154="Unknown")),AND($K154&lt;&gt;"",$S154="Unknown")),"Yes","No"))</f>
        <v/>
      </c>
      <c r="AK154" s="6" t="str">
        <f>IF($A154="","",IF(OR($A154="",$B154="",$D154="",$E154="",$F154="",$G154="",$H154="",$I154="",$L154="",$N154="",$O154="",$P154="",$Q154="",$R154="",$S154="",$T154=""),"INVALID_REQUIRED_INPUT",IF(OR(AND($B154&lt;&gt;"Active",$B154&lt;&gt;"Superseded"),AND($F154&lt;&gt;"Commercial provider",$F154&lt;&gt;"Discovery intermediary",$F154&lt;&gt;"Reference entity"),AND($G154&lt;&gt;"Resolved",$G154&lt;&gt;"Unresolved"),AND($I154&lt;&gt;"Existing",$I154&lt;&gt;"Planned",$I154&lt;&gt;"Inactive"),AND($L154&lt;&gt;"Resolved",$L154&lt;&gt;"Unresolved",$L154&lt;&gt;"Not applicable"),AND($N154&lt;&gt;"Yes",$N154&lt;&gt;"No",$N154&lt;&gt;"Unknown"),AND($O154&lt;&gt;"Yes",$O154&lt;&gt;"No",$O154&lt;&gt;"Unknown"),AND($P154&lt;&gt;"Yes",$P154&lt;&gt;"No",$P154&lt;&gt;"Unknown"),AND($Q154&lt;&gt;"Yes",$Q154&lt;&gt;"No",$Q154&lt;&gt;"Unknown"),AND($R154&lt;&gt;"Yes",$R154&lt;&gt;"No",$R154&lt;&gt;"Unknown"),AND($S154&lt;&gt;"Yes",$S154&lt;&gt;"No",$S154&lt;&gt;"Unknown",$S154&lt;&gt;"Not applicable"),AND($T154&lt;&gt;"Yes",$T154&lt;&gt;"No"),AND($AA154&lt;&gt;"",$AA154&lt;&gt;"Organic",$AA154&lt;&gt;"Local pack / Maps",$AA154&lt;&gt;"Paid search",$AA154&lt;&gt;"Shopping",$AA154&lt;&gt;"AI answer",$AA154&lt;&gt;"Marketplace",$AA154&lt;&gt;"Directory",$AA154&lt;&gt;"Other")),"UNSUPPORTED_CONTROLLED_VALUE",IF(AND($B154="Active",$I154="Inactive"),"INVALID_SCOPE_COMBINATION",IF($X154="DUPLICATE ACTIVE ASSIGNMENT","INVALID_SCOPE_COMBINATION",IF(AND($L154="Not applicable",$R154&lt;&gt;"No"),"INVALID_SCOPE_COMBINATION",IF(AND($M154="No",$S154&lt;&gt;"Not applicable"),"INVALID_LOCATION_EVIDENCE",IF(AND($M154="Yes",$S154="Not applicable"),"INVALID_LOCATION_EVIDENCE",""))))))))</f>
        <v/>
      </c>
    </row>
    <row r="155" spans="1:37">
      <c r="A155" s="7"/>
      <c r="B155" s="7"/>
      <c r="C155" s="7"/>
      <c r="D155" s="7"/>
      <c r="E155" s="6" t="str">
        <f>IF($A155="","",IFERROR(INDEX('Competitor Register'!$B$2:$B$101,MATCH($D155,'Competitor Register'!$A$2:$A$101,0)),""))</f>
        <v/>
      </c>
      <c r="F155" s="6" t="str">
        <f>IF($A155="","",IFERROR(INDEX('Competitor Register'!$C$2:$C$101,MATCH($D155,'Competitor Register'!$A$2:$A$101,0)),""))</f>
        <v/>
      </c>
      <c r="G155" s="6" t="str">
        <f>IF($A155="","",IFERROR(INDEX('Competitor Register'!$D$2:$D$101,MATCH($D155,'Competitor Register'!$A$2:$A$101,0)),""))</f>
        <v/>
      </c>
      <c r="H155" s="7"/>
      <c r="I155" s="6" t="str">
        <f>IF($A155="","",IFERROR(INDEX('Market Location Map'!$B$2:$B$101,MATCH($H155,'Market Location Map'!$A$2:$A$101,0)),""))</f>
        <v/>
      </c>
      <c r="J155" s="6" t="str">
        <f>IF($A155="","",IFERROR(INDEX('Market Location Map'!$D$2:$D$101,MATCH($H155,'Market Location Map'!$A$2:$A$101,0)),""))</f>
        <v/>
      </c>
      <c r="K155" s="6" t="str">
        <f>IF($A155="","",IFERROR(INDEX('Market Location Map'!$I$2:$I$101,MATCH($H155,'Market Location Map'!$A$2:$A$101,0)),""))</f>
        <v/>
      </c>
      <c r="L155" s="6" t="str">
        <f>IF($A155="","",IFERROR(INDEX('Market Location Map'!$F$2:$F$101,MATCH($H155,'Market Location Map'!$A$2:$A$101,0)),""))</f>
        <v/>
      </c>
      <c r="M155" s="6" t="str">
        <f>IF($A155="","",IF($K155="","No","Yes"))</f>
        <v/>
      </c>
      <c r="N155" s="7"/>
      <c r="O155" s="7"/>
      <c r="P155" s="7"/>
      <c r="Q155" s="7"/>
      <c r="R155" s="7"/>
      <c r="S155" s="7"/>
      <c r="T155" s="7"/>
      <c r="U155" s="6" t="str">
        <f>IF($A155="","",IF($AK155&lt;&gt;"","INVALID INPUT",IF($G155="Unresolved","UNRESOLVED",IF(OR($F155="Discovery intermediary",$F155="Reference entity"),"CONTEXT / REFERENCE ONLY",IF(OR($N155="No",$O155="No"),"EXCLUDED",IF(OR($N155="Unknown",$O155="Unknown"),"UNRESOLVED",IF($P155="No","EXCLUDED",IF($P155="Unknown","UNRESOLVED",IF(AND($AG155&lt;&gt;"",$AH155&lt;&gt;"",$AI155&lt;&gt;""),"ENTERPRISE + MARKET + LOCATION",IF(AND($AG155&lt;&gt;"",$AH155&lt;&gt;""),"ENTERPRISE + MARKET",IF(AND($AG155&lt;&gt;"",$AI155&lt;&gt;""),"ENTERPRISE + LOCATION",IF(AND($AH155&lt;&gt;"",$AI155&lt;&gt;""),"MARKET + LOCATION",IF($AG155&lt;&gt;"","ENTERPRISE",IF($AH155&lt;&gt;"","MARKET",IF($AI155&lt;&gt;"","LOCATION",IF($L155="Unresolved","UNRESOLVED",IF($AJ155="Yes","UNRESOLVED",IF($T155="Yes","CONTEXT / REFERENCE ONLY","EXCLUDED"))))))))))))))))))</f>
        <v/>
      </c>
      <c r="V155" s="6" t="str">
        <f>IF($A155="","",IF($AK155&lt;&gt;"",$AK155,IF($G155="Unresolved","IDENTITY_BOUNDARY_UNRESOLVED",IF(OR($F155="Discovery intermediary",$F155="Reference entity"),"NON_COMMERCIAL_CONTEXT",IF(OR($N155="No",$O155="No"),"NO_COMMERCIAL_SUBSTITUTION",IF(OR($N155="Unknown",$O155="Unknown"),"SUBSTITUTION_EVIDENCE_MISSING",IF($P155="No","SERVICEABILITY_MISMATCH",IF($P155="Unknown","SERVICEABILITY_EVIDENCE_MISSING",IF(AND($U155&lt;&gt;"UNRESOLVED",$U155&lt;&gt;"EXCLUDED",$U155&lt;&gt;"CONTEXT / REFERENCE ONLY",$U155&lt;&gt;"INVALID INPUT",$AJ155="Yes"),"CONFIRMED_LAYER_WITH_OPEN_EVIDENCE",IF(AND($U155&lt;&gt;"UNRESOLVED",$U155&lt;&gt;"EXCLUDED",$U155&lt;&gt;"CONTEXT / REFERENCE ONLY",$U155&lt;&gt;"INVALID INPUT"),"CONFIRMED_LAYER_ASSIGNMENT",IF($L155="Unresolved","MARKET_BOUNDARY_UNRESOLVED",IF($AJ155="Yes","LAYER_EVIDENCE_MISSING",IF($T155="Yes","NO_LAYER_RELEVANCE_CONTEXT","NO_LAYER_RELEVANCE")))))))))))))</f>
        <v/>
      </c>
      <c r="W155" s="6" t="str">
        <f>IF($A155="","",IFERROR(VLOOKUP($V155,'Controlled Vocabulary'!$M$2:$N$18,2,FALSE),"Review the record."))</f>
        <v/>
      </c>
      <c r="X155" s="6" t="str">
        <f>IF($A155="","",IF($AF155="","",IF(COUNTIF($AF$2:$AF$201,$AF155)&gt;1,"DUPLICATE ACTIVE ASSIGNMENT","")))</f>
        <v/>
      </c>
      <c r="Y155" s="7"/>
      <c r="Z155" s="7"/>
      <c r="AA155" s="7"/>
      <c r="AB155" s="7"/>
      <c r="AC155" s="8"/>
      <c r="AD155" s="7"/>
      <c r="AE155" s="7"/>
      <c r="AF155" s="6" t="str">
        <f>IF($A155="","",IF(AND($B155="Active",$D155&lt;&gt;"",$H155&lt;&gt;""),$D155&amp;"|"&amp;$H155,""))</f>
        <v/>
      </c>
      <c r="AG155" s="6" t="str">
        <f>IF($A155="","",IF($Q155="Yes","ENTERPRISE",""))</f>
        <v/>
      </c>
      <c r="AH155" s="6" t="str">
        <f>IF($A155="","",IF(AND($J155&lt;&gt;"",$L155="Resolved",$R155="Yes"),"MARKET",""))</f>
        <v/>
      </c>
      <c r="AI155" s="6" t="str">
        <f>IF($A155="","",IF(AND($K155&lt;&gt;"",$S155="Yes"),"LOCATION",""))</f>
        <v/>
      </c>
      <c r="AJ155" s="6" t="str">
        <f>IF($A155="","",IF(OR($Q155="Unknown",AND($J155&lt;&gt;"",OR($L155="Unresolved",$R155="Unknown")),AND($K155&lt;&gt;"",$S155="Unknown")),"Yes","No"))</f>
        <v/>
      </c>
      <c r="AK155" s="6" t="str">
        <f>IF($A155="","",IF(OR($A155="",$B155="",$D155="",$E155="",$F155="",$G155="",$H155="",$I155="",$L155="",$N155="",$O155="",$P155="",$Q155="",$R155="",$S155="",$T155=""),"INVALID_REQUIRED_INPUT",IF(OR(AND($B155&lt;&gt;"Active",$B155&lt;&gt;"Superseded"),AND($F155&lt;&gt;"Commercial provider",$F155&lt;&gt;"Discovery intermediary",$F155&lt;&gt;"Reference entity"),AND($G155&lt;&gt;"Resolved",$G155&lt;&gt;"Unresolved"),AND($I155&lt;&gt;"Existing",$I155&lt;&gt;"Planned",$I155&lt;&gt;"Inactive"),AND($L155&lt;&gt;"Resolved",$L155&lt;&gt;"Unresolved",$L155&lt;&gt;"Not applicable"),AND($N155&lt;&gt;"Yes",$N155&lt;&gt;"No",$N155&lt;&gt;"Unknown"),AND($O155&lt;&gt;"Yes",$O155&lt;&gt;"No",$O155&lt;&gt;"Unknown"),AND($P155&lt;&gt;"Yes",$P155&lt;&gt;"No",$P155&lt;&gt;"Unknown"),AND($Q155&lt;&gt;"Yes",$Q155&lt;&gt;"No",$Q155&lt;&gt;"Unknown"),AND($R155&lt;&gt;"Yes",$R155&lt;&gt;"No",$R155&lt;&gt;"Unknown"),AND($S155&lt;&gt;"Yes",$S155&lt;&gt;"No",$S155&lt;&gt;"Unknown",$S155&lt;&gt;"Not applicable"),AND($T155&lt;&gt;"Yes",$T155&lt;&gt;"No"),AND($AA155&lt;&gt;"",$AA155&lt;&gt;"Organic",$AA155&lt;&gt;"Local pack / Maps",$AA155&lt;&gt;"Paid search",$AA155&lt;&gt;"Shopping",$AA155&lt;&gt;"AI answer",$AA155&lt;&gt;"Marketplace",$AA155&lt;&gt;"Directory",$AA155&lt;&gt;"Other")),"UNSUPPORTED_CONTROLLED_VALUE",IF(AND($B155="Active",$I155="Inactive"),"INVALID_SCOPE_COMBINATION",IF($X155="DUPLICATE ACTIVE ASSIGNMENT","INVALID_SCOPE_COMBINATION",IF(AND($L155="Not applicable",$R155&lt;&gt;"No"),"INVALID_SCOPE_COMBINATION",IF(AND($M155="No",$S155&lt;&gt;"Not applicable"),"INVALID_LOCATION_EVIDENCE",IF(AND($M155="Yes",$S155="Not applicable"),"INVALID_LOCATION_EVIDENCE",""))))))))</f>
        <v/>
      </c>
    </row>
    <row r="156" spans="1:37">
      <c r="A156" s="7"/>
      <c r="B156" s="7"/>
      <c r="C156" s="7"/>
      <c r="D156" s="7"/>
      <c r="E156" s="6" t="str">
        <f>IF($A156="","",IFERROR(INDEX('Competitor Register'!$B$2:$B$101,MATCH($D156,'Competitor Register'!$A$2:$A$101,0)),""))</f>
        <v/>
      </c>
      <c r="F156" s="6" t="str">
        <f>IF($A156="","",IFERROR(INDEX('Competitor Register'!$C$2:$C$101,MATCH($D156,'Competitor Register'!$A$2:$A$101,0)),""))</f>
        <v/>
      </c>
      <c r="G156" s="6" t="str">
        <f>IF($A156="","",IFERROR(INDEX('Competitor Register'!$D$2:$D$101,MATCH($D156,'Competitor Register'!$A$2:$A$101,0)),""))</f>
        <v/>
      </c>
      <c r="H156" s="7"/>
      <c r="I156" s="6" t="str">
        <f>IF($A156="","",IFERROR(INDEX('Market Location Map'!$B$2:$B$101,MATCH($H156,'Market Location Map'!$A$2:$A$101,0)),""))</f>
        <v/>
      </c>
      <c r="J156" s="6" t="str">
        <f>IF($A156="","",IFERROR(INDEX('Market Location Map'!$D$2:$D$101,MATCH($H156,'Market Location Map'!$A$2:$A$101,0)),""))</f>
        <v/>
      </c>
      <c r="K156" s="6" t="str">
        <f>IF($A156="","",IFERROR(INDEX('Market Location Map'!$I$2:$I$101,MATCH($H156,'Market Location Map'!$A$2:$A$101,0)),""))</f>
        <v/>
      </c>
      <c r="L156" s="6" t="str">
        <f>IF($A156="","",IFERROR(INDEX('Market Location Map'!$F$2:$F$101,MATCH($H156,'Market Location Map'!$A$2:$A$101,0)),""))</f>
        <v/>
      </c>
      <c r="M156" s="6" t="str">
        <f>IF($A156="","",IF($K156="","No","Yes"))</f>
        <v/>
      </c>
      <c r="N156" s="7"/>
      <c r="O156" s="7"/>
      <c r="P156" s="7"/>
      <c r="Q156" s="7"/>
      <c r="R156" s="7"/>
      <c r="S156" s="7"/>
      <c r="T156" s="7"/>
      <c r="U156" s="6" t="str">
        <f>IF($A156="","",IF($AK156&lt;&gt;"","INVALID INPUT",IF($G156="Unresolved","UNRESOLVED",IF(OR($F156="Discovery intermediary",$F156="Reference entity"),"CONTEXT / REFERENCE ONLY",IF(OR($N156="No",$O156="No"),"EXCLUDED",IF(OR($N156="Unknown",$O156="Unknown"),"UNRESOLVED",IF($P156="No","EXCLUDED",IF($P156="Unknown","UNRESOLVED",IF(AND($AG156&lt;&gt;"",$AH156&lt;&gt;"",$AI156&lt;&gt;""),"ENTERPRISE + MARKET + LOCATION",IF(AND($AG156&lt;&gt;"",$AH156&lt;&gt;""),"ENTERPRISE + MARKET",IF(AND($AG156&lt;&gt;"",$AI156&lt;&gt;""),"ENTERPRISE + LOCATION",IF(AND($AH156&lt;&gt;"",$AI156&lt;&gt;""),"MARKET + LOCATION",IF($AG156&lt;&gt;"","ENTERPRISE",IF($AH156&lt;&gt;"","MARKET",IF($AI156&lt;&gt;"","LOCATION",IF($L156="Unresolved","UNRESOLVED",IF($AJ156="Yes","UNRESOLVED",IF($T156="Yes","CONTEXT / REFERENCE ONLY","EXCLUDED"))))))))))))))))))</f>
        <v/>
      </c>
      <c r="V156" s="6" t="str">
        <f>IF($A156="","",IF($AK156&lt;&gt;"",$AK156,IF($G156="Unresolved","IDENTITY_BOUNDARY_UNRESOLVED",IF(OR($F156="Discovery intermediary",$F156="Reference entity"),"NON_COMMERCIAL_CONTEXT",IF(OR($N156="No",$O156="No"),"NO_COMMERCIAL_SUBSTITUTION",IF(OR($N156="Unknown",$O156="Unknown"),"SUBSTITUTION_EVIDENCE_MISSING",IF($P156="No","SERVICEABILITY_MISMATCH",IF($P156="Unknown","SERVICEABILITY_EVIDENCE_MISSING",IF(AND($U156&lt;&gt;"UNRESOLVED",$U156&lt;&gt;"EXCLUDED",$U156&lt;&gt;"CONTEXT / REFERENCE ONLY",$U156&lt;&gt;"INVALID INPUT",$AJ156="Yes"),"CONFIRMED_LAYER_WITH_OPEN_EVIDENCE",IF(AND($U156&lt;&gt;"UNRESOLVED",$U156&lt;&gt;"EXCLUDED",$U156&lt;&gt;"CONTEXT / REFERENCE ONLY",$U156&lt;&gt;"INVALID INPUT"),"CONFIRMED_LAYER_ASSIGNMENT",IF($L156="Unresolved","MARKET_BOUNDARY_UNRESOLVED",IF($AJ156="Yes","LAYER_EVIDENCE_MISSING",IF($T156="Yes","NO_LAYER_RELEVANCE_CONTEXT","NO_LAYER_RELEVANCE")))))))))))))</f>
        <v/>
      </c>
      <c r="W156" s="6" t="str">
        <f>IF($A156="","",IFERROR(VLOOKUP($V156,'Controlled Vocabulary'!$M$2:$N$18,2,FALSE),"Review the record."))</f>
        <v/>
      </c>
      <c r="X156" s="6" t="str">
        <f>IF($A156="","",IF($AF156="","",IF(COUNTIF($AF$2:$AF$201,$AF156)&gt;1,"DUPLICATE ACTIVE ASSIGNMENT","")))</f>
        <v/>
      </c>
      <c r="Y156" s="7"/>
      <c r="Z156" s="7"/>
      <c r="AA156" s="7"/>
      <c r="AB156" s="7"/>
      <c r="AC156" s="8"/>
      <c r="AD156" s="7"/>
      <c r="AE156" s="7"/>
      <c r="AF156" s="6" t="str">
        <f>IF($A156="","",IF(AND($B156="Active",$D156&lt;&gt;"",$H156&lt;&gt;""),$D156&amp;"|"&amp;$H156,""))</f>
        <v/>
      </c>
      <c r="AG156" s="6" t="str">
        <f>IF($A156="","",IF($Q156="Yes","ENTERPRISE",""))</f>
        <v/>
      </c>
      <c r="AH156" s="6" t="str">
        <f>IF($A156="","",IF(AND($J156&lt;&gt;"",$L156="Resolved",$R156="Yes"),"MARKET",""))</f>
        <v/>
      </c>
      <c r="AI156" s="6" t="str">
        <f>IF($A156="","",IF(AND($K156&lt;&gt;"",$S156="Yes"),"LOCATION",""))</f>
        <v/>
      </c>
      <c r="AJ156" s="6" t="str">
        <f>IF($A156="","",IF(OR($Q156="Unknown",AND($J156&lt;&gt;"",OR($L156="Unresolved",$R156="Unknown")),AND($K156&lt;&gt;"",$S156="Unknown")),"Yes","No"))</f>
        <v/>
      </c>
      <c r="AK156" s="6" t="str">
        <f>IF($A156="","",IF(OR($A156="",$B156="",$D156="",$E156="",$F156="",$G156="",$H156="",$I156="",$L156="",$N156="",$O156="",$P156="",$Q156="",$R156="",$S156="",$T156=""),"INVALID_REQUIRED_INPUT",IF(OR(AND($B156&lt;&gt;"Active",$B156&lt;&gt;"Superseded"),AND($F156&lt;&gt;"Commercial provider",$F156&lt;&gt;"Discovery intermediary",$F156&lt;&gt;"Reference entity"),AND($G156&lt;&gt;"Resolved",$G156&lt;&gt;"Unresolved"),AND($I156&lt;&gt;"Existing",$I156&lt;&gt;"Planned",$I156&lt;&gt;"Inactive"),AND($L156&lt;&gt;"Resolved",$L156&lt;&gt;"Unresolved",$L156&lt;&gt;"Not applicable"),AND($N156&lt;&gt;"Yes",$N156&lt;&gt;"No",$N156&lt;&gt;"Unknown"),AND($O156&lt;&gt;"Yes",$O156&lt;&gt;"No",$O156&lt;&gt;"Unknown"),AND($P156&lt;&gt;"Yes",$P156&lt;&gt;"No",$P156&lt;&gt;"Unknown"),AND($Q156&lt;&gt;"Yes",$Q156&lt;&gt;"No",$Q156&lt;&gt;"Unknown"),AND($R156&lt;&gt;"Yes",$R156&lt;&gt;"No",$R156&lt;&gt;"Unknown"),AND($S156&lt;&gt;"Yes",$S156&lt;&gt;"No",$S156&lt;&gt;"Unknown",$S156&lt;&gt;"Not applicable"),AND($T156&lt;&gt;"Yes",$T156&lt;&gt;"No"),AND($AA156&lt;&gt;"",$AA156&lt;&gt;"Organic",$AA156&lt;&gt;"Local pack / Maps",$AA156&lt;&gt;"Paid search",$AA156&lt;&gt;"Shopping",$AA156&lt;&gt;"AI answer",$AA156&lt;&gt;"Marketplace",$AA156&lt;&gt;"Directory",$AA156&lt;&gt;"Other")),"UNSUPPORTED_CONTROLLED_VALUE",IF(AND($B156="Active",$I156="Inactive"),"INVALID_SCOPE_COMBINATION",IF($X156="DUPLICATE ACTIVE ASSIGNMENT","INVALID_SCOPE_COMBINATION",IF(AND($L156="Not applicable",$R156&lt;&gt;"No"),"INVALID_SCOPE_COMBINATION",IF(AND($M156="No",$S156&lt;&gt;"Not applicable"),"INVALID_LOCATION_EVIDENCE",IF(AND($M156="Yes",$S156="Not applicable"),"INVALID_LOCATION_EVIDENCE",""))))))))</f>
        <v/>
      </c>
    </row>
    <row r="157" spans="1:37">
      <c r="A157" s="7"/>
      <c r="B157" s="7"/>
      <c r="C157" s="7"/>
      <c r="D157" s="7"/>
      <c r="E157" s="6" t="str">
        <f>IF($A157="","",IFERROR(INDEX('Competitor Register'!$B$2:$B$101,MATCH($D157,'Competitor Register'!$A$2:$A$101,0)),""))</f>
        <v/>
      </c>
      <c r="F157" s="6" t="str">
        <f>IF($A157="","",IFERROR(INDEX('Competitor Register'!$C$2:$C$101,MATCH($D157,'Competitor Register'!$A$2:$A$101,0)),""))</f>
        <v/>
      </c>
      <c r="G157" s="6" t="str">
        <f>IF($A157="","",IFERROR(INDEX('Competitor Register'!$D$2:$D$101,MATCH($D157,'Competitor Register'!$A$2:$A$101,0)),""))</f>
        <v/>
      </c>
      <c r="H157" s="7"/>
      <c r="I157" s="6" t="str">
        <f>IF($A157="","",IFERROR(INDEX('Market Location Map'!$B$2:$B$101,MATCH($H157,'Market Location Map'!$A$2:$A$101,0)),""))</f>
        <v/>
      </c>
      <c r="J157" s="6" t="str">
        <f>IF($A157="","",IFERROR(INDEX('Market Location Map'!$D$2:$D$101,MATCH($H157,'Market Location Map'!$A$2:$A$101,0)),""))</f>
        <v/>
      </c>
      <c r="K157" s="6" t="str">
        <f>IF($A157="","",IFERROR(INDEX('Market Location Map'!$I$2:$I$101,MATCH($H157,'Market Location Map'!$A$2:$A$101,0)),""))</f>
        <v/>
      </c>
      <c r="L157" s="6" t="str">
        <f>IF($A157="","",IFERROR(INDEX('Market Location Map'!$F$2:$F$101,MATCH($H157,'Market Location Map'!$A$2:$A$101,0)),""))</f>
        <v/>
      </c>
      <c r="M157" s="6" t="str">
        <f>IF($A157="","",IF($K157="","No","Yes"))</f>
        <v/>
      </c>
      <c r="N157" s="7"/>
      <c r="O157" s="7"/>
      <c r="P157" s="7"/>
      <c r="Q157" s="7"/>
      <c r="R157" s="7"/>
      <c r="S157" s="7"/>
      <c r="T157" s="7"/>
      <c r="U157" s="6" t="str">
        <f>IF($A157="","",IF($AK157&lt;&gt;"","INVALID INPUT",IF($G157="Unresolved","UNRESOLVED",IF(OR($F157="Discovery intermediary",$F157="Reference entity"),"CONTEXT / REFERENCE ONLY",IF(OR($N157="No",$O157="No"),"EXCLUDED",IF(OR($N157="Unknown",$O157="Unknown"),"UNRESOLVED",IF($P157="No","EXCLUDED",IF($P157="Unknown","UNRESOLVED",IF(AND($AG157&lt;&gt;"",$AH157&lt;&gt;"",$AI157&lt;&gt;""),"ENTERPRISE + MARKET + LOCATION",IF(AND($AG157&lt;&gt;"",$AH157&lt;&gt;""),"ENTERPRISE + MARKET",IF(AND($AG157&lt;&gt;"",$AI157&lt;&gt;""),"ENTERPRISE + LOCATION",IF(AND($AH157&lt;&gt;"",$AI157&lt;&gt;""),"MARKET + LOCATION",IF($AG157&lt;&gt;"","ENTERPRISE",IF($AH157&lt;&gt;"","MARKET",IF($AI157&lt;&gt;"","LOCATION",IF($L157="Unresolved","UNRESOLVED",IF($AJ157="Yes","UNRESOLVED",IF($T157="Yes","CONTEXT / REFERENCE ONLY","EXCLUDED"))))))))))))))))))</f>
        <v/>
      </c>
      <c r="V157" s="6" t="str">
        <f>IF($A157="","",IF($AK157&lt;&gt;"",$AK157,IF($G157="Unresolved","IDENTITY_BOUNDARY_UNRESOLVED",IF(OR($F157="Discovery intermediary",$F157="Reference entity"),"NON_COMMERCIAL_CONTEXT",IF(OR($N157="No",$O157="No"),"NO_COMMERCIAL_SUBSTITUTION",IF(OR($N157="Unknown",$O157="Unknown"),"SUBSTITUTION_EVIDENCE_MISSING",IF($P157="No","SERVICEABILITY_MISMATCH",IF($P157="Unknown","SERVICEABILITY_EVIDENCE_MISSING",IF(AND($U157&lt;&gt;"UNRESOLVED",$U157&lt;&gt;"EXCLUDED",$U157&lt;&gt;"CONTEXT / REFERENCE ONLY",$U157&lt;&gt;"INVALID INPUT",$AJ157="Yes"),"CONFIRMED_LAYER_WITH_OPEN_EVIDENCE",IF(AND($U157&lt;&gt;"UNRESOLVED",$U157&lt;&gt;"EXCLUDED",$U157&lt;&gt;"CONTEXT / REFERENCE ONLY",$U157&lt;&gt;"INVALID INPUT"),"CONFIRMED_LAYER_ASSIGNMENT",IF($L157="Unresolved","MARKET_BOUNDARY_UNRESOLVED",IF($AJ157="Yes","LAYER_EVIDENCE_MISSING",IF($T157="Yes","NO_LAYER_RELEVANCE_CONTEXT","NO_LAYER_RELEVANCE")))))))))))))</f>
        <v/>
      </c>
      <c r="W157" s="6" t="str">
        <f>IF($A157="","",IFERROR(VLOOKUP($V157,'Controlled Vocabulary'!$M$2:$N$18,2,FALSE),"Review the record."))</f>
        <v/>
      </c>
      <c r="X157" s="6" t="str">
        <f>IF($A157="","",IF($AF157="","",IF(COUNTIF($AF$2:$AF$201,$AF157)&gt;1,"DUPLICATE ACTIVE ASSIGNMENT","")))</f>
        <v/>
      </c>
      <c r="Y157" s="7"/>
      <c r="Z157" s="7"/>
      <c r="AA157" s="7"/>
      <c r="AB157" s="7"/>
      <c r="AC157" s="8"/>
      <c r="AD157" s="7"/>
      <c r="AE157" s="7"/>
      <c r="AF157" s="6" t="str">
        <f>IF($A157="","",IF(AND($B157="Active",$D157&lt;&gt;"",$H157&lt;&gt;""),$D157&amp;"|"&amp;$H157,""))</f>
        <v/>
      </c>
      <c r="AG157" s="6" t="str">
        <f>IF($A157="","",IF($Q157="Yes","ENTERPRISE",""))</f>
        <v/>
      </c>
      <c r="AH157" s="6" t="str">
        <f>IF($A157="","",IF(AND($J157&lt;&gt;"",$L157="Resolved",$R157="Yes"),"MARKET",""))</f>
        <v/>
      </c>
      <c r="AI157" s="6" t="str">
        <f>IF($A157="","",IF(AND($K157&lt;&gt;"",$S157="Yes"),"LOCATION",""))</f>
        <v/>
      </c>
      <c r="AJ157" s="6" t="str">
        <f>IF($A157="","",IF(OR($Q157="Unknown",AND($J157&lt;&gt;"",OR($L157="Unresolved",$R157="Unknown")),AND($K157&lt;&gt;"",$S157="Unknown")),"Yes","No"))</f>
        <v/>
      </c>
      <c r="AK157" s="6" t="str">
        <f>IF($A157="","",IF(OR($A157="",$B157="",$D157="",$E157="",$F157="",$G157="",$H157="",$I157="",$L157="",$N157="",$O157="",$P157="",$Q157="",$R157="",$S157="",$T157=""),"INVALID_REQUIRED_INPUT",IF(OR(AND($B157&lt;&gt;"Active",$B157&lt;&gt;"Superseded"),AND($F157&lt;&gt;"Commercial provider",$F157&lt;&gt;"Discovery intermediary",$F157&lt;&gt;"Reference entity"),AND($G157&lt;&gt;"Resolved",$G157&lt;&gt;"Unresolved"),AND($I157&lt;&gt;"Existing",$I157&lt;&gt;"Planned",$I157&lt;&gt;"Inactive"),AND($L157&lt;&gt;"Resolved",$L157&lt;&gt;"Unresolved",$L157&lt;&gt;"Not applicable"),AND($N157&lt;&gt;"Yes",$N157&lt;&gt;"No",$N157&lt;&gt;"Unknown"),AND($O157&lt;&gt;"Yes",$O157&lt;&gt;"No",$O157&lt;&gt;"Unknown"),AND($P157&lt;&gt;"Yes",$P157&lt;&gt;"No",$P157&lt;&gt;"Unknown"),AND($Q157&lt;&gt;"Yes",$Q157&lt;&gt;"No",$Q157&lt;&gt;"Unknown"),AND($R157&lt;&gt;"Yes",$R157&lt;&gt;"No",$R157&lt;&gt;"Unknown"),AND($S157&lt;&gt;"Yes",$S157&lt;&gt;"No",$S157&lt;&gt;"Unknown",$S157&lt;&gt;"Not applicable"),AND($T157&lt;&gt;"Yes",$T157&lt;&gt;"No"),AND($AA157&lt;&gt;"",$AA157&lt;&gt;"Organic",$AA157&lt;&gt;"Local pack / Maps",$AA157&lt;&gt;"Paid search",$AA157&lt;&gt;"Shopping",$AA157&lt;&gt;"AI answer",$AA157&lt;&gt;"Marketplace",$AA157&lt;&gt;"Directory",$AA157&lt;&gt;"Other")),"UNSUPPORTED_CONTROLLED_VALUE",IF(AND($B157="Active",$I157="Inactive"),"INVALID_SCOPE_COMBINATION",IF($X157="DUPLICATE ACTIVE ASSIGNMENT","INVALID_SCOPE_COMBINATION",IF(AND($L157="Not applicable",$R157&lt;&gt;"No"),"INVALID_SCOPE_COMBINATION",IF(AND($M157="No",$S157&lt;&gt;"Not applicable"),"INVALID_LOCATION_EVIDENCE",IF(AND($M157="Yes",$S157="Not applicable"),"INVALID_LOCATION_EVIDENCE",""))))))))</f>
        <v/>
      </c>
    </row>
    <row r="158" spans="1:37">
      <c r="A158" s="7"/>
      <c r="B158" s="7"/>
      <c r="C158" s="7"/>
      <c r="D158" s="7"/>
      <c r="E158" s="6" t="str">
        <f>IF($A158="","",IFERROR(INDEX('Competitor Register'!$B$2:$B$101,MATCH($D158,'Competitor Register'!$A$2:$A$101,0)),""))</f>
        <v/>
      </c>
      <c r="F158" s="6" t="str">
        <f>IF($A158="","",IFERROR(INDEX('Competitor Register'!$C$2:$C$101,MATCH($D158,'Competitor Register'!$A$2:$A$101,0)),""))</f>
        <v/>
      </c>
      <c r="G158" s="6" t="str">
        <f>IF($A158="","",IFERROR(INDEX('Competitor Register'!$D$2:$D$101,MATCH($D158,'Competitor Register'!$A$2:$A$101,0)),""))</f>
        <v/>
      </c>
      <c r="H158" s="7"/>
      <c r="I158" s="6" t="str">
        <f>IF($A158="","",IFERROR(INDEX('Market Location Map'!$B$2:$B$101,MATCH($H158,'Market Location Map'!$A$2:$A$101,0)),""))</f>
        <v/>
      </c>
      <c r="J158" s="6" t="str">
        <f>IF($A158="","",IFERROR(INDEX('Market Location Map'!$D$2:$D$101,MATCH($H158,'Market Location Map'!$A$2:$A$101,0)),""))</f>
        <v/>
      </c>
      <c r="K158" s="6" t="str">
        <f>IF($A158="","",IFERROR(INDEX('Market Location Map'!$I$2:$I$101,MATCH($H158,'Market Location Map'!$A$2:$A$101,0)),""))</f>
        <v/>
      </c>
      <c r="L158" s="6" t="str">
        <f>IF($A158="","",IFERROR(INDEX('Market Location Map'!$F$2:$F$101,MATCH($H158,'Market Location Map'!$A$2:$A$101,0)),""))</f>
        <v/>
      </c>
      <c r="M158" s="6" t="str">
        <f>IF($A158="","",IF($K158="","No","Yes"))</f>
        <v/>
      </c>
      <c r="N158" s="7"/>
      <c r="O158" s="7"/>
      <c r="P158" s="7"/>
      <c r="Q158" s="7"/>
      <c r="R158" s="7"/>
      <c r="S158" s="7"/>
      <c r="T158" s="7"/>
      <c r="U158" s="6" t="str">
        <f>IF($A158="","",IF($AK158&lt;&gt;"","INVALID INPUT",IF($G158="Unresolved","UNRESOLVED",IF(OR($F158="Discovery intermediary",$F158="Reference entity"),"CONTEXT / REFERENCE ONLY",IF(OR($N158="No",$O158="No"),"EXCLUDED",IF(OR($N158="Unknown",$O158="Unknown"),"UNRESOLVED",IF($P158="No","EXCLUDED",IF($P158="Unknown","UNRESOLVED",IF(AND($AG158&lt;&gt;"",$AH158&lt;&gt;"",$AI158&lt;&gt;""),"ENTERPRISE + MARKET + LOCATION",IF(AND($AG158&lt;&gt;"",$AH158&lt;&gt;""),"ENTERPRISE + MARKET",IF(AND($AG158&lt;&gt;"",$AI158&lt;&gt;""),"ENTERPRISE + LOCATION",IF(AND($AH158&lt;&gt;"",$AI158&lt;&gt;""),"MARKET + LOCATION",IF($AG158&lt;&gt;"","ENTERPRISE",IF($AH158&lt;&gt;"","MARKET",IF($AI158&lt;&gt;"","LOCATION",IF($L158="Unresolved","UNRESOLVED",IF($AJ158="Yes","UNRESOLVED",IF($T158="Yes","CONTEXT / REFERENCE ONLY","EXCLUDED"))))))))))))))))))</f>
        <v/>
      </c>
      <c r="V158" s="6" t="str">
        <f>IF($A158="","",IF($AK158&lt;&gt;"",$AK158,IF($G158="Unresolved","IDENTITY_BOUNDARY_UNRESOLVED",IF(OR($F158="Discovery intermediary",$F158="Reference entity"),"NON_COMMERCIAL_CONTEXT",IF(OR($N158="No",$O158="No"),"NO_COMMERCIAL_SUBSTITUTION",IF(OR($N158="Unknown",$O158="Unknown"),"SUBSTITUTION_EVIDENCE_MISSING",IF($P158="No","SERVICEABILITY_MISMATCH",IF($P158="Unknown","SERVICEABILITY_EVIDENCE_MISSING",IF(AND($U158&lt;&gt;"UNRESOLVED",$U158&lt;&gt;"EXCLUDED",$U158&lt;&gt;"CONTEXT / REFERENCE ONLY",$U158&lt;&gt;"INVALID INPUT",$AJ158="Yes"),"CONFIRMED_LAYER_WITH_OPEN_EVIDENCE",IF(AND($U158&lt;&gt;"UNRESOLVED",$U158&lt;&gt;"EXCLUDED",$U158&lt;&gt;"CONTEXT / REFERENCE ONLY",$U158&lt;&gt;"INVALID INPUT"),"CONFIRMED_LAYER_ASSIGNMENT",IF($L158="Unresolved","MARKET_BOUNDARY_UNRESOLVED",IF($AJ158="Yes","LAYER_EVIDENCE_MISSING",IF($T158="Yes","NO_LAYER_RELEVANCE_CONTEXT","NO_LAYER_RELEVANCE")))))))))))))</f>
        <v/>
      </c>
      <c r="W158" s="6" t="str">
        <f>IF($A158="","",IFERROR(VLOOKUP($V158,'Controlled Vocabulary'!$M$2:$N$18,2,FALSE),"Review the record."))</f>
        <v/>
      </c>
      <c r="X158" s="6" t="str">
        <f>IF($A158="","",IF($AF158="","",IF(COUNTIF($AF$2:$AF$201,$AF158)&gt;1,"DUPLICATE ACTIVE ASSIGNMENT","")))</f>
        <v/>
      </c>
      <c r="Y158" s="7"/>
      <c r="Z158" s="7"/>
      <c r="AA158" s="7"/>
      <c r="AB158" s="7"/>
      <c r="AC158" s="8"/>
      <c r="AD158" s="7"/>
      <c r="AE158" s="7"/>
      <c r="AF158" s="6" t="str">
        <f>IF($A158="","",IF(AND($B158="Active",$D158&lt;&gt;"",$H158&lt;&gt;""),$D158&amp;"|"&amp;$H158,""))</f>
        <v/>
      </c>
      <c r="AG158" s="6" t="str">
        <f>IF($A158="","",IF($Q158="Yes","ENTERPRISE",""))</f>
        <v/>
      </c>
      <c r="AH158" s="6" t="str">
        <f>IF($A158="","",IF(AND($J158&lt;&gt;"",$L158="Resolved",$R158="Yes"),"MARKET",""))</f>
        <v/>
      </c>
      <c r="AI158" s="6" t="str">
        <f>IF($A158="","",IF(AND($K158&lt;&gt;"",$S158="Yes"),"LOCATION",""))</f>
        <v/>
      </c>
      <c r="AJ158" s="6" t="str">
        <f>IF($A158="","",IF(OR($Q158="Unknown",AND($J158&lt;&gt;"",OR($L158="Unresolved",$R158="Unknown")),AND($K158&lt;&gt;"",$S158="Unknown")),"Yes","No"))</f>
        <v/>
      </c>
      <c r="AK158" s="6" t="str">
        <f>IF($A158="","",IF(OR($A158="",$B158="",$D158="",$E158="",$F158="",$G158="",$H158="",$I158="",$L158="",$N158="",$O158="",$P158="",$Q158="",$R158="",$S158="",$T158=""),"INVALID_REQUIRED_INPUT",IF(OR(AND($B158&lt;&gt;"Active",$B158&lt;&gt;"Superseded"),AND($F158&lt;&gt;"Commercial provider",$F158&lt;&gt;"Discovery intermediary",$F158&lt;&gt;"Reference entity"),AND($G158&lt;&gt;"Resolved",$G158&lt;&gt;"Unresolved"),AND($I158&lt;&gt;"Existing",$I158&lt;&gt;"Planned",$I158&lt;&gt;"Inactive"),AND($L158&lt;&gt;"Resolved",$L158&lt;&gt;"Unresolved",$L158&lt;&gt;"Not applicable"),AND($N158&lt;&gt;"Yes",$N158&lt;&gt;"No",$N158&lt;&gt;"Unknown"),AND($O158&lt;&gt;"Yes",$O158&lt;&gt;"No",$O158&lt;&gt;"Unknown"),AND($P158&lt;&gt;"Yes",$P158&lt;&gt;"No",$P158&lt;&gt;"Unknown"),AND($Q158&lt;&gt;"Yes",$Q158&lt;&gt;"No",$Q158&lt;&gt;"Unknown"),AND($R158&lt;&gt;"Yes",$R158&lt;&gt;"No",$R158&lt;&gt;"Unknown"),AND($S158&lt;&gt;"Yes",$S158&lt;&gt;"No",$S158&lt;&gt;"Unknown",$S158&lt;&gt;"Not applicable"),AND($T158&lt;&gt;"Yes",$T158&lt;&gt;"No"),AND($AA158&lt;&gt;"",$AA158&lt;&gt;"Organic",$AA158&lt;&gt;"Local pack / Maps",$AA158&lt;&gt;"Paid search",$AA158&lt;&gt;"Shopping",$AA158&lt;&gt;"AI answer",$AA158&lt;&gt;"Marketplace",$AA158&lt;&gt;"Directory",$AA158&lt;&gt;"Other")),"UNSUPPORTED_CONTROLLED_VALUE",IF(AND($B158="Active",$I158="Inactive"),"INVALID_SCOPE_COMBINATION",IF($X158="DUPLICATE ACTIVE ASSIGNMENT","INVALID_SCOPE_COMBINATION",IF(AND($L158="Not applicable",$R158&lt;&gt;"No"),"INVALID_SCOPE_COMBINATION",IF(AND($M158="No",$S158&lt;&gt;"Not applicable"),"INVALID_LOCATION_EVIDENCE",IF(AND($M158="Yes",$S158="Not applicable"),"INVALID_LOCATION_EVIDENCE",""))))))))</f>
        <v/>
      </c>
    </row>
    <row r="159" spans="1:37">
      <c r="A159" s="7"/>
      <c r="B159" s="7"/>
      <c r="C159" s="7"/>
      <c r="D159" s="7"/>
      <c r="E159" s="6" t="str">
        <f>IF($A159="","",IFERROR(INDEX('Competitor Register'!$B$2:$B$101,MATCH($D159,'Competitor Register'!$A$2:$A$101,0)),""))</f>
        <v/>
      </c>
      <c r="F159" s="6" t="str">
        <f>IF($A159="","",IFERROR(INDEX('Competitor Register'!$C$2:$C$101,MATCH($D159,'Competitor Register'!$A$2:$A$101,0)),""))</f>
        <v/>
      </c>
      <c r="G159" s="6" t="str">
        <f>IF($A159="","",IFERROR(INDEX('Competitor Register'!$D$2:$D$101,MATCH($D159,'Competitor Register'!$A$2:$A$101,0)),""))</f>
        <v/>
      </c>
      <c r="H159" s="7"/>
      <c r="I159" s="6" t="str">
        <f>IF($A159="","",IFERROR(INDEX('Market Location Map'!$B$2:$B$101,MATCH($H159,'Market Location Map'!$A$2:$A$101,0)),""))</f>
        <v/>
      </c>
      <c r="J159" s="6" t="str">
        <f>IF($A159="","",IFERROR(INDEX('Market Location Map'!$D$2:$D$101,MATCH($H159,'Market Location Map'!$A$2:$A$101,0)),""))</f>
        <v/>
      </c>
      <c r="K159" s="6" t="str">
        <f>IF($A159="","",IFERROR(INDEX('Market Location Map'!$I$2:$I$101,MATCH($H159,'Market Location Map'!$A$2:$A$101,0)),""))</f>
        <v/>
      </c>
      <c r="L159" s="6" t="str">
        <f>IF($A159="","",IFERROR(INDEX('Market Location Map'!$F$2:$F$101,MATCH($H159,'Market Location Map'!$A$2:$A$101,0)),""))</f>
        <v/>
      </c>
      <c r="M159" s="6" t="str">
        <f>IF($A159="","",IF($K159="","No","Yes"))</f>
        <v/>
      </c>
      <c r="N159" s="7"/>
      <c r="O159" s="7"/>
      <c r="P159" s="7"/>
      <c r="Q159" s="7"/>
      <c r="R159" s="7"/>
      <c r="S159" s="7"/>
      <c r="T159" s="7"/>
      <c r="U159" s="6" t="str">
        <f>IF($A159="","",IF($AK159&lt;&gt;"","INVALID INPUT",IF($G159="Unresolved","UNRESOLVED",IF(OR($F159="Discovery intermediary",$F159="Reference entity"),"CONTEXT / REFERENCE ONLY",IF(OR($N159="No",$O159="No"),"EXCLUDED",IF(OR($N159="Unknown",$O159="Unknown"),"UNRESOLVED",IF($P159="No","EXCLUDED",IF($P159="Unknown","UNRESOLVED",IF(AND($AG159&lt;&gt;"",$AH159&lt;&gt;"",$AI159&lt;&gt;""),"ENTERPRISE + MARKET + LOCATION",IF(AND($AG159&lt;&gt;"",$AH159&lt;&gt;""),"ENTERPRISE + MARKET",IF(AND($AG159&lt;&gt;"",$AI159&lt;&gt;""),"ENTERPRISE + LOCATION",IF(AND($AH159&lt;&gt;"",$AI159&lt;&gt;""),"MARKET + LOCATION",IF($AG159&lt;&gt;"","ENTERPRISE",IF($AH159&lt;&gt;"","MARKET",IF($AI159&lt;&gt;"","LOCATION",IF($L159="Unresolved","UNRESOLVED",IF($AJ159="Yes","UNRESOLVED",IF($T159="Yes","CONTEXT / REFERENCE ONLY","EXCLUDED"))))))))))))))))))</f>
        <v/>
      </c>
      <c r="V159" s="6" t="str">
        <f>IF($A159="","",IF($AK159&lt;&gt;"",$AK159,IF($G159="Unresolved","IDENTITY_BOUNDARY_UNRESOLVED",IF(OR($F159="Discovery intermediary",$F159="Reference entity"),"NON_COMMERCIAL_CONTEXT",IF(OR($N159="No",$O159="No"),"NO_COMMERCIAL_SUBSTITUTION",IF(OR($N159="Unknown",$O159="Unknown"),"SUBSTITUTION_EVIDENCE_MISSING",IF($P159="No","SERVICEABILITY_MISMATCH",IF($P159="Unknown","SERVICEABILITY_EVIDENCE_MISSING",IF(AND($U159&lt;&gt;"UNRESOLVED",$U159&lt;&gt;"EXCLUDED",$U159&lt;&gt;"CONTEXT / REFERENCE ONLY",$U159&lt;&gt;"INVALID INPUT",$AJ159="Yes"),"CONFIRMED_LAYER_WITH_OPEN_EVIDENCE",IF(AND($U159&lt;&gt;"UNRESOLVED",$U159&lt;&gt;"EXCLUDED",$U159&lt;&gt;"CONTEXT / REFERENCE ONLY",$U159&lt;&gt;"INVALID INPUT"),"CONFIRMED_LAYER_ASSIGNMENT",IF($L159="Unresolved","MARKET_BOUNDARY_UNRESOLVED",IF($AJ159="Yes","LAYER_EVIDENCE_MISSING",IF($T159="Yes","NO_LAYER_RELEVANCE_CONTEXT","NO_LAYER_RELEVANCE")))))))))))))</f>
        <v/>
      </c>
      <c r="W159" s="6" t="str">
        <f>IF($A159="","",IFERROR(VLOOKUP($V159,'Controlled Vocabulary'!$M$2:$N$18,2,FALSE),"Review the record."))</f>
        <v/>
      </c>
      <c r="X159" s="6" t="str">
        <f>IF($A159="","",IF($AF159="","",IF(COUNTIF($AF$2:$AF$201,$AF159)&gt;1,"DUPLICATE ACTIVE ASSIGNMENT","")))</f>
        <v/>
      </c>
      <c r="Y159" s="7"/>
      <c r="Z159" s="7"/>
      <c r="AA159" s="7"/>
      <c r="AB159" s="7"/>
      <c r="AC159" s="8"/>
      <c r="AD159" s="7"/>
      <c r="AE159" s="7"/>
      <c r="AF159" s="6" t="str">
        <f>IF($A159="","",IF(AND($B159="Active",$D159&lt;&gt;"",$H159&lt;&gt;""),$D159&amp;"|"&amp;$H159,""))</f>
        <v/>
      </c>
      <c r="AG159" s="6" t="str">
        <f>IF($A159="","",IF($Q159="Yes","ENTERPRISE",""))</f>
        <v/>
      </c>
      <c r="AH159" s="6" t="str">
        <f>IF($A159="","",IF(AND($J159&lt;&gt;"",$L159="Resolved",$R159="Yes"),"MARKET",""))</f>
        <v/>
      </c>
      <c r="AI159" s="6" t="str">
        <f>IF($A159="","",IF(AND($K159&lt;&gt;"",$S159="Yes"),"LOCATION",""))</f>
        <v/>
      </c>
      <c r="AJ159" s="6" t="str">
        <f>IF($A159="","",IF(OR($Q159="Unknown",AND($J159&lt;&gt;"",OR($L159="Unresolved",$R159="Unknown")),AND($K159&lt;&gt;"",$S159="Unknown")),"Yes","No"))</f>
        <v/>
      </c>
      <c r="AK159" s="6" t="str">
        <f>IF($A159="","",IF(OR($A159="",$B159="",$D159="",$E159="",$F159="",$G159="",$H159="",$I159="",$L159="",$N159="",$O159="",$P159="",$Q159="",$R159="",$S159="",$T159=""),"INVALID_REQUIRED_INPUT",IF(OR(AND($B159&lt;&gt;"Active",$B159&lt;&gt;"Superseded"),AND($F159&lt;&gt;"Commercial provider",$F159&lt;&gt;"Discovery intermediary",$F159&lt;&gt;"Reference entity"),AND($G159&lt;&gt;"Resolved",$G159&lt;&gt;"Unresolved"),AND($I159&lt;&gt;"Existing",$I159&lt;&gt;"Planned",$I159&lt;&gt;"Inactive"),AND($L159&lt;&gt;"Resolved",$L159&lt;&gt;"Unresolved",$L159&lt;&gt;"Not applicable"),AND($N159&lt;&gt;"Yes",$N159&lt;&gt;"No",$N159&lt;&gt;"Unknown"),AND($O159&lt;&gt;"Yes",$O159&lt;&gt;"No",$O159&lt;&gt;"Unknown"),AND($P159&lt;&gt;"Yes",$P159&lt;&gt;"No",$P159&lt;&gt;"Unknown"),AND($Q159&lt;&gt;"Yes",$Q159&lt;&gt;"No",$Q159&lt;&gt;"Unknown"),AND($R159&lt;&gt;"Yes",$R159&lt;&gt;"No",$R159&lt;&gt;"Unknown"),AND($S159&lt;&gt;"Yes",$S159&lt;&gt;"No",$S159&lt;&gt;"Unknown",$S159&lt;&gt;"Not applicable"),AND($T159&lt;&gt;"Yes",$T159&lt;&gt;"No"),AND($AA159&lt;&gt;"",$AA159&lt;&gt;"Organic",$AA159&lt;&gt;"Local pack / Maps",$AA159&lt;&gt;"Paid search",$AA159&lt;&gt;"Shopping",$AA159&lt;&gt;"AI answer",$AA159&lt;&gt;"Marketplace",$AA159&lt;&gt;"Directory",$AA159&lt;&gt;"Other")),"UNSUPPORTED_CONTROLLED_VALUE",IF(AND($B159="Active",$I159="Inactive"),"INVALID_SCOPE_COMBINATION",IF($X159="DUPLICATE ACTIVE ASSIGNMENT","INVALID_SCOPE_COMBINATION",IF(AND($L159="Not applicable",$R159&lt;&gt;"No"),"INVALID_SCOPE_COMBINATION",IF(AND($M159="No",$S159&lt;&gt;"Not applicable"),"INVALID_LOCATION_EVIDENCE",IF(AND($M159="Yes",$S159="Not applicable"),"INVALID_LOCATION_EVIDENCE",""))))))))</f>
        <v/>
      </c>
    </row>
    <row r="160" spans="1:37">
      <c r="A160" s="7"/>
      <c r="B160" s="7"/>
      <c r="C160" s="7"/>
      <c r="D160" s="7"/>
      <c r="E160" s="6" t="str">
        <f>IF($A160="","",IFERROR(INDEX('Competitor Register'!$B$2:$B$101,MATCH($D160,'Competitor Register'!$A$2:$A$101,0)),""))</f>
        <v/>
      </c>
      <c r="F160" s="6" t="str">
        <f>IF($A160="","",IFERROR(INDEX('Competitor Register'!$C$2:$C$101,MATCH($D160,'Competitor Register'!$A$2:$A$101,0)),""))</f>
        <v/>
      </c>
      <c r="G160" s="6" t="str">
        <f>IF($A160="","",IFERROR(INDEX('Competitor Register'!$D$2:$D$101,MATCH($D160,'Competitor Register'!$A$2:$A$101,0)),""))</f>
        <v/>
      </c>
      <c r="H160" s="7"/>
      <c r="I160" s="6" t="str">
        <f>IF($A160="","",IFERROR(INDEX('Market Location Map'!$B$2:$B$101,MATCH($H160,'Market Location Map'!$A$2:$A$101,0)),""))</f>
        <v/>
      </c>
      <c r="J160" s="6" t="str">
        <f>IF($A160="","",IFERROR(INDEX('Market Location Map'!$D$2:$D$101,MATCH($H160,'Market Location Map'!$A$2:$A$101,0)),""))</f>
        <v/>
      </c>
      <c r="K160" s="6" t="str">
        <f>IF($A160="","",IFERROR(INDEX('Market Location Map'!$I$2:$I$101,MATCH($H160,'Market Location Map'!$A$2:$A$101,0)),""))</f>
        <v/>
      </c>
      <c r="L160" s="6" t="str">
        <f>IF($A160="","",IFERROR(INDEX('Market Location Map'!$F$2:$F$101,MATCH($H160,'Market Location Map'!$A$2:$A$101,0)),""))</f>
        <v/>
      </c>
      <c r="M160" s="6" t="str">
        <f>IF($A160="","",IF($K160="","No","Yes"))</f>
        <v/>
      </c>
      <c r="N160" s="7"/>
      <c r="O160" s="7"/>
      <c r="P160" s="7"/>
      <c r="Q160" s="7"/>
      <c r="R160" s="7"/>
      <c r="S160" s="7"/>
      <c r="T160" s="7"/>
      <c r="U160" s="6" t="str">
        <f>IF($A160="","",IF($AK160&lt;&gt;"","INVALID INPUT",IF($G160="Unresolved","UNRESOLVED",IF(OR($F160="Discovery intermediary",$F160="Reference entity"),"CONTEXT / REFERENCE ONLY",IF(OR($N160="No",$O160="No"),"EXCLUDED",IF(OR($N160="Unknown",$O160="Unknown"),"UNRESOLVED",IF($P160="No","EXCLUDED",IF($P160="Unknown","UNRESOLVED",IF(AND($AG160&lt;&gt;"",$AH160&lt;&gt;"",$AI160&lt;&gt;""),"ENTERPRISE + MARKET + LOCATION",IF(AND($AG160&lt;&gt;"",$AH160&lt;&gt;""),"ENTERPRISE + MARKET",IF(AND($AG160&lt;&gt;"",$AI160&lt;&gt;""),"ENTERPRISE + LOCATION",IF(AND($AH160&lt;&gt;"",$AI160&lt;&gt;""),"MARKET + LOCATION",IF($AG160&lt;&gt;"","ENTERPRISE",IF($AH160&lt;&gt;"","MARKET",IF($AI160&lt;&gt;"","LOCATION",IF($L160="Unresolved","UNRESOLVED",IF($AJ160="Yes","UNRESOLVED",IF($T160="Yes","CONTEXT / REFERENCE ONLY","EXCLUDED"))))))))))))))))))</f>
        <v/>
      </c>
      <c r="V160" s="6" t="str">
        <f>IF($A160="","",IF($AK160&lt;&gt;"",$AK160,IF($G160="Unresolved","IDENTITY_BOUNDARY_UNRESOLVED",IF(OR($F160="Discovery intermediary",$F160="Reference entity"),"NON_COMMERCIAL_CONTEXT",IF(OR($N160="No",$O160="No"),"NO_COMMERCIAL_SUBSTITUTION",IF(OR($N160="Unknown",$O160="Unknown"),"SUBSTITUTION_EVIDENCE_MISSING",IF($P160="No","SERVICEABILITY_MISMATCH",IF($P160="Unknown","SERVICEABILITY_EVIDENCE_MISSING",IF(AND($U160&lt;&gt;"UNRESOLVED",$U160&lt;&gt;"EXCLUDED",$U160&lt;&gt;"CONTEXT / REFERENCE ONLY",$U160&lt;&gt;"INVALID INPUT",$AJ160="Yes"),"CONFIRMED_LAYER_WITH_OPEN_EVIDENCE",IF(AND($U160&lt;&gt;"UNRESOLVED",$U160&lt;&gt;"EXCLUDED",$U160&lt;&gt;"CONTEXT / REFERENCE ONLY",$U160&lt;&gt;"INVALID INPUT"),"CONFIRMED_LAYER_ASSIGNMENT",IF($L160="Unresolved","MARKET_BOUNDARY_UNRESOLVED",IF($AJ160="Yes","LAYER_EVIDENCE_MISSING",IF($T160="Yes","NO_LAYER_RELEVANCE_CONTEXT","NO_LAYER_RELEVANCE")))))))))))))</f>
        <v/>
      </c>
      <c r="W160" s="6" t="str">
        <f>IF($A160="","",IFERROR(VLOOKUP($V160,'Controlled Vocabulary'!$M$2:$N$18,2,FALSE),"Review the record."))</f>
        <v/>
      </c>
      <c r="X160" s="6" t="str">
        <f>IF($A160="","",IF($AF160="","",IF(COUNTIF($AF$2:$AF$201,$AF160)&gt;1,"DUPLICATE ACTIVE ASSIGNMENT","")))</f>
        <v/>
      </c>
      <c r="Y160" s="7"/>
      <c r="Z160" s="7"/>
      <c r="AA160" s="7"/>
      <c r="AB160" s="7"/>
      <c r="AC160" s="8"/>
      <c r="AD160" s="7"/>
      <c r="AE160" s="7"/>
      <c r="AF160" s="6" t="str">
        <f>IF($A160="","",IF(AND($B160="Active",$D160&lt;&gt;"",$H160&lt;&gt;""),$D160&amp;"|"&amp;$H160,""))</f>
        <v/>
      </c>
      <c r="AG160" s="6" t="str">
        <f>IF($A160="","",IF($Q160="Yes","ENTERPRISE",""))</f>
        <v/>
      </c>
      <c r="AH160" s="6" t="str">
        <f>IF($A160="","",IF(AND($J160&lt;&gt;"",$L160="Resolved",$R160="Yes"),"MARKET",""))</f>
        <v/>
      </c>
      <c r="AI160" s="6" t="str">
        <f>IF($A160="","",IF(AND($K160&lt;&gt;"",$S160="Yes"),"LOCATION",""))</f>
        <v/>
      </c>
      <c r="AJ160" s="6" t="str">
        <f>IF($A160="","",IF(OR($Q160="Unknown",AND($J160&lt;&gt;"",OR($L160="Unresolved",$R160="Unknown")),AND($K160&lt;&gt;"",$S160="Unknown")),"Yes","No"))</f>
        <v/>
      </c>
      <c r="AK160" s="6" t="str">
        <f>IF($A160="","",IF(OR($A160="",$B160="",$D160="",$E160="",$F160="",$G160="",$H160="",$I160="",$L160="",$N160="",$O160="",$P160="",$Q160="",$R160="",$S160="",$T160=""),"INVALID_REQUIRED_INPUT",IF(OR(AND($B160&lt;&gt;"Active",$B160&lt;&gt;"Superseded"),AND($F160&lt;&gt;"Commercial provider",$F160&lt;&gt;"Discovery intermediary",$F160&lt;&gt;"Reference entity"),AND($G160&lt;&gt;"Resolved",$G160&lt;&gt;"Unresolved"),AND($I160&lt;&gt;"Existing",$I160&lt;&gt;"Planned",$I160&lt;&gt;"Inactive"),AND($L160&lt;&gt;"Resolved",$L160&lt;&gt;"Unresolved",$L160&lt;&gt;"Not applicable"),AND($N160&lt;&gt;"Yes",$N160&lt;&gt;"No",$N160&lt;&gt;"Unknown"),AND($O160&lt;&gt;"Yes",$O160&lt;&gt;"No",$O160&lt;&gt;"Unknown"),AND($P160&lt;&gt;"Yes",$P160&lt;&gt;"No",$P160&lt;&gt;"Unknown"),AND($Q160&lt;&gt;"Yes",$Q160&lt;&gt;"No",$Q160&lt;&gt;"Unknown"),AND($R160&lt;&gt;"Yes",$R160&lt;&gt;"No",$R160&lt;&gt;"Unknown"),AND($S160&lt;&gt;"Yes",$S160&lt;&gt;"No",$S160&lt;&gt;"Unknown",$S160&lt;&gt;"Not applicable"),AND($T160&lt;&gt;"Yes",$T160&lt;&gt;"No"),AND($AA160&lt;&gt;"",$AA160&lt;&gt;"Organic",$AA160&lt;&gt;"Local pack / Maps",$AA160&lt;&gt;"Paid search",$AA160&lt;&gt;"Shopping",$AA160&lt;&gt;"AI answer",$AA160&lt;&gt;"Marketplace",$AA160&lt;&gt;"Directory",$AA160&lt;&gt;"Other")),"UNSUPPORTED_CONTROLLED_VALUE",IF(AND($B160="Active",$I160="Inactive"),"INVALID_SCOPE_COMBINATION",IF($X160="DUPLICATE ACTIVE ASSIGNMENT","INVALID_SCOPE_COMBINATION",IF(AND($L160="Not applicable",$R160&lt;&gt;"No"),"INVALID_SCOPE_COMBINATION",IF(AND($M160="No",$S160&lt;&gt;"Not applicable"),"INVALID_LOCATION_EVIDENCE",IF(AND($M160="Yes",$S160="Not applicable"),"INVALID_LOCATION_EVIDENCE",""))))))))</f>
        <v/>
      </c>
    </row>
    <row r="161" spans="1:37">
      <c r="A161" s="7"/>
      <c r="B161" s="7"/>
      <c r="C161" s="7"/>
      <c r="D161" s="7"/>
      <c r="E161" s="6" t="str">
        <f>IF($A161="","",IFERROR(INDEX('Competitor Register'!$B$2:$B$101,MATCH($D161,'Competitor Register'!$A$2:$A$101,0)),""))</f>
        <v/>
      </c>
      <c r="F161" s="6" t="str">
        <f>IF($A161="","",IFERROR(INDEX('Competitor Register'!$C$2:$C$101,MATCH($D161,'Competitor Register'!$A$2:$A$101,0)),""))</f>
        <v/>
      </c>
      <c r="G161" s="6" t="str">
        <f>IF($A161="","",IFERROR(INDEX('Competitor Register'!$D$2:$D$101,MATCH($D161,'Competitor Register'!$A$2:$A$101,0)),""))</f>
        <v/>
      </c>
      <c r="H161" s="7"/>
      <c r="I161" s="6" t="str">
        <f>IF($A161="","",IFERROR(INDEX('Market Location Map'!$B$2:$B$101,MATCH($H161,'Market Location Map'!$A$2:$A$101,0)),""))</f>
        <v/>
      </c>
      <c r="J161" s="6" t="str">
        <f>IF($A161="","",IFERROR(INDEX('Market Location Map'!$D$2:$D$101,MATCH($H161,'Market Location Map'!$A$2:$A$101,0)),""))</f>
        <v/>
      </c>
      <c r="K161" s="6" t="str">
        <f>IF($A161="","",IFERROR(INDEX('Market Location Map'!$I$2:$I$101,MATCH($H161,'Market Location Map'!$A$2:$A$101,0)),""))</f>
        <v/>
      </c>
      <c r="L161" s="6" t="str">
        <f>IF($A161="","",IFERROR(INDEX('Market Location Map'!$F$2:$F$101,MATCH($H161,'Market Location Map'!$A$2:$A$101,0)),""))</f>
        <v/>
      </c>
      <c r="M161" s="6" t="str">
        <f>IF($A161="","",IF($K161="","No","Yes"))</f>
        <v/>
      </c>
      <c r="N161" s="7"/>
      <c r="O161" s="7"/>
      <c r="P161" s="7"/>
      <c r="Q161" s="7"/>
      <c r="R161" s="7"/>
      <c r="S161" s="7"/>
      <c r="T161" s="7"/>
      <c r="U161" s="6" t="str">
        <f>IF($A161="","",IF($AK161&lt;&gt;"","INVALID INPUT",IF($G161="Unresolved","UNRESOLVED",IF(OR($F161="Discovery intermediary",$F161="Reference entity"),"CONTEXT / REFERENCE ONLY",IF(OR($N161="No",$O161="No"),"EXCLUDED",IF(OR($N161="Unknown",$O161="Unknown"),"UNRESOLVED",IF($P161="No","EXCLUDED",IF($P161="Unknown","UNRESOLVED",IF(AND($AG161&lt;&gt;"",$AH161&lt;&gt;"",$AI161&lt;&gt;""),"ENTERPRISE + MARKET + LOCATION",IF(AND($AG161&lt;&gt;"",$AH161&lt;&gt;""),"ENTERPRISE + MARKET",IF(AND($AG161&lt;&gt;"",$AI161&lt;&gt;""),"ENTERPRISE + LOCATION",IF(AND($AH161&lt;&gt;"",$AI161&lt;&gt;""),"MARKET + LOCATION",IF($AG161&lt;&gt;"","ENTERPRISE",IF($AH161&lt;&gt;"","MARKET",IF($AI161&lt;&gt;"","LOCATION",IF($L161="Unresolved","UNRESOLVED",IF($AJ161="Yes","UNRESOLVED",IF($T161="Yes","CONTEXT / REFERENCE ONLY","EXCLUDED"))))))))))))))))))</f>
        <v/>
      </c>
      <c r="V161" s="6" t="str">
        <f>IF($A161="","",IF($AK161&lt;&gt;"",$AK161,IF($G161="Unresolved","IDENTITY_BOUNDARY_UNRESOLVED",IF(OR($F161="Discovery intermediary",$F161="Reference entity"),"NON_COMMERCIAL_CONTEXT",IF(OR($N161="No",$O161="No"),"NO_COMMERCIAL_SUBSTITUTION",IF(OR($N161="Unknown",$O161="Unknown"),"SUBSTITUTION_EVIDENCE_MISSING",IF($P161="No","SERVICEABILITY_MISMATCH",IF($P161="Unknown","SERVICEABILITY_EVIDENCE_MISSING",IF(AND($U161&lt;&gt;"UNRESOLVED",$U161&lt;&gt;"EXCLUDED",$U161&lt;&gt;"CONTEXT / REFERENCE ONLY",$U161&lt;&gt;"INVALID INPUT",$AJ161="Yes"),"CONFIRMED_LAYER_WITH_OPEN_EVIDENCE",IF(AND($U161&lt;&gt;"UNRESOLVED",$U161&lt;&gt;"EXCLUDED",$U161&lt;&gt;"CONTEXT / REFERENCE ONLY",$U161&lt;&gt;"INVALID INPUT"),"CONFIRMED_LAYER_ASSIGNMENT",IF($L161="Unresolved","MARKET_BOUNDARY_UNRESOLVED",IF($AJ161="Yes","LAYER_EVIDENCE_MISSING",IF($T161="Yes","NO_LAYER_RELEVANCE_CONTEXT","NO_LAYER_RELEVANCE")))))))))))))</f>
        <v/>
      </c>
      <c r="W161" s="6" t="str">
        <f>IF($A161="","",IFERROR(VLOOKUP($V161,'Controlled Vocabulary'!$M$2:$N$18,2,FALSE),"Review the record."))</f>
        <v/>
      </c>
      <c r="X161" s="6" t="str">
        <f>IF($A161="","",IF($AF161="","",IF(COUNTIF($AF$2:$AF$201,$AF161)&gt;1,"DUPLICATE ACTIVE ASSIGNMENT","")))</f>
        <v/>
      </c>
      <c r="Y161" s="7"/>
      <c r="Z161" s="7"/>
      <c r="AA161" s="7"/>
      <c r="AB161" s="7"/>
      <c r="AC161" s="8"/>
      <c r="AD161" s="7"/>
      <c r="AE161" s="7"/>
      <c r="AF161" s="6" t="str">
        <f>IF($A161="","",IF(AND($B161="Active",$D161&lt;&gt;"",$H161&lt;&gt;""),$D161&amp;"|"&amp;$H161,""))</f>
        <v/>
      </c>
      <c r="AG161" s="6" t="str">
        <f>IF($A161="","",IF($Q161="Yes","ENTERPRISE",""))</f>
        <v/>
      </c>
      <c r="AH161" s="6" t="str">
        <f>IF($A161="","",IF(AND($J161&lt;&gt;"",$L161="Resolved",$R161="Yes"),"MARKET",""))</f>
        <v/>
      </c>
      <c r="AI161" s="6" t="str">
        <f>IF($A161="","",IF(AND($K161&lt;&gt;"",$S161="Yes"),"LOCATION",""))</f>
        <v/>
      </c>
      <c r="AJ161" s="6" t="str">
        <f>IF($A161="","",IF(OR($Q161="Unknown",AND($J161&lt;&gt;"",OR($L161="Unresolved",$R161="Unknown")),AND($K161&lt;&gt;"",$S161="Unknown")),"Yes","No"))</f>
        <v/>
      </c>
      <c r="AK161" s="6" t="str">
        <f>IF($A161="","",IF(OR($A161="",$B161="",$D161="",$E161="",$F161="",$G161="",$H161="",$I161="",$L161="",$N161="",$O161="",$P161="",$Q161="",$R161="",$S161="",$T161=""),"INVALID_REQUIRED_INPUT",IF(OR(AND($B161&lt;&gt;"Active",$B161&lt;&gt;"Superseded"),AND($F161&lt;&gt;"Commercial provider",$F161&lt;&gt;"Discovery intermediary",$F161&lt;&gt;"Reference entity"),AND($G161&lt;&gt;"Resolved",$G161&lt;&gt;"Unresolved"),AND($I161&lt;&gt;"Existing",$I161&lt;&gt;"Planned",$I161&lt;&gt;"Inactive"),AND($L161&lt;&gt;"Resolved",$L161&lt;&gt;"Unresolved",$L161&lt;&gt;"Not applicable"),AND($N161&lt;&gt;"Yes",$N161&lt;&gt;"No",$N161&lt;&gt;"Unknown"),AND($O161&lt;&gt;"Yes",$O161&lt;&gt;"No",$O161&lt;&gt;"Unknown"),AND($P161&lt;&gt;"Yes",$P161&lt;&gt;"No",$P161&lt;&gt;"Unknown"),AND($Q161&lt;&gt;"Yes",$Q161&lt;&gt;"No",$Q161&lt;&gt;"Unknown"),AND($R161&lt;&gt;"Yes",$R161&lt;&gt;"No",$R161&lt;&gt;"Unknown"),AND($S161&lt;&gt;"Yes",$S161&lt;&gt;"No",$S161&lt;&gt;"Unknown",$S161&lt;&gt;"Not applicable"),AND($T161&lt;&gt;"Yes",$T161&lt;&gt;"No"),AND($AA161&lt;&gt;"",$AA161&lt;&gt;"Organic",$AA161&lt;&gt;"Local pack / Maps",$AA161&lt;&gt;"Paid search",$AA161&lt;&gt;"Shopping",$AA161&lt;&gt;"AI answer",$AA161&lt;&gt;"Marketplace",$AA161&lt;&gt;"Directory",$AA161&lt;&gt;"Other")),"UNSUPPORTED_CONTROLLED_VALUE",IF(AND($B161="Active",$I161="Inactive"),"INVALID_SCOPE_COMBINATION",IF($X161="DUPLICATE ACTIVE ASSIGNMENT","INVALID_SCOPE_COMBINATION",IF(AND($L161="Not applicable",$R161&lt;&gt;"No"),"INVALID_SCOPE_COMBINATION",IF(AND($M161="No",$S161&lt;&gt;"Not applicable"),"INVALID_LOCATION_EVIDENCE",IF(AND($M161="Yes",$S161="Not applicable"),"INVALID_LOCATION_EVIDENCE",""))))))))</f>
        <v/>
      </c>
    </row>
    <row r="162" spans="1:37">
      <c r="A162" s="7"/>
      <c r="B162" s="7"/>
      <c r="C162" s="7"/>
      <c r="D162" s="7"/>
      <c r="E162" s="6" t="str">
        <f>IF($A162="","",IFERROR(INDEX('Competitor Register'!$B$2:$B$101,MATCH($D162,'Competitor Register'!$A$2:$A$101,0)),""))</f>
        <v/>
      </c>
      <c r="F162" s="6" t="str">
        <f>IF($A162="","",IFERROR(INDEX('Competitor Register'!$C$2:$C$101,MATCH($D162,'Competitor Register'!$A$2:$A$101,0)),""))</f>
        <v/>
      </c>
      <c r="G162" s="6" t="str">
        <f>IF($A162="","",IFERROR(INDEX('Competitor Register'!$D$2:$D$101,MATCH($D162,'Competitor Register'!$A$2:$A$101,0)),""))</f>
        <v/>
      </c>
      <c r="H162" s="7"/>
      <c r="I162" s="6" t="str">
        <f>IF($A162="","",IFERROR(INDEX('Market Location Map'!$B$2:$B$101,MATCH($H162,'Market Location Map'!$A$2:$A$101,0)),""))</f>
        <v/>
      </c>
      <c r="J162" s="6" t="str">
        <f>IF($A162="","",IFERROR(INDEX('Market Location Map'!$D$2:$D$101,MATCH($H162,'Market Location Map'!$A$2:$A$101,0)),""))</f>
        <v/>
      </c>
      <c r="K162" s="6" t="str">
        <f>IF($A162="","",IFERROR(INDEX('Market Location Map'!$I$2:$I$101,MATCH($H162,'Market Location Map'!$A$2:$A$101,0)),""))</f>
        <v/>
      </c>
      <c r="L162" s="6" t="str">
        <f>IF($A162="","",IFERROR(INDEX('Market Location Map'!$F$2:$F$101,MATCH($H162,'Market Location Map'!$A$2:$A$101,0)),""))</f>
        <v/>
      </c>
      <c r="M162" s="6" t="str">
        <f>IF($A162="","",IF($K162="","No","Yes"))</f>
        <v/>
      </c>
      <c r="N162" s="7"/>
      <c r="O162" s="7"/>
      <c r="P162" s="7"/>
      <c r="Q162" s="7"/>
      <c r="R162" s="7"/>
      <c r="S162" s="7"/>
      <c r="T162" s="7"/>
      <c r="U162" s="6" t="str">
        <f>IF($A162="","",IF($AK162&lt;&gt;"","INVALID INPUT",IF($G162="Unresolved","UNRESOLVED",IF(OR($F162="Discovery intermediary",$F162="Reference entity"),"CONTEXT / REFERENCE ONLY",IF(OR($N162="No",$O162="No"),"EXCLUDED",IF(OR($N162="Unknown",$O162="Unknown"),"UNRESOLVED",IF($P162="No","EXCLUDED",IF($P162="Unknown","UNRESOLVED",IF(AND($AG162&lt;&gt;"",$AH162&lt;&gt;"",$AI162&lt;&gt;""),"ENTERPRISE + MARKET + LOCATION",IF(AND($AG162&lt;&gt;"",$AH162&lt;&gt;""),"ENTERPRISE + MARKET",IF(AND($AG162&lt;&gt;"",$AI162&lt;&gt;""),"ENTERPRISE + LOCATION",IF(AND($AH162&lt;&gt;"",$AI162&lt;&gt;""),"MARKET + LOCATION",IF($AG162&lt;&gt;"","ENTERPRISE",IF($AH162&lt;&gt;"","MARKET",IF($AI162&lt;&gt;"","LOCATION",IF($L162="Unresolved","UNRESOLVED",IF($AJ162="Yes","UNRESOLVED",IF($T162="Yes","CONTEXT / REFERENCE ONLY","EXCLUDED"))))))))))))))))))</f>
        <v/>
      </c>
      <c r="V162" s="6" t="str">
        <f>IF($A162="","",IF($AK162&lt;&gt;"",$AK162,IF($G162="Unresolved","IDENTITY_BOUNDARY_UNRESOLVED",IF(OR($F162="Discovery intermediary",$F162="Reference entity"),"NON_COMMERCIAL_CONTEXT",IF(OR($N162="No",$O162="No"),"NO_COMMERCIAL_SUBSTITUTION",IF(OR($N162="Unknown",$O162="Unknown"),"SUBSTITUTION_EVIDENCE_MISSING",IF($P162="No","SERVICEABILITY_MISMATCH",IF($P162="Unknown","SERVICEABILITY_EVIDENCE_MISSING",IF(AND($U162&lt;&gt;"UNRESOLVED",$U162&lt;&gt;"EXCLUDED",$U162&lt;&gt;"CONTEXT / REFERENCE ONLY",$U162&lt;&gt;"INVALID INPUT",$AJ162="Yes"),"CONFIRMED_LAYER_WITH_OPEN_EVIDENCE",IF(AND($U162&lt;&gt;"UNRESOLVED",$U162&lt;&gt;"EXCLUDED",$U162&lt;&gt;"CONTEXT / REFERENCE ONLY",$U162&lt;&gt;"INVALID INPUT"),"CONFIRMED_LAYER_ASSIGNMENT",IF($L162="Unresolved","MARKET_BOUNDARY_UNRESOLVED",IF($AJ162="Yes","LAYER_EVIDENCE_MISSING",IF($T162="Yes","NO_LAYER_RELEVANCE_CONTEXT","NO_LAYER_RELEVANCE")))))))))))))</f>
        <v/>
      </c>
      <c r="W162" s="6" t="str">
        <f>IF($A162="","",IFERROR(VLOOKUP($V162,'Controlled Vocabulary'!$M$2:$N$18,2,FALSE),"Review the record."))</f>
        <v/>
      </c>
      <c r="X162" s="6" t="str">
        <f>IF($A162="","",IF($AF162="","",IF(COUNTIF($AF$2:$AF$201,$AF162)&gt;1,"DUPLICATE ACTIVE ASSIGNMENT","")))</f>
        <v/>
      </c>
      <c r="Y162" s="7"/>
      <c r="Z162" s="7"/>
      <c r="AA162" s="7"/>
      <c r="AB162" s="7"/>
      <c r="AC162" s="8"/>
      <c r="AD162" s="7"/>
      <c r="AE162" s="7"/>
      <c r="AF162" s="6" t="str">
        <f>IF($A162="","",IF(AND($B162="Active",$D162&lt;&gt;"",$H162&lt;&gt;""),$D162&amp;"|"&amp;$H162,""))</f>
        <v/>
      </c>
      <c r="AG162" s="6" t="str">
        <f>IF($A162="","",IF($Q162="Yes","ENTERPRISE",""))</f>
        <v/>
      </c>
      <c r="AH162" s="6" t="str">
        <f>IF($A162="","",IF(AND($J162&lt;&gt;"",$L162="Resolved",$R162="Yes"),"MARKET",""))</f>
        <v/>
      </c>
      <c r="AI162" s="6" t="str">
        <f>IF($A162="","",IF(AND($K162&lt;&gt;"",$S162="Yes"),"LOCATION",""))</f>
        <v/>
      </c>
      <c r="AJ162" s="6" t="str">
        <f>IF($A162="","",IF(OR($Q162="Unknown",AND($J162&lt;&gt;"",OR($L162="Unresolved",$R162="Unknown")),AND($K162&lt;&gt;"",$S162="Unknown")),"Yes","No"))</f>
        <v/>
      </c>
      <c r="AK162" s="6" t="str">
        <f>IF($A162="","",IF(OR($A162="",$B162="",$D162="",$E162="",$F162="",$G162="",$H162="",$I162="",$L162="",$N162="",$O162="",$P162="",$Q162="",$R162="",$S162="",$T162=""),"INVALID_REQUIRED_INPUT",IF(OR(AND($B162&lt;&gt;"Active",$B162&lt;&gt;"Superseded"),AND($F162&lt;&gt;"Commercial provider",$F162&lt;&gt;"Discovery intermediary",$F162&lt;&gt;"Reference entity"),AND($G162&lt;&gt;"Resolved",$G162&lt;&gt;"Unresolved"),AND($I162&lt;&gt;"Existing",$I162&lt;&gt;"Planned",$I162&lt;&gt;"Inactive"),AND($L162&lt;&gt;"Resolved",$L162&lt;&gt;"Unresolved",$L162&lt;&gt;"Not applicable"),AND($N162&lt;&gt;"Yes",$N162&lt;&gt;"No",$N162&lt;&gt;"Unknown"),AND($O162&lt;&gt;"Yes",$O162&lt;&gt;"No",$O162&lt;&gt;"Unknown"),AND($P162&lt;&gt;"Yes",$P162&lt;&gt;"No",$P162&lt;&gt;"Unknown"),AND($Q162&lt;&gt;"Yes",$Q162&lt;&gt;"No",$Q162&lt;&gt;"Unknown"),AND($R162&lt;&gt;"Yes",$R162&lt;&gt;"No",$R162&lt;&gt;"Unknown"),AND($S162&lt;&gt;"Yes",$S162&lt;&gt;"No",$S162&lt;&gt;"Unknown",$S162&lt;&gt;"Not applicable"),AND($T162&lt;&gt;"Yes",$T162&lt;&gt;"No"),AND($AA162&lt;&gt;"",$AA162&lt;&gt;"Organic",$AA162&lt;&gt;"Local pack / Maps",$AA162&lt;&gt;"Paid search",$AA162&lt;&gt;"Shopping",$AA162&lt;&gt;"AI answer",$AA162&lt;&gt;"Marketplace",$AA162&lt;&gt;"Directory",$AA162&lt;&gt;"Other")),"UNSUPPORTED_CONTROLLED_VALUE",IF(AND($B162="Active",$I162="Inactive"),"INVALID_SCOPE_COMBINATION",IF($X162="DUPLICATE ACTIVE ASSIGNMENT","INVALID_SCOPE_COMBINATION",IF(AND($L162="Not applicable",$R162&lt;&gt;"No"),"INVALID_SCOPE_COMBINATION",IF(AND($M162="No",$S162&lt;&gt;"Not applicable"),"INVALID_LOCATION_EVIDENCE",IF(AND($M162="Yes",$S162="Not applicable"),"INVALID_LOCATION_EVIDENCE",""))))))))</f>
        <v/>
      </c>
    </row>
    <row r="163" spans="1:37">
      <c r="A163" s="7"/>
      <c r="B163" s="7"/>
      <c r="C163" s="7"/>
      <c r="D163" s="7"/>
      <c r="E163" s="6" t="str">
        <f>IF($A163="","",IFERROR(INDEX('Competitor Register'!$B$2:$B$101,MATCH($D163,'Competitor Register'!$A$2:$A$101,0)),""))</f>
        <v/>
      </c>
      <c r="F163" s="6" t="str">
        <f>IF($A163="","",IFERROR(INDEX('Competitor Register'!$C$2:$C$101,MATCH($D163,'Competitor Register'!$A$2:$A$101,0)),""))</f>
        <v/>
      </c>
      <c r="G163" s="6" t="str">
        <f>IF($A163="","",IFERROR(INDEX('Competitor Register'!$D$2:$D$101,MATCH($D163,'Competitor Register'!$A$2:$A$101,0)),""))</f>
        <v/>
      </c>
      <c r="H163" s="7"/>
      <c r="I163" s="6" t="str">
        <f>IF($A163="","",IFERROR(INDEX('Market Location Map'!$B$2:$B$101,MATCH($H163,'Market Location Map'!$A$2:$A$101,0)),""))</f>
        <v/>
      </c>
      <c r="J163" s="6" t="str">
        <f>IF($A163="","",IFERROR(INDEX('Market Location Map'!$D$2:$D$101,MATCH($H163,'Market Location Map'!$A$2:$A$101,0)),""))</f>
        <v/>
      </c>
      <c r="K163" s="6" t="str">
        <f>IF($A163="","",IFERROR(INDEX('Market Location Map'!$I$2:$I$101,MATCH($H163,'Market Location Map'!$A$2:$A$101,0)),""))</f>
        <v/>
      </c>
      <c r="L163" s="6" t="str">
        <f>IF($A163="","",IFERROR(INDEX('Market Location Map'!$F$2:$F$101,MATCH($H163,'Market Location Map'!$A$2:$A$101,0)),""))</f>
        <v/>
      </c>
      <c r="M163" s="6" t="str">
        <f>IF($A163="","",IF($K163="","No","Yes"))</f>
        <v/>
      </c>
      <c r="N163" s="7"/>
      <c r="O163" s="7"/>
      <c r="P163" s="7"/>
      <c r="Q163" s="7"/>
      <c r="R163" s="7"/>
      <c r="S163" s="7"/>
      <c r="T163" s="7"/>
      <c r="U163" s="6" t="str">
        <f>IF($A163="","",IF($AK163&lt;&gt;"","INVALID INPUT",IF($G163="Unresolved","UNRESOLVED",IF(OR($F163="Discovery intermediary",$F163="Reference entity"),"CONTEXT / REFERENCE ONLY",IF(OR($N163="No",$O163="No"),"EXCLUDED",IF(OR($N163="Unknown",$O163="Unknown"),"UNRESOLVED",IF($P163="No","EXCLUDED",IF($P163="Unknown","UNRESOLVED",IF(AND($AG163&lt;&gt;"",$AH163&lt;&gt;"",$AI163&lt;&gt;""),"ENTERPRISE + MARKET + LOCATION",IF(AND($AG163&lt;&gt;"",$AH163&lt;&gt;""),"ENTERPRISE + MARKET",IF(AND($AG163&lt;&gt;"",$AI163&lt;&gt;""),"ENTERPRISE + LOCATION",IF(AND($AH163&lt;&gt;"",$AI163&lt;&gt;""),"MARKET + LOCATION",IF($AG163&lt;&gt;"","ENTERPRISE",IF($AH163&lt;&gt;"","MARKET",IF($AI163&lt;&gt;"","LOCATION",IF($L163="Unresolved","UNRESOLVED",IF($AJ163="Yes","UNRESOLVED",IF($T163="Yes","CONTEXT / REFERENCE ONLY","EXCLUDED"))))))))))))))))))</f>
        <v/>
      </c>
      <c r="V163" s="6" t="str">
        <f>IF($A163="","",IF($AK163&lt;&gt;"",$AK163,IF($G163="Unresolved","IDENTITY_BOUNDARY_UNRESOLVED",IF(OR($F163="Discovery intermediary",$F163="Reference entity"),"NON_COMMERCIAL_CONTEXT",IF(OR($N163="No",$O163="No"),"NO_COMMERCIAL_SUBSTITUTION",IF(OR($N163="Unknown",$O163="Unknown"),"SUBSTITUTION_EVIDENCE_MISSING",IF($P163="No","SERVICEABILITY_MISMATCH",IF($P163="Unknown","SERVICEABILITY_EVIDENCE_MISSING",IF(AND($U163&lt;&gt;"UNRESOLVED",$U163&lt;&gt;"EXCLUDED",$U163&lt;&gt;"CONTEXT / REFERENCE ONLY",$U163&lt;&gt;"INVALID INPUT",$AJ163="Yes"),"CONFIRMED_LAYER_WITH_OPEN_EVIDENCE",IF(AND($U163&lt;&gt;"UNRESOLVED",$U163&lt;&gt;"EXCLUDED",$U163&lt;&gt;"CONTEXT / REFERENCE ONLY",$U163&lt;&gt;"INVALID INPUT"),"CONFIRMED_LAYER_ASSIGNMENT",IF($L163="Unresolved","MARKET_BOUNDARY_UNRESOLVED",IF($AJ163="Yes","LAYER_EVIDENCE_MISSING",IF($T163="Yes","NO_LAYER_RELEVANCE_CONTEXT","NO_LAYER_RELEVANCE")))))))))))))</f>
        <v/>
      </c>
      <c r="W163" s="6" t="str">
        <f>IF($A163="","",IFERROR(VLOOKUP($V163,'Controlled Vocabulary'!$M$2:$N$18,2,FALSE),"Review the record."))</f>
        <v/>
      </c>
      <c r="X163" s="6" t="str">
        <f>IF($A163="","",IF($AF163="","",IF(COUNTIF($AF$2:$AF$201,$AF163)&gt;1,"DUPLICATE ACTIVE ASSIGNMENT","")))</f>
        <v/>
      </c>
      <c r="Y163" s="7"/>
      <c r="Z163" s="7"/>
      <c r="AA163" s="7"/>
      <c r="AB163" s="7"/>
      <c r="AC163" s="8"/>
      <c r="AD163" s="7"/>
      <c r="AE163" s="7"/>
      <c r="AF163" s="6" t="str">
        <f>IF($A163="","",IF(AND($B163="Active",$D163&lt;&gt;"",$H163&lt;&gt;""),$D163&amp;"|"&amp;$H163,""))</f>
        <v/>
      </c>
      <c r="AG163" s="6" t="str">
        <f>IF($A163="","",IF($Q163="Yes","ENTERPRISE",""))</f>
        <v/>
      </c>
      <c r="AH163" s="6" t="str">
        <f>IF($A163="","",IF(AND($J163&lt;&gt;"",$L163="Resolved",$R163="Yes"),"MARKET",""))</f>
        <v/>
      </c>
      <c r="AI163" s="6" t="str">
        <f>IF($A163="","",IF(AND($K163&lt;&gt;"",$S163="Yes"),"LOCATION",""))</f>
        <v/>
      </c>
      <c r="AJ163" s="6" t="str">
        <f>IF($A163="","",IF(OR($Q163="Unknown",AND($J163&lt;&gt;"",OR($L163="Unresolved",$R163="Unknown")),AND($K163&lt;&gt;"",$S163="Unknown")),"Yes","No"))</f>
        <v/>
      </c>
      <c r="AK163" s="6" t="str">
        <f>IF($A163="","",IF(OR($A163="",$B163="",$D163="",$E163="",$F163="",$G163="",$H163="",$I163="",$L163="",$N163="",$O163="",$P163="",$Q163="",$R163="",$S163="",$T163=""),"INVALID_REQUIRED_INPUT",IF(OR(AND($B163&lt;&gt;"Active",$B163&lt;&gt;"Superseded"),AND($F163&lt;&gt;"Commercial provider",$F163&lt;&gt;"Discovery intermediary",$F163&lt;&gt;"Reference entity"),AND($G163&lt;&gt;"Resolved",$G163&lt;&gt;"Unresolved"),AND($I163&lt;&gt;"Existing",$I163&lt;&gt;"Planned",$I163&lt;&gt;"Inactive"),AND($L163&lt;&gt;"Resolved",$L163&lt;&gt;"Unresolved",$L163&lt;&gt;"Not applicable"),AND($N163&lt;&gt;"Yes",$N163&lt;&gt;"No",$N163&lt;&gt;"Unknown"),AND($O163&lt;&gt;"Yes",$O163&lt;&gt;"No",$O163&lt;&gt;"Unknown"),AND($P163&lt;&gt;"Yes",$P163&lt;&gt;"No",$P163&lt;&gt;"Unknown"),AND($Q163&lt;&gt;"Yes",$Q163&lt;&gt;"No",$Q163&lt;&gt;"Unknown"),AND($R163&lt;&gt;"Yes",$R163&lt;&gt;"No",$R163&lt;&gt;"Unknown"),AND($S163&lt;&gt;"Yes",$S163&lt;&gt;"No",$S163&lt;&gt;"Unknown",$S163&lt;&gt;"Not applicable"),AND($T163&lt;&gt;"Yes",$T163&lt;&gt;"No"),AND($AA163&lt;&gt;"",$AA163&lt;&gt;"Organic",$AA163&lt;&gt;"Local pack / Maps",$AA163&lt;&gt;"Paid search",$AA163&lt;&gt;"Shopping",$AA163&lt;&gt;"AI answer",$AA163&lt;&gt;"Marketplace",$AA163&lt;&gt;"Directory",$AA163&lt;&gt;"Other")),"UNSUPPORTED_CONTROLLED_VALUE",IF(AND($B163="Active",$I163="Inactive"),"INVALID_SCOPE_COMBINATION",IF($X163="DUPLICATE ACTIVE ASSIGNMENT","INVALID_SCOPE_COMBINATION",IF(AND($L163="Not applicable",$R163&lt;&gt;"No"),"INVALID_SCOPE_COMBINATION",IF(AND($M163="No",$S163&lt;&gt;"Not applicable"),"INVALID_LOCATION_EVIDENCE",IF(AND($M163="Yes",$S163="Not applicable"),"INVALID_LOCATION_EVIDENCE",""))))))))</f>
        <v/>
      </c>
    </row>
    <row r="164" spans="1:37">
      <c r="A164" s="7"/>
      <c r="B164" s="7"/>
      <c r="C164" s="7"/>
      <c r="D164" s="7"/>
      <c r="E164" s="6" t="str">
        <f>IF($A164="","",IFERROR(INDEX('Competitor Register'!$B$2:$B$101,MATCH($D164,'Competitor Register'!$A$2:$A$101,0)),""))</f>
        <v/>
      </c>
      <c r="F164" s="6" t="str">
        <f>IF($A164="","",IFERROR(INDEX('Competitor Register'!$C$2:$C$101,MATCH($D164,'Competitor Register'!$A$2:$A$101,0)),""))</f>
        <v/>
      </c>
      <c r="G164" s="6" t="str">
        <f>IF($A164="","",IFERROR(INDEX('Competitor Register'!$D$2:$D$101,MATCH($D164,'Competitor Register'!$A$2:$A$101,0)),""))</f>
        <v/>
      </c>
      <c r="H164" s="7"/>
      <c r="I164" s="6" t="str">
        <f>IF($A164="","",IFERROR(INDEX('Market Location Map'!$B$2:$B$101,MATCH($H164,'Market Location Map'!$A$2:$A$101,0)),""))</f>
        <v/>
      </c>
      <c r="J164" s="6" t="str">
        <f>IF($A164="","",IFERROR(INDEX('Market Location Map'!$D$2:$D$101,MATCH($H164,'Market Location Map'!$A$2:$A$101,0)),""))</f>
        <v/>
      </c>
      <c r="K164" s="6" t="str">
        <f>IF($A164="","",IFERROR(INDEX('Market Location Map'!$I$2:$I$101,MATCH($H164,'Market Location Map'!$A$2:$A$101,0)),""))</f>
        <v/>
      </c>
      <c r="L164" s="6" t="str">
        <f>IF($A164="","",IFERROR(INDEX('Market Location Map'!$F$2:$F$101,MATCH($H164,'Market Location Map'!$A$2:$A$101,0)),""))</f>
        <v/>
      </c>
      <c r="M164" s="6" t="str">
        <f>IF($A164="","",IF($K164="","No","Yes"))</f>
        <v/>
      </c>
      <c r="N164" s="7"/>
      <c r="O164" s="7"/>
      <c r="P164" s="7"/>
      <c r="Q164" s="7"/>
      <c r="R164" s="7"/>
      <c r="S164" s="7"/>
      <c r="T164" s="7"/>
      <c r="U164" s="6" t="str">
        <f>IF($A164="","",IF($AK164&lt;&gt;"","INVALID INPUT",IF($G164="Unresolved","UNRESOLVED",IF(OR($F164="Discovery intermediary",$F164="Reference entity"),"CONTEXT / REFERENCE ONLY",IF(OR($N164="No",$O164="No"),"EXCLUDED",IF(OR($N164="Unknown",$O164="Unknown"),"UNRESOLVED",IF($P164="No","EXCLUDED",IF($P164="Unknown","UNRESOLVED",IF(AND($AG164&lt;&gt;"",$AH164&lt;&gt;"",$AI164&lt;&gt;""),"ENTERPRISE + MARKET + LOCATION",IF(AND($AG164&lt;&gt;"",$AH164&lt;&gt;""),"ENTERPRISE + MARKET",IF(AND($AG164&lt;&gt;"",$AI164&lt;&gt;""),"ENTERPRISE + LOCATION",IF(AND($AH164&lt;&gt;"",$AI164&lt;&gt;""),"MARKET + LOCATION",IF($AG164&lt;&gt;"","ENTERPRISE",IF($AH164&lt;&gt;"","MARKET",IF($AI164&lt;&gt;"","LOCATION",IF($L164="Unresolved","UNRESOLVED",IF($AJ164="Yes","UNRESOLVED",IF($T164="Yes","CONTEXT / REFERENCE ONLY","EXCLUDED"))))))))))))))))))</f>
        <v/>
      </c>
      <c r="V164" s="6" t="str">
        <f>IF($A164="","",IF($AK164&lt;&gt;"",$AK164,IF($G164="Unresolved","IDENTITY_BOUNDARY_UNRESOLVED",IF(OR($F164="Discovery intermediary",$F164="Reference entity"),"NON_COMMERCIAL_CONTEXT",IF(OR($N164="No",$O164="No"),"NO_COMMERCIAL_SUBSTITUTION",IF(OR($N164="Unknown",$O164="Unknown"),"SUBSTITUTION_EVIDENCE_MISSING",IF($P164="No","SERVICEABILITY_MISMATCH",IF($P164="Unknown","SERVICEABILITY_EVIDENCE_MISSING",IF(AND($U164&lt;&gt;"UNRESOLVED",$U164&lt;&gt;"EXCLUDED",$U164&lt;&gt;"CONTEXT / REFERENCE ONLY",$U164&lt;&gt;"INVALID INPUT",$AJ164="Yes"),"CONFIRMED_LAYER_WITH_OPEN_EVIDENCE",IF(AND($U164&lt;&gt;"UNRESOLVED",$U164&lt;&gt;"EXCLUDED",$U164&lt;&gt;"CONTEXT / REFERENCE ONLY",$U164&lt;&gt;"INVALID INPUT"),"CONFIRMED_LAYER_ASSIGNMENT",IF($L164="Unresolved","MARKET_BOUNDARY_UNRESOLVED",IF($AJ164="Yes","LAYER_EVIDENCE_MISSING",IF($T164="Yes","NO_LAYER_RELEVANCE_CONTEXT","NO_LAYER_RELEVANCE")))))))))))))</f>
        <v/>
      </c>
      <c r="W164" s="6" t="str">
        <f>IF($A164="","",IFERROR(VLOOKUP($V164,'Controlled Vocabulary'!$M$2:$N$18,2,FALSE),"Review the record."))</f>
        <v/>
      </c>
      <c r="X164" s="6" t="str">
        <f>IF($A164="","",IF($AF164="","",IF(COUNTIF($AF$2:$AF$201,$AF164)&gt;1,"DUPLICATE ACTIVE ASSIGNMENT","")))</f>
        <v/>
      </c>
      <c r="Y164" s="7"/>
      <c r="Z164" s="7"/>
      <c r="AA164" s="7"/>
      <c r="AB164" s="7"/>
      <c r="AC164" s="8"/>
      <c r="AD164" s="7"/>
      <c r="AE164" s="7"/>
      <c r="AF164" s="6" t="str">
        <f>IF($A164="","",IF(AND($B164="Active",$D164&lt;&gt;"",$H164&lt;&gt;""),$D164&amp;"|"&amp;$H164,""))</f>
        <v/>
      </c>
      <c r="AG164" s="6" t="str">
        <f>IF($A164="","",IF($Q164="Yes","ENTERPRISE",""))</f>
        <v/>
      </c>
      <c r="AH164" s="6" t="str">
        <f>IF($A164="","",IF(AND($J164&lt;&gt;"",$L164="Resolved",$R164="Yes"),"MARKET",""))</f>
        <v/>
      </c>
      <c r="AI164" s="6" t="str">
        <f>IF($A164="","",IF(AND($K164&lt;&gt;"",$S164="Yes"),"LOCATION",""))</f>
        <v/>
      </c>
      <c r="AJ164" s="6" t="str">
        <f>IF($A164="","",IF(OR($Q164="Unknown",AND($J164&lt;&gt;"",OR($L164="Unresolved",$R164="Unknown")),AND($K164&lt;&gt;"",$S164="Unknown")),"Yes","No"))</f>
        <v/>
      </c>
      <c r="AK164" s="6" t="str">
        <f>IF($A164="","",IF(OR($A164="",$B164="",$D164="",$E164="",$F164="",$G164="",$H164="",$I164="",$L164="",$N164="",$O164="",$P164="",$Q164="",$R164="",$S164="",$T164=""),"INVALID_REQUIRED_INPUT",IF(OR(AND($B164&lt;&gt;"Active",$B164&lt;&gt;"Superseded"),AND($F164&lt;&gt;"Commercial provider",$F164&lt;&gt;"Discovery intermediary",$F164&lt;&gt;"Reference entity"),AND($G164&lt;&gt;"Resolved",$G164&lt;&gt;"Unresolved"),AND($I164&lt;&gt;"Existing",$I164&lt;&gt;"Planned",$I164&lt;&gt;"Inactive"),AND($L164&lt;&gt;"Resolved",$L164&lt;&gt;"Unresolved",$L164&lt;&gt;"Not applicable"),AND($N164&lt;&gt;"Yes",$N164&lt;&gt;"No",$N164&lt;&gt;"Unknown"),AND($O164&lt;&gt;"Yes",$O164&lt;&gt;"No",$O164&lt;&gt;"Unknown"),AND($P164&lt;&gt;"Yes",$P164&lt;&gt;"No",$P164&lt;&gt;"Unknown"),AND($Q164&lt;&gt;"Yes",$Q164&lt;&gt;"No",$Q164&lt;&gt;"Unknown"),AND($R164&lt;&gt;"Yes",$R164&lt;&gt;"No",$R164&lt;&gt;"Unknown"),AND($S164&lt;&gt;"Yes",$S164&lt;&gt;"No",$S164&lt;&gt;"Unknown",$S164&lt;&gt;"Not applicable"),AND($T164&lt;&gt;"Yes",$T164&lt;&gt;"No"),AND($AA164&lt;&gt;"",$AA164&lt;&gt;"Organic",$AA164&lt;&gt;"Local pack / Maps",$AA164&lt;&gt;"Paid search",$AA164&lt;&gt;"Shopping",$AA164&lt;&gt;"AI answer",$AA164&lt;&gt;"Marketplace",$AA164&lt;&gt;"Directory",$AA164&lt;&gt;"Other")),"UNSUPPORTED_CONTROLLED_VALUE",IF(AND($B164="Active",$I164="Inactive"),"INVALID_SCOPE_COMBINATION",IF($X164="DUPLICATE ACTIVE ASSIGNMENT","INVALID_SCOPE_COMBINATION",IF(AND($L164="Not applicable",$R164&lt;&gt;"No"),"INVALID_SCOPE_COMBINATION",IF(AND($M164="No",$S164&lt;&gt;"Not applicable"),"INVALID_LOCATION_EVIDENCE",IF(AND($M164="Yes",$S164="Not applicable"),"INVALID_LOCATION_EVIDENCE",""))))))))</f>
        <v/>
      </c>
    </row>
    <row r="165" spans="1:37">
      <c r="A165" s="7"/>
      <c r="B165" s="7"/>
      <c r="C165" s="7"/>
      <c r="D165" s="7"/>
      <c r="E165" s="6" t="str">
        <f>IF($A165="","",IFERROR(INDEX('Competitor Register'!$B$2:$B$101,MATCH($D165,'Competitor Register'!$A$2:$A$101,0)),""))</f>
        <v/>
      </c>
      <c r="F165" s="6" t="str">
        <f>IF($A165="","",IFERROR(INDEX('Competitor Register'!$C$2:$C$101,MATCH($D165,'Competitor Register'!$A$2:$A$101,0)),""))</f>
        <v/>
      </c>
      <c r="G165" s="6" t="str">
        <f>IF($A165="","",IFERROR(INDEX('Competitor Register'!$D$2:$D$101,MATCH($D165,'Competitor Register'!$A$2:$A$101,0)),""))</f>
        <v/>
      </c>
      <c r="H165" s="7"/>
      <c r="I165" s="6" t="str">
        <f>IF($A165="","",IFERROR(INDEX('Market Location Map'!$B$2:$B$101,MATCH($H165,'Market Location Map'!$A$2:$A$101,0)),""))</f>
        <v/>
      </c>
      <c r="J165" s="6" t="str">
        <f>IF($A165="","",IFERROR(INDEX('Market Location Map'!$D$2:$D$101,MATCH($H165,'Market Location Map'!$A$2:$A$101,0)),""))</f>
        <v/>
      </c>
      <c r="K165" s="6" t="str">
        <f>IF($A165="","",IFERROR(INDEX('Market Location Map'!$I$2:$I$101,MATCH($H165,'Market Location Map'!$A$2:$A$101,0)),""))</f>
        <v/>
      </c>
      <c r="L165" s="6" t="str">
        <f>IF($A165="","",IFERROR(INDEX('Market Location Map'!$F$2:$F$101,MATCH($H165,'Market Location Map'!$A$2:$A$101,0)),""))</f>
        <v/>
      </c>
      <c r="M165" s="6" t="str">
        <f>IF($A165="","",IF($K165="","No","Yes"))</f>
        <v/>
      </c>
      <c r="N165" s="7"/>
      <c r="O165" s="7"/>
      <c r="P165" s="7"/>
      <c r="Q165" s="7"/>
      <c r="R165" s="7"/>
      <c r="S165" s="7"/>
      <c r="T165" s="7"/>
      <c r="U165" s="6" t="str">
        <f>IF($A165="","",IF($AK165&lt;&gt;"","INVALID INPUT",IF($G165="Unresolved","UNRESOLVED",IF(OR($F165="Discovery intermediary",$F165="Reference entity"),"CONTEXT / REFERENCE ONLY",IF(OR($N165="No",$O165="No"),"EXCLUDED",IF(OR($N165="Unknown",$O165="Unknown"),"UNRESOLVED",IF($P165="No","EXCLUDED",IF($P165="Unknown","UNRESOLVED",IF(AND($AG165&lt;&gt;"",$AH165&lt;&gt;"",$AI165&lt;&gt;""),"ENTERPRISE + MARKET + LOCATION",IF(AND($AG165&lt;&gt;"",$AH165&lt;&gt;""),"ENTERPRISE + MARKET",IF(AND($AG165&lt;&gt;"",$AI165&lt;&gt;""),"ENTERPRISE + LOCATION",IF(AND($AH165&lt;&gt;"",$AI165&lt;&gt;""),"MARKET + LOCATION",IF($AG165&lt;&gt;"","ENTERPRISE",IF($AH165&lt;&gt;"","MARKET",IF($AI165&lt;&gt;"","LOCATION",IF($L165="Unresolved","UNRESOLVED",IF($AJ165="Yes","UNRESOLVED",IF($T165="Yes","CONTEXT / REFERENCE ONLY","EXCLUDED"))))))))))))))))))</f>
        <v/>
      </c>
      <c r="V165" s="6" t="str">
        <f>IF($A165="","",IF($AK165&lt;&gt;"",$AK165,IF($G165="Unresolved","IDENTITY_BOUNDARY_UNRESOLVED",IF(OR($F165="Discovery intermediary",$F165="Reference entity"),"NON_COMMERCIAL_CONTEXT",IF(OR($N165="No",$O165="No"),"NO_COMMERCIAL_SUBSTITUTION",IF(OR($N165="Unknown",$O165="Unknown"),"SUBSTITUTION_EVIDENCE_MISSING",IF($P165="No","SERVICEABILITY_MISMATCH",IF($P165="Unknown","SERVICEABILITY_EVIDENCE_MISSING",IF(AND($U165&lt;&gt;"UNRESOLVED",$U165&lt;&gt;"EXCLUDED",$U165&lt;&gt;"CONTEXT / REFERENCE ONLY",$U165&lt;&gt;"INVALID INPUT",$AJ165="Yes"),"CONFIRMED_LAYER_WITH_OPEN_EVIDENCE",IF(AND($U165&lt;&gt;"UNRESOLVED",$U165&lt;&gt;"EXCLUDED",$U165&lt;&gt;"CONTEXT / REFERENCE ONLY",$U165&lt;&gt;"INVALID INPUT"),"CONFIRMED_LAYER_ASSIGNMENT",IF($L165="Unresolved","MARKET_BOUNDARY_UNRESOLVED",IF($AJ165="Yes","LAYER_EVIDENCE_MISSING",IF($T165="Yes","NO_LAYER_RELEVANCE_CONTEXT","NO_LAYER_RELEVANCE")))))))))))))</f>
        <v/>
      </c>
      <c r="W165" s="6" t="str">
        <f>IF($A165="","",IFERROR(VLOOKUP($V165,'Controlled Vocabulary'!$M$2:$N$18,2,FALSE),"Review the record."))</f>
        <v/>
      </c>
      <c r="X165" s="6" t="str">
        <f>IF($A165="","",IF($AF165="","",IF(COUNTIF($AF$2:$AF$201,$AF165)&gt;1,"DUPLICATE ACTIVE ASSIGNMENT","")))</f>
        <v/>
      </c>
      <c r="Y165" s="7"/>
      <c r="Z165" s="7"/>
      <c r="AA165" s="7"/>
      <c r="AB165" s="7"/>
      <c r="AC165" s="8"/>
      <c r="AD165" s="7"/>
      <c r="AE165" s="7"/>
      <c r="AF165" s="6" t="str">
        <f>IF($A165="","",IF(AND($B165="Active",$D165&lt;&gt;"",$H165&lt;&gt;""),$D165&amp;"|"&amp;$H165,""))</f>
        <v/>
      </c>
      <c r="AG165" s="6" t="str">
        <f>IF($A165="","",IF($Q165="Yes","ENTERPRISE",""))</f>
        <v/>
      </c>
      <c r="AH165" s="6" t="str">
        <f>IF($A165="","",IF(AND($J165&lt;&gt;"",$L165="Resolved",$R165="Yes"),"MARKET",""))</f>
        <v/>
      </c>
      <c r="AI165" s="6" t="str">
        <f>IF($A165="","",IF(AND($K165&lt;&gt;"",$S165="Yes"),"LOCATION",""))</f>
        <v/>
      </c>
      <c r="AJ165" s="6" t="str">
        <f>IF($A165="","",IF(OR($Q165="Unknown",AND($J165&lt;&gt;"",OR($L165="Unresolved",$R165="Unknown")),AND($K165&lt;&gt;"",$S165="Unknown")),"Yes","No"))</f>
        <v/>
      </c>
      <c r="AK165" s="6" t="str">
        <f>IF($A165="","",IF(OR($A165="",$B165="",$D165="",$E165="",$F165="",$G165="",$H165="",$I165="",$L165="",$N165="",$O165="",$P165="",$Q165="",$R165="",$S165="",$T165=""),"INVALID_REQUIRED_INPUT",IF(OR(AND($B165&lt;&gt;"Active",$B165&lt;&gt;"Superseded"),AND($F165&lt;&gt;"Commercial provider",$F165&lt;&gt;"Discovery intermediary",$F165&lt;&gt;"Reference entity"),AND($G165&lt;&gt;"Resolved",$G165&lt;&gt;"Unresolved"),AND($I165&lt;&gt;"Existing",$I165&lt;&gt;"Planned",$I165&lt;&gt;"Inactive"),AND($L165&lt;&gt;"Resolved",$L165&lt;&gt;"Unresolved",$L165&lt;&gt;"Not applicable"),AND($N165&lt;&gt;"Yes",$N165&lt;&gt;"No",$N165&lt;&gt;"Unknown"),AND($O165&lt;&gt;"Yes",$O165&lt;&gt;"No",$O165&lt;&gt;"Unknown"),AND($P165&lt;&gt;"Yes",$P165&lt;&gt;"No",$P165&lt;&gt;"Unknown"),AND($Q165&lt;&gt;"Yes",$Q165&lt;&gt;"No",$Q165&lt;&gt;"Unknown"),AND($R165&lt;&gt;"Yes",$R165&lt;&gt;"No",$R165&lt;&gt;"Unknown"),AND($S165&lt;&gt;"Yes",$S165&lt;&gt;"No",$S165&lt;&gt;"Unknown",$S165&lt;&gt;"Not applicable"),AND($T165&lt;&gt;"Yes",$T165&lt;&gt;"No"),AND($AA165&lt;&gt;"",$AA165&lt;&gt;"Organic",$AA165&lt;&gt;"Local pack / Maps",$AA165&lt;&gt;"Paid search",$AA165&lt;&gt;"Shopping",$AA165&lt;&gt;"AI answer",$AA165&lt;&gt;"Marketplace",$AA165&lt;&gt;"Directory",$AA165&lt;&gt;"Other")),"UNSUPPORTED_CONTROLLED_VALUE",IF(AND($B165="Active",$I165="Inactive"),"INVALID_SCOPE_COMBINATION",IF($X165="DUPLICATE ACTIVE ASSIGNMENT","INVALID_SCOPE_COMBINATION",IF(AND($L165="Not applicable",$R165&lt;&gt;"No"),"INVALID_SCOPE_COMBINATION",IF(AND($M165="No",$S165&lt;&gt;"Not applicable"),"INVALID_LOCATION_EVIDENCE",IF(AND($M165="Yes",$S165="Not applicable"),"INVALID_LOCATION_EVIDENCE",""))))))))</f>
        <v/>
      </c>
    </row>
    <row r="166" spans="1:37">
      <c r="A166" s="7"/>
      <c r="B166" s="7"/>
      <c r="C166" s="7"/>
      <c r="D166" s="7"/>
      <c r="E166" s="6" t="str">
        <f>IF($A166="","",IFERROR(INDEX('Competitor Register'!$B$2:$B$101,MATCH($D166,'Competitor Register'!$A$2:$A$101,0)),""))</f>
        <v/>
      </c>
      <c r="F166" s="6" t="str">
        <f>IF($A166="","",IFERROR(INDEX('Competitor Register'!$C$2:$C$101,MATCH($D166,'Competitor Register'!$A$2:$A$101,0)),""))</f>
        <v/>
      </c>
      <c r="G166" s="6" t="str">
        <f>IF($A166="","",IFERROR(INDEX('Competitor Register'!$D$2:$D$101,MATCH($D166,'Competitor Register'!$A$2:$A$101,0)),""))</f>
        <v/>
      </c>
      <c r="H166" s="7"/>
      <c r="I166" s="6" t="str">
        <f>IF($A166="","",IFERROR(INDEX('Market Location Map'!$B$2:$B$101,MATCH($H166,'Market Location Map'!$A$2:$A$101,0)),""))</f>
        <v/>
      </c>
      <c r="J166" s="6" t="str">
        <f>IF($A166="","",IFERROR(INDEX('Market Location Map'!$D$2:$D$101,MATCH($H166,'Market Location Map'!$A$2:$A$101,0)),""))</f>
        <v/>
      </c>
      <c r="K166" s="6" t="str">
        <f>IF($A166="","",IFERROR(INDEX('Market Location Map'!$I$2:$I$101,MATCH($H166,'Market Location Map'!$A$2:$A$101,0)),""))</f>
        <v/>
      </c>
      <c r="L166" s="6" t="str">
        <f>IF($A166="","",IFERROR(INDEX('Market Location Map'!$F$2:$F$101,MATCH($H166,'Market Location Map'!$A$2:$A$101,0)),""))</f>
        <v/>
      </c>
      <c r="M166" s="6" t="str">
        <f>IF($A166="","",IF($K166="","No","Yes"))</f>
        <v/>
      </c>
      <c r="N166" s="7"/>
      <c r="O166" s="7"/>
      <c r="P166" s="7"/>
      <c r="Q166" s="7"/>
      <c r="R166" s="7"/>
      <c r="S166" s="7"/>
      <c r="T166" s="7"/>
      <c r="U166" s="6" t="str">
        <f>IF($A166="","",IF($AK166&lt;&gt;"","INVALID INPUT",IF($G166="Unresolved","UNRESOLVED",IF(OR($F166="Discovery intermediary",$F166="Reference entity"),"CONTEXT / REFERENCE ONLY",IF(OR($N166="No",$O166="No"),"EXCLUDED",IF(OR($N166="Unknown",$O166="Unknown"),"UNRESOLVED",IF($P166="No","EXCLUDED",IF($P166="Unknown","UNRESOLVED",IF(AND($AG166&lt;&gt;"",$AH166&lt;&gt;"",$AI166&lt;&gt;""),"ENTERPRISE + MARKET + LOCATION",IF(AND($AG166&lt;&gt;"",$AH166&lt;&gt;""),"ENTERPRISE + MARKET",IF(AND($AG166&lt;&gt;"",$AI166&lt;&gt;""),"ENTERPRISE + LOCATION",IF(AND($AH166&lt;&gt;"",$AI166&lt;&gt;""),"MARKET + LOCATION",IF($AG166&lt;&gt;"","ENTERPRISE",IF($AH166&lt;&gt;"","MARKET",IF($AI166&lt;&gt;"","LOCATION",IF($L166="Unresolved","UNRESOLVED",IF($AJ166="Yes","UNRESOLVED",IF($T166="Yes","CONTEXT / REFERENCE ONLY","EXCLUDED"))))))))))))))))))</f>
        <v/>
      </c>
      <c r="V166" s="6" t="str">
        <f>IF($A166="","",IF($AK166&lt;&gt;"",$AK166,IF($G166="Unresolved","IDENTITY_BOUNDARY_UNRESOLVED",IF(OR($F166="Discovery intermediary",$F166="Reference entity"),"NON_COMMERCIAL_CONTEXT",IF(OR($N166="No",$O166="No"),"NO_COMMERCIAL_SUBSTITUTION",IF(OR($N166="Unknown",$O166="Unknown"),"SUBSTITUTION_EVIDENCE_MISSING",IF($P166="No","SERVICEABILITY_MISMATCH",IF($P166="Unknown","SERVICEABILITY_EVIDENCE_MISSING",IF(AND($U166&lt;&gt;"UNRESOLVED",$U166&lt;&gt;"EXCLUDED",$U166&lt;&gt;"CONTEXT / REFERENCE ONLY",$U166&lt;&gt;"INVALID INPUT",$AJ166="Yes"),"CONFIRMED_LAYER_WITH_OPEN_EVIDENCE",IF(AND($U166&lt;&gt;"UNRESOLVED",$U166&lt;&gt;"EXCLUDED",$U166&lt;&gt;"CONTEXT / REFERENCE ONLY",$U166&lt;&gt;"INVALID INPUT"),"CONFIRMED_LAYER_ASSIGNMENT",IF($L166="Unresolved","MARKET_BOUNDARY_UNRESOLVED",IF($AJ166="Yes","LAYER_EVIDENCE_MISSING",IF($T166="Yes","NO_LAYER_RELEVANCE_CONTEXT","NO_LAYER_RELEVANCE")))))))))))))</f>
        <v/>
      </c>
      <c r="W166" s="6" t="str">
        <f>IF($A166="","",IFERROR(VLOOKUP($V166,'Controlled Vocabulary'!$M$2:$N$18,2,FALSE),"Review the record."))</f>
        <v/>
      </c>
      <c r="X166" s="6" t="str">
        <f>IF($A166="","",IF($AF166="","",IF(COUNTIF($AF$2:$AF$201,$AF166)&gt;1,"DUPLICATE ACTIVE ASSIGNMENT","")))</f>
        <v/>
      </c>
      <c r="Y166" s="7"/>
      <c r="Z166" s="7"/>
      <c r="AA166" s="7"/>
      <c r="AB166" s="7"/>
      <c r="AC166" s="8"/>
      <c r="AD166" s="7"/>
      <c r="AE166" s="7"/>
      <c r="AF166" s="6" t="str">
        <f>IF($A166="","",IF(AND($B166="Active",$D166&lt;&gt;"",$H166&lt;&gt;""),$D166&amp;"|"&amp;$H166,""))</f>
        <v/>
      </c>
      <c r="AG166" s="6" t="str">
        <f>IF($A166="","",IF($Q166="Yes","ENTERPRISE",""))</f>
        <v/>
      </c>
      <c r="AH166" s="6" t="str">
        <f>IF($A166="","",IF(AND($J166&lt;&gt;"",$L166="Resolved",$R166="Yes"),"MARKET",""))</f>
        <v/>
      </c>
      <c r="AI166" s="6" t="str">
        <f>IF($A166="","",IF(AND($K166&lt;&gt;"",$S166="Yes"),"LOCATION",""))</f>
        <v/>
      </c>
      <c r="AJ166" s="6" t="str">
        <f>IF($A166="","",IF(OR($Q166="Unknown",AND($J166&lt;&gt;"",OR($L166="Unresolved",$R166="Unknown")),AND($K166&lt;&gt;"",$S166="Unknown")),"Yes","No"))</f>
        <v/>
      </c>
      <c r="AK166" s="6" t="str">
        <f>IF($A166="","",IF(OR($A166="",$B166="",$D166="",$E166="",$F166="",$G166="",$H166="",$I166="",$L166="",$N166="",$O166="",$P166="",$Q166="",$R166="",$S166="",$T166=""),"INVALID_REQUIRED_INPUT",IF(OR(AND($B166&lt;&gt;"Active",$B166&lt;&gt;"Superseded"),AND($F166&lt;&gt;"Commercial provider",$F166&lt;&gt;"Discovery intermediary",$F166&lt;&gt;"Reference entity"),AND($G166&lt;&gt;"Resolved",$G166&lt;&gt;"Unresolved"),AND($I166&lt;&gt;"Existing",$I166&lt;&gt;"Planned",$I166&lt;&gt;"Inactive"),AND($L166&lt;&gt;"Resolved",$L166&lt;&gt;"Unresolved",$L166&lt;&gt;"Not applicable"),AND($N166&lt;&gt;"Yes",$N166&lt;&gt;"No",$N166&lt;&gt;"Unknown"),AND($O166&lt;&gt;"Yes",$O166&lt;&gt;"No",$O166&lt;&gt;"Unknown"),AND($P166&lt;&gt;"Yes",$P166&lt;&gt;"No",$P166&lt;&gt;"Unknown"),AND($Q166&lt;&gt;"Yes",$Q166&lt;&gt;"No",$Q166&lt;&gt;"Unknown"),AND($R166&lt;&gt;"Yes",$R166&lt;&gt;"No",$R166&lt;&gt;"Unknown"),AND($S166&lt;&gt;"Yes",$S166&lt;&gt;"No",$S166&lt;&gt;"Unknown",$S166&lt;&gt;"Not applicable"),AND($T166&lt;&gt;"Yes",$T166&lt;&gt;"No"),AND($AA166&lt;&gt;"",$AA166&lt;&gt;"Organic",$AA166&lt;&gt;"Local pack / Maps",$AA166&lt;&gt;"Paid search",$AA166&lt;&gt;"Shopping",$AA166&lt;&gt;"AI answer",$AA166&lt;&gt;"Marketplace",$AA166&lt;&gt;"Directory",$AA166&lt;&gt;"Other")),"UNSUPPORTED_CONTROLLED_VALUE",IF(AND($B166="Active",$I166="Inactive"),"INVALID_SCOPE_COMBINATION",IF($X166="DUPLICATE ACTIVE ASSIGNMENT","INVALID_SCOPE_COMBINATION",IF(AND($L166="Not applicable",$R166&lt;&gt;"No"),"INVALID_SCOPE_COMBINATION",IF(AND($M166="No",$S166&lt;&gt;"Not applicable"),"INVALID_LOCATION_EVIDENCE",IF(AND($M166="Yes",$S166="Not applicable"),"INVALID_LOCATION_EVIDENCE",""))))))))</f>
        <v/>
      </c>
    </row>
    <row r="167" spans="1:37">
      <c r="A167" s="7"/>
      <c r="B167" s="7"/>
      <c r="C167" s="7"/>
      <c r="D167" s="7"/>
      <c r="E167" s="6" t="str">
        <f>IF($A167="","",IFERROR(INDEX('Competitor Register'!$B$2:$B$101,MATCH($D167,'Competitor Register'!$A$2:$A$101,0)),""))</f>
        <v/>
      </c>
      <c r="F167" s="6" t="str">
        <f>IF($A167="","",IFERROR(INDEX('Competitor Register'!$C$2:$C$101,MATCH($D167,'Competitor Register'!$A$2:$A$101,0)),""))</f>
        <v/>
      </c>
      <c r="G167" s="6" t="str">
        <f>IF($A167="","",IFERROR(INDEX('Competitor Register'!$D$2:$D$101,MATCH($D167,'Competitor Register'!$A$2:$A$101,0)),""))</f>
        <v/>
      </c>
      <c r="H167" s="7"/>
      <c r="I167" s="6" t="str">
        <f>IF($A167="","",IFERROR(INDEX('Market Location Map'!$B$2:$B$101,MATCH($H167,'Market Location Map'!$A$2:$A$101,0)),""))</f>
        <v/>
      </c>
      <c r="J167" s="6" t="str">
        <f>IF($A167="","",IFERROR(INDEX('Market Location Map'!$D$2:$D$101,MATCH($H167,'Market Location Map'!$A$2:$A$101,0)),""))</f>
        <v/>
      </c>
      <c r="K167" s="6" t="str">
        <f>IF($A167="","",IFERROR(INDEX('Market Location Map'!$I$2:$I$101,MATCH($H167,'Market Location Map'!$A$2:$A$101,0)),""))</f>
        <v/>
      </c>
      <c r="L167" s="6" t="str">
        <f>IF($A167="","",IFERROR(INDEX('Market Location Map'!$F$2:$F$101,MATCH($H167,'Market Location Map'!$A$2:$A$101,0)),""))</f>
        <v/>
      </c>
      <c r="M167" s="6" t="str">
        <f>IF($A167="","",IF($K167="","No","Yes"))</f>
        <v/>
      </c>
      <c r="N167" s="7"/>
      <c r="O167" s="7"/>
      <c r="P167" s="7"/>
      <c r="Q167" s="7"/>
      <c r="R167" s="7"/>
      <c r="S167" s="7"/>
      <c r="T167" s="7"/>
      <c r="U167" s="6" t="str">
        <f>IF($A167="","",IF($AK167&lt;&gt;"","INVALID INPUT",IF($G167="Unresolved","UNRESOLVED",IF(OR($F167="Discovery intermediary",$F167="Reference entity"),"CONTEXT / REFERENCE ONLY",IF(OR($N167="No",$O167="No"),"EXCLUDED",IF(OR($N167="Unknown",$O167="Unknown"),"UNRESOLVED",IF($P167="No","EXCLUDED",IF($P167="Unknown","UNRESOLVED",IF(AND($AG167&lt;&gt;"",$AH167&lt;&gt;"",$AI167&lt;&gt;""),"ENTERPRISE + MARKET + LOCATION",IF(AND($AG167&lt;&gt;"",$AH167&lt;&gt;""),"ENTERPRISE + MARKET",IF(AND($AG167&lt;&gt;"",$AI167&lt;&gt;""),"ENTERPRISE + LOCATION",IF(AND($AH167&lt;&gt;"",$AI167&lt;&gt;""),"MARKET + LOCATION",IF($AG167&lt;&gt;"","ENTERPRISE",IF($AH167&lt;&gt;"","MARKET",IF($AI167&lt;&gt;"","LOCATION",IF($L167="Unresolved","UNRESOLVED",IF($AJ167="Yes","UNRESOLVED",IF($T167="Yes","CONTEXT / REFERENCE ONLY","EXCLUDED"))))))))))))))))))</f>
        <v/>
      </c>
      <c r="V167" s="6" t="str">
        <f>IF($A167="","",IF($AK167&lt;&gt;"",$AK167,IF($G167="Unresolved","IDENTITY_BOUNDARY_UNRESOLVED",IF(OR($F167="Discovery intermediary",$F167="Reference entity"),"NON_COMMERCIAL_CONTEXT",IF(OR($N167="No",$O167="No"),"NO_COMMERCIAL_SUBSTITUTION",IF(OR($N167="Unknown",$O167="Unknown"),"SUBSTITUTION_EVIDENCE_MISSING",IF($P167="No","SERVICEABILITY_MISMATCH",IF($P167="Unknown","SERVICEABILITY_EVIDENCE_MISSING",IF(AND($U167&lt;&gt;"UNRESOLVED",$U167&lt;&gt;"EXCLUDED",$U167&lt;&gt;"CONTEXT / REFERENCE ONLY",$U167&lt;&gt;"INVALID INPUT",$AJ167="Yes"),"CONFIRMED_LAYER_WITH_OPEN_EVIDENCE",IF(AND($U167&lt;&gt;"UNRESOLVED",$U167&lt;&gt;"EXCLUDED",$U167&lt;&gt;"CONTEXT / REFERENCE ONLY",$U167&lt;&gt;"INVALID INPUT"),"CONFIRMED_LAYER_ASSIGNMENT",IF($L167="Unresolved","MARKET_BOUNDARY_UNRESOLVED",IF($AJ167="Yes","LAYER_EVIDENCE_MISSING",IF($T167="Yes","NO_LAYER_RELEVANCE_CONTEXT","NO_LAYER_RELEVANCE")))))))))))))</f>
        <v/>
      </c>
      <c r="W167" s="6" t="str">
        <f>IF($A167="","",IFERROR(VLOOKUP($V167,'Controlled Vocabulary'!$M$2:$N$18,2,FALSE),"Review the record."))</f>
        <v/>
      </c>
      <c r="X167" s="6" t="str">
        <f>IF($A167="","",IF($AF167="","",IF(COUNTIF($AF$2:$AF$201,$AF167)&gt;1,"DUPLICATE ACTIVE ASSIGNMENT","")))</f>
        <v/>
      </c>
      <c r="Y167" s="7"/>
      <c r="Z167" s="7"/>
      <c r="AA167" s="7"/>
      <c r="AB167" s="7"/>
      <c r="AC167" s="8"/>
      <c r="AD167" s="7"/>
      <c r="AE167" s="7"/>
      <c r="AF167" s="6" t="str">
        <f>IF($A167="","",IF(AND($B167="Active",$D167&lt;&gt;"",$H167&lt;&gt;""),$D167&amp;"|"&amp;$H167,""))</f>
        <v/>
      </c>
      <c r="AG167" s="6" t="str">
        <f>IF($A167="","",IF($Q167="Yes","ENTERPRISE",""))</f>
        <v/>
      </c>
      <c r="AH167" s="6" t="str">
        <f>IF($A167="","",IF(AND($J167&lt;&gt;"",$L167="Resolved",$R167="Yes"),"MARKET",""))</f>
        <v/>
      </c>
      <c r="AI167" s="6" t="str">
        <f>IF($A167="","",IF(AND($K167&lt;&gt;"",$S167="Yes"),"LOCATION",""))</f>
        <v/>
      </c>
      <c r="AJ167" s="6" t="str">
        <f>IF($A167="","",IF(OR($Q167="Unknown",AND($J167&lt;&gt;"",OR($L167="Unresolved",$R167="Unknown")),AND($K167&lt;&gt;"",$S167="Unknown")),"Yes","No"))</f>
        <v/>
      </c>
      <c r="AK167" s="6" t="str">
        <f>IF($A167="","",IF(OR($A167="",$B167="",$D167="",$E167="",$F167="",$G167="",$H167="",$I167="",$L167="",$N167="",$O167="",$P167="",$Q167="",$R167="",$S167="",$T167=""),"INVALID_REQUIRED_INPUT",IF(OR(AND($B167&lt;&gt;"Active",$B167&lt;&gt;"Superseded"),AND($F167&lt;&gt;"Commercial provider",$F167&lt;&gt;"Discovery intermediary",$F167&lt;&gt;"Reference entity"),AND($G167&lt;&gt;"Resolved",$G167&lt;&gt;"Unresolved"),AND($I167&lt;&gt;"Existing",$I167&lt;&gt;"Planned",$I167&lt;&gt;"Inactive"),AND($L167&lt;&gt;"Resolved",$L167&lt;&gt;"Unresolved",$L167&lt;&gt;"Not applicable"),AND($N167&lt;&gt;"Yes",$N167&lt;&gt;"No",$N167&lt;&gt;"Unknown"),AND($O167&lt;&gt;"Yes",$O167&lt;&gt;"No",$O167&lt;&gt;"Unknown"),AND($P167&lt;&gt;"Yes",$P167&lt;&gt;"No",$P167&lt;&gt;"Unknown"),AND($Q167&lt;&gt;"Yes",$Q167&lt;&gt;"No",$Q167&lt;&gt;"Unknown"),AND($R167&lt;&gt;"Yes",$R167&lt;&gt;"No",$R167&lt;&gt;"Unknown"),AND($S167&lt;&gt;"Yes",$S167&lt;&gt;"No",$S167&lt;&gt;"Unknown",$S167&lt;&gt;"Not applicable"),AND($T167&lt;&gt;"Yes",$T167&lt;&gt;"No"),AND($AA167&lt;&gt;"",$AA167&lt;&gt;"Organic",$AA167&lt;&gt;"Local pack / Maps",$AA167&lt;&gt;"Paid search",$AA167&lt;&gt;"Shopping",$AA167&lt;&gt;"AI answer",$AA167&lt;&gt;"Marketplace",$AA167&lt;&gt;"Directory",$AA167&lt;&gt;"Other")),"UNSUPPORTED_CONTROLLED_VALUE",IF(AND($B167="Active",$I167="Inactive"),"INVALID_SCOPE_COMBINATION",IF($X167="DUPLICATE ACTIVE ASSIGNMENT","INVALID_SCOPE_COMBINATION",IF(AND($L167="Not applicable",$R167&lt;&gt;"No"),"INVALID_SCOPE_COMBINATION",IF(AND($M167="No",$S167&lt;&gt;"Not applicable"),"INVALID_LOCATION_EVIDENCE",IF(AND($M167="Yes",$S167="Not applicable"),"INVALID_LOCATION_EVIDENCE",""))))))))</f>
        <v/>
      </c>
    </row>
    <row r="168" spans="1:37">
      <c r="A168" s="7"/>
      <c r="B168" s="7"/>
      <c r="C168" s="7"/>
      <c r="D168" s="7"/>
      <c r="E168" s="6" t="str">
        <f>IF($A168="","",IFERROR(INDEX('Competitor Register'!$B$2:$B$101,MATCH($D168,'Competitor Register'!$A$2:$A$101,0)),""))</f>
        <v/>
      </c>
      <c r="F168" s="6" t="str">
        <f>IF($A168="","",IFERROR(INDEX('Competitor Register'!$C$2:$C$101,MATCH($D168,'Competitor Register'!$A$2:$A$101,0)),""))</f>
        <v/>
      </c>
      <c r="G168" s="6" t="str">
        <f>IF($A168="","",IFERROR(INDEX('Competitor Register'!$D$2:$D$101,MATCH($D168,'Competitor Register'!$A$2:$A$101,0)),""))</f>
        <v/>
      </c>
      <c r="H168" s="7"/>
      <c r="I168" s="6" t="str">
        <f>IF($A168="","",IFERROR(INDEX('Market Location Map'!$B$2:$B$101,MATCH($H168,'Market Location Map'!$A$2:$A$101,0)),""))</f>
        <v/>
      </c>
      <c r="J168" s="6" t="str">
        <f>IF($A168="","",IFERROR(INDEX('Market Location Map'!$D$2:$D$101,MATCH($H168,'Market Location Map'!$A$2:$A$101,0)),""))</f>
        <v/>
      </c>
      <c r="K168" s="6" t="str">
        <f>IF($A168="","",IFERROR(INDEX('Market Location Map'!$I$2:$I$101,MATCH($H168,'Market Location Map'!$A$2:$A$101,0)),""))</f>
        <v/>
      </c>
      <c r="L168" s="6" t="str">
        <f>IF($A168="","",IFERROR(INDEX('Market Location Map'!$F$2:$F$101,MATCH($H168,'Market Location Map'!$A$2:$A$101,0)),""))</f>
        <v/>
      </c>
      <c r="M168" s="6" t="str">
        <f>IF($A168="","",IF($K168="","No","Yes"))</f>
        <v/>
      </c>
      <c r="N168" s="7"/>
      <c r="O168" s="7"/>
      <c r="P168" s="7"/>
      <c r="Q168" s="7"/>
      <c r="R168" s="7"/>
      <c r="S168" s="7"/>
      <c r="T168" s="7"/>
      <c r="U168" s="6" t="str">
        <f>IF($A168="","",IF($AK168&lt;&gt;"","INVALID INPUT",IF($G168="Unresolved","UNRESOLVED",IF(OR($F168="Discovery intermediary",$F168="Reference entity"),"CONTEXT / REFERENCE ONLY",IF(OR($N168="No",$O168="No"),"EXCLUDED",IF(OR($N168="Unknown",$O168="Unknown"),"UNRESOLVED",IF($P168="No","EXCLUDED",IF($P168="Unknown","UNRESOLVED",IF(AND($AG168&lt;&gt;"",$AH168&lt;&gt;"",$AI168&lt;&gt;""),"ENTERPRISE + MARKET + LOCATION",IF(AND($AG168&lt;&gt;"",$AH168&lt;&gt;""),"ENTERPRISE + MARKET",IF(AND($AG168&lt;&gt;"",$AI168&lt;&gt;""),"ENTERPRISE + LOCATION",IF(AND($AH168&lt;&gt;"",$AI168&lt;&gt;""),"MARKET + LOCATION",IF($AG168&lt;&gt;"","ENTERPRISE",IF($AH168&lt;&gt;"","MARKET",IF($AI168&lt;&gt;"","LOCATION",IF($L168="Unresolved","UNRESOLVED",IF($AJ168="Yes","UNRESOLVED",IF($T168="Yes","CONTEXT / REFERENCE ONLY","EXCLUDED"))))))))))))))))))</f>
        <v/>
      </c>
      <c r="V168" s="6" t="str">
        <f>IF($A168="","",IF($AK168&lt;&gt;"",$AK168,IF($G168="Unresolved","IDENTITY_BOUNDARY_UNRESOLVED",IF(OR($F168="Discovery intermediary",$F168="Reference entity"),"NON_COMMERCIAL_CONTEXT",IF(OR($N168="No",$O168="No"),"NO_COMMERCIAL_SUBSTITUTION",IF(OR($N168="Unknown",$O168="Unknown"),"SUBSTITUTION_EVIDENCE_MISSING",IF($P168="No","SERVICEABILITY_MISMATCH",IF($P168="Unknown","SERVICEABILITY_EVIDENCE_MISSING",IF(AND($U168&lt;&gt;"UNRESOLVED",$U168&lt;&gt;"EXCLUDED",$U168&lt;&gt;"CONTEXT / REFERENCE ONLY",$U168&lt;&gt;"INVALID INPUT",$AJ168="Yes"),"CONFIRMED_LAYER_WITH_OPEN_EVIDENCE",IF(AND($U168&lt;&gt;"UNRESOLVED",$U168&lt;&gt;"EXCLUDED",$U168&lt;&gt;"CONTEXT / REFERENCE ONLY",$U168&lt;&gt;"INVALID INPUT"),"CONFIRMED_LAYER_ASSIGNMENT",IF($L168="Unresolved","MARKET_BOUNDARY_UNRESOLVED",IF($AJ168="Yes","LAYER_EVIDENCE_MISSING",IF($T168="Yes","NO_LAYER_RELEVANCE_CONTEXT","NO_LAYER_RELEVANCE")))))))))))))</f>
        <v/>
      </c>
      <c r="W168" s="6" t="str">
        <f>IF($A168="","",IFERROR(VLOOKUP($V168,'Controlled Vocabulary'!$M$2:$N$18,2,FALSE),"Review the record."))</f>
        <v/>
      </c>
      <c r="X168" s="6" t="str">
        <f>IF($A168="","",IF($AF168="","",IF(COUNTIF($AF$2:$AF$201,$AF168)&gt;1,"DUPLICATE ACTIVE ASSIGNMENT","")))</f>
        <v/>
      </c>
      <c r="Y168" s="7"/>
      <c r="Z168" s="7"/>
      <c r="AA168" s="7"/>
      <c r="AB168" s="7"/>
      <c r="AC168" s="8"/>
      <c r="AD168" s="7"/>
      <c r="AE168" s="7"/>
      <c r="AF168" s="6" t="str">
        <f>IF($A168="","",IF(AND($B168="Active",$D168&lt;&gt;"",$H168&lt;&gt;""),$D168&amp;"|"&amp;$H168,""))</f>
        <v/>
      </c>
      <c r="AG168" s="6" t="str">
        <f>IF($A168="","",IF($Q168="Yes","ENTERPRISE",""))</f>
        <v/>
      </c>
      <c r="AH168" s="6" t="str">
        <f>IF($A168="","",IF(AND($J168&lt;&gt;"",$L168="Resolved",$R168="Yes"),"MARKET",""))</f>
        <v/>
      </c>
      <c r="AI168" s="6" t="str">
        <f>IF($A168="","",IF(AND($K168&lt;&gt;"",$S168="Yes"),"LOCATION",""))</f>
        <v/>
      </c>
      <c r="AJ168" s="6" t="str">
        <f>IF($A168="","",IF(OR($Q168="Unknown",AND($J168&lt;&gt;"",OR($L168="Unresolved",$R168="Unknown")),AND($K168&lt;&gt;"",$S168="Unknown")),"Yes","No"))</f>
        <v/>
      </c>
      <c r="AK168" s="6" t="str">
        <f>IF($A168="","",IF(OR($A168="",$B168="",$D168="",$E168="",$F168="",$G168="",$H168="",$I168="",$L168="",$N168="",$O168="",$P168="",$Q168="",$R168="",$S168="",$T168=""),"INVALID_REQUIRED_INPUT",IF(OR(AND($B168&lt;&gt;"Active",$B168&lt;&gt;"Superseded"),AND($F168&lt;&gt;"Commercial provider",$F168&lt;&gt;"Discovery intermediary",$F168&lt;&gt;"Reference entity"),AND($G168&lt;&gt;"Resolved",$G168&lt;&gt;"Unresolved"),AND($I168&lt;&gt;"Existing",$I168&lt;&gt;"Planned",$I168&lt;&gt;"Inactive"),AND($L168&lt;&gt;"Resolved",$L168&lt;&gt;"Unresolved",$L168&lt;&gt;"Not applicable"),AND($N168&lt;&gt;"Yes",$N168&lt;&gt;"No",$N168&lt;&gt;"Unknown"),AND($O168&lt;&gt;"Yes",$O168&lt;&gt;"No",$O168&lt;&gt;"Unknown"),AND($P168&lt;&gt;"Yes",$P168&lt;&gt;"No",$P168&lt;&gt;"Unknown"),AND($Q168&lt;&gt;"Yes",$Q168&lt;&gt;"No",$Q168&lt;&gt;"Unknown"),AND($R168&lt;&gt;"Yes",$R168&lt;&gt;"No",$R168&lt;&gt;"Unknown"),AND($S168&lt;&gt;"Yes",$S168&lt;&gt;"No",$S168&lt;&gt;"Unknown",$S168&lt;&gt;"Not applicable"),AND($T168&lt;&gt;"Yes",$T168&lt;&gt;"No"),AND($AA168&lt;&gt;"",$AA168&lt;&gt;"Organic",$AA168&lt;&gt;"Local pack / Maps",$AA168&lt;&gt;"Paid search",$AA168&lt;&gt;"Shopping",$AA168&lt;&gt;"AI answer",$AA168&lt;&gt;"Marketplace",$AA168&lt;&gt;"Directory",$AA168&lt;&gt;"Other")),"UNSUPPORTED_CONTROLLED_VALUE",IF(AND($B168="Active",$I168="Inactive"),"INVALID_SCOPE_COMBINATION",IF($X168="DUPLICATE ACTIVE ASSIGNMENT","INVALID_SCOPE_COMBINATION",IF(AND($L168="Not applicable",$R168&lt;&gt;"No"),"INVALID_SCOPE_COMBINATION",IF(AND($M168="No",$S168&lt;&gt;"Not applicable"),"INVALID_LOCATION_EVIDENCE",IF(AND($M168="Yes",$S168="Not applicable"),"INVALID_LOCATION_EVIDENCE",""))))))))</f>
        <v/>
      </c>
    </row>
    <row r="169" spans="1:37">
      <c r="A169" s="7"/>
      <c r="B169" s="7"/>
      <c r="C169" s="7"/>
      <c r="D169" s="7"/>
      <c r="E169" s="6" t="str">
        <f>IF($A169="","",IFERROR(INDEX('Competitor Register'!$B$2:$B$101,MATCH($D169,'Competitor Register'!$A$2:$A$101,0)),""))</f>
        <v/>
      </c>
      <c r="F169" s="6" t="str">
        <f>IF($A169="","",IFERROR(INDEX('Competitor Register'!$C$2:$C$101,MATCH($D169,'Competitor Register'!$A$2:$A$101,0)),""))</f>
        <v/>
      </c>
      <c r="G169" s="6" t="str">
        <f>IF($A169="","",IFERROR(INDEX('Competitor Register'!$D$2:$D$101,MATCH($D169,'Competitor Register'!$A$2:$A$101,0)),""))</f>
        <v/>
      </c>
      <c r="H169" s="7"/>
      <c r="I169" s="6" t="str">
        <f>IF($A169="","",IFERROR(INDEX('Market Location Map'!$B$2:$B$101,MATCH($H169,'Market Location Map'!$A$2:$A$101,0)),""))</f>
        <v/>
      </c>
      <c r="J169" s="6" t="str">
        <f>IF($A169="","",IFERROR(INDEX('Market Location Map'!$D$2:$D$101,MATCH($H169,'Market Location Map'!$A$2:$A$101,0)),""))</f>
        <v/>
      </c>
      <c r="K169" s="6" t="str">
        <f>IF($A169="","",IFERROR(INDEX('Market Location Map'!$I$2:$I$101,MATCH($H169,'Market Location Map'!$A$2:$A$101,0)),""))</f>
        <v/>
      </c>
      <c r="L169" s="6" t="str">
        <f>IF($A169="","",IFERROR(INDEX('Market Location Map'!$F$2:$F$101,MATCH($H169,'Market Location Map'!$A$2:$A$101,0)),""))</f>
        <v/>
      </c>
      <c r="M169" s="6" t="str">
        <f>IF($A169="","",IF($K169="","No","Yes"))</f>
        <v/>
      </c>
      <c r="N169" s="7"/>
      <c r="O169" s="7"/>
      <c r="P169" s="7"/>
      <c r="Q169" s="7"/>
      <c r="R169" s="7"/>
      <c r="S169" s="7"/>
      <c r="T169" s="7"/>
      <c r="U169" s="6" t="str">
        <f>IF($A169="","",IF($AK169&lt;&gt;"","INVALID INPUT",IF($G169="Unresolved","UNRESOLVED",IF(OR($F169="Discovery intermediary",$F169="Reference entity"),"CONTEXT / REFERENCE ONLY",IF(OR($N169="No",$O169="No"),"EXCLUDED",IF(OR($N169="Unknown",$O169="Unknown"),"UNRESOLVED",IF($P169="No","EXCLUDED",IF($P169="Unknown","UNRESOLVED",IF(AND($AG169&lt;&gt;"",$AH169&lt;&gt;"",$AI169&lt;&gt;""),"ENTERPRISE + MARKET + LOCATION",IF(AND($AG169&lt;&gt;"",$AH169&lt;&gt;""),"ENTERPRISE + MARKET",IF(AND($AG169&lt;&gt;"",$AI169&lt;&gt;""),"ENTERPRISE + LOCATION",IF(AND($AH169&lt;&gt;"",$AI169&lt;&gt;""),"MARKET + LOCATION",IF($AG169&lt;&gt;"","ENTERPRISE",IF($AH169&lt;&gt;"","MARKET",IF($AI169&lt;&gt;"","LOCATION",IF($L169="Unresolved","UNRESOLVED",IF($AJ169="Yes","UNRESOLVED",IF($T169="Yes","CONTEXT / REFERENCE ONLY","EXCLUDED"))))))))))))))))))</f>
        <v/>
      </c>
      <c r="V169" s="6" t="str">
        <f>IF($A169="","",IF($AK169&lt;&gt;"",$AK169,IF($G169="Unresolved","IDENTITY_BOUNDARY_UNRESOLVED",IF(OR($F169="Discovery intermediary",$F169="Reference entity"),"NON_COMMERCIAL_CONTEXT",IF(OR($N169="No",$O169="No"),"NO_COMMERCIAL_SUBSTITUTION",IF(OR($N169="Unknown",$O169="Unknown"),"SUBSTITUTION_EVIDENCE_MISSING",IF($P169="No","SERVICEABILITY_MISMATCH",IF($P169="Unknown","SERVICEABILITY_EVIDENCE_MISSING",IF(AND($U169&lt;&gt;"UNRESOLVED",$U169&lt;&gt;"EXCLUDED",$U169&lt;&gt;"CONTEXT / REFERENCE ONLY",$U169&lt;&gt;"INVALID INPUT",$AJ169="Yes"),"CONFIRMED_LAYER_WITH_OPEN_EVIDENCE",IF(AND($U169&lt;&gt;"UNRESOLVED",$U169&lt;&gt;"EXCLUDED",$U169&lt;&gt;"CONTEXT / REFERENCE ONLY",$U169&lt;&gt;"INVALID INPUT"),"CONFIRMED_LAYER_ASSIGNMENT",IF($L169="Unresolved","MARKET_BOUNDARY_UNRESOLVED",IF($AJ169="Yes","LAYER_EVIDENCE_MISSING",IF($T169="Yes","NO_LAYER_RELEVANCE_CONTEXT","NO_LAYER_RELEVANCE")))))))))))))</f>
        <v/>
      </c>
      <c r="W169" s="6" t="str">
        <f>IF($A169="","",IFERROR(VLOOKUP($V169,'Controlled Vocabulary'!$M$2:$N$18,2,FALSE),"Review the record."))</f>
        <v/>
      </c>
      <c r="X169" s="6" t="str">
        <f>IF($A169="","",IF($AF169="","",IF(COUNTIF($AF$2:$AF$201,$AF169)&gt;1,"DUPLICATE ACTIVE ASSIGNMENT","")))</f>
        <v/>
      </c>
      <c r="Y169" s="7"/>
      <c r="Z169" s="7"/>
      <c r="AA169" s="7"/>
      <c r="AB169" s="7"/>
      <c r="AC169" s="8"/>
      <c r="AD169" s="7"/>
      <c r="AE169" s="7"/>
      <c r="AF169" s="6" t="str">
        <f>IF($A169="","",IF(AND($B169="Active",$D169&lt;&gt;"",$H169&lt;&gt;""),$D169&amp;"|"&amp;$H169,""))</f>
        <v/>
      </c>
      <c r="AG169" s="6" t="str">
        <f>IF($A169="","",IF($Q169="Yes","ENTERPRISE",""))</f>
        <v/>
      </c>
      <c r="AH169" s="6" t="str">
        <f>IF($A169="","",IF(AND($J169&lt;&gt;"",$L169="Resolved",$R169="Yes"),"MARKET",""))</f>
        <v/>
      </c>
      <c r="AI169" s="6" t="str">
        <f>IF($A169="","",IF(AND($K169&lt;&gt;"",$S169="Yes"),"LOCATION",""))</f>
        <v/>
      </c>
      <c r="AJ169" s="6" t="str">
        <f>IF($A169="","",IF(OR($Q169="Unknown",AND($J169&lt;&gt;"",OR($L169="Unresolved",$R169="Unknown")),AND($K169&lt;&gt;"",$S169="Unknown")),"Yes","No"))</f>
        <v/>
      </c>
      <c r="AK169" s="6" t="str">
        <f>IF($A169="","",IF(OR($A169="",$B169="",$D169="",$E169="",$F169="",$G169="",$H169="",$I169="",$L169="",$N169="",$O169="",$P169="",$Q169="",$R169="",$S169="",$T169=""),"INVALID_REQUIRED_INPUT",IF(OR(AND($B169&lt;&gt;"Active",$B169&lt;&gt;"Superseded"),AND($F169&lt;&gt;"Commercial provider",$F169&lt;&gt;"Discovery intermediary",$F169&lt;&gt;"Reference entity"),AND($G169&lt;&gt;"Resolved",$G169&lt;&gt;"Unresolved"),AND($I169&lt;&gt;"Existing",$I169&lt;&gt;"Planned",$I169&lt;&gt;"Inactive"),AND($L169&lt;&gt;"Resolved",$L169&lt;&gt;"Unresolved",$L169&lt;&gt;"Not applicable"),AND($N169&lt;&gt;"Yes",$N169&lt;&gt;"No",$N169&lt;&gt;"Unknown"),AND($O169&lt;&gt;"Yes",$O169&lt;&gt;"No",$O169&lt;&gt;"Unknown"),AND($P169&lt;&gt;"Yes",$P169&lt;&gt;"No",$P169&lt;&gt;"Unknown"),AND($Q169&lt;&gt;"Yes",$Q169&lt;&gt;"No",$Q169&lt;&gt;"Unknown"),AND($R169&lt;&gt;"Yes",$R169&lt;&gt;"No",$R169&lt;&gt;"Unknown"),AND($S169&lt;&gt;"Yes",$S169&lt;&gt;"No",$S169&lt;&gt;"Unknown",$S169&lt;&gt;"Not applicable"),AND($T169&lt;&gt;"Yes",$T169&lt;&gt;"No"),AND($AA169&lt;&gt;"",$AA169&lt;&gt;"Organic",$AA169&lt;&gt;"Local pack / Maps",$AA169&lt;&gt;"Paid search",$AA169&lt;&gt;"Shopping",$AA169&lt;&gt;"AI answer",$AA169&lt;&gt;"Marketplace",$AA169&lt;&gt;"Directory",$AA169&lt;&gt;"Other")),"UNSUPPORTED_CONTROLLED_VALUE",IF(AND($B169="Active",$I169="Inactive"),"INVALID_SCOPE_COMBINATION",IF($X169="DUPLICATE ACTIVE ASSIGNMENT","INVALID_SCOPE_COMBINATION",IF(AND($L169="Not applicable",$R169&lt;&gt;"No"),"INVALID_SCOPE_COMBINATION",IF(AND($M169="No",$S169&lt;&gt;"Not applicable"),"INVALID_LOCATION_EVIDENCE",IF(AND($M169="Yes",$S169="Not applicable"),"INVALID_LOCATION_EVIDENCE",""))))))))</f>
        <v/>
      </c>
    </row>
    <row r="170" spans="1:37">
      <c r="A170" s="7"/>
      <c r="B170" s="7"/>
      <c r="C170" s="7"/>
      <c r="D170" s="7"/>
      <c r="E170" s="6" t="str">
        <f>IF($A170="","",IFERROR(INDEX('Competitor Register'!$B$2:$B$101,MATCH($D170,'Competitor Register'!$A$2:$A$101,0)),""))</f>
        <v/>
      </c>
      <c r="F170" s="6" t="str">
        <f>IF($A170="","",IFERROR(INDEX('Competitor Register'!$C$2:$C$101,MATCH($D170,'Competitor Register'!$A$2:$A$101,0)),""))</f>
        <v/>
      </c>
      <c r="G170" s="6" t="str">
        <f>IF($A170="","",IFERROR(INDEX('Competitor Register'!$D$2:$D$101,MATCH($D170,'Competitor Register'!$A$2:$A$101,0)),""))</f>
        <v/>
      </c>
      <c r="H170" s="7"/>
      <c r="I170" s="6" t="str">
        <f>IF($A170="","",IFERROR(INDEX('Market Location Map'!$B$2:$B$101,MATCH($H170,'Market Location Map'!$A$2:$A$101,0)),""))</f>
        <v/>
      </c>
      <c r="J170" s="6" t="str">
        <f>IF($A170="","",IFERROR(INDEX('Market Location Map'!$D$2:$D$101,MATCH($H170,'Market Location Map'!$A$2:$A$101,0)),""))</f>
        <v/>
      </c>
      <c r="K170" s="6" t="str">
        <f>IF($A170="","",IFERROR(INDEX('Market Location Map'!$I$2:$I$101,MATCH($H170,'Market Location Map'!$A$2:$A$101,0)),""))</f>
        <v/>
      </c>
      <c r="L170" s="6" t="str">
        <f>IF($A170="","",IFERROR(INDEX('Market Location Map'!$F$2:$F$101,MATCH($H170,'Market Location Map'!$A$2:$A$101,0)),""))</f>
        <v/>
      </c>
      <c r="M170" s="6" t="str">
        <f>IF($A170="","",IF($K170="","No","Yes"))</f>
        <v/>
      </c>
      <c r="N170" s="7"/>
      <c r="O170" s="7"/>
      <c r="P170" s="7"/>
      <c r="Q170" s="7"/>
      <c r="R170" s="7"/>
      <c r="S170" s="7"/>
      <c r="T170" s="7"/>
      <c r="U170" s="6" t="str">
        <f>IF($A170="","",IF($AK170&lt;&gt;"","INVALID INPUT",IF($G170="Unresolved","UNRESOLVED",IF(OR($F170="Discovery intermediary",$F170="Reference entity"),"CONTEXT / REFERENCE ONLY",IF(OR($N170="No",$O170="No"),"EXCLUDED",IF(OR($N170="Unknown",$O170="Unknown"),"UNRESOLVED",IF($P170="No","EXCLUDED",IF($P170="Unknown","UNRESOLVED",IF(AND($AG170&lt;&gt;"",$AH170&lt;&gt;"",$AI170&lt;&gt;""),"ENTERPRISE + MARKET + LOCATION",IF(AND($AG170&lt;&gt;"",$AH170&lt;&gt;""),"ENTERPRISE + MARKET",IF(AND($AG170&lt;&gt;"",$AI170&lt;&gt;""),"ENTERPRISE + LOCATION",IF(AND($AH170&lt;&gt;"",$AI170&lt;&gt;""),"MARKET + LOCATION",IF($AG170&lt;&gt;"","ENTERPRISE",IF($AH170&lt;&gt;"","MARKET",IF($AI170&lt;&gt;"","LOCATION",IF($L170="Unresolved","UNRESOLVED",IF($AJ170="Yes","UNRESOLVED",IF($T170="Yes","CONTEXT / REFERENCE ONLY","EXCLUDED"))))))))))))))))))</f>
        <v/>
      </c>
      <c r="V170" s="6" t="str">
        <f>IF($A170="","",IF($AK170&lt;&gt;"",$AK170,IF($G170="Unresolved","IDENTITY_BOUNDARY_UNRESOLVED",IF(OR($F170="Discovery intermediary",$F170="Reference entity"),"NON_COMMERCIAL_CONTEXT",IF(OR($N170="No",$O170="No"),"NO_COMMERCIAL_SUBSTITUTION",IF(OR($N170="Unknown",$O170="Unknown"),"SUBSTITUTION_EVIDENCE_MISSING",IF($P170="No","SERVICEABILITY_MISMATCH",IF($P170="Unknown","SERVICEABILITY_EVIDENCE_MISSING",IF(AND($U170&lt;&gt;"UNRESOLVED",$U170&lt;&gt;"EXCLUDED",$U170&lt;&gt;"CONTEXT / REFERENCE ONLY",$U170&lt;&gt;"INVALID INPUT",$AJ170="Yes"),"CONFIRMED_LAYER_WITH_OPEN_EVIDENCE",IF(AND($U170&lt;&gt;"UNRESOLVED",$U170&lt;&gt;"EXCLUDED",$U170&lt;&gt;"CONTEXT / REFERENCE ONLY",$U170&lt;&gt;"INVALID INPUT"),"CONFIRMED_LAYER_ASSIGNMENT",IF($L170="Unresolved","MARKET_BOUNDARY_UNRESOLVED",IF($AJ170="Yes","LAYER_EVIDENCE_MISSING",IF($T170="Yes","NO_LAYER_RELEVANCE_CONTEXT","NO_LAYER_RELEVANCE")))))))))))))</f>
        <v/>
      </c>
      <c r="W170" s="6" t="str">
        <f>IF($A170="","",IFERROR(VLOOKUP($V170,'Controlled Vocabulary'!$M$2:$N$18,2,FALSE),"Review the record."))</f>
        <v/>
      </c>
      <c r="X170" s="6" t="str">
        <f>IF($A170="","",IF($AF170="","",IF(COUNTIF($AF$2:$AF$201,$AF170)&gt;1,"DUPLICATE ACTIVE ASSIGNMENT","")))</f>
        <v/>
      </c>
      <c r="Y170" s="7"/>
      <c r="Z170" s="7"/>
      <c r="AA170" s="7"/>
      <c r="AB170" s="7"/>
      <c r="AC170" s="8"/>
      <c r="AD170" s="7"/>
      <c r="AE170" s="7"/>
      <c r="AF170" s="6" t="str">
        <f>IF($A170="","",IF(AND($B170="Active",$D170&lt;&gt;"",$H170&lt;&gt;""),$D170&amp;"|"&amp;$H170,""))</f>
        <v/>
      </c>
      <c r="AG170" s="6" t="str">
        <f>IF($A170="","",IF($Q170="Yes","ENTERPRISE",""))</f>
        <v/>
      </c>
      <c r="AH170" s="6" t="str">
        <f>IF($A170="","",IF(AND($J170&lt;&gt;"",$L170="Resolved",$R170="Yes"),"MARKET",""))</f>
        <v/>
      </c>
      <c r="AI170" s="6" t="str">
        <f>IF($A170="","",IF(AND($K170&lt;&gt;"",$S170="Yes"),"LOCATION",""))</f>
        <v/>
      </c>
      <c r="AJ170" s="6" t="str">
        <f>IF($A170="","",IF(OR($Q170="Unknown",AND($J170&lt;&gt;"",OR($L170="Unresolved",$R170="Unknown")),AND($K170&lt;&gt;"",$S170="Unknown")),"Yes","No"))</f>
        <v/>
      </c>
      <c r="AK170" s="6" t="str">
        <f>IF($A170="","",IF(OR($A170="",$B170="",$D170="",$E170="",$F170="",$G170="",$H170="",$I170="",$L170="",$N170="",$O170="",$P170="",$Q170="",$R170="",$S170="",$T170=""),"INVALID_REQUIRED_INPUT",IF(OR(AND($B170&lt;&gt;"Active",$B170&lt;&gt;"Superseded"),AND($F170&lt;&gt;"Commercial provider",$F170&lt;&gt;"Discovery intermediary",$F170&lt;&gt;"Reference entity"),AND($G170&lt;&gt;"Resolved",$G170&lt;&gt;"Unresolved"),AND($I170&lt;&gt;"Existing",$I170&lt;&gt;"Planned",$I170&lt;&gt;"Inactive"),AND($L170&lt;&gt;"Resolved",$L170&lt;&gt;"Unresolved",$L170&lt;&gt;"Not applicable"),AND($N170&lt;&gt;"Yes",$N170&lt;&gt;"No",$N170&lt;&gt;"Unknown"),AND($O170&lt;&gt;"Yes",$O170&lt;&gt;"No",$O170&lt;&gt;"Unknown"),AND($P170&lt;&gt;"Yes",$P170&lt;&gt;"No",$P170&lt;&gt;"Unknown"),AND($Q170&lt;&gt;"Yes",$Q170&lt;&gt;"No",$Q170&lt;&gt;"Unknown"),AND($R170&lt;&gt;"Yes",$R170&lt;&gt;"No",$R170&lt;&gt;"Unknown"),AND($S170&lt;&gt;"Yes",$S170&lt;&gt;"No",$S170&lt;&gt;"Unknown",$S170&lt;&gt;"Not applicable"),AND($T170&lt;&gt;"Yes",$T170&lt;&gt;"No"),AND($AA170&lt;&gt;"",$AA170&lt;&gt;"Organic",$AA170&lt;&gt;"Local pack / Maps",$AA170&lt;&gt;"Paid search",$AA170&lt;&gt;"Shopping",$AA170&lt;&gt;"AI answer",$AA170&lt;&gt;"Marketplace",$AA170&lt;&gt;"Directory",$AA170&lt;&gt;"Other")),"UNSUPPORTED_CONTROLLED_VALUE",IF(AND($B170="Active",$I170="Inactive"),"INVALID_SCOPE_COMBINATION",IF($X170="DUPLICATE ACTIVE ASSIGNMENT","INVALID_SCOPE_COMBINATION",IF(AND($L170="Not applicable",$R170&lt;&gt;"No"),"INVALID_SCOPE_COMBINATION",IF(AND($M170="No",$S170&lt;&gt;"Not applicable"),"INVALID_LOCATION_EVIDENCE",IF(AND($M170="Yes",$S170="Not applicable"),"INVALID_LOCATION_EVIDENCE",""))))))))</f>
        <v/>
      </c>
    </row>
    <row r="171" spans="1:37">
      <c r="A171" s="7"/>
      <c r="B171" s="7"/>
      <c r="C171" s="7"/>
      <c r="D171" s="7"/>
      <c r="E171" s="6" t="str">
        <f>IF($A171="","",IFERROR(INDEX('Competitor Register'!$B$2:$B$101,MATCH($D171,'Competitor Register'!$A$2:$A$101,0)),""))</f>
        <v/>
      </c>
      <c r="F171" s="6" t="str">
        <f>IF($A171="","",IFERROR(INDEX('Competitor Register'!$C$2:$C$101,MATCH($D171,'Competitor Register'!$A$2:$A$101,0)),""))</f>
        <v/>
      </c>
      <c r="G171" s="6" t="str">
        <f>IF($A171="","",IFERROR(INDEX('Competitor Register'!$D$2:$D$101,MATCH($D171,'Competitor Register'!$A$2:$A$101,0)),""))</f>
        <v/>
      </c>
      <c r="H171" s="7"/>
      <c r="I171" s="6" t="str">
        <f>IF($A171="","",IFERROR(INDEX('Market Location Map'!$B$2:$B$101,MATCH($H171,'Market Location Map'!$A$2:$A$101,0)),""))</f>
        <v/>
      </c>
      <c r="J171" s="6" t="str">
        <f>IF($A171="","",IFERROR(INDEX('Market Location Map'!$D$2:$D$101,MATCH($H171,'Market Location Map'!$A$2:$A$101,0)),""))</f>
        <v/>
      </c>
      <c r="K171" s="6" t="str">
        <f>IF($A171="","",IFERROR(INDEX('Market Location Map'!$I$2:$I$101,MATCH($H171,'Market Location Map'!$A$2:$A$101,0)),""))</f>
        <v/>
      </c>
      <c r="L171" s="6" t="str">
        <f>IF($A171="","",IFERROR(INDEX('Market Location Map'!$F$2:$F$101,MATCH($H171,'Market Location Map'!$A$2:$A$101,0)),""))</f>
        <v/>
      </c>
      <c r="M171" s="6" t="str">
        <f>IF($A171="","",IF($K171="","No","Yes"))</f>
        <v/>
      </c>
      <c r="N171" s="7"/>
      <c r="O171" s="7"/>
      <c r="P171" s="7"/>
      <c r="Q171" s="7"/>
      <c r="R171" s="7"/>
      <c r="S171" s="7"/>
      <c r="T171" s="7"/>
      <c r="U171" s="6" t="str">
        <f>IF($A171="","",IF($AK171&lt;&gt;"","INVALID INPUT",IF($G171="Unresolved","UNRESOLVED",IF(OR($F171="Discovery intermediary",$F171="Reference entity"),"CONTEXT / REFERENCE ONLY",IF(OR($N171="No",$O171="No"),"EXCLUDED",IF(OR($N171="Unknown",$O171="Unknown"),"UNRESOLVED",IF($P171="No","EXCLUDED",IF($P171="Unknown","UNRESOLVED",IF(AND($AG171&lt;&gt;"",$AH171&lt;&gt;"",$AI171&lt;&gt;""),"ENTERPRISE + MARKET + LOCATION",IF(AND($AG171&lt;&gt;"",$AH171&lt;&gt;""),"ENTERPRISE + MARKET",IF(AND($AG171&lt;&gt;"",$AI171&lt;&gt;""),"ENTERPRISE + LOCATION",IF(AND($AH171&lt;&gt;"",$AI171&lt;&gt;""),"MARKET + LOCATION",IF($AG171&lt;&gt;"","ENTERPRISE",IF($AH171&lt;&gt;"","MARKET",IF($AI171&lt;&gt;"","LOCATION",IF($L171="Unresolved","UNRESOLVED",IF($AJ171="Yes","UNRESOLVED",IF($T171="Yes","CONTEXT / REFERENCE ONLY","EXCLUDED"))))))))))))))))))</f>
        <v/>
      </c>
      <c r="V171" s="6" t="str">
        <f>IF($A171="","",IF($AK171&lt;&gt;"",$AK171,IF($G171="Unresolved","IDENTITY_BOUNDARY_UNRESOLVED",IF(OR($F171="Discovery intermediary",$F171="Reference entity"),"NON_COMMERCIAL_CONTEXT",IF(OR($N171="No",$O171="No"),"NO_COMMERCIAL_SUBSTITUTION",IF(OR($N171="Unknown",$O171="Unknown"),"SUBSTITUTION_EVIDENCE_MISSING",IF($P171="No","SERVICEABILITY_MISMATCH",IF($P171="Unknown","SERVICEABILITY_EVIDENCE_MISSING",IF(AND($U171&lt;&gt;"UNRESOLVED",$U171&lt;&gt;"EXCLUDED",$U171&lt;&gt;"CONTEXT / REFERENCE ONLY",$U171&lt;&gt;"INVALID INPUT",$AJ171="Yes"),"CONFIRMED_LAYER_WITH_OPEN_EVIDENCE",IF(AND($U171&lt;&gt;"UNRESOLVED",$U171&lt;&gt;"EXCLUDED",$U171&lt;&gt;"CONTEXT / REFERENCE ONLY",$U171&lt;&gt;"INVALID INPUT"),"CONFIRMED_LAYER_ASSIGNMENT",IF($L171="Unresolved","MARKET_BOUNDARY_UNRESOLVED",IF($AJ171="Yes","LAYER_EVIDENCE_MISSING",IF($T171="Yes","NO_LAYER_RELEVANCE_CONTEXT","NO_LAYER_RELEVANCE")))))))))))))</f>
        <v/>
      </c>
      <c r="W171" s="6" t="str">
        <f>IF($A171="","",IFERROR(VLOOKUP($V171,'Controlled Vocabulary'!$M$2:$N$18,2,FALSE),"Review the record."))</f>
        <v/>
      </c>
      <c r="X171" s="6" t="str">
        <f>IF($A171="","",IF($AF171="","",IF(COUNTIF($AF$2:$AF$201,$AF171)&gt;1,"DUPLICATE ACTIVE ASSIGNMENT","")))</f>
        <v/>
      </c>
      <c r="Y171" s="7"/>
      <c r="Z171" s="7"/>
      <c r="AA171" s="7"/>
      <c r="AB171" s="7"/>
      <c r="AC171" s="8"/>
      <c r="AD171" s="7"/>
      <c r="AE171" s="7"/>
      <c r="AF171" s="6" t="str">
        <f>IF($A171="","",IF(AND($B171="Active",$D171&lt;&gt;"",$H171&lt;&gt;""),$D171&amp;"|"&amp;$H171,""))</f>
        <v/>
      </c>
      <c r="AG171" s="6" t="str">
        <f>IF($A171="","",IF($Q171="Yes","ENTERPRISE",""))</f>
        <v/>
      </c>
      <c r="AH171" s="6" t="str">
        <f>IF($A171="","",IF(AND($J171&lt;&gt;"",$L171="Resolved",$R171="Yes"),"MARKET",""))</f>
        <v/>
      </c>
      <c r="AI171" s="6" t="str">
        <f>IF($A171="","",IF(AND($K171&lt;&gt;"",$S171="Yes"),"LOCATION",""))</f>
        <v/>
      </c>
      <c r="AJ171" s="6" t="str">
        <f>IF($A171="","",IF(OR($Q171="Unknown",AND($J171&lt;&gt;"",OR($L171="Unresolved",$R171="Unknown")),AND($K171&lt;&gt;"",$S171="Unknown")),"Yes","No"))</f>
        <v/>
      </c>
      <c r="AK171" s="6" t="str">
        <f>IF($A171="","",IF(OR($A171="",$B171="",$D171="",$E171="",$F171="",$G171="",$H171="",$I171="",$L171="",$N171="",$O171="",$P171="",$Q171="",$R171="",$S171="",$T171=""),"INVALID_REQUIRED_INPUT",IF(OR(AND($B171&lt;&gt;"Active",$B171&lt;&gt;"Superseded"),AND($F171&lt;&gt;"Commercial provider",$F171&lt;&gt;"Discovery intermediary",$F171&lt;&gt;"Reference entity"),AND($G171&lt;&gt;"Resolved",$G171&lt;&gt;"Unresolved"),AND($I171&lt;&gt;"Existing",$I171&lt;&gt;"Planned",$I171&lt;&gt;"Inactive"),AND($L171&lt;&gt;"Resolved",$L171&lt;&gt;"Unresolved",$L171&lt;&gt;"Not applicable"),AND($N171&lt;&gt;"Yes",$N171&lt;&gt;"No",$N171&lt;&gt;"Unknown"),AND($O171&lt;&gt;"Yes",$O171&lt;&gt;"No",$O171&lt;&gt;"Unknown"),AND($P171&lt;&gt;"Yes",$P171&lt;&gt;"No",$P171&lt;&gt;"Unknown"),AND($Q171&lt;&gt;"Yes",$Q171&lt;&gt;"No",$Q171&lt;&gt;"Unknown"),AND($R171&lt;&gt;"Yes",$R171&lt;&gt;"No",$R171&lt;&gt;"Unknown"),AND($S171&lt;&gt;"Yes",$S171&lt;&gt;"No",$S171&lt;&gt;"Unknown",$S171&lt;&gt;"Not applicable"),AND($T171&lt;&gt;"Yes",$T171&lt;&gt;"No"),AND($AA171&lt;&gt;"",$AA171&lt;&gt;"Organic",$AA171&lt;&gt;"Local pack / Maps",$AA171&lt;&gt;"Paid search",$AA171&lt;&gt;"Shopping",$AA171&lt;&gt;"AI answer",$AA171&lt;&gt;"Marketplace",$AA171&lt;&gt;"Directory",$AA171&lt;&gt;"Other")),"UNSUPPORTED_CONTROLLED_VALUE",IF(AND($B171="Active",$I171="Inactive"),"INVALID_SCOPE_COMBINATION",IF($X171="DUPLICATE ACTIVE ASSIGNMENT","INVALID_SCOPE_COMBINATION",IF(AND($L171="Not applicable",$R171&lt;&gt;"No"),"INVALID_SCOPE_COMBINATION",IF(AND($M171="No",$S171&lt;&gt;"Not applicable"),"INVALID_LOCATION_EVIDENCE",IF(AND($M171="Yes",$S171="Not applicable"),"INVALID_LOCATION_EVIDENCE",""))))))))</f>
        <v/>
      </c>
    </row>
    <row r="172" spans="1:37">
      <c r="A172" s="7"/>
      <c r="B172" s="7"/>
      <c r="C172" s="7"/>
      <c r="D172" s="7"/>
      <c r="E172" s="6" t="str">
        <f>IF($A172="","",IFERROR(INDEX('Competitor Register'!$B$2:$B$101,MATCH($D172,'Competitor Register'!$A$2:$A$101,0)),""))</f>
        <v/>
      </c>
      <c r="F172" s="6" t="str">
        <f>IF($A172="","",IFERROR(INDEX('Competitor Register'!$C$2:$C$101,MATCH($D172,'Competitor Register'!$A$2:$A$101,0)),""))</f>
        <v/>
      </c>
      <c r="G172" s="6" t="str">
        <f>IF($A172="","",IFERROR(INDEX('Competitor Register'!$D$2:$D$101,MATCH($D172,'Competitor Register'!$A$2:$A$101,0)),""))</f>
        <v/>
      </c>
      <c r="H172" s="7"/>
      <c r="I172" s="6" t="str">
        <f>IF($A172="","",IFERROR(INDEX('Market Location Map'!$B$2:$B$101,MATCH($H172,'Market Location Map'!$A$2:$A$101,0)),""))</f>
        <v/>
      </c>
      <c r="J172" s="6" t="str">
        <f>IF($A172="","",IFERROR(INDEX('Market Location Map'!$D$2:$D$101,MATCH($H172,'Market Location Map'!$A$2:$A$101,0)),""))</f>
        <v/>
      </c>
      <c r="K172" s="6" t="str">
        <f>IF($A172="","",IFERROR(INDEX('Market Location Map'!$I$2:$I$101,MATCH($H172,'Market Location Map'!$A$2:$A$101,0)),""))</f>
        <v/>
      </c>
      <c r="L172" s="6" t="str">
        <f>IF($A172="","",IFERROR(INDEX('Market Location Map'!$F$2:$F$101,MATCH($H172,'Market Location Map'!$A$2:$A$101,0)),""))</f>
        <v/>
      </c>
      <c r="M172" s="6" t="str">
        <f>IF($A172="","",IF($K172="","No","Yes"))</f>
        <v/>
      </c>
      <c r="N172" s="7"/>
      <c r="O172" s="7"/>
      <c r="P172" s="7"/>
      <c r="Q172" s="7"/>
      <c r="R172" s="7"/>
      <c r="S172" s="7"/>
      <c r="T172" s="7"/>
      <c r="U172" s="6" t="str">
        <f>IF($A172="","",IF($AK172&lt;&gt;"","INVALID INPUT",IF($G172="Unresolved","UNRESOLVED",IF(OR($F172="Discovery intermediary",$F172="Reference entity"),"CONTEXT / REFERENCE ONLY",IF(OR($N172="No",$O172="No"),"EXCLUDED",IF(OR($N172="Unknown",$O172="Unknown"),"UNRESOLVED",IF($P172="No","EXCLUDED",IF($P172="Unknown","UNRESOLVED",IF(AND($AG172&lt;&gt;"",$AH172&lt;&gt;"",$AI172&lt;&gt;""),"ENTERPRISE + MARKET + LOCATION",IF(AND($AG172&lt;&gt;"",$AH172&lt;&gt;""),"ENTERPRISE + MARKET",IF(AND($AG172&lt;&gt;"",$AI172&lt;&gt;""),"ENTERPRISE + LOCATION",IF(AND($AH172&lt;&gt;"",$AI172&lt;&gt;""),"MARKET + LOCATION",IF($AG172&lt;&gt;"","ENTERPRISE",IF($AH172&lt;&gt;"","MARKET",IF($AI172&lt;&gt;"","LOCATION",IF($L172="Unresolved","UNRESOLVED",IF($AJ172="Yes","UNRESOLVED",IF($T172="Yes","CONTEXT / REFERENCE ONLY","EXCLUDED"))))))))))))))))))</f>
        <v/>
      </c>
      <c r="V172" s="6" t="str">
        <f>IF($A172="","",IF($AK172&lt;&gt;"",$AK172,IF($G172="Unresolved","IDENTITY_BOUNDARY_UNRESOLVED",IF(OR($F172="Discovery intermediary",$F172="Reference entity"),"NON_COMMERCIAL_CONTEXT",IF(OR($N172="No",$O172="No"),"NO_COMMERCIAL_SUBSTITUTION",IF(OR($N172="Unknown",$O172="Unknown"),"SUBSTITUTION_EVIDENCE_MISSING",IF($P172="No","SERVICEABILITY_MISMATCH",IF($P172="Unknown","SERVICEABILITY_EVIDENCE_MISSING",IF(AND($U172&lt;&gt;"UNRESOLVED",$U172&lt;&gt;"EXCLUDED",$U172&lt;&gt;"CONTEXT / REFERENCE ONLY",$U172&lt;&gt;"INVALID INPUT",$AJ172="Yes"),"CONFIRMED_LAYER_WITH_OPEN_EVIDENCE",IF(AND($U172&lt;&gt;"UNRESOLVED",$U172&lt;&gt;"EXCLUDED",$U172&lt;&gt;"CONTEXT / REFERENCE ONLY",$U172&lt;&gt;"INVALID INPUT"),"CONFIRMED_LAYER_ASSIGNMENT",IF($L172="Unresolved","MARKET_BOUNDARY_UNRESOLVED",IF($AJ172="Yes","LAYER_EVIDENCE_MISSING",IF($T172="Yes","NO_LAYER_RELEVANCE_CONTEXT","NO_LAYER_RELEVANCE")))))))))))))</f>
        <v/>
      </c>
      <c r="W172" s="6" t="str">
        <f>IF($A172="","",IFERROR(VLOOKUP($V172,'Controlled Vocabulary'!$M$2:$N$18,2,FALSE),"Review the record."))</f>
        <v/>
      </c>
      <c r="X172" s="6" t="str">
        <f>IF($A172="","",IF($AF172="","",IF(COUNTIF($AF$2:$AF$201,$AF172)&gt;1,"DUPLICATE ACTIVE ASSIGNMENT","")))</f>
        <v/>
      </c>
      <c r="Y172" s="7"/>
      <c r="Z172" s="7"/>
      <c r="AA172" s="7"/>
      <c r="AB172" s="7"/>
      <c r="AC172" s="8"/>
      <c r="AD172" s="7"/>
      <c r="AE172" s="7"/>
      <c r="AF172" s="6" t="str">
        <f>IF($A172="","",IF(AND($B172="Active",$D172&lt;&gt;"",$H172&lt;&gt;""),$D172&amp;"|"&amp;$H172,""))</f>
        <v/>
      </c>
      <c r="AG172" s="6" t="str">
        <f>IF($A172="","",IF($Q172="Yes","ENTERPRISE",""))</f>
        <v/>
      </c>
      <c r="AH172" s="6" t="str">
        <f>IF($A172="","",IF(AND($J172&lt;&gt;"",$L172="Resolved",$R172="Yes"),"MARKET",""))</f>
        <v/>
      </c>
      <c r="AI172" s="6" t="str">
        <f>IF($A172="","",IF(AND($K172&lt;&gt;"",$S172="Yes"),"LOCATION",""))</f>
        <v/>
      </c>
      <c r="AJ172" s="6" t="str">
        <f>IF($A172="","",IF(OR($Q172="Unknown",AND($J172&lt;&gt;"",OR($L172="Unresolved",$R172="Unknown")),AND($K172&lt;&gt;"",$S172="Unknown")),"Yes","No"))</f>
        <v/>
      </c>
      <c r="AK172" s="6" t="str">
        <f>IF($A172="","",IF(OR($A172="",$B172="",$D172="",$E172="",$F172="",$G172="",$H172="",$I172="",$L172="",$N172="",$O172="",$P172="",$Q172="",$R172="",$S172="",$T172=""),"INVALID_REQUIRED_INPUT",IF(OR(AND($B172&lt;&gt;"Active",$B172&lt;&gt;"Superseded"),AND($F172&lt;&gt;"Commercial provider",$F172&lt;&gt;"Discovery intermediary",$F172&lt;&gt;"Reference entity"),AND($G172&lt;&gt;"Resolved",$G172&lt;&gt;"Unresolved"),AND($I172&lt;&gt;"Existing",$I172&lt;&gt;"Planned",$I172&lt;&gt;"Inactive"),AND($L172&lt;&gt;"Resolved",$L172&lt;&gt;"Unresolved",$L172&lt;&gt;"Not applicable"),AND($N172&lt;&gt;"Yes",$N172&lt;&gt;"No",$N172&lt;&gt;"Unknown"),AND($O172&lt;&gt;"Yes",$O172&lt;&gt;"No",$O172&lt;&gt;"Unknown"),AND($P172&lt;&gt;"Yes",$P172&lt;&gt;"No",$P172&lt;&gt;"Unknown"),AND($Q172&lt;&gt;"Yes",$Q172&lt;&gt;"No",$Q172&lt;&gt;"Unknown"),AND($R172&lt;&gt;"Yes",$R172&lt;&gt;"No",$R172&lt;&gt;"Unknown"),AND($S172&lt;&gt;"Yes",$S172&lt;&gt;"No",$S172&lt;&gt;"Unknown",$S172&lt;&gt;"Not applicable"),AND($T172&lt;&gt;"Yes",$T172&lt;&gt;"No"),AND($AA172&lt;&gt;"",$AA172&lt;&gt;"Organic",$AA172&lt;&gt;"Local pack / Maps",$AA172&lt;&gt;"Paid search",$AA172&lt;&gt;"Shopping",$AA172&lt;&gt;"AI answer",$AA172&lt;&gt;"Marketplace",$AA172&lt;&gt;"Directory",$AA172&lt;&gt;"Other")),"UNSUPPORTED_CONTROLLED_VALUE",IF(AND($B172="Active",$I172="Inactive"),"INVALID_SCOPE_COMBINATION",IF($X172="DUPLICATE ACTIVE ASSIGNMENT","INVALID_SCOPE_COMBINATION",IF(AND($L172="Not applicable",$R172&lt;&gt;"No"),"INVALID_SCOPE_COMBINATION",IF(AND($M172="No",$S172&lt;&gt;"Not applicable"),"INVALID_LOCATION_EVIDENCE",IF(AND($M172="Yes",$S172="Not applicable"),"INVALID_LOCATION_EVIDENCE",""))))))))</f>
        <v/>
      </c>
    </row>
    <row r="173" spans="1:37">
      <c r="A173" s="7"/>
      <c r="B173" s="7"/>
      <c r="C173" s="7"/>
      <c r="D173" s="7"/>
      <c r="E173" s="6" t="str">
        <f>IF($A173="","",IFERROR(INDEX('Competitor Register'!$B$2:$B$101,MATCH($D173,'Competitor Register'!$A$2:$A$101,0)),""))</f>
        <v/>
      </c>
      <c r="F173" s="6" t="str">
        <f>IF($A173="","",IFERROR(INDEX('Competitor Register'!$C$2:$C$101,MATCH($D173,'Competitor Register'!$A$2:$A$101,0)),""))</f>
        <v/>
      </c>
      <c r="G173" s="6" t="str">
        <f>IF($A173="","",IFERROR(INDEX('Competitor Register'!$D$2:$D$101,MATCH($D173,'Competitor Register'!$A$2:$A$101,0)),""))</f>
        <v/>
      </c>
      <c r="H173" s="7"/>
      <c r="I173" s="6" t="str">
        <f>IF($A173="","",IFERROR(INDEX('Market Location Map'!$B$2:$B$101,MATCH($H173,'Market Location Map'!$A$2:$A$101,0)),""))</f>
        <v/>
      </c>
      <c r="J173" s="6" t="str">
        <f>IF($A173="","",IFERROR(INDEX('Market Location Map'!$D$2:$D$101,MATCH($H173,'Market Location Map'!$A$2:$A$101,0)),""))</f>
        <v/>
      </c>
      <c r="K173" s="6" t="str">
        <f>IF($A173="","",IFERROR(INDEX('Market Location Map'!$I$2:$I$101,MATCH($H173,'Market Location Map'!$A$2:$A$101,0)),""))</f>
        <v/>
      </c>
      <c r="L173" s="6" t="str">
        <f>IF($A173="","",IFERROR(INDEX('Market Location Map'!$F$2:$F$101,MATCH($H173,'Market Location Map'!$A$2:$A$101,0)),""))</f>
        <v/>
      </c>
      <c r="M173" s="6" t="str">
        <f>IF($A173="","",IF($K173="","No","Yes"))</f>
        <v/>
      </c>
      <c r="N173" s="7"/>
      <c r="O173" s="7"/>
      <c r="P173" s="7"/>
      <c r="Q173" s="7"/>
      <c r="R173" s="7"/>
      <c r="S173" s="7"/>
      <c r="T173" s="7"/>
      <c r="U173" s="6" t="str">
        <f>IF($A173="","",IF($AK173&lt;&gt;"","INVALID INPUT",IF($G173="Unresolved","UNRESOLVED",IF(OR($F173="Discovery intermediary",$F173="Reference entity"),"CONTEXT / REFERENCE ONLY",IF(OR($N173="No",$O173="No"),"EXCLUDED",IF(OR($N173="Unknown",$O173="Unknown"),"UNRESOLVED",IF($P173="No","EXCLUDED",IF($P173="Unknown","UNRESOLVED",IF(AND($AG173&lt;&gt;"",$AH173&lt;&gt;"",$AI173&lt;&gt;""),"ENTERPRISE + MARKET + LOCATION",IF(AND($AG173&lt;&gt;"",$AH173&lt;&gt;""),"ENTERPRISE + MARKET",IF(AND($AG173&lt;&gt;"",$AI173&lt;&gt;""),"ENTERPRISE + LOCATION",IF(AND($AH173&lt;&gt;"",$AI173&lt;&gt;""),"MARKET + LOCATION",IF($AG173&lt;&gt;"","ENTERPRISE",IF($AH173&lt;&gt;"","MARKET",IF($AI173&lt;&gt;"","LOCATION",IF($L173="Unresolved","UNRESOLVED",IF($AJ173="Yes","UNRESOLVED",IF($T173="Yes","CONTEXT / REFERENCE ONLY","EXCLUDED"))))))))))))))))))</f>
        <v/>
      </c>
      <c r="V173" s="6" t="str">
        <f>IF($A173="","",IF($AK173&lt;&gt;"",$AK173,IF($G173="Unresolved","IDENTITY_BOUNDARY_UNRESOLVED",IF(OR($F173="Discovery intermediary",$F173="Reference entity"),"NON_COMMERCIAL_CONTEXT",IF(OR($N173="No",$O173="No"),"NO_COMMERCIAL_SUBSTITUTION",IF(OR($N173="Unknown",$O173="Unknown"),"SUBSTITUTION_EVIDENCE_MISSING",IF($P173="No","SERVICEABILITY_MISMATCH",IF($P173="Unknown","SERVICEABILITY_EVIDENCE_MISSING",IF(AND($U173&lt;&gt;"UNRESOLVED",$U173&lt;&gt;"EXCLUDED",$U173&lt;&gt;"CONTEXT / REFERENCE ONLY",$U173&lt;&gt;"INVALID INPUT",$AJ173="Yes"),"CONFIRMED_LAYER_WITH_OPEN_EVIDENCE",IF(AND($U173&lt;&gt;"UNRESOLVED",$U173&lt;&gt;"EXCLUDED",$U173&lt;&gt;"CONTEXT / REFERENCE ONLY",$U173&lt;&gt;"INVALID INPUT"),"CONFIRMED_LAYER_ASSIGNMENT",IF($L173="Unresolved","MARKET_BOUNDARY_UNRESOLVED",IF($AJ173="Yes","LAYER_EVIDENCE_MISSING",IF($T173="Yes","NO_LAYER_RELEVANCE_CONTEXT","NO_LAYER_RELEVANCE")))))))))))))</f>
        <v/>
      </c>
      <c r="W173" s="6" t="str">
        <f>IF($A173="","",IFERROR(VLOOKUP($V173,'Controlled Vocabulary'!$M$2:$N$18,2,FALSE),"Review the record."))</f>
        <v/>
      </c>
      <c r="X173" s="6" t="str">
        <f>IF($A173="","",IF($AF173="","",IF(COUNTIF($AF$2:$AF$201,$AF173)&gt;1,"DUPLICATE ACTIVE ASSIGNMENT","")))</f>
        <v/>
      </c>
      <c r="Y173" s="7"/>
      <c r="Z173" s="7"/>
      <c r="AA173" s="7"/>
      <c r="AB173" s="7"/>
      <c r="AC173" s="8"/>
      <c r="AD173" s="7"/>
      <c r="AE173" s="7"/>
      <c r="AF173" s="6" t="str">
        <f>IF($A173="","",IF(AND($B173="Active",$D173&lt;&gt;"",$H173&lt;&gt;""),$D173&amp;"|"&amp;$H173,""))</f>
        <v/>
      </c>
      <c r="AG173" s="6" t="str">
        <f>IF($A173="","",IF($Q173="Yes","ENTERPRISE",""))</f>
        <v/>
      </c>
      <c r="AH173" s="6" t="str">
        <f>IF($A173="","",IF(AND($J173&lt;&gt;"",$L173="Resolved",$R173="Yes"),"MARKET",""))</f>
        <v/>
      </c>
      <c r="AI173" s="6" t="str">
        <f>IF($A173="","",IF(AND($K173&lt;&gt;"",$S173="Yes"),"LOCATION",""))</f>
        <v/>
      </c>
      <c r="AJ173" s="6" t="str">
        <f>IF($A173="","",IF(OR($Q173="Unknown",AND($J173&lt;&gt;"",OR($L173="Unresolved",$R173="Unknown")),AND($K173&lt;&gt;"",$S173="Unknown")),"Yes","No"))</f>
        <v/>
      </c>
      <c r="AK173" s="6" t="str">
        <f>IF($A173="","",IF(OR($A173="",$B173="",$D173="",$E173="",$F173="",$G173="",$H173="",$I173="",$L173="",$N173="",$O173="",$P173="",$Q173="",$R173="",$S173="",$T173=""),"INVALID_REQUIRED_INPUT",IF(OR(AND($B173&lt;&gt;"Active",$B173&lt;&gt;"Superseded"),AND($F173&lt;&gt;"Commercial provider",$F173&lt;&gt;"Discovery intermediary",$F173&lt;&gt;"Reference entity"),AND($G173&lt;&gt;"Resolved",$G173&lt;&gt;"Unresolved"),AND($I173&lt;&gt;"Existing",$I173&lt;&gt;"Planned",$I173&lt;&gt;"Inactive"),AND($L173&lt;&gt;"Resolved",$L173&lt;&gt;"Unresolved",$L173&lt;&gt;"Not applicable"),AND($N173&lt;&gt;"Yes",$N173&lt;&gt;"No",$N173&lt;&gt;"Unknown"),AND($O173&lt;&gt;"Yes",$O173&lt;&gt;"No",$O173&lt;&gt;"Unknown"),AND($P173&lt;&gt;"Yes",$P173&lt;&gt;"No",$P173&lt;&gt;"Unknown"),AND($Q173&lt;&gt;"Yes",$Q173&lt;&gt;"No",$Q173&lt;&gt;"Unknown"),AND($R173&lt;&gt;"Yes",$R173&lt;&gt;"No",$R173&lt;&gt;"Unknown"),AND($S173&lt;&gt;"Yes",$S173&lt;&gt;"No",$S173&lt;&gt;"Unknown",$S173&lt;&gt;"Not applicable"),AND($T173&lt;&gt;"Yes",$T173&lt;&gt;"No"),AND($AA173&lt;&gt;"",$AA173&lt;&gt;"Organic",$AA173&lt;&gt;"Local pack / Maps",$AA173&lt;&gt;"Paid search",$AA173&lt;&gt;"Shopping",$AA173&lt;&gt;"AI answer",$AA173&lt;&gt;"Marketplace",$AA173&lt;&gt;"Directory",$AA173&lt;&gt;"Other")),"UNSUPPORTED_CONTROLLED_VALUE",IF(AND($B173="Active",$I173="Inactive"),"INVALID_SCOPE_COMBINATION",IF($X173="DUPLICATE ACTIVE ASSIGNMENT","INVALID_SCOPE_COMBINATION",IF(AND($L173="Not applicable",$R173&lt;&gt;"No"),"INVALID_SCOPE_COMBINATION",IF(AND($M173="No",$S173&lt;&gt;"Not applicable"),"INVALID_LOCATION_EVIDENCE",IF(AND($M173="Yes",$S173="Not applicable"),"INVALID_LOCATION_EVIDENCE",""))))))))</f>
        <v/>
      </c>
    </row>
    <row r="174" spans="1:37">
      <c r="A174" s="7"/>
      <c r="B174" s="7"/>
      <c r="C174" s="7"/>
      <c r="D174" s="7"/>
      <c r="E174" s="6" t="str">
        <f>IF($A174="","",IFERROR(INDEX('Competitor Register'!$B$2:$B$101,MATCH($D174,'Competitor Register'!$A$2:$A$101,0)),""))</f>
        <v/>
      </c>
      <c r="F174" s="6" t="str">
        <f>IF($A174="","",IFERROR(INDEX('Competitor Register'!$C$2:$C$101,MATCH($D174,'Competitor Register'!$A$2:$A$101,0)),""))</f>
        <v/>
      </c>
      <c r="G174" s="6" t="str">
        <f>IF($A174="","",IFERROR(INDEX('Competitor Register'!$D$2:$D$101,MATCH($D174,'Competitor Register'!$A$2:$A$101,0)),""))</f>
        <v/>
      </c>
      <c r="H174" s="7"/>
      <c r="I174" s="6" t="str">
        <f>IF($A174="","",IFERROR(INDEX('Market Location Map'!$B$2:$B$101,MATCH($H174,'Market Location Map'!$A$2:$A$101,0)),""))</f>
        <v/>
      </c>
      <c r="J174" s="6" t="str">
        <f>IF($A174="","",IFERROR(INDEX('Market Location Map'!$D$2:$D$101,MATCH($H174,'Market Location Map'!$A$2:$A$101,0)),""))</f>
        <v/>
      </c>
      <c r="K174" s="6" t="str">
        <f>IF($A174="","",IFERROR(INDEX('Market Location Map'!$I$2:$I$101,MATCH($H174,'Market Location Map'!$A$2:$A$101,0)),""))</f>
        <v/>
      </c>
      <c r="L174" s="6" t="str">
        <f>IF($A174="","",IFERROR(INDEX('Market Location Map'!$F$2:$F$101,MATCH($H174,'Market Location Map'!$A$2:$A$101,0)),""))</f>
        <v/>
      </c>
      <c r="M174" s="6" t="str">
        <f>IF($A174="","",IF($K174="","No","Yes"))</f>
        <v/>
      </c>
      <c r="N174" s="7"/>
      <c r="O174" s="7"/>
      <c r="P174" s="7"/>
      <c r="Q174" s="7"/>
      <c r="R174" s="7"/>
      <c r="S174" s="7"/>
      <c r="T174" s="7"/>
      <c r="U174" s="6" t="str">
        <f>IF($A174="","",IF($AK174&lt;&gt;"","INVALID INPUT",IF($G174="Unresolved","UNRESOLVED",IF(OR($F174="Discovery intermediary",$F174="Reference entity"),"CONTEXT / REFERENCE ONLY",IF(OR($N174="No",$O174="No"),"EXCLUDED",IF(OR($N174="Unknown",$O174="Unknown"),"UNRESOLVED",IF($P174="No","EXCLUDED",IF($P174="Unknown","UNRESOLVED",IF(AND($AG174&lt;&gt;"",$AH174&lt;&gt;"",$AI174&lt;&gt;""),"ENTERPRISE + MARKET + LOCATION",IF(AND($AG174&lt;&gt;"",$AH174&lt;&gt;""),"ENTERPRISE + MARKET",IF(AND($AG174&lt;&gt;"",$AI174&lt;&gt;""),"ENTERPRISE + LOCATION",IF(AND($AH174&lt;&gt;"",$AI174&lt;&gt;""),"MARKET + LOCATION",IF($AG174&lt;&gt;"","ENTERPRISE",IF($AH174&lt;&gt;"","MARKET",IF($AI174&lt;&gt;"","LOCATION",IF($L174="Unresolved","UNRESOLVED",IF($AJ174="Yes","UNRESOLVED",IF($T174="Yes","CONTEXT / REFERENCE ONLY","EXCLUDED"))))))))))))))))))</f>
        <v/>
      </c>
      <c r="V174" s="6" t="str">
        <f>IF($A174="","",IF($AK174&lt;&gt;"",$AK174,IF($G174="Unresolved","IDENTITY_BOUNDARY_UNRESOLVED",IF(OR($F174="Discovery intermediary",$F174="Reference entity"),"NON_COMMERCIAL_CONTEXT",IF(OR($N174="No",$O174="No"),"NO_COMMERCIAL_SUBSTITUTION",IF(OR($N174="Unknown",$O174="Unknown"),"SUBSTITUTION_EVIDENCE_MISSING",IF($P174="No","SERVICEABILITY_MISMATCH",IF($P174="Unknown","SERVICEABILITY_EVIDENCE_MISSING",IF(AND($U174&lt;&gt;"UNRESOLVED",$U174&lt;&gt;"EXCLUDED",$U174&lt;&gt;"CONTEXT / REFERENCE ONLY",$U174&lt;&gt;"INVALID INPUT",$AJ174="Yes"),"CONFIRMED_LAYER_WITH_OPEN_EVIDENCE",IF(AND($U174&lt;&gt;"UNRESOLVED",$U174&lt;&gt;"EXCLUDED",$U174&lt;&gt;"CONTEXT / REFERENCE ONLY",$U174&lt;&gt;"INVALID INPUT"),"CONFIRMED_LAYER_ASSIGNMENT",IF($L174="Unresolved","MARKET_BOUNDARY_UNRESOLVED",IF($AJ174="Yes","LAYER_EVIDENCE_MISSING",IF($T174="Yes","NO_LAYER_RELEVANCE_CONTEXT","NO_LAYER_RELEVANCE")))))))))))))</f>
        <v/>
      </c>
      <c r="W174" s="6" t="str">
        <f>IF($A174="","",IFERROR(VLOOKUP($V174,'Controlled Vocabulary'!$M$2:$N$18,2,FALSE),"Review the record."))</f>
        <v/>
      </c>
      <c r="X174" s="6" t="str">
        <f>IF($A174="","",IF($AF174="","",IF(COUNTIF($AF$2:$AF$201,$AF174)&gt;1,"DUPLICATE ACTIVE ASSIGNMENT","")))</f>
        <v/>
      </c>
      <c r="Y174" s="7"/>
      <c r="Z174" s="7"/>
      <c r="AA174" s="7"/>
      <c r="AB174" s="7"/>
      <c r="AC174" s="8"/>
      <c r="AD174" s="7"/>
      <c r="AE174" s="7"/>
      <c r="AF174" s="6" t="str">
        <f>IF($A174="","",IF(AND($B174="Active",$D174&lt;&gt;"",$H174&lt;&gt;""),$D174&amp;"|"&amp;$H174,""))</f>
        <v/>
      </c>
      <c r="AG174" s="6" t="str">
        <f>IF($A174="","",IF($Q174="Yes","ENTERPRISE",""))</f>
        <v/>
      </c>
      <c r="AH174" s="6" t="str">
        <f>IF($A174="","",IF(AND($J174&lt;&gt;"",$L174="Resolved",$R174="Yes"),"MARKET",""))</f>
        <v/>
      </c>
      <c r="AI174" s="6" t="str">
        <f>IF($A174="","",IF(AND($K174&lt;&gt;"",$S174="Yes"),"LOCATION",""))</f>
        <v/>
      </c>
      <c r="AJ174" s="6" t="str">
        <f>IF($A174="","",IF(OR($Q174="Unknown",AND($J174&lt;&gt;"",OR($L174="Unresolved",$R174="Unknown")),AND($K174&lt;&gt;"",$S174="Unknown")),"Yes","No"))</f>
        <v/>
      </c>
      <c r="AK174" s="6" t="str">
        <f>IF($A174="","",IF(OR($A174="",$B174="",$D174="",$E174="",$F174="",$G174="",$H174="",$I174="",$L174="",$N174="",$O174="",$P174="",$Q174="",$R174="",$S174="",$T174=""),"INVALID_REQUIRED_INPUT",IF(OR(AND($B174&lt;&gt;"Active",$B174&lt;&gt;"Superseded"),AND($F174&lt;&gt;"Commercial provider",$F174&lt;&gt;"Discovery intermediary",$F174&lt;&gt;"Reference entity"),AND($G174&lt;&gt;"Resolved",$G174&lt;&gt;"Unresolved"),AND($I174&lt;&gt;"Existing",$I174&lt;&gt;"Planned",$I174&lt;&gt;"Inactive"),AND($L174&lt;&gt;"Resolved",$L174&lt;&gt;"Unresolved",$L174&lt;&gt;"Not applicable"),AND($N174&lt;&gt;"Yes",$N174&lt;&gt;"No",$N174&lt;&gt;"Unknown"),AND($O174&lt;&gt;"Yes",$O174&lt;&gt;"No",$O174&lt;&gt;"Unknown"),AND($P174&lt;&gt;"Yes",$P174&lt;&gt;"No",$P174&lt;&gt;"Unknown"),AND($Q174&lt;&gt;"Yes",$Q174&lt;&gt;"No",$Q174&lt;&gt;"Unknown"),AND($R174&lt;&gt;"Yes",$R174&lt;&gt;"No",$R174&lt;&gt;"Unknown"),AND($S174&lt;&gt;"Yes",$S174&lt;&gt;"No",$S174&lt;&gt;"Unknown",$S174&lt;&gt;"Not applicable"),AND($T174&lt;&gt;"Yes",$T174&lt;&gt;"No"),AND($AA174&lt;&gt;"",$AA174&lt;&gt;"Organic",$AA174&lt;&gt;"Local pack / Maps",$AA174&lt;&gt;"Paid search",$AA174&lt;&gt;"Shopping",$AA174&lt;&gt;"AI answer",$AA174&lt;&gt;"Marketplace",$AA174&lt;&gt;"Directory",$AA174&lt;&gt;"Other")),"UNSUPPORTED_CONTROLLED_VALUE",IF(AND($B174="Active",$I174="Inactive"),"INVALID_SCOPE_COMBINATION",IF($X174="DUPLICATE ACTIVE ASSIGNMENT","INVALID_SCOPE_COMBINATION",IF(AND($L174="Not applicable",$R174&lt;&gt;"No"),"INVALID_SCOPE_COMBINATION",IF(AND($M174="No",$S174&lt;&gt;"Not applicable"),"INVALID_LOCATION_EVIDENCE",IF(AND($M174="Yes",$S174="Not applicable"),"INVALID_LOCATION_EVIDENCE",""))))))))</f>
        <v/>
      </c>
    </row>
    <row r="175" spans="1:37">
      <c r="A175" s="7"/>
      <c r="B175" s="7"/>
      <c r="C175" s="7"/>
      <c r="D175" s="7"/>
      <c r="E175" s="6" t="str">
        <f>IF($A175="","",IFERROR(INDEX('Competitor Register'!$B$2:$B$101,MATCH($D175,'Competitor Register'!$A$2:$A$101,0)),""))</f>
        <v/>
      </c>
      <c r="F175" s="6" t="str">
        <f>IF($A175="","",IFERROR(INDEX('Competitor Register'!$C$2:$C$101,MATCH($D175,'Competitor Register'!$A$2:$A$101,0)),""))</f>
        <v/>
      </c>
      <c r="G175" s="6" t="str">
        <f>IF($A175="","",IFERROR(INDEX('Competitor Register'!$D$2:$D$101,MATCH($D175,'Competitor Register'!$A$2:$A$101,0)),""))</f>
        <v/>
      </c>
      <c r="H175" s="7"/>
      <c r="I175" s="6" t="str">
        <f>IF($A175="","",IFERROR(INDEX('Market Location Map'!$B$2:$B$101,MATCH($H175,'Market Location Map'!$A$2:$A$101,0)),""))</f>
        <v/>
      </c>
      <c r="J175" s="6" t="str">
        <f>IF($A175="","",IFERROR(INDEX('Market Location Map'!$D$2:$D$101,MATCH($H175,'Market Location Map'!$A$2:$A$101,0)),""))</f>
        <v/>
      </c>
      <c r="K175" s="6" t="str">
        <f>IF($A175="","",IFERROR(INDEX('Market Location Map'!$I$2:$I$101,MATCH($H175,'Market Location Map'!$A$2:$A$101,0)),""))</f>
        <v/>
      </c>
      <c r="L175" s="6" t="str">
        <f>IF($A175="","",IFERROR(INDEX('Market Location Map'!$F$2:$F$101,MATCH($H175,'Market Location Map'!$A$2:$A$101,0)),""))</f>
        <v/>
      </c>
      <c r="M175" s="6" t="str">
        <f>IF($A175="","",IF($K175="","No","Yes"))</f>
        <v/>
      </c>
      <c r="N175" s="7"/>
      <c r="O175" s="7"/>
      <c r="P175" s="7"/>
      <c r="Q175" s="7"/>
      <c r="R175" s="7"/>
      <c r="S175" s="7"/>
      <c r="T175" s="7"/>
      <c r="U175" s="6" t="str">
        <f>IF($A175="","",IF($AK175&lt;&gt;"","INVALID INPUT",IF($G175="Unresolved","UNRESOLVED",IF(OR($F175="Discovery intermediary",$F175="Reference entity"),"CONTEXT / REFERENCE ONLY",IF(OR($N175="No",$O175="No"),"EXCLUDED",IF(OR($N175="Unknown",$O175="Unknown"),"UNRESOLVED",IF($P175="No","EXCLUDED",IF($P175="Unknown","UNRESOLVED",IF(AND($AG175&lt;&gt;"",$AH175&lt;&gt;"",$AI175&lt;&gt;""),"ENTERPRISE + MARKET + LOCATION",IF(AND($AG175&lt;&gt;"",$AH175&lt;&gt;""),"ENTERPRISE + MARKET",IF(AND($AG175&lt;&gt;"",$AI175&lt;&gt;""),"ENTERPRISE + LOCATION",IF(AND($AH175&lt;&gt;"",$AI175&lt;&gt;""),"MARKET + LOCATION",IF($AG175&lt;&gt;"","ENTERPRISE",IF($AH175&lt;&gt;"","MARKET",IF($AI175&lt;&gt;"","LOCATION",IF($L175="Unresolved","UNRESOLVED",IF($AJ175="Yes","UNRESOLVED",IF($T175="Yes","CONTEXT / REFERENCE ONLY","EXCLUDED"))))))))))))))))))</f>
        <v/>
      </c>
      <c r="V175" s="6" t="str">
        <f>IF($A175="","",IF($AK175&lt;&gt;"",$AK175,IF($G175="Unresolved","IDENTITY_BOUNDARY_UNRESOLVED",IF(OR($F175="Discovery intermediary",$F175="Reference entity"),"NON_COMMERCIAL_CONTEXT",IF(OR($N175="No",$O175="No"),"NO_COMMERCIAL_SUBSTITUTION",IF(OR($N175="Unknown",$O175="Unknown"),"SUBSTITUTION_EVIDENCE_MISSING",IF($P175="No","SERVICEABILITY_MISMATCH",IF($P175="Unknown","SERVICEABILITY_EVIDENCE_MISSING",IF(AND($U175&lt;&gt;"UNRESOLVED",$U175&lt;&gt;"EXCLUDED",$U175&lt;&gt;"CONTEXT / REFERENCE ONLY",$U175&lt;&gt;"INVALID INPUT",$AJ175="Yes"),"CONFIRMED_LAYER_WITH_OPEN_EVIDENCE",IF(AND($U175&lt;&gt;"UNRESOLVED",$U175&lt;&gt;"EXCLUDED",$U175&lt;&gt;"CONTEXT / REFERENCE ONLY",$U175&lt;&gt;"INVALID INPUT"),"CONFIRMED_LAYER_ASSIGNMENT",IF($L175="Unresolved","MARKET_BOUNDARY_UNRESOLVED",IF($AJ175="Yes","LAYER_EVIDENCE_MISSING",IF($T175="Yes","NO_LAYER_RELEVANCE_CONTEXT","NO_LAYER_RELEVANCE")))))))))))))</f>
        <v/>
      </c>
      <c r="W175" s="6" t="str">
        <f>IF($A175="","",IFERROR(VLOOKUP($V175,'Controlled Vocabulary'!$M$2:$N$18,2,FALSE),"Review the record."))</f>
        <v/>
      </c>
      <c r="X175" s="6" t="str">
        <f>IF($A175="","",IF($AF175="","",IF(COUNTIF($AF$2:$AF$201,$AF175)&gt;1,"DUPLICATE ACTIVE ASSIGNMENT","")))</f>
        <v/>
      </c>
      <c r="Y175" s="7"/>
      <c r="Z175" s="7"/>
      <c r="AA175" s="7"/>
      <c r="AB175" s="7"/>
      <c r="AC175" s="8"/>
      <c r="AD175" s="7"/>
      <c r="AE175" s="7"/>
      <c r="AF175" s="6" t="str">
        <f>IF($A175="","",IF(AND($B175="Active",$D175&lt;&gt;"",$H175&lt;&gt;""),$D175&amp;"|"&amp;$H175,""))</f>
        <v/>
      </c>
      <c r="AG175" s="6" t="str">
        <f>IF($A175="","",IF($Q175="Yes","ENTERPRISE",""))</f>
        <v/>
      </c>
      <c r="AH175" s="6" t="str">
        <f>IF($A175="","",IF(AND($J175&lt;&gt;"",$L175="Resolved",$R175="Yes"),"MARKET",""))</f>
        <v/>
      </c>
      <c r="AI175" s="6" t="str">
        <f>IF($A175="","",IF(AND($K175&lt;&gt;"",$S175="Yes"),"LOCATION",""))</f>
        <v/>
      </c>
      <c r="AJ175" s="6" t="str">
        <f>IF($A175="","",IF(OR($Q175="Unknown",AND($J175&lt;&gt;"",OR($L175="Unresolved",$R175="Unknown")),AND($K175&lt;&gt;"",$S175="Unknown")),"Yes","No"))</f>
        <v/>
      </c>
      <c r="AK175" s="6" t="str">
        <f>IF($A175="","",IF(OR($A175="",$B175="",$D175="",$E175="",$F175="",$G175="",$H175="",$I175="",$L175="",$N175="",$O175="",$P175="",$Q175="",$R175="",$S175="",$T175=""),"INVALID_REQUIRED_INPUT",IF(OR(AND($B175&lt;&gt;"Active",$B175&lt;&gt;"Superseded"),AND($F175&lt;&gt;"Commercial provider",$F175&lt;&gt;"Discovery intermediary",$F175&lt;&gt;"Reference entity"),AND($G175&lt;&gt;"Resolved",$G175&lt;&gt;"Unresolved"),AND($I175&lt;&gt;"Existing",$I175&lt;&gt;"Planned",$I175&lt;&gt;"Inactive"),AND($L175&lt;&gt;"Resolved",$L175&lt;&gt;"Unresolved",$L175&lt;&gt;"Not applicable"),AND($N175&lt;&gt;"Yes",$N175&lt;&gt;"No",$N175&lt;&gt;"Unknown"),AND($O175&lt;&gt;"Yes",$O175&lt;&gt;"No",$O175&lt;&gt;"Unknown"),AND($P175&lt;&gt;"Yes",$P175&lt;&gt;"No",$P175&lt;&gt;"Unknown"),AND($Q175&lt;&gt;"Yes",$Q175&lt;&gt;"No",$Q175&lt;&gt;"Unknown"),AND($R175&lt;&gt;"Yes",$R175&lt;&gt;"No",$R175&lt;&gt;"Unknown"),AND($S175&lt;&gt;"Yes",$S175&lt;&gt;"No",$S175&lt;&gt;"Unknown",$S175&lt;&gt;"Not applicable"),AND($T175&lt;&gt;"Yes",$T175&lt;&gt;"No"),AND($AA175&lt;&gt;"",$AA175&lt;&gt;"Organic",$AA175&lt;&gt;"Local pack / Maps",$AA175&lt;&gt;"Paid search",$AA175&lt;&gt;"Shopping",$AA175&lt;&gt;"AI answer",$AA175&lt;&gt;"Marketplace",$AA175&lt;&gt;"Directory",$AA175&lt;&gt;"Other")),"UNSUPPORTED_CONTROLLED_VALUE",IF(AND($B175="Active",$I175="Inactive"),"INVALID_SCOPE_COMBINATION",IF($X175="DUPLICATE ACTIVE ASSIGNMENT","INVALID_SCOPE_COMBINATION",IF(AND($L175="Not applicable",$R175&lt;&gt;"No"),"INVALID_SCOPE_COMBINATION",IF(AND($M175="No",$S175&lt;&gt;"Not applicable"),"INVALID_LOCATION_EVIDENCE",IF(AND($M175="Yes",$S175="Not applicable"),"INVALID_LOCATION_EVIDENCE",""))))))))</f>
        <v/>
      </c>
    </row>
    <row r="176" spans="1:37">
      <c r="A176" s="7"/>
      <c r="B176" s="7"/>
      <c r="C176" s="7"/>
      <c r="D176" s="7"/>
      <c r="E176" s="6" t="str">
        <f>IF($A176="","",IFERROR(INDEX('Competitor Register'!$B$2:$B$101,MATCH($D176,'Competitor Register'!$A$2:$A$101,0)),""))</f>
        <v/>
      </c>
      <c r="F176" s="6" t="str">
        <f>IF($A176="","",IFERROR(INDEX('Competitor Register'!$C$2:$C$101,MATCH($D176,'Competitor Register'!$A$2:$A$101,0)),""))</f>
        <v/>
      </c>
      <c r="G176" s="6" t="str">
        <f>IF($A176="","",IFERROR(INDEX('Competitor Register'!$D$2:$D$101,MATCH($D176,'Competitor Register'!$A$2:$A$101,0)),""))</f>
        <v/>
      </c>
      <c r="H176" s="7"/>
      <c r="I176" s="6" t="str">
        <f>IF($A176="","",IFERROR(INDEX('Market Location Map'!$B$2:$B$101,MATCH($H176,'Market Location Map'!$A$2:$A$101,0)),""))</f>
        <v/>
      </c>
      <c r="J176" s="6" t="str">
        <f>IF($A176="","",IFERROR(INDEX('Market Location Map'!$D$2:$D$101,MATCH($H176,'Market Location Map'!$A$2:$A$101,0)),""))</f>
        <v/>
      </c>
      <c r="K176" s="6" t="str">
        <f>IF($A176="","",IFERROR(INDEX('Market Location Map'!$I$2:$I$101,MATCH($H176,'Market Location Map'!$A$2:$A$101,0)),""))</f>
        <v/>
      </c>
      <c r="L176" s="6" t="str">
        <f>IF($A176="","",IFERROR(INDEX('Market Location Map'!$F$2:$F$101,MATCH($H176,'Market Location Map'!$A$2:$A$101,0)),""))</f>
        <v/>
      </c>
      <c r="M176" s="6" t="str">
        <f>IF($A176="","",IF($K176="","No","Yes"))</f>
        <v/>
      </c>
      <c r="N176" s="7"/>
      <c r="O176" s="7"/>
      <c r="P176" s="7"/>
      <c r="Q176" s="7"/>
      <c r="R176" s="7"/>
      <c r="S176" s="7"/>
      <c r="T176" s="7"/>
      <c r="U176" s="6" t="str">
        <f>IF($A176="","",IF($AK176&lt;&gt;"","INVALID INPUT",IF($G176="Unresolved","UNRESOLVED",IF(OR($F176="Discovery intermediary",$F176="Reference entity"),"CONTEXT / REFERENCE ONLY",IF(OR($N176="No",$O176="No"),"EXCLUDED",IF(OR($N176="Unknown",$O176="Unknown"),"UNRESOLVED",IF($P176="No","EXCLUDED",IF($P176="Unknown","UNRESOLVED",IF(AND($AG176&lt;&gt;"",$AH176&lt;&gt;"",$AI176&lt;&gt;""),"ENTERPRISE + MARKET + LOCATION",IF(AND($AG176&lt;&gt;"",$AH176&lt;&gt;""),"ENTERPRISE + MARKET",IF(AND($AG176&lt;&gt;"",$AI176&lt;&gt;""),"ENTERPRISE + LOCATION",IF(AND($AH176&lt;&gt;"",$AI176&lt;&gt;""),"MARKET + LOCATION",IF($AG176&lt;&gt;"","ENTERPRISE",IF($AH176&lt;&gt;"","MARKET",IF($AI176&lt;&gt;"","LOCATION",IF($L176="Unresolved","UNRESOLVED",IF($AJ176="Yes","UNRESOLVED",IF($T176="Yes","CONTEXT / REFERENCE ONLY","EXCLUDED"))))))))))))))))))</f>
        <v/>
      </c>
      <c r="V176" s="6" t="str">
        <f>IF($A176="","",IF($AK176&lt;&gt;"",$AK176,IF($G176="Unresolved","IDENTITY_BOUNDARY_UNRESOLVED",IF(OR($F176="Discovery intermediary",$F176="Reference entity"),"NON_COMMERCIAL_CONTEXT",IF(OR($N176="No",$O176="No"),"NO_COMMERCIAL_SUBSTITUTION",IF(OR($N176="Unknown",$O176="Unknown"),"SUBSTITUTION_EVIDENCE_MISSING",IF($P176="No","SERVICEABILITY_MISMATCH",IF($P176="Unknown","SERVICEABILITY_EVIDENCE_MISSING",IF(AND($U176&lt;&gt;"UNRESOLVED",$U176&lt;&gt;"EXCLUDED",$U176&lt;&gt;"CONTEXT / REFERENCE ONLY",$U176&lt;&gt;"INVALID INPUT",$AJ176="Yes"),"CONFIRMED_LAYER_WITH_OPEN_EVIDENCE",IF(AND($U176&lt;&gt;"UNRESOLVED",$U176&lt;&gt;"EXCLUDED",$U176&lt;&gt;"CONTEXT / REFERENCE ONLY",$U176&lt;&gt;"INVALID INPUT"),"CONFIRMED_LAYER_ASSIGNMENT",IF($L176="Unresolved","MARKET_BOUNDARY_UNRESOLVED",IF($AJ176="Yes","LAYER_EVIDENCE_MISSING",IF($T176="Yes","NO_LAYER_RELEVANCE_CONTEXT","NO_LAYER_RELEVANCE")))))))))))))</f>
        <v/>
      </c>
      <c r="W176" s="6" t="str">
        <f>IF($A176="","",IFERROR(VLOOKUP($V176,'Controlled Vocabulary'!$M$2:$N$18,2,FALSE),"Review the record."))</f>
        <v/>
      </c>
      <c r="X176" s="6" t="str">
        <f>IF($A176="","",IF($AF176="","",IF(COUNTIF($AF$2:$AF$201,$AF176)&gt;1,"DUPLICATE ACTIVE ASSIGNMENT","")))</f>
        <v/>
      </c>
      <c r="Y176" s="7"/>
      <c r="Z176" s="7"/>
      <c r="AA176" s="7"/>
      <c r="AB176" s="7"/>
      <c r="AC176" s="8"/>
      <c r="AD176" s="7"/>
      <c r="AE176" s="7"/>
      <c r="AF176" s="6" t="str">
        <f>IF($A176="","",IF(AND($B176="Active",$D176&lt;&gt;"",$H176&lt;&gt;""),$D176&amp;"|"&amp;$H176,""))</f>
        <v/>
      </c>
      <c r="AG176" s="6" t="str">
        <f>IF($A176="","",IF($Q176="Yes","ENTERPRISE",""))</f>
        <v/>
      </c>
      <c r="AH176" s="6" t="str">
        <f>IF($A176="","",IF(AND($J176&lt;&gt;"",$L176="Resolved",$R176="Yes"),"MARKET",""))</f>
        <v/>
      </c>
      <c r="AI176" s="6" t="str">
        <f>IF($A176="","",IF(AND($K176&lt;&gt;"",$S176="Yes"),"LOCATION",""))</f>
        <v/>
      </c>
      <c r="AJ176" s="6" t="str">
        <f>IF($A176="","",IF(OR($Q176="Unknown",AND($J176&lt;&gt;"",OR($L176="Unresolved",$R176="Unknown")),AND($K176&lt;&gt;"",$S176="Unknown")),"Yes","No"))</f>
        <v/>
      </c>
      <c r="AK176" s="6" t="str">
        <f>IF($A176="","",IF(OR($A176="",$B176="",$D176="",$E176="",$F176="",$G176="",$H176="",$I176="",$L176="",$N176="",$O176="",$P176="",$Q176="",$R176="",$S176="",$T176=""),"INVALID_REQUIRED_INPUT",IF(OR(AND($B176&lt;&gt;"Active",$B176&lt;&gt;"Superseded"),AND($F176&lt;&gt;"Commercial provider",$F176&lt;&gt;"Discovery intermediary",$F176&lt;&gt;"Reference entity"),AND($G176&lt;&gt;"Resolved",$G176&lt;&gt;"Unresolved"),AND($I176&lt;&gt;"Existing",$I176&lt;&gt;"Planned",$I176&lt;&gt;"Inactive"),AND($L176&lt;&gt;"Resolved",$L176&lt;&gt;"Unresolved",$L176&lt;&gt;"Not applicable"),AND($N176&lt;&gt;"Yes",$N176&lt;&gt;"No",$N176&lt;&gt;"Unknown"),AND($O176&lt;&gt;"Yes",$O176&lt;&gt;"No",$O176&lt;&gt;"Unknown"),AND($P176&lt;&gt;"Yes",$P176&lt;&gt;"No",$P176&lt;&gt;"Unknown"),AND($Q176&lt;&gt;"Yes",$Q176&lt;&gt;"No",$Q176&lt;&gt;"Unknown"),AND($R176&lt;&gt;"Yes",$R176&lt;&gt;"No",$R176&lt;&gt;"Unknown"),AND($S176&lt;&gt;"Yes",$S176&lt;&gt;"No",$S176&lt;&gt;"Unknown",$S176&lt;&gt;"Not applicable"),AND($T176&lt;&gt;"Yes",$T176&lt;&gt;"No"),AND($AA176&lt;&gt;"",$AA176&lt;&gt;"Organic",$AA176&lt;&gt;"Local pack / Maps",$AA176&lt;&gt;"Paid search",$AA176&lt;&gt;"Shopping",$AA176&lt;&gt;"AI answer",$AA176&lt;&gt;"Marketplace",$AA176&lt;&gt;"Directory",$AA176&lt;&gt;"Other")),"UNSUPPORTED_CONTROLLED_VALUE",IF(AND($B176="Active",$I176="Inactive"),"INVALID_SCOPE_COMBINATION",IF($X176="DUPLICATE ACTIVE ASSIGNMENT","INVALID_SCOPE_COMBINATION",IF(AND($L176="Not applicable",$R176&lt;&gt;"No"),"INVALID_SCOPE_COMBINATION",IF(AND($M176="No",$S176&lt;&gt;"Not applicable"),"INVALID_LOCATION_EVIDENCE",IF(AND($M176="Yes",$S176="Not applicable"),"INVALID_LOCATION_EVIDENCE",""))))))))</f>
        <v/>
      </c>
    </row>
    <row r="177" spans="1:37">
      <c r="A177" s="7"/>
      <c r="B177" s="7"/>
      <c r="C177" s="7"/>
      <c r="D177" s="7"/>
      <c r="E177" s="6" t="str">
        <f>IF($A177="","",IFERROR(INDEX('Competitor Register'!$B$2:$B$101,MATCH($D177,'Competitor Register'!$A$2:$A$101,0)),""))</f>
        <v/>
      </c>
      <c r="F177" s="6" t="str">
        <f>IF($A177="","",IFERROR(INDEX('Competitor Register'!$C$2:$C$101,MATCH($D177,'Competitor Register'!$A$2:$A$101,0)),""))</f>
        <v/>
      </c>
      <c r="G177" s="6" t="str">
        <f>IF($A177="","",IFERROR(INDEX('Competitor Register'!$D$2:$D$101,MATCH($D177,'Competitor Register'!$A$2:$A$101,0)),""))</f>
        <v/>
      </c>
      <c r="H177" s="7"/>
      <c r="I177" s="6" t="str">
        <f>IF($A177="","",IFERROR(INDEX('Market Location Map'!$B$2:$B$101,MATCH($H177,'Market Location Map'!$A$2:$A$101,0)),""))</f>
        <v/>
      </c>
      <c r="J177" s="6" t="str">
        <f>IF($A177="","",IFERROR(INDEX('Market Location Map'!$D$2:$D$101,MATCH($H177,'Market Location Map'!$A$2:$A$101,0)),""))</f>
        <v/>
      </c>
      <c r="K177" s="6" t="str">
        <f>IF($A177="","",IFERROR(INDEX('Market Location Map'!$I$2:$I$101,MATCH($H177,'Market Location Map'!$A$2:$A$101,0)),""))</f>
        <v/>
      </c>
      <c r="L177" s="6" t="str">
        <f>IF($A177="","",IFERROR(INDEX('Market Location Map'!$F$2:$F$101,MATCH($H177,'Market Location Map'!$A$2:$A$101,0)),""))</f>
        <v/>
      </c>
      <c r="M177" s="6" t="str">
        <f>IF($A177="","",IF($K177="","No","Yes"))</f>
        <v/>
      </c>
      <c r="N177" s="7"/>
      <c r="O177" s="7"/>
      <c r="P177" s="7"/>
      <c r="Q177" s="7"/>
      <c r="R177" s="7"/>
      <c r="S177" s="7"/>
      <c r="T177" s="7"/>
      <c r="U177" s="6" t="str">
        <f>IF($A177="","",IF($AK177&lt;&gt;"","INVALID INPUT",IF($G177="Unresolved","UNRESOLVED",IF(OR($F177="Discovery intermediary",$F177="Reference entity"),"CONTEXT / REFERENCE ONLY",IF(OR($N177="No",$O177="No"),"EXCLUDED",IF(OR($N177="Unknown",$O177="Unknown"),"UNRESOLVED",IF($P177="No","EXCLUDED",IF($P177="Unknown","UNRESOLVED",IF(AND($AG177&lt;&gt;"",$AH177&lt;&gt;"",$AI177&lt;&gt;""),"ENTERPRISE + MARKET + LOCATION",IF(AND($AG177&lt;&gt;"",$AH177&lt;&gt;""),"ENTERPRISE + MARKET",IF(AND($AG177&lt;&gt;"",$AI177&lt;&gt;""),"ENTERPRISE + LOCATION",IF(AND($AH177&lt;&gt;"",$AI177&lt;&gt;""),"MARKET + LOCATION",IF($AG177&lt;&gt;"","ENTERPRISE",IF($AH177&lt;&gt;"","MARKET",IF($AI177&lt;&gt;"","LOCATION",IF($L177="Unresolved","UNRESOLVED",IF($AJ177="Yes","UNRESOLVED",IF($T177="Yes","CONTEXT / REFERENCE ONLY","EXCLUDED"))))))))))))))))))</f>
        <v/>
      </c>
      <c r="V177" s="6" t="str">
        <f>IF($A177="","",IF($AK177&lt;&gt;"",$AK177,IF($G177="Unresolved","IDENTITY_BOUNDARY_UNRESOLVED",IF(OR($F177="Discovery intermediary",$F177="Reference entity"),"NON_COMMERCIAL_CONTEXT",IF(OR($N177="No",$O177="No"),"NO_COMMERCIAL_SUBSTITUTION",IF(OR($N177="Unknown",$O177="Unknown"),"SUBSTITUTION_EVIDENCE_MISSING",IF($P177="No","SERVICEABILITY_MISMATCH",IF($P177="Unknown","SERVICEABILITY_EVIDENCE_MISSING",IF(AND($U177&lt;&gt;"UNRESOLVED",$U177&lt;&gt;"EXCLUDED",$U177&lt;&gt;"CONTEXT / REFERENCE ONLY",$U177&lt;&gt;"INVALID INPUT",$AJ177="Yes"),"CONFIRMED_LAYER_WITH_OPEN_EVIDENCE",IF(AND($U177&lt;&gt;"UNRESOLVED",$U177&lt;&gt;"EXCLUDED",$U177&lt;&gt;"CONTEXT / REFERENCE ONLY",$U177&lt;&gt;"INVALID INPUT"),"CONFIRMED_LAYER_ASSIGNMENT",IF($L177="Unresolved","MARKET_BOUNDARY_UNRESOLVED",IF($AJ177="Yes","LAYER_EVIDENCE_MISSING",IF($T177="Yes","NO_LAYER_RELEVANCE_CONTEXT","NO_LAYER_RELEVANCE")))))))))))))</f>
        <v/>
      </c>
      <c r="W177" s="6" t="str">
        <f>IF($A177="","",IFERROR(VLOOKUP($V177,'Controlled Vocabulary'!$M$2:$N$18,2,FALSE),"Review the record."))</f>
        <v/>
      </c>
      <c r="X177" s="6" t="str">
        <f>IF($A177="","",IF($AF177="","",IF(COUNTIF($AF$2:$AF$201,$AF177)&gt;1,"DUPLICATE ACTIVE ASSIGNMENT","")))</f>
        <v/>
      </c>
      <c r="Y177" s="7"/>
      <c r="Z177" s="7"/>
      <c r="AA177" s="7"/>
      <c r="AB177" s="7"/>
      <c r="AC177" s="8"/>
      <c r="AD177" s="7"/>
      <c r="AE177" s="7"/>
      <c r="AF177" s="6" t="str">
        <f>IF($A177="","",IF(AND($B177="Active",$D177&lt;&gt;"",$H177&lt;&gt;""),$D177&amp;"|"&amp;$H177,""))</f>
        <v/>
      </c>
      <c r="AG177" s="6" t="str">
        <f>IF($A177="","",IF($Q177="Yes","ENTERPRISE",""))</f>
        <v/>
      </c>
      <c r="AH177" s="6" t="str">
        <f>IF($A177="","",IF(AND($J177&lt;&gt;"",$L177="Resolved",$R177="Yes"),"MARKET",""))</f>
        <v/>
      </c>
      <c r="AI177" s="6" t="str">
        <f>IF($A177="","",IF(AND($K177&lt;&gt;"",$S177="Yes"),"LOCATION",""))</f>
        <v/>
      </c>
      <c r="AJ177" s="6" t="str">
        <f>IF($A177="","",IF(OR($Q177="Unknown",AND($J177&lt;&gt;"",OR($L177="Unresolved",$R177="Unknown")),AND($K177&lt;&gt;"",$S177="Unknown")),"Yes","No"))</f>
        <v/>
      </c>
      <c r="AK177" s="6" t="str">
        <f>IF($A177="","",IF(OR($A177="",$B177="",$D177="",$E177="",$F177="",$G177="",$H177="",$I177="",$L177="",$N177="",$O177="",$P177="",$Q177="",$R177="",$S177="",$T177=""),"INVALID_REQUIRED_INPUT",IF(OR(AND($B177&lt;&gt;"Active",$B177&lt;&gt;"Superseded"),AND($F177&lt;&gt;"Commercial provider",$F177&lt;&gt;"Discovery intermediary",$F177&lt;&gt;"Reference entity"),AND($G177&lt;&gt;"Resolved",$G177&lt;&gt;"Unresolved"),AND($I177&lt;&gt;"Existing",$I177&lt;&gt;"Planned",$I177&lt;&gt;"Inactive"),AND($L177&lt;&gt;"Resolved",$L177&lt;&gt;"Unresolved",$L177&lt;&gt;"Not applicable"),AND($N177&lt;&gt;"Yes",$N177&lt;&gt;"No",$N177&lt;&gt;"Unknown"),AND($O177&lt;&gt;"Yes",$O177&lt;&gt;"No",$O177&lt;&gt;"Unknown"),AND($P177&lt;&gt;"Yes",$P177&lt;&gt;"No",$P177&lt;&gt;"Unknown"),AND($Q177&lt;&gt;"Yes",$Q177&lt;&gt;"No",$Q177&lt;&gt;"Unknown"),AND($R177&lt;&gt;"Yes",$R177&lt;&gt;"No",$R177&lt;&gt;"Unknown"),AND($S177&lt;&gt;"Yes",$S177&lt;&gt;"No",$S177&lt;&gt;"Unknown",$S177&lt;&gt;"Not applicable"),AND($T177&lt;&gt;"Yes",$T177&lt;&gt;"No"),AND($AA177&lt;&gt;"",$AA177&lt;&gt;"Organic",$AA177&lt;&gt;"Local pack / Maps",$AA177&lt;&gt;"Paid search",$AA177&lt;&gt;"Shopping",$AA177&lt;&gt;"AI answer",$AA177&lt;&gt;"Marketplace",$AA177&lt;&gt;"Directory",$AA177&lt;&gt;"Other")),"UNSUPPORTED_CONTROLLED_VALUE",IF(AND($B177="Active",$I177="Inactive"),"INVALID_SCOPE_COMBINATION",IF($X177="DUPLICATE ACTIVE ASSIGNMENT","INVALID_SCOPE_COMBINATION",IF(AND($L177="Not applicable",$R177&lt;&gt;"No"),"INVALID_SCOPE_COMBINATION",IF(AND($M177="No",$S177&lt;&gt;"Not applicable"),"INVALID_LOCATION_EVIDENCE",IF(AND($M177="Yes",$S177="Not applicable"),"INVALID_LOCATION_EVIDENCE",""))))))))</f>
        <v/>
      </c>
    </row>
    <row r="178" spans="1:37">
      <c r="A178" s="7"/>
      <c r="B178" s="7"/>
      <c r="C178" s="7"/>
      <c r="D178" s="7"/>
      <c r="E178" s="6" t="str">
        <f>IF($A178="","",IFERROR(INDEX('Competitor Register'!$B$2:$B$101,MATCH($D178,'Competitor Register'!$A$2:$A$101,0)),""))</f>
        <v/>
      </c>
      <c r="F178" s="6" t="str">
        <f>IF($A178="","",IFERROR(INDEX('Competitor Register'!$C$2:$C$101,MATCH($D178,'Competitor Register'!$A$2:$A$101,0)),""))</f>
        <v/>
      </c>
      <c r="G178" s="6" t="str">
        <f>IF($A178="","",IFERROR(INDEX('Competitor Register'!$D$2:$D$101,MATCH($D178,'Competitor Register'!$A$2:$A$101,0)),""))</f>
        <v/>
      </c>
      <c r="H178" s="7"/>
      <c r="I178" s="6" t="str">
        <f>IF($A178="","",IFERROR(INDEX('Market Location Map'!$B$2:$B$101,MATCH($H178,'Market Location Map'!$A$2:$A$101,0)),""))</f>
        <v/>
      </c>
      <c r="J178" s="6" t="str">
        <f>IF($A178="","",IFERROR(INDEX('Market Location Map'!$D$2:$D$101,MATCH($H178,'Market Location Map'!$A$2:$A$101,0)),""))</f>
        <v/>
      </c>
      <c r="K178" s="6" t="str">
        <f>IF($A178="","",IFERROR(INDEX('Market Location Map'!$I$2:$I$101,MATCH($H178,'Market Location Map'!$A$2:$A$101,0)),""))</f>
        <v/>
      </c>
      <c r="L178" s="6" t="str">
        <f>IF($A178="","",IFERROR(INDEX('Market Location Map'!$F$2:$F$101,MATCH($H178,'Market Location Map'!$A$2:$A$101,0)),""))</f>
        <v/>
      </c>
      <c r="M178" s="6" t="str">
        <f>IF($A178="","",IF($K178="","No","Yes"))</f>
        <v/>
      </c>
      <c r="N178" s="7"/>
      <c r="O178" s="7"/>
      <c r="P178" s="7"/>
      <c r="Q178" s="7"/>
      <c r="R178" s="7"/>
      <c r="S178" s="7"/>
      <c r="T178" s="7"/>
      <c r="U178" s="6" t="str">
        <f>IF($A178="","",IF($AK178&lt;&gt;"","INVALID INPUT",IF($G178="Unresolved","UNRESOLVED",IF(OR($F178="Discovery intermediary",$F178="Reference entity"),"CONTEXT / REFERENCE ONLY",IF(OR($N178="No",$O178="No"),"EXCLUDED",IF(OR($N178="Unknown",$O178="Unknown"),"UNRESOLVED",IF($P178="No","EXCLUDED",IF($P178="Unknown","UNRESOLVED",IF(AND($AG178&lt;&gt;"",$AH178&lt;&gt;"",$AI178&lt;&gt;""),"ENTERPRISE + MARKET + LOCATION",IF(AND($AG178&lt;&gt;"",$AH178&lt;&gt;""),"ENTERPRISE + MARKET",IF(AND($AG178&lt;&gt;"",$AI178&lt;&gt;""),"ENTERPRISE + LOCATION",IF(AND($AH178&lt;&gt;"",$AI178&lt;&gt;""),"MARKET + LOCATION",IF($AG178&lt;&gt;"","ENTERPRISE",IF($AH178&lt;&gt;"","MARKET",IF($AI178&lt;&gt;"","LOCATION",IF($L178="Unresolved","UNRESOLVED",IF($AJ178="Yes","UNRESOLVED",IF($T178="Yes","CONTEXT / REFERENCE ONLY","EXCLUDED"))))))))))))))))))</f>
        <v/>
      </c>
      <c r="V178" s="6" t="str">
        <f>IF($A178="","",IF($AK178&lt;&gt;"",$AK178,IF($G178="Unresolved","IDENTITY_BOUNDARY_UNRESOLVED",IF(OR($F178="Discovery intermediary",$F178="Reference entity"),"NON_COMMERCIAL_CONTEXT",IF(OR($N178="No",$O178="No"),"NO_COMMERCIAL_SUBSTITUTION",IF(OR($N178="Unknown",$O178="Unknown"),"SUBSTITUTION_EVIDENCE_MISSING",IF($P178="No","SERVICEABILITY_MISMATCH",IF($P178="Unknown","SERVICEABILITY_EVIDENCE_MISSING",IF(AND($U178&lt;&gt;"UNRESOLVED",$U178&lt;&gt;"EXCLUDED",$U178&lt;&gt;"CONTEXT / REFERENCE ONLY",$U178&lt;&gt;"INVALID INPUT",$AJ178="Yes"),"CONFIRMED_LAYER_WITH_OPEN_EVIDENCE",IF(AND($U178&lt;&gt;"UNRESOLVED",$U178&lt;&gt;"EXCLUDED",$U178&lt;&gt;"CONTEXT / REFERENCE ONLY",$U178&lt;&gt;"INVALID INPUT"),"CONFIRMED_LAYER_ASSIGNMENT",IF($L178="Unresolved","MARKET_BOUNDARY_UNRESOLVED",IF($AJ178="Yes","LAYER_EVIDENCE_MISSING",IF($T178="Yes","NO_LAYER_RELEVANCE_CONTEXT","NO_LAYER_RELEVANCE")))))))))))))</f>
        <v/>
      </c>
      <c r="W178" s="6" t="str">
        <f>IF($A178="","",IFERROR(VLOOKUP($V178,'Controlled Vocabulary'!$M$2:$N$18,2,FALSE),"Review the record."))</f>
        <v/>
      </c>
      <c r="X178" s="6" t="str">
        <f>IF($A178="","",IF($AF178="","",IF(COUNTIF($AF$2:$AF$201,$AF178)&gt;1,"DUPLICATE ACTIVE ASSIGNMENT","")))</f>
        <v/>
      </c>
      <c r="Y178" s="7"/>
      <c r="Z178" s="7"/>
      <c r="AA178" s="7"/>
      <c r="AB178" s="7"/>
      <c r="AC178" s="8"/>
      <c r="AD178" s="7"/>
      <c r="AE178" s="7"/>
      <c r="AF178" s="6" t="str">
        <f>IF($A178="","",IF(AND($B178="Active",$D178&lt;&gt;"",$H178&lt;&gt;""),$D178&amp;"|"&amp;$H178,""))</f>
        <v/>
      </c>
      <c r="AG178" s="6" t="str">
        <f>IF($A178="","",IF($Q178="Yes","ENTERPRISE",""))</f>
        <v/>
      </c>
      <c r="AH178" s="6" t="str">
        <f>IF($A178="","",IF(AND($J178&lt;&gt;"",$L178="Resolved",$R178="Yes"),"MARKET",""))</f>
        <v/>
      </c>
      <c r="AI178" s="6" t="str">
        <f>IF($A178="","",IF(AND($K178&lt;&gt;"",$S178="Yes"),"LOCATION",""))</f>
        <v/>
      </c>
      <c r="AJ178" s="6" t="str">
        <f>IF($A178="","",IF(OR($Q178="Unknown",AND($J178&lt;&gt;"",OR($L178="Unresolved",$R178="Unknown")),AND($K178&lt;&gt;"",$S178="Unknown")),"Yes","No"))</f>
        <v/>
      </c>
      <c r="AK178" s="6" t="str">
        <f>IF($A178="","",IF(OR($A178="",$B178="",$D178="",$E178="",$F178="",$G178="",$H178="",$I178="",$L178="",$N178="",$O178="",$P178="",$Q178="",$R178="",$S178="",$T178=""),"INVALID_REQUIRED_INPUT",IF(OR(AND($B178&lt;&gt;"Active",$B178&lt;&gt;"Superseded"),AND($F178&lt;&gt;"Commercial provider",$F178&lt;&gt;"Discovery intermediary",$F178&lt;&gt;"Reference entity"),AND($G178&lt;&gt;"Resolved",$G178&lt;&gt;"Unresolved"),AND($I178&lt;&gt;"Existing",$I178&lt;&gt;"Planned",$I178&lt;&gt;"Inactive"),AND($L178&lt;&gt;"Resolved",$L178&lt;&gt;"Unresolved",$L178&lt;&gt;"Not applicable"),AND($N178&lt;&gt;"Yes",$N178&lt;&gt;"No",$N178&lt;&gt;"Unknown"),AND($O178&lt;&gt;"Yes",$O178&lt;&gt;"No",$O178&lt;&gt;"Unknown"),AND($P178&lt;&gt;"Yes",$P178&lt;&gt;"No",$P178&lt;&gt;"Unknown"),AND($Q178&lt;&gt;"Yes",$Q178&lt;&gt;"No",$Q178&lt;&gt;"Unknown"),AND($R178&lt;&gt;"Yes",$R178&lt;&gt;"No",$R178&lt;&gt;"Unknown"),AND($S178&lt;&gt;"Yes",$S178&lt;&gt;"No",$S178&lt;&gt;"Unknown",$S178&lt;&gt;"Not applicable"),AND($T178&lt;&gt;"Yes",$T178&lt;&gt;"No"),AND($AA178&lt;&gt;"",$AA178&lt;&gt;"Organic",$AA178&lt;&gt;"Local pack / Maps",$AA178&lt;&gt;"Paid search",$AA178&lt;&gt;"Shopping",$AA178&lt;&gt;"AI answer",$AA178&lt;&gt;"Marketplace",$AA178&lt;&gt;"Directory",$AA178&lt;&gt;"Other")),"UNSUPPORTED_CONTROLLED_VALUE",IF(AND($B178="Active",$I178="Inactive"),"INVALID_SCOPE_COMBINATION",IF($X178="DUPLICATE ACTIVE ASSIGNMENT","INVALID_SCOPE_COMBINATION",IF(AND($L178="Not applicable",$R178&lt;&gt;"No"),"INVALID_SCOPE_COMBINATION",IF(AND($M178="No",$S178&lt;&gt;"Not applicable"),"INVALID_LOCATION_EVIDENCE",IF(AND($M178="Yes",$S178="Not applicable"),"INVALID_LOCATION_EVIDENCE",""))))))))</f>
        <v/>
      </c>
    </row>
    <row r="179" spans="1:37">
      <c r="A179" s="7"/>
      <c r="B179" s="7"/>
      <c r="C179" s="7"/>
      <c r="D179" s="7"/>
      <c r="E179" s="6" t="str">
        <f>IF($A179="","",IFERROR(INDEX('Competitor Register'!$B$2:$B$101,MATCH($D179,'Competitor Register'!$A$2:$A$101,0)),""))</f>
        <v/>
      </c>
      <c r="F179" s="6" t="str">
        <f>IF($A179="","",IFERROR(INDEX('Competitor Register'!$C$2:$C$101,MATCH($D179,'Competitor Register'!$A$2:$A$101,0)),""))</f>
        <v/>
      </c>
      <c r="G179" s="6" t="str">
        <f>IF($A179="","",IFERROR(INDEX('Competitor Register'!$D$2:$D$101,MATCH($D179,'Competitor Register'!$A$2:$A$101,0)),""))</f>
        <v/>
      </c>
      <c r="H179" s="7"/>
      <c r="I179" s="6" t="str">
        <f>IF($A179="","",IFERROR(INDEX('Market Location Map'!$B$2:$B$101,MATCH($H179,'Market Location Map'!$A$2:$A$101,0)),""))</f>
        <v/>
      </c>
      <c r="J179" s="6" t="str">
        <f>IF($A179="","",IFERROR(INDEX('Market Location Map'!$D$2:$D$101,MATCH($H179,'Market Location Map'!$A$2:$A$101,0)),""))</f>
        <v/>
      </c>
      <c r="K179" s="6" t="str">
        <f>IF($A179="","",IFERROR(INDEX('Market Location Map'!$I$2:$I$101,MATCH($H179,'Market Location Map'!$A$2:$A$101,0)),""))</f>
        <v/>
      </c>
      <c r="L179" s="6" t="str">
        <f>IF($A179="","",IFERROR(INDEX('Market Location Map'!$F$2:$F$101,MATCH($H179,'Market Location Map'!$A$2:$A$101,0)),""))</f>
        <v/>
      </c>
      <c r="M179" s="6" t="str">
        <f>IF($A179="","",IF($K179="","No","Yes"))</f>
        <v/>
      </c>
      <c r="N179" s="7"/>
      <c r="O179" s="7"/>
      <c r="P179" s="7"/>
      <c r="Q179" s="7"/>
      <c r="R179" s="7"/>
      <c r="S179" s="7"/>
      <c r="T179" s="7"/>
      <c r="U179" s="6" t="str">
        <f>IF($A179="","",IF($AK179&lt;&gt;"","INVALID INPUT",IF($G179="Unresolved","UNRESOLVED",IF(OR($F179="Discovery intermediary",$F179="Reference entity"),"CONTEXT / REFERENCE ONLY",IF(OR($N179="No",$O179="No"),"EXCLUDED",IF(OR($N179="Unknown",$O179="Unknown"),"UNRESOLVED",IF($P179="No","EXCLUDED",IF($P179="Unknown","UNRESOLVED",IF(AND($AG179&lt;&gt;"",$AH179&lt;&gt;"",$AI179&lt;&gt;""),"ENTERPRISE + MARKET + LOCATION",IF(AND($AG179&lt;&gt;"",$AH179&lt;&gt;""),"ENTERPRISE + MARKET",IF(AND($AG179&lt;&gt;"",$AI179&lt;&gt;""),"ENTERPRISE + LOCATION",IF(AND($AH179&lt;&gt;"",$AI179&lt;&gt;""),"MARKET + LOCATION",IF($AG179&lt;&gt;"","ENTERPRISE",IF($AH179&lt;&gt;"","MARKET",IF($AI179&lt;&gt;"","LOCATION",IF($L179="Unresolved","UNRESOLVED",IF($AJ179="Yes","UNRESOLVED",IF($T179="Yes","CONTEXT / REFERENCE ONLY","EXCLUDED"))))))))))))))))))</f>
        <v/>
      </c>
      <c r="V179" s="6" t="str">
        <f>IF($A179="","",IF($AK179&lt;&gt;"",$AK179,IF($G179="Unresolved","IDENTITY_BOUNDARY_UNRESOLVED",IF(OR($F179="Discovery intermediary",$F179="Reference entity"),"NON_COMMERCIAL_CONTEXT",IF(OR($N179="No",$O179="No"),"NO_COMMERCIAL_SUBSTITUTION",IF(OR($N179="Unknown",$O179="Unknown"),"SUBSTITUTION_EVIDENCE_MISSING",IF($P179="No","SERVICEABILITY_MISMATCH",IF($P179="Unknown","SERVICEABILITY_EVIDENCE_MISSING",IF(AND($U179&lt;&gt;"UNRESOLVED",$U179&lt;&gt;"EXCLUDED",$U179&lt;&gt;"CONTEXT / REFERENCE ONLY",$U179&lt;&gt;"INVALID INPUT",$AJ179="Yes"),"CONFIRMED_LAYER_WITH_OPEN_EVIDENCE",IF(AND($U179&lt;&gt;"UNRESOLVED",$U179&lt;&gt;"EXCLUDED",$U179&lt;&gt;"CONTEXT / REFERENCE ONLY",$U179&lt;&gt;"INVALID INPUT"),"CONFIRMED_LAYER_ASSIGNMENT",IF($L179="Unresolved","MARKET_BOUNDARY_UNRESOLVED",IF($AJ179="Yes","LAYER_EVIDENCE_MISSING",IF($T179="Yes","NO_LAYER_RELEVANCE_CONTEXT","NO_LAYER_RELEVANCE")))))))))))))</f>
        <v/>
      </c>
      <c r="W179" s="6" t="str">
        <f>IF($A179="","",IFERROR(VLOOKUP($V179,'Controlled Vocabulary'!$M$2:$N$18,2,FALSE),"Review the record."))</f>
        <v/>
      </c>
      <c r="X179" s="6" t="str">
        <f>IF($A179="","",IF($AF179="","",IF(COUNTIF($AF$2:$AF$201,$AF179)&gt;1,"DUPLICATE ACTIVE ASSIGNMENT","")))</f>
        <v/>
      </c>
      <c r="Y179" s="7"/>
      <c r="Z179" s="7"/>
      <c r="AA179" s="7"/>
      <c r="AB179" s="7"/>
      <c r="AC179" s="8"/>
      <c r="AD179" s="7"/>
      <c r="AE179" s="7"/>
      <c r="AF179" s="6" t="str">
        <f>IF($A179="","",IF(AND($B179="Active",$D179&lt;&gt;"",$H179&lt;&gt;""),$D179&amp;"|"&amp;$H179,""))</f>
        <v/>
      </c>
      <c r="AG179" s="6" t="str">
        <f>IF($A179="","",IF($Q179="Yes","ENTERPRISE",""))</f>
        <v/>
      </c>
      <c r="AH179" s="6" t="str">
        <f>IF($A179="","",IF(AND($J179&lt;&gt;"",$L179="Resolved",$R179="Yes"),"MARKET",""))</f>
        <v/>
      </c>
      <c r="AI179" s="6" t="str">
        <f>IF($A179="","",IF(AND($K179&lt;&gt;"",$S179="Yes"),"LOCATION",""))</f>
        <v/>
      </c>
      <c r="AJ179" s="6" t="str">
        <f>IF($A179="","",IF(OR($Q179="Unknown",AND($J179&lt;&gt;"",OR($L179="Unresolved",$R179="Unknown")),AND($K179&lt;&gt;"",$S179="Unknown")),"Yes","No"))</f>
        <v/>
      </c>
      <c r="AK179" s="6" t="str">
        <f>IF($A179="","",IF(OR($A179="",$B179="",$D179="",$E179="",$F179="",$G179="",$H179="",$I179="",$L179="",$N179="",$O179="",$P179="",$Q179="",$R179="",$S179="",$T179=""),"INVALID_REQUIRED_INPUT",IF(OR(AND($B179&lt;&gt;"Active",$B179&lt;&gt;"Superseded"),AND($F179&lt;&gt;"Commercial provider",$F179&lt;&gt;"Discovery intermediary",$F179&lt;&gt;"Reference entity"),AND($G179&lt;&gt;"Resolved",$G179&lt;&gt;"Unresolved"),AND($I179&lt;&gt;"Existing",$I179&lt;&gt;"Planned",$I179&lt;&gt;"Inactive"),AND($L179&lt;&gt;"Resolved",$L179&lt;&gt;"Unresolved",$L179&lt;&gt;"Not applicable"),AND($N179&lt;&gt;"Yes",$N179&lt;&gt;"No",$N179&lt;&gt;"Unknown"),AND($O179&lt;&gt;"Yes",$O179&lt;&gt;"No",$O179&lt;&gt;"Unknown"),AND($P179&lt;&gt;"Yes",$P179&lt;&gt;"No",$P179&lt;&gt;"Unknown"),AND($Q179&lt;&gt;"Yes",$Q179&lt;&gt;"No",$Q179&lt;&gt;"Unknown"),AND($R179&lt;&gt;"Yes",$R179&lt;&gt;"No",$R179&lt;&gt;"Unknown"),AND($S179&lt;&gt;"Yes",$S179&lt;&gt;"No",$S179&lt;&gt;"Unknown",$S179&lt;&gt;"Not applicable"),AND($T179&lt;&gt;"Yes",$T179&lt;&gt;"No"),AND($AA179&lt;&gt;"",$AA179&lt;&gt;"Organic",$AA179&lt;&gt;"Local pack / Maps",$AA179&lt;&gt;"Paid search",$AA179&lt;&gt;"Shopping",$AA179&lt;&gt;"AI answer",$AA179&lt;&gt;"Marketplace",$AA179&lt;&gt;"Directory",$AA179&lt;&gt;"Other")),"UNSUPPORTED_CONTROLLED_VALUE",IF(AND($B179="Active",$I179="Inactive"),"INVALID_SCOPE_COMBINATION",IF($X179="DUPLICATE ACTIVE ASSIGNMENT","INVALID_SCOPE_COMBINATION",IF(AND($L179="Not applicable",$R179&lt;&gt;"No"),"INVALID_SCOPE_COMBINATION",IF(AND($M179="No",$S179&lt;&gt;"Not applicable"),"INVALID_LOCATION_EVIDENCE",IF(AND($M179="Yes",$S179="Not applicable"),"INVALID_LOCATION_EVIDENCE",""))))))))</f>
        <v/>
      </c>
    </row>
    <row r="180" spans="1:37">
      <c r="A180" s="7"/>
      <c r="B180" s="7"/>
      <c r="C180" s="7"/>
      <c r="D180" s="7"/>
      <c r="E180" s="6" t="str">
        <f>IF($A180="","",IFERROR(INDEX('Competitor Register'!$B$2:$B$101,MATCH($D180,'Competitor Register'!$A$2:$A$101,0)),""))</f>
        <v/>
      </c>
      <c r="F180" s="6" t="str">
        <f>IF($A180="","",IFERROR(INDEX('Competitor Register'!$C$2:$C$101,MATCH($D180,'Competitor Register'!$A$2:$A$101,0)),""))</f>
        <v/>
      </c>
      <c r="G180" s="6" t="str">
        <f>IF($A180="","",IFERROR(INDEX('Competitor Register'!$D$2:$D$101,MATCH($D180,'Competitor Register'!$A$2:$A$101,0)),""))</f>
        <v/>
      </c>
      <c r="H180" s="7"/>
      <c r="I180" s="6" t="str">
        <f>IF($A180="","",IFERROR(INDEX('Market Location Map'!$B$2:$B$101,MATCH($H180,'Market Location Map'!$A$2:$A$101,0)),""))</f>
        <v/>
      </c>
      <c r="J180" s="6" t="str">
        <f>IF($A180="","",IFERROR(INDEX('Market Location Map'!$D$2:$D$101,MATCH($H180,'Market Location Map'!$A$2:$A$101,0)),""))</f>
        <v/>
      </c>
      <c r="K180" s="6" t="str">
        <f>IF($A180="","",IFERROR(INDEX('Market Location Map'!$I$2:$I$101,MATCH($H180,'Market Location Map'!$A$2:$A$101,0)),""))</f>
        <v/>
      </c>
      <c r="L180" s="6" t="str">
        <f>IF($A180="","",IFERROR(INDEX('Market Location Map'!$F$2:$F$101,MATCH($H180,'Market Location Map'!$A$2:$A$101,0)),""))</f>
        <v/>
      </c>
      <c r="M180" s="6" t="str">
        <f>IF($A180="","",IF($K180="","No","Yes"))</f>
        <v/>
      </c>
      <c r="N180" s="7"/>
      <c r="O180" s="7"/>
      <c r="P180" s="7"/>
      <c r="Q180" s="7"/>
      <c r="R180" s="7"/>
      <c r="S180" s="7"/>
      <c r="T180" s="7"/>
      <c r="U180" s="6" t="str">
        <f>IF($A180="","",IF($AK180&lt;&gt;"","INVALID INPUT",IF($G180="Unresolved","UNRESOLVED",IF(OR($F180="Discovery intermediary",$F180="Reference entity"),"CONTEXT / REFERENCE ONLY",IF(OR($N180="No",$O180="No"),"EXCLUDED",IF(OR($N180="Unknown",$O180="Unknown"),"UNRESOLVED",IF($P180="No","EXCLUDED",IF($P180="Unknown","UNRESOLVED",IF(AND($AG180&lt;&gt;"",$AH180&lt;&gt;"",$AI180&lt;&gt;""),"ENTERPRISE + MARKET + LOCATION",IF(AND($AG180&lt;&gt;"",$AH180&lt;&gt;""),"ENTERPRISE + MARKET",IF(AND($AG180&lt;&gt;"",$AI180&lt;&gt;""),"ENTERPRISE + LOCATION",IF(AND($AH180&lt;&gt;"",$AI180&lt;&gt;""),"MARKET + LOCATION",IF($AG180&lt;&gt;"","ENTERPRISE",IF($AH180&lt;&gt;"","MARKET",IF($AI180&lt;&gt;"","LOCATION",IF($L180="Unresolved","UNRESOLVED",IF($AJ180="Yes","UNRESOLVED",IF($T180="Yes","CONTEXT / REFERENCE ONLY","EXCLUDED"))))))))))))))))))</f>
        <v/>
      </c>
      <c r="V180" s="6" t="str">
        <f>IF($A180="","",IF($AK180&lt;&gt;"",$AK180,IF($G180="Unresolved","IDENTITY_BOUNDARY_UNRESOLVED",IF(OR($F180="Discovery intermediary",$F180="Reference entity"),"NON_COMMERCIAL_CONTEXT",IF(OR($N180="No",$O180="No"),"NO_COMMERCIAL_SUBSTITUTION",IF(OR($N180="Unknown",$O180="Unknown"),"SUBSTITUTION_EVIDENCE_MISSING",IF($P180="No","SERVICEABILITY_MISMATCH",IF($P180="Unknown","SERVICEABILITY_EVIDENCE_MISSING",IF(AND($U180&lt;&gt;"UNRESOLVED",$U180&lt;&gt;"EXCLUDED",$U180&lt;&gt;"CONTEXT / REFERENCE ONLY",$U180&lt;&gt;"INVALID INPUT",$AJ180="Yes"),"CONFIRMED_LAYER_WITH_OPEN_EVIDENCE",IF(AND($U180&lt;&gt;"UNRESOLVED",$U180&lt;&gt;"EXCLUDED",$U180&lt;&gt;"CONTEXT / REFERENCE ONLY",$U180&lt;&gt;"INVALID INPUT"),"CONFIRMED_LAYER_ASSIGNMENT",IF($L180="Unresolved","MARKET_BOUNDARY_UNRESOLVED",IF($AJ180="Yes","LAYER_EVIDENCE_MISSING",IF($T180="Yes","NO_LAYER_RELEVANCE_CONTEXT","NO_LAYER_RELEVANCE")))))))))))))</f>
        <v/>
      </c>
      <c r="W180" s="6" t="str">
        <f>IF($A180="","",IFERROR(VLOOKUP($V180,'Controlled Vocabulary'!$M$2:$N$18,2,FALSE),"Review the record."))</f>
        <v/>
      </c>
      <c r="X180" s="6" t="str">
        <f>IF($A180="","",IF($AF180="","",IF(COUNTIF($AF$2:$AF$201,$AF180)&gt;1,"DUPLICATE ACTIVE ASSIGNMENT","")))</f>
        <v/>
      </c>
      <c r="Y180" s="7"/>
      <c r="Z180" s="7"/>
      <c r="AA180" s="7"/>
      <c r="AB180" s="7"/>
      <c r="AC180" s="8"/>
      <c r="AD180" s="7"/>
      <c r="AE180" s="7"/>
      <c r="AF180" s="6" t="str">
        <f>IF($A180="","",IF(AND($B180="Active",$D180&lt;&gt;"",$H180&lt;&gt;""),$D180&amp;"|"&amp;$H180,""))</f>
        <v/>
      </c>
      <c r="AG180" s="6" t="str">
        <f>IF($A180="","",IF($Q180="Yes","ENTERPRISE",""))</f>
        <v/>
      </c>
      <c r="AH180" s="6" t="str">
        <f>IF($A180="","",IF(AND($J180&lt;&gt;"",$L180="Resolved",$R180="Yes"),"MARKET",""))</f>
        <v/>
      </c>
      <c r="AI180" s="6" t="str">
        <f>IF($A180="","",IF(AND($K180&lt;&gt;"",$S180="Yes"),"LOCATION",""))</f>
        <v/>
      </c>
      <c r="AJ180" s="6" t="str">
        <f>IF($A180="","",IF(OR($Q180="Unknown",AND($J180&lt;&gt;"",OR($L180="Unresolved",$R180="Unknown")),AND($K180&lt;&gt;"",$S180="Unknown")),"Yes","No"))</f>
        <v/>
      </c>
      <c r="AK180" s="6" t="str">
        <f>IF($A180="","",IF(OR($A180="",$B180="",$D180="",$E180="",$F180="",$G180="",$H180="",$I180="",$L180="",$N180="",$O180="",$P180="",$Q180="",$R180="",$S180="",$T180=""),"INVALID_REQUIRED_INPUT",IF(OR(AND($B180&lt;&gt;"Active",$B180&lt;&gt;"Superseded"),AND($F180&lt;&gt;"Commercial provider",$F180&lt;&gt;"Discovery intermediary",$F180&lt;&gt;"Reference entity"),AND($G180&lt;&gt;"Resolved",$G180&lt;&gt;"Unresolved"),AND($I180&lt;&gt;"Existing",$I180&lt;&gt;"Planned",$I180&lt;&gt;"Inactive"),AND($L180&lt;&gt;"Resolved",$L180&lt;&gt;"Unresolved",$L180&lt;&gt;"Not applicable"),AND($N180&lt;&gt;"Yes",$N180&lt;&gt;"No",$N180&lt;&gt;"Unknown"),AND($O180&lt;&gt;"Yes",$O180&lt;&gt;"No",$O180&lt;&gt;"Unknown"),AND($P180&lt;&gt;"Yes",$P180&lt;&gt;"No",$P180&lt;&gt;"Unknown"),AND($Q180&lt;&gt;"Yes",$Q180&lt;&gt;"No",$Q180&lt;&gt;"Unknown"),AND($R180&lt;&gt;"Yes",$R180&lt;&gt;"No",$R180&lt;&gt;"Unknown"),AND($S180&lt;&gt;"Yes",$S180&lt;&gt;"No",$S180&lt;&gt;"Unknown",$S180&lt;&gt;"Not applicable"),AND($T180&lt;&gt;"Yes",$T180&lt;&gt;"No"),AND($AA180&lt;&gt;"",$AA180&lt;&gt;"Organic",$AA180&lt;&gt;"Local pack / Maps",$AA180&lt;&gt;"Paid search",$AA180&lt;&gt;"Shopping",$AA180&lt;&gt;"AI answer",$AA180&lt;&gt;"Marketplace",$AA180&lt;&gt;"Directory",$AA180&lt;&gt;"Other")),"UNSUPPORTED_CONTROLLED_VALUE",IF(AND($B180="Active",$I180="Inactive"),"INVALID_SCOPE_COMBINATION",IF($X180="DUPLICATE ACTIVE ASSIGNMENT","INVALID_SCOPE_COMBINATION",IF(AND($L180="Not applicable",$R180&lt;&gt;"No"),"INVALID_SCOPE_COMBINATION",IF(AND($M180="No",$S180&lt;&gt;"Not applicable"),"INVALID_LOCATION_EVIDENCE",IF(AND($M180="Yes",$S180="Not applicable"),"INVALID_LOCATION_EVIDENCE",""))))))))</f>
        <v/>
      </c>
    </row>
    <row r="181" spans="1:37">
      <c r="A181" s="7"/>
      <c r="B181" s="7"/>
      <c r="C181" s="7"/>
      <c r="D181" s="7"/>
      <c r="E181" s="6" t="str">
        <f>IF($A181="","",IFERROR(INDEX('Competitor Register'!$B$2:$B$101,MATCH($D181,'Competitor Register'!$A$2:$A$101,0)),""))</f>
        <v/>
      </c>
      <c r="F181" s="6" t="str">
        <f>IF($A181="","",IFERROR(INDEX('Competitor Register'!$C$2:$C$101,MATCH($D181,'Competitor Register'!$A$2:$A$101,0)),""))</f>
        <v/>
      </c>
      <c r="G181" s="6" t="str">
        <f>IF($A181="","",IFERROR(INDEX('Competitor Register'!$D$2:$D$101,MATCH($D181,'Competitor Register'!$A$2:$A$101,0)),""))</f>
        <v/>
      </c>
      <c r="H181" s="7"/>
      <c r="I181" s="6" t="str">
        <f>IF($A181="","",IFERROR(INDEX('Market Location Map'!$B$2:$B$101,MATCH($H181,'Market Location Map'!$A$2:$A$101,0)),""))</f>
        <v/>
      </c>
      <c r="J181" s="6" t="str">
        <f>IF($A181="","",IFERROR(INDEX('Market Location Map'!$D$2:$D$101,MATCH($H181,'Market Location Map'!$A$2:$A$101,0)),""))</f>
        <v/>
      </c>
      <c r="K181" s="6" t="str">
        <f>IF($A181="","",IFERROR(INDEX('Market Location Map'!$I$2:$I$101,MATCH($H181,'Market Location Map'!$A$2:$A$101,0)),""))</f>
        <v/>
      </c>
      <c r="L181" s="6" t="str">
        <f>IF($A181="","",IFERROR(INDEX('Market Location Map'!$F$2:$F$101,MATCH($H181,'Market Location Map'!$A$2:$A$101,0)),""))</f>
        <v/>
      </c>
      <c r="M181" s="6" t="str">
        <f>IF($A181="","",IF($K181="","No","Yes"))</f>
        <v/>
      </c>
      <c r="N181" s="7"/>
      <c r="O181" s="7"/>
      <c r="P181" s="7"/>
      <c r="Q181" s="7"/>
      <c r="R181" s="7"/>
      <c r="S181" s="7"/>
      <c r="T181" s="7"/>
      <c r="U181" s="6" t="str">
        <f>IF($A181="","",IF($AK181&lt;&gt;"","INVALID INPUT",IF($G181="Unresolved","UNRESOLVED",IF(OR($F181="Discovery intermediary",$F181="Reference entity"),"CONTEXT / REFERENCE ONLY",IF(OR($N181="No",$O181="No"),"EXCLUDED",IF(OR($N181="Unknown",$O181="Unknown"),"UNRESOLVED",IF($P181="No","EXCLUDED",IF($P181="Unknown","UNRESOLVED",IF(AND($AG181&lt;&gt;"",$AH181&lt;&gt;"",$AI181&lt;&gt;""),"ENTERPRISE + MARKET + LOCATION",IF(AND($AG181&lt;&gt;"",$AH181&lt;&gt;""),"ENTERPRISE + MARKET",IF(AND($AG181&lt;&gt;"",$AI181&lt;&gt;""),"ENTERPRISE + LOCATION",IF(AND($AH181&lt;&gt;"",$AI181&lt;&gt;""),"MARKET + LOCATION",IF($AG181&lt;&gt;"","ENTERPRISE",IF($AH181&lt;&gt;"","MARKET",IF($AI181&lt;&gt;"","LOCATION",IF($L181="Unresolved","UNRESOLVED",IF($AJ181="Yes","UNRESOLVED",IF($T181="Yes","CONTEXT / REFERENCE ONLY","EXCLUDED"))))))))))))))))))</f>
        <v/>
      </c>
      <c r="V181" s="6" t="str">
        <f>IF($A181="","",IF($AK181&lt;&gt;"",$AK181,IF($G181="Unresolved","IDENTITY_BOUNDARY_UNRESOLVED",IF(OR($F181="Discovery intermediary",$F181="Reference entity"),"NON_COMMERCIAL_CONTEXT",IF(OR($N181="No",$O181="No"),"NO_COMMERCIAL_SUBSTITUTION",IF(OR($N181="Unknown",$O181="Unknown"),"SUBSTITUTION_EVIDENCE_MISSING",IF($P181="No","SERVICEABILITY_MISMATCH",IF($P181="Unknown","SERVICEABILITY_EVIDENCE_MISSING",IF(AND($U181&lt;&gt;"UNRESOLVED",$U181&lt;&gt;"EXCLUDED",$U181&lt;&gt;"CONTEXT / REFERENCE ONLY",$U181&lt;&gt;"INVALID INPUT",$AJ181="Yes"),"CONFIRMED_LAYER_WITH_OPEN_EVIDENCE",IF(AND($U181&lt;&gt;"UNRESOLVED",$U181&lt;&gt;"EXCLUDED",$U181&lt;&gt;"CONTEXT / REFERENCE ONLY",$U181&lt;&gt;"INVALID INPUT"),"CONFIRMED_LAYER_ASSIGNMENT",IF($L181="Unresolved","MARKET_BOUNDARY_UNRESOLVED",IF($AJ181="Yes","LAYER_EVIDENCE_MISSING",IF($T181="Yes","NO_LAYER_RELEVANCE_CONTEXT","NO_LAYER_RELEVANCE")))))))))))))</f>
        <v/>
      </c>
      <c r="W181" s="6" t="str">
        <f>IF($A181="","",IFERROR(VLOOKUP($V181,'Controlled Vocabulary'!$M$2:$N$18,2,FALSE),"Review the record."))</f>
        <v/>
      </c>
      <c r="X181" s="6" t="str">
        <f>IF($A181="","",IF($AF181="","",IF(COUNTIF($AF$2:$AF$201,$AF181)&gt;1,"DUPLICATE ACTIVE ASSIGNMENT","")))</f>
        <v/>
      </c>
      <c r="Y181" s="7"/>
      <c r="Z181" s="7"/>
      <c r="AA181" s="7"/>
      <c r="AB181" s="7"/>
      <c r="AC181" s="8"/>
      <c r="AD181" s="7"/>
      <c r="AE181" s="7"/>
      <c r="AF181" s="6" t="str">
        <f>IF($A181="","",IF(AND($B181="Active",$D181&lt;&gt;"",$H181&lt;&gt;""),$D181&amp;"|"&amp;$H181,""))</f>
        <v/>
      </c>
      <c r="AG181" s="6" t="str">
        <f>IF($A181="","",IF($Q181="Yes","ENTERPRISE",""))</f>
        <v/>
      </c>
      <c r="AH181" s="6" t="str">
        <f>IF($A181="","",IF(AND($J181&lt;&gt;"",$L181="Resolved",$R181="Yes"),"MARKET",""))</f>
        <v/>
      </c>
      <c r="AI181" s="6" t="str">
        <f>IF($A181="","",IF(AND($K181&lt;&gt;"",$S181="Yes"),"LOCATION",""))</f>
        <v/>
      </c>
      <c r="AJ181" s="6" t="str">
        <f>IF($A181="","",IF(OR($Q181="Unknown",AND($J181&lt;&gt;"",OR($L181="Unresolved",$R181="Unknown")),AND($K181&lt;&gt;"",$S181="Unknown")),"Yes","No"))</f>
        <v/>
      </c>
      <c r="AK181" s="6" t="str">
        <f>IF($A181="","",IF(OR($A181="",$B181="",$D181="",$E181="",$F181="",$G181="",$H181="",$I181="",$L181="",$N181="",$O181="",$P181="",$Q181="",$R181="",$S181="",$T181=""),"INVALID_REQUIRED_INPUT",IF(OR(AND($B181&lt;&gt;"Active",$B181&lt;&gt;"Superseded"),AND($F181&lt;&gt;"Commercial provider",$F181&lt;&gt;"Discovery intermediary",$F181&lt;&gt;"Reference entity"),AND($G181&lt;&gt;"Resolved",$G181&lt;&gt;"Unresolved"),AND($I181&lt;&gt;"Existing",$I181&lt;&gt;"Planned",$I181&lt;&gt;"Inactive"),AND($L181&lt;&gt;"Resolved",$L181&lt;&gt;"Unresolved",$L181&lt;&gt;"Not applicable"),AND($N181&lt;&gt;"Yes",$N181&lt;&gt;"No",$N181&lt;&gt;"Unknown"),AND($O181&lt;&gt;"Yes",$O181&lt;&gt;"No",$O181&lt;&gt;"Unknown"),AND($P181&lt;&gt;"Yes",$P181&lt;&gt;"No",$P181&lt;&gt;"Unknown"),AND($Q181&lt;&gt;"Yes",$Q181&lt;&gt;"No",$Q181&lt;&gt;"Unknown"),AND($R181&lt;&gt;"Yes",$R181&lt;&gt;"No",$R181&lt;&gt;"Unknown"),AND($S181&lt;&gt;"Yes",$S181&lt;&gt;"No",$S181&lt;&gt;"Unknown",$S181&lt;&gt;"Not applicable"),AND($T181&lt;&gt;"Yes",$T181&lt;&gt;"No"),AND($AA181&lt;&gt;"",$AA181&lt;&gt;"Organic",$AA181&lt;&gt;"Local pack / Maps",$AA181&lt;&gt;"Paid search",$AA181&lt;&gt;"Shopping",$AA181&lt;&gt;"AI answer",$AA181&lt;&gt;"Marketplace",$AA181&lt;&gt;"Directory",$AA181&lt;&gt;"Other")),"UNSUPPORTED_CONTROLLED_VALUE",IF(AND($B181="Active",$I181="Inactive"),"INVALID_SCOPE_COMBINATION",IF($X181="DUPLICATE ACTIVE ASSIGNMENT","INVALID_SCOPE_COMBINATION",IF(AND($L181="Not applicable",$R181&lt;&gt;"No"),"INVALID_SCOPE_COMBINATION",IF(AND($M181="No",$S181&lt;&gt;"Not applicable"),"INVALID_LOCATION_EVIDENCE",IF(AND($M181="Yes",$S181="Not applicable"),"INVALID_LOCATION_EVIDENCE",""))))))))</f>
        <v/>
      </c>
    </row>
    <row r="182" spans="1:37">
      <c r="A182" s="7"/>
      <c r="B182" s="7"/>
      <c r="C182" s="7"/>
      <c r="D182" s="7"/>
      <c r="E182" s="6" t="str">
        <f>IF($A182="","",IFERROR(INDEX('Competitor Register'!$B$2:$B$101,MATCH($D182,'Competitor Register'!$A$2:$A$101,0)),""))</f>
        <v/>
      </c>
      <c r="F182" s="6" t="str">
        <f>IF($A182="","",IFERROR(INDEX('Competitor Register'!$C$2:$C$101,MATCH($D182,'Competitor Register'!$A$2:$A$101,0)),""))</f>
        <v/>
      </c>
      <c r="G182" s="6" t="str">
        <f>IF($A182="","",IFERROR(INDEX('Competitor Register'!$D$2:$D$101,MATCH($D182,'Competitor Register'!$A$2:$A$101,0)),""))</f>
        <v/>
      </c>
      <c r="H182" s="7"/>
      <c r="I182" s="6" t="str">
        <f>IF($A182="","",IFERROR(INDEX('Market Location Map'!$B$2:$B$101,MATCH($H182,'Market Location Map'!$A$2:$A$101,0)),""))</f>
        <v/>
      </c>
      <c r="J182" s="6" t="str">
        <f>IF($A182="","",IFERROR(INDEX('Market Location Map'!$D$2:$D$101,MATCH($H182,'Market Location Map'!$A$2:$A$101,0)),""))</f>
        <v/>
      </c>
      <c r="K182" s="6" t="str">
        <f>IF($A182="","",IFERROR(INDEX('Market Location Map'!$I$2:$I$101,MATCH($H182,'Market Location Map'!$A$2:$A$101,0)),""))</f>
        <v/>
      </c>
      <c r="L182" s="6" t="str">
        <f>IF($A182="","",IFERROR(INDEX('Market Location Map'!$F$2:$F$101,MATCH($H182,'Market Location Map'!$A$2:$A$101,0)),""))</f>
        <v/>
      </c>
      <c r="M182" s="6" t="str">
        <f>IF($A182="","",IF($K182="","No","Yes"))</f>
        <v/>
      </c>
      <c r="N182" s="7"/>
      <c r="O182" s="7"/>
      <c r="P182" s="7"/>
      <c r="Q182" s="7"/>
      <c r="R182" s="7"/>
      <c r="S182" s="7"/>
      <c r="T182" s="7"/>
      <c r="U182" s="6" t="str">
        <f>IF($A182="","",IF($AK182&lt;&gt;"","INVALID INPUT",IF($G182="Unresolved","UNRESOLVED",IF(OR($F182="Discovery intermediary",$F182="Reference entity"),"CONTEXT / REFERENCE ONLY",IF(OR($N182="No",$O182="No"),"EXCLUDED",IF(OR($N182="Unknown",$O182="Unknown"),"UNRESOLVED",IF($P182="No","EXCLUDED",IF($P182="Unknown","UNRESOLVED",IF(AND($AG182&lt;&gt;"",$AH182&lt;&gt;"",$AI182&lt;&gt;""),"ENTERPRISE + MARKET + LOCATION",IF(AND($AG182&lt;&gt;"",$AH182&lt;&gt;""),"ENTERPRISE + MARKET",IF(AND($AG182&lt;&gt;"",$AI182&lt;&gt;""),"ENTERPRISE + LOCATION",IF(AND($AH182&lt;&gt;"",$AI182&lt;&gt;""),"MARKET + LOCATION",IF($AG182&lt;&gt;"","ENTERPRISE",IF($AH182&lt;&gt;"","MARKET",IF($AI182&lt;&gt;"","LOCATION",IF($L182="Unresolved","UNRESOLVED",IF($AJ182="Yes","UNRESOLVED",IF($T182="Yes","CONTEXT / REFERENCE ONLY","EXCLUDED"))))))))))))))))))</f>
        <v/>
      </c>
      <c r="V182" s="6" t="str">
        <f>IF($A182="","",IF($AK182&lt;&gt;"",$AK182,IF($G182="Unresolved","IDENTITY_BOUNDARY_UNRESOLVED",IF(OR($F182="Discovery intermediary",$F182="Reference entity"),"NON_COMMERCIAL_CONTEXT",IF(OR($N182="No",$O182="No"),"NO_COMMERCIAL_SUBSTITUTION",IF(OR($N182="Unknown",$O182="Unknown"),"SUBSTITUTION_EVIDENCE_MISSING",IF($P182="No","SERVICEABILITY_MISMATCH",IF($P182="Unknown","SERVICEABILITY_EVIDENCE_MISSING",IF(AND($U182&lt;&gt;"UNRESOLVED",$U182&lt;&gt;"EXCLUDED",$U182&lt;&gt;"CONTEXT / REFERENCE ONLY",$U182&lt;&gt;"INVALID INPUT",$AJ182="Yes"),"CONFIRMED_LAYER_WITH_OPEN_EVIDENCE",IF(AND($U182&lt;&gt;"UNRESOLVED",$U182&lt;&gt;"EXCLUDED",$U182&lt;&gt;"CONTEXT / REFERENCE ONLY",$U182&lt;&gt;"INVALID INPUT"),"CONFIRMED_LAYER_ASSIGNMENT",IF($L182="Unresolved","MARKET_BOUNDARY_UNRESOLVED",IF($AJ182="Yes","LAYER_EVIDENCE_MISSING",IF($T182="Yes","NO_LAYER_RELEVANCE_CONTEXT","NO_LAYER_RELEVANCE")))))))))))))</f>
        <v/>
      </c>
      <c r="W182" s="6" t="str">
        <f>IF($A182="","",IFERROR(VLOOKUP($V182,'Controlled Vocabulary'!$M$2:$N$18,2,FALSE),"Review the record."))</f>
        <v/>
      </c>
      <c r="X182" s="6" t="str">
        <f>IF($A182="","",IF($AF182="","",IF(COUNTIF($AF$2:$AF$201,$AF182)&gt;1,"DUPLICATE ACTIVE ASSIGNMENT","")))</f>
        <v/>
      </c>
      <c r="Y182" s="7"/>
      <c r="Z182" s="7"/>
      <c r="AA182" s="7"/>
      <c r="AB182" s="7"/>
      <c r="AC182" s="8"/>
      <c r="AD182" s="7"/>
      <c r="AE182" s="7"/>
      <c r="AF182" s="6" t="str">
        <f>IF($A182="","",IF(AND($B182="Active",$D182&lt;&gt;"",$H182&lt;&gt;""),$D182&amp;"|"&amp;$H182,""))</f>
        <v/>
      </c>
      <c r="AG182" s="6" t="str">
        <f>IF($A182="","",IF($Q182="Yes","ENTERPRISE",""))</f>
        <v/>
      </c>
      <c r="AH182" s="6" t="str">
        <f>IF($A182="","",IF(AND($J182&lt;&gt;"",$L182="Resolved",$R182="Yes"),"MARKET",""))</f>
        <v/>
      </c>
      <c r="AI182" s="6" t="str">
        <f>IF($A182="","",IF(AND($K182&lt;&gt;"",$S182="Yes"),"LOCATION",""))</f>
        <v/>
      </c>
      <c r="AJ182" s="6" t="str">
        <f>IF($A182="","",IF(OR($Q182="Unknown",AND($J182&lt;&gt;"",OR($L182="Unresolved",$R182="Unknown")),AND($K182&lt;&gt;"",$S182="Unknown")),"Yes","No"))</f>
        <v/>
      </c>
      <c r="AK182" s="6" t="str">
        <f>IF($A182="","",IF(OR($A182="",$B182="",$D182="",$E182="",$F182="",$G182="",$H182="",$I182="",$L182="",$N182="",$O182="",$P182="",$Q182="",$R182="",$S182="",$T182=""),"INVALID_REQUIRED_INPUT",IF(OR(AND($B182&lt;&gt;"Active",$B182&lt;&gt;"Superseded"),AND($F182&lt;&gt;"Commercial provider",$F182&lt;&gt;"Discovery intermediary",$F182&lt;&gt;"Reference entity"),AND($G182&lt;&gt;"Resolved",$G182&lt;&gt;"Unresolved"),AND($I182&lt;&gt;"Existing",$I182&lt;&gt;"Planned",$I182&lt;&gt;"Inactive"),AND($L182&lt;&gt;"Resolved",$L182&lt;&gt;"Unresolved",$L182&lt;&gt;"Not applicable"),AND($N182&lt;&gt;"Yes",$N182&lt;&gt;"No",$N182&lt;&gt;"Unknown"),AND($O182&lt;&gt;"Yes",$O182&lt;&gt;"No",$O182&lt;&gt;"Unknown"),AND($P182&lt;&gt;"Yes",$P182&lt;&gt;"No",$P182&lt;&gt;"Unknown"),AND($Q182&lt;&gt;"Yes",$Q182&lt;&gt;"No",$Q182&lt;&gt;"Unknown"),AND($R182&lt;&gt;"Yes",$R182&lt;&gt;"No",$R182&lt;&gt;"Unknown"),AND($S182&lt;&gt;"Yes",$S182&lt;&gt;"No",$S182&lt;&gt;"Unknown",$S182&lt;&gt;"Not applicable"),AND($T182&lt;&gt;"Yes",$T182&lt;&gt;"No"),AND($AA182&lt;&gt;"",$AA182&lt;&gt;"Organic",$AA182&lt;&gt;"Local pack / Maps",$AA182&lt;&gt;"Paid search",$AA182&lt;&gt;"Shopping",$AA182&lt;&gt;"AI answer",$AA182&lt;&gt;"Marketplace",$AA182&lt;&gt;"Directory",$AA182&lt;&gt;"Other")),"UNSUPPORTED_CONTROLLED_VALUE",IF(AND($B182="Active",$I182="Inactive"),"INVALID_SCOPE_COMBINATION",IF($X182="DUPLICATE ACTIVE ASSIGNMENT","INVALID_SCOPE_COMBINATION",IF(AND($L182="Not applicable",$R182&lt;&gt;"No"),"INVALID_SCOPE_COMBINATION",IF(AND($M182="No",$S182&lt;&gt;"Not applicable"),"INVALID_LOCATION_EVIDENCE",IF(AND($M182="Yes",$S182="Not applicable"),"INVALID_LOCATION_EVIDENCE",""))))))))</f>
        <v/>
      </c>
    </row>
    <row r="183" spans="1:37">
      <c r="A183" s="7"/>
      <c r="B183" s="7"/>
      <c r="C183" s="7"/>
      <c r="D183" s="7"/>
      <c r="E183" s="6" t="str">
        <f>IF($A183="","",IFERROR(INDEX('Competitor Register'!$B$2:$B$101,MATCH($D183,'Competitor Register'!$A$2:$A$101,0)),""))</f>
        <v/>
      </c>
      <c r="F183" s="6" t="str">
        <f>IF($A183="","",IFERROR(INDEX('Competitor Register'!$C$2:$C$101,MATCH($D183,'Competitor Register'!$A$2:$A$101,0)),""))</f>
        <v/>
      </c>
      <c r="G183" s="6" t="str">
        <f>IF($A183="","",IFERROR(INDEX('Competitor Register'!$D$2:$D$101,MATCH($D183,'Competitor Register'!$A$2:$A$101,0)),""))</f>
        <v/>
      </c>
      <c r="H183" s="7"/>
      <c r="I183" s="6" t="str">
        <f>IF($A183="","",IFERROR(INDEX('Market Location Map'!$B$2:$B$101,MATCH($H183,'Market Location Map'!$A$2:$A$101,0)),""))</f>
        <v/>
      </c>
      <c r="J183" s="6" t="str">
        <f>IF($A183="","",IFERROR(INDEX('Market Location Map'!$D$2:$D$101,MATCH($H183,'Market Location Map'!$A$2:$A$101,0)),""))</f>
        <v/>
      </c>
      <c r="K183" s="6" t="str">
        <f>IF($A183="","",IFERROR(INDEX('Market Location Map'!$I$2:$I$101,MATCH($H183,'Market Location Map'!$A$2:$A$101,0)),""))</f>
        <v/>
      </c>
      <c r="L183" s="6" t="str">
        <f>IF($A183="","",IFERROR(INDEX('Market Location Map'!$F$2:$F$101,MATCH($H183,'Market Location Map'!$A$2:$A$101,0)),""))</f>
        <v/>
      </c>
      <c r="M183" s="6" t="str">
        <f>IF($A183="","",IF($K183="","No","Yes"))</f>
        <v/>
      </c>
      <c r="N183" s="7"/>
      <c r="O183" s="7"/>
      <c r="P183" s="7"/>
      <c r="Q183" s="7"/>
      <c r="R183" s="7"/>
      <c r="S183" s="7"/>
      <c r="T183" s="7"/>
      <c r="U183" s="6" t="str">
        <f>IF($A183="","",IF($AK183&lt;&gt;"","INVALID INPUT",IF($G183="Unresolved","UNRESOLVED",IF(OR($F183="Discovery intermediary",$F183="Reference entity"),"CONTEXT / REFERENCE ONLY",IF(OR($N183="No",$O183="No"),"EXCLUDED",IF(OR($N183="Unknown",$O183="Unknown"),"UNRESOLVED",IF($P183="No","EXCLUDED",IF($P183="Unknown","UNRESOLVED",IF(AND($AG183&lt;&gt;"",$AH183&lt;&gt;"",$AI183&lt;&gt;""),"ENTERPRISE + MARKET + LOCATION",IF(AND($AG183&lt;&gt;"",$AH183&lt;&gt;""),"ENTERPRISE + MARKET",IF(AND($AG183&lt;&gt;"",$AI183&lt;&gt;""),"ENTERPRISE + LOCATION",IF(AND($AH183&lt;&gt;"",$AI183&lt;&gt;""),"MARKET + LOCATION",IF($AG183&lt;&gt;"","ENTERPRISE",IF($AH183&lt;&gt;"","MARKET",IF($AI183&lt;&gt;"","LOCATION",IF($L183="Unresolved","UNRESOLVED",IF($AJ183="Yes","UNRESOLVED",IF($T183="Yes","CONTEXT / REFERENCE ONLY","EXCLUDED"))))))))))))))))))</f>
        <v/>
      </c>
      <c r="V183" s="6" t="str">
        <f>IF($A183="","",IF($AK183&lt;&gt;"",$AK183,IF($G183="Unresolved","IDENTITY_BOUNDARY_UNRESOLVED",IF(OR($F183="Discovery intermediary",$F183="Reference entity"),"NON_COMMERCIAL_CONTEXT",IF(OR($N183="No",$O183="No"),"NO_COMMERCIAL_SUBSTITUTION",IF(OR($N183="Unknown",$O183="Unknown"),"SUBSTITUTION_EVIDENCE_MISSING",IF($P183="No","SERVICEABILITY_MISMATCH",IF($P183="Unknown","SERVICEABILITY_EVIDENCE_MISSING",IF(AND($U183&lt;&gt;"UNRESOLVED",$U183&lt;&gt;"EXCLUDED",$U183&lt;&gt;"CONTEXT / REFERENCE ONLY",$U183&lt;&gt;"INVALID INPUT",$AJ183="Yes"),"CONFIRMED_LAYER_WITH_OPEN_EVIDENCE",IF(AND($U183&lt;&gt;"UNRESOLVED",$U183&lt;&gt;"EXCLUDED",$U183&lt;&gt;"CONTEXT / REFERENCE ONLY",$U183&lt;&gt;"INVALID INPUT"),"CONFIRMED_LAYER_ASSIGNMENT",IF($L183="Unresolved","MARKET_BOUNDARY_UNRESOLVED",IF($AJ183="Yes","LAYER_EVIDENCE_MISSING",IF($T183="Yes","NO_LAYER_RELEVANCE_CONTEXT","NO_LAYER_RELEVANCE")))))))))))))</f>
        <v/>
      </c>
      <c r="W183" s="6" t="str">
        <f>IF($A183="","",IFERROR(VLOOKUP($V183,'Controlled Vocabulary'!$M$2:$N$18,2,FALSE),"Review the record."))</f>
        <v/>
      </c>
      <c r="X183" s="6" t="str">
        <f>IF($A183="","",IF($AF183="","",IF(COUNTIF($AF$2:$AF$201,$AF183)&gt;1,"DUPLICATE ACTIVE ASSIGNMENT","")))</f>
        <v/>
      </c>
      <c r="Y183" s="7"/>
      <c r="Z183" s="7"/>
      <c r="AA183" s="7"/>
      <c r="AB183" s="7"/>
      <c r="AC183" s="8"/>
      <c r="AD183" s="7"/>
      <c r="AE183" s="7"/>
      <c r="AF183" s="6" t="str">
        <f>IF($A183="","",IF(AND($B183="Active",$D183&lt;&gt;"",$H183&lt;&gt;""),$D183&amp;"|"&amp;$H183,""))</f>
        <v/>
      </c>
      <c r="AG183" s="6" t="str">
        <f>IF($A183="","",IF($Q183="Yes","ENTERPRISE",""))</f>
        <v/>
      </c>
      <c r="AH183" s="6" t="str">
        <f>IF($A183="","",IF(AND($J183&lt;&gt;"",$L183="Resolved",$R183="Yes"),"MARKET",""))</f>
        <v/>
      </c>
      <c r="AI183" s="6" t="str">
        <f>IF($A183="","",IF(AND($K183&lt;&gt;"",$S183="Yes"),"LOCATION",""))</f>
        <v/>
      </c>
      <c r="AJ183" s="6" t="str">
        <f>IF($A183="","",IF(OR($Q183="Unknown",AND($J183&lt;&gt;"",OR($L183="Unresolved",$R183="Unknown")),AND($K183&lt;&gt;"",$S183="Unknown")),"Yes","No"))</f>
        <v/>
      </c>
      <c r="AK183" s="6" t="str">
        <f>IF($A183="","",IF(OR($A183="",$B183="",$D183="",$E183="",$F183="",$G183="",$H183="",$I183="",$L183="",$N183="",$O183="",$P183="",$Q183="",$R183="",$S183="",$T183=""),"INVALID_REQUIRED_INPUT",IF(OR(AND($B183&lt;&gt;"Active",$B183&lt;&gt;"Superseded"),AND($F183&lt;&gt;"Commercial provider",$F183&lt;&gt;"Discovery intermediary",$F183&lt;&gt;"Reference entity"),AND($G183&lt;&gt;"Resolved",$G183&lt;&gt;"Unresolved"),AND($I183&lt;&gt;"Existing",$I183&lt;&gt;"Planned",$I183&lt;&gt;"Inactive"),AND($L183&lt;&gt;"Resolved",$L183&lt;&gt;"Unresolved",$L183&lt;&gt;"Not applicable"),AND($N183&lt;&gt;"Yes",$N183&lt;&gt;"No",$N183&lt;&gt;"Unknown"),AND($O183&lt;&gt;"Yes",$O183&lt;&gt;"No",$O183&lt;&gt;"Unknown"),AND($P183&lt;&gt;"Yes",$P183&lt;&gt;"No",$P183&lt;&gt;"Unknown"),AND($Q183&lt;&gt;"Yes",$Q183&lt;&gt;"No",$Q183&lt;&gt;"Unknown"),AND($R183&lt;&gt;"Yes",$R183&lt;&gt;"No",$R183&lt;&gt;"Unknown"),AND($S183&lt;&gt;"Yes",$S183&lt;&gt;"No",$S183&lt;&gt;"Unknown",$S183&lt;&gt;"Not applicable"),AND($T183&lt;&gt;"Yes",$T183&lt;&gt;"No"),AND($AA183&lt;&gt;"",$AA183&lt;&gt;"Organic",$AA183&lt;&gt;"Local pack / Maps",$AA183&lt;&gt;"Paid search",$AA183&lt;&gt;"Shopping",$AA183&lt;&gt;"AI answer",$AA183&lt;&gt;"Marketplace",$AA183&lt;&gt;"Directory",$AA183&lt;&gt;"Other")),"UNSUPPORTED_CONTROLLED_VALUE",IF(AND($B183="Active",$I183="Inactive"),"INVALID_SCOPE_COMBINATION",IF($X183="DUPLICATE ACTIVE ASSIGNMENT","INVALID_SCOPE_COMBINATION",IF(AND($L183="Not applicable",$R183&lt;&gt;"No"),"INVALID_SCOPE_COMBINATION",IF(AND($M183="No",$S183&lt;&gt;"Not applicable"),"INVALID_LOCATION_EVIDENCE",IF(AND($M183="Yes",$S183="Not applicable"),"INVALID_LOCATION_EVIDENCE",""))))))))</f>
        <v/>
      </c>
    </row>
    <row r="184" spans="1:37">
      <c r="A184" s="7"/>
      <c r="B184" s="7"/>
      <c r="C184" s="7"/>
      <c r="D184" s="7"/>
      <c r="E184" s="6" t="str">
        <f>IF($A184="","",IFERROR(INDEX('Competitor Register'!$B$2:$B$101,MATCH($D184,'Competitor Register'!$A$2:$A$101,0)),""))</f>
        <v/>
      </c>
      <c r="F184" s="6" t="str">
        <f>IF($A184="","",IFERROR(INDEX('Competitor Register'!$C$2:$C$101,MATCH($D184,'Competitor Register'!$A$2:$A$101,0)),""))</f>
        <v/>
      </c>
      <c r="G184" s="6" t="str">
        <f>IF($A184="","",IFERROR(INDEX('Competitor Register'!$D$2:$D$101,MATCH($D184,'Competitor Register'!$A$2:$A$101,0)),""))</f>
        <v/>
      </c>
      <c r="H184" s="7"/>
      <c r="I184" s="6" t="str">
        <f>IF($A184="","",IFERROR(INDEX('Market Location Map'!$B$2:$B$101,MATCH($H184,'Market Location Map'!$A$2:$A$101,0)),""))</f>
        <v/>
      </c>
      <c r="J184" s="6" t="str">
        <f>IF($A184="","",IFERROR(INDEX('Market Location Map'!$D$2:$D$101,MATCH($H184,'Market Location Map'!$A$2:$A$101,0)),""))</f>
        <v/>
      </c>
      <c r="K184" s="6" t="str">
        <f>IF($A184="","",IFERROR(INDEX('Market Location Map'!$I$2:$I$101,MATCH($H184,'Market Location Map'!$A$2:$A$101,0)),""))</f>
        <v/>
      </c>
      <c r="L184" s="6" t="str">
        <f>IF($A184="","",IFERROR(INDEX('Market Location Map'!$F$2:$F$101,MATCH($H184,'Market Location Map'!$A$2:$A$101,0)),""))</f>
        <v/>
      </c>
      <c r="M184" s="6" t="str">
        <f>IF($A184="","",IF($K184="","No","Yes"))</f>
        <v/>
      </c>
      <c r="N184" s="7"/>
      <c r="O184" s="7"/>
      <c r="P184" s="7"/>
      <c r="Q184" s="7"/>
      <c r="R184" s="7"/>
      <c r="S184" s="7"/>
      <c r="T184" s="7"/>
      <c r="U184" s="6" t="str">
        <f>IF($A184="","",IF($AK184&lt;&gt;"","INVALID INPUT",IF($G184="Unresolved","UNRESOLVED",IF(OR($F184="Discovery intermediary",$F184="Reference entity"),"CONTEXT / REFERENCE ONLY",IF(OR($N184="No",$O184="No"),"EXCLUDED",IF(OR($N184="Unknown",$O184="Unknown"),"UNRESOLVED",IF($P184="No","EXCLUDED",IF($P184="Unknown","UNRESOLVED",IF(AND($AG184&lt;&gt;"",$AH184&lt;&gt;"",$AI184&lt;&gt;""),"ENTERPRISE + MARKET + LOCATION",IF(AND($AG184&lt;&gt;"",$AH184&lt;&gt;""),"ENTERPRISE + MARKET",IF(AND($AG184&lt;&gt;"",$AI184&lt;&gt;""),"ENTERPRISE + LOCATION",IF(AND($AH184&lt;&gt;"",$AI184&lt;&gt;""),"MARKET + LOCATION",IF($AG184&lt;&gt;"","ENTERPRISE",IF($AH184&lt;&gt;"","MARKET",IF($AI184&lt;&gt;"","LOCATION",IF($L184="Unresolved","UNRESOLVED",IF($AJ184="Yes","UNRESOLVED",IF($T184="Yes","CONTEXT / REFERENCE ONLY","EXCLUDED"))))))))))))))))))</f>
        <v/>
      </c>
      <c r="V184" s="6" t="str">
        <f>IF($A184="","",IF($AK184&lt;&gt;"",$AK184,IF($G184="Unresolved","IDENTITY_BOUNDARY_UNRESOLVED",IF(OR($F184="Discovery intermediary",$F184="Reference entity"),"NON_COMMERCIAL_CONTEXT",IF(OR($N184="No",$O184="No"),"NO_COMMERCIAL_SUBSTITUTION",IF(OR($N184="Unknown",$O184="Unknown"),"SUBSTITUTION_EVIDENCE_MISSING",IF($P184="No","SERVICEABILITY_MISMATCH",IF($P184="Unknown","SERVICEABILITY_EVIDENCE_MISSING",IF(AND($U184&lt;&gt;"UNRESOLVED",$U184&lt;&gt;"EXCLUDED",$U184&lt;&gt;"CONTEXT / REFERENCE ONLY",$U184&lt;&gt;"INVALID INPUT",$AJ184="Yes"),"CONFIRMED_LAYER_WITH_OPEN_EVIDENCE",IF(AND($U184&lt;&gt;"UNRESOLVED",$U184&lt;&gt;"EXCLUDED",$U184&lt;&gt;"CONTEXT / REFERENCE ONLY",$U184&lt;&gt;"INVALID INPUT"),"CONFIRMED_LAYER_ASSIGNMENT",IF($L184="Unresolved","MARKET_BOUNDARY_UNRESOLVED",IF($AJ184="Yes","LAYER_EVIDENCE_MISSING",IF($T184="Yes","NO_LAYER_RELEVANCE_CONTEXT","NO_LAYER_RELEVANCE")))))))))))))</f>
        <v/>
      </c>
      <c r="W184" s="6" t="str">
        <f>IF($A184="","",IFERROR(VLOOKUP($V184,'Controlled Vocabulary'!$M$2:$N$18,2,FALSE),"Review the record."))</f>
        <v/>
      </c>
      <c r="X184" s="6" t="str">
        <f>IF($A184="","",IF($AF184="","",IF(COUNTIF($AF$2:$AF$201,$AF184)&gt;1,"DUPLICATE ACTIVE ASSIGNMENT","")))</f>
        <v/>
      </c>
      <c r="Y184" s="7"/>
      <c r="Z184" s="7"/>
      <c r="AA184" s="7"/>
      <c r="AB184" s="7"/>
      <c r="AC184" s="8"/>
      <c r="AD184" s="7"/>
      <c r="AE184" s="7"/>
      <c r="AF184" s="6" t="str">
        <f>IF($A184="","",IF(AND($B184="Active",$D184&lt;&gt;"",$H184&lt;&gt;""),$D184&amp;"|"&amp;$H184,""))</f>
        <v/>
      </c>
      <c r="AG184" s="6" t="str">
        <f>IF($A184="","",IF($Q184="Yes","ENTERPRISE",""))</f>
        <v/>
      </c>
      <c r="AH184" s="6" t="str">
        <f>IF($A184="","",IF(AND($J184&lt;&gt;"",$L184="Resolved",$R184="Yes"),"MARKET",""))</f>
        <v/>
      </c>
      <c r="AI184" s="6" t="str">
        <f>IF($A184="","",IF(AND($K184&lt;&gt;"",$S184="Yes"),"LOCATION",""))</f>
        <v/>
      </c>
      <c r="AJ184" s="6" t="str">
        <f>IF($A184="","",IF(OR($Q184="Unknown",AND($J184&lt;&gt;"",OR($L184="Unresolved",$R184="Unknown")),AND($K184&lt;&gt;"",$S184="Unknown")),"Yes","No"))</f>
        <v/>
      </c>
      <c r="AK184" s="6" t="str">
        <f>IF($A184="","",IF(OR($A184="",$B184="",$D184="",$E184="",$F184="",$G184="",$H184="",$I184="",$L184="",$N184="",$O184="",$P184="",$Q184="",$R184="",$S184="",$T184=""),"INVALID_REQUIRED_INPUT",IF(OR(AND($B184&lt;&gt;"Active",$B184&lt;&gt;"Superseded"),AND($F184&lt;&gt;"Commercial provider",$F184&lt;&gt;"Discovery intermediary",$F184&lt;&gt;"Reference entity"),AND($G184&lt;&gt;"Resolved",$G184&lt;&gt;"Unresolved"),AND($I184&lt;&gt;"Existing",$I184&lt;&gt;"Planned",$I184&lt;&gt;"Inactive"),AND($L184&lt;&gt;"Resolved",$L184&lt;&gt;"Unresolved",$L184&lt;&gt;"Not applicable"),AND($N184&lt;&gt;"Yes",$N184&lt;&gt;"No",$N184&lt;&gt;"Unknown"),AND($O184&lt;&gt;"Yes",$O184&lt;&gt;"No",$O184&lt;&gt;"Unknown"),AND($P184&lt;&gt;"Yes",$P184&lt;&gt;"No",$P184&lt;&gt;"Unknown"),AND($Q184&lt;&gt;"Yes",$Q184&lt;&gt;"No",$Q184&lt;&gt;"Unknown"),AND($R184&lt;&gt;"Yes",$R184&lt;&gt;"No",$R184&lt;&gt;"Unknown"),AND($S184&lt;&gt;"Yes",$S184&lt;&gt;"No",$S184&lt;&gt;"Unknown",$S184&lt;&gt;"Not applicable"),AND($T184&lt;&gt;"Yes",$T184&lt;&gt;"No"),AND($AA184&lt;&gt;"",$AA184&lt;&gt;"Organic",$AA184&lt;&gt;"Local pack / Maps",$AA184&lt;&gt;"Paid search",$AA184&lt;&gt;"Shopping",$AA184&lt;&gt;"AI answer",$AA184&lt;&gt;"Marketplace",$AA184&lt;&gt;"Directory",$AA184&lt;&gt;"Other")),"UNSUPPORTED_CONTROLLED_VALUE",IF(AND($B184="Active",$I184="Inactive"),"INVALID_SCOPE_COMBINATION",IF($X184="DUPLICATE ACTIVE ASSIGNMENT","INVALID_SCOPE_COMBINATION",IF(AND($L184="Not applicable",$R184&lt;&gt;"No"),"INVALID_SCOPE_COMBINATION",IF(AND($M184="No",$S184&lt;&gt;"Not applicable"),"INVALID_LOCATION_EVIDENCE",IF(AND($M184="Yes",$S184="Not applicable"),"INVALID_LOCATION_EVIDENCE",""))))))))</f>
        <v/>
      </c>
    </row>
    <row r="185" spans="1:37">
      <c r="A185" s="7"/>
      <c r="B185" s="7"/>
      <c r="C185" s="7"/>
      <c r="D185" s="7"/>
      <c r="E185" s="6" t="str">
        <f>IF($A185="","",IFERROR(INDEX('Competitor Register'!$B$2:$B$101,MATCH($D185,'Competitor Register'!$A$2:$A$101,0)),""))</f>
        <v/>
      </c>
      <c r="F185" s="6" t="str">
        <f>IF($A185="","",IFERROR(INDEX('Competitor Register'!$C$2:$C$101,MATCH($D185,'Competitor Register'!$A$2:$A$101,0)),""))</f>
        <v/>
      </c>
      <c r="G185" s="6" t="str">
        <f>IF($A185="","",IFERROR(INDEX('Competitor Register'!$D$2:$D$101,MATCH($D185,'Competitor Register'!$A$2:$A$101,0)),""))</f>
        <v/>
      </c>
      <c r="H185" s="7"/>
      <c r="I185" s="6" t="str">
        <f>IF($A185="","",IFERROR(INDEX('Market Location Map'!$B$2:$B$101,MATCH($H185,'Market Location Map'!$A$2:$A$101,0)),""))</f>
        <v/>
      </c>
      <c r="J185" s="6" t="str">
        <f>IF($A185="","",IFERROR(INDEX('Market Location Map'!$D$2:$D$101,MATCH($H185,'Market Location Map'!$A$2:$A$101,0)),""))</f>
        <v/>
      </c>
      <c r="K185" s="6" t="str">
        <f>IF($A185="","",IFERROR(INDEX('Market Location Map'!$I$2:$I$101,MATCH($H185,'Market Location Map'!$A$2:$A$101,0)),""))</f>
        <v/>
      </c>
      <c r="L185" s="6" t="str">
        <f>IF($A185="","",IFERROR(INDEX('Market Location Map'!$F$2:$F$101,MATCH($H185,'Market Location Map'!$A$2:$A$101,0)),""))</f>
        <v/>
      </c>
      <c r="M185" s="6" t="str">
        <f>IF($A185="","",IF($K185="","No","Yes"))</f>
        <v/>
      </c>
      <c r="N185" s="7"/>
      <c r="O185" s="7"/>
      <c r="P185" s="7"/>
      <c r="Q185" s="7"/>
      <c r="R185" s="7"/>
      <c r="S185" s="7"/>
      <c r="T185" s="7"/>
      <c r="U185" s="6" t="str">
        <f>IF($A185="","",IF($AK185&lt;&gt;"","INVALID INPUT",IF($G185="Unresolved","UNRESOLVED",IF(OR($F185="Discovery intermediary",$F185="Reference entity"),"CONTEXT / REFERENCE ONLY",IF(OR($N185="No",$O185="No"),"EXCLUDED",IF(OR($N185="Unknown",$O185="Unknown"),"UNRESOLVED",IF($P185="No","EXCLUDED",IF($P185="Unknown","UNRESOLVED",IF(AND($AG185&lt;&gt;"",$AH185&lt;&gt;"",$AI185&lt;&gt;""),"ENTERPRISE + MARKET + LOCATION",IF(AND($AG185&lt;&gt;"",$AH185&lt;&gt;""),"ENTERPRISE + MARKET",IF(AND($AG185&lt;&gt;"",$AI185&lt;&gt;""),"ENTERPRISE + LOCATION",IF(AND($AH185&lt;&gt;"",$AI185&lt;&gt;""),"MARKET + LOCATION",IF($AG185&lt;&gt;"","ENTERPRISE",IF($AH185&lt;&gt;"","MARKET",IF($AI185&lt;&gt;"","LOCATION",IF($L185="Unresolved","UNRESOLVED",IF($AJ185="Yes","UNRESOLVED",IF($T185="Yes","CONTEXT / REFERENCE ONLY","EXCLUDED"))))))))))))))))))</f>
        <v/>
      </c>
      <c r="V185" s="6" t="str">
        <f>IF($A185="","",IF($AK185&lt;&gt;"",$AK185,IF($G185="Unresolved","IDENTITY_BOUNDARY_UNRESOLVED",IF(OR($F185="Discovery intermediary",$F185="Reference entity"),"NON_COMMERCIAL_CONTEXT",IF(OR($N185="No",$O185="No"),"NO_COMMERCIAL_SUBSTITUTION",IF(OR($N185="Unknown",$O185="Unknown"),"SUBSTITUTION_EVIDENCE_MISSING",IF($P185="No","SERVICEABILITY_MISMATCH",IF($P185="Unknown","SERVICEABILITY_EVIDENCE_MISSING",IF(AND($U185&lt;&gt;"UNRESOLVED",$U185&lt;&gt;"EXCLUDED",$U185&lt;&gt;"CONTEXT / REFERENCE ONLY",$U185&lt;&gt;"INVALID INPUT",$AJ185="Yes"),"CONFIRMED_LAYER_WITH_OPEN_EVIDENCE",IF(AND($U185&lt;&gt;"UNRESOLVED",$U185&lt;&gt;"EXCLUDED",$U185&lt;&gt;"CONTEXT / REFERENCE ONLY",$U185&lt;&gt;"INVALID INPUT"),"CONFIRMED_LAYER_ASSIGNMENT",IF($L185="Unresolved","MARKET_BOUNDARY_UNRESOLVED",IF($AJ185="Yes","LAYER_EVIDENCE_MISSING",IF($T185="Yes","NO_LAYER_RELEVANCE_CONTEXT","NO_LAYER_RELEVANCE")))))))))))))</f>
        <v/>
      </c>
      <c r="W185" s="6" t="str">
        <f>IF($A185="","",IFERROR(VLOOKUP($V185,'Controlled Vocabulary'!$M$2:$N$18,2,FALSE),"Review the record."))</f>
        <v/>
      </c>
      <c r="X185" s="6" t="str">
        <f>IF($A185="","",IF($AF185="","",IF(COUNTIF($AF$2:$AF$201,$AF185)&gt;1,"DUPLICATE ACTIVE ASSIGNMENT","")))</f>
        <v/>
      </c>
      <c r="Y185" s="7"/>
      <c r="Z185" s="7"/>
      <c r="AA185" s="7"/>
      <c r="AB185" s="7"/>
      <c r="AC185" s="8"/>
      <c r="AD185" s="7"/>
      <c r="AE185" s="7"/>
      <c r="AF185" s="6" t="str">
        <f>IF($A185="","",IF(AND($B185="Active",$D185&lt;&gt;"",$H185&lt;&gt;""),$D185&amp;"|"&amp;$H185,""))</f>
        <v/>
      </c>
      <c r="AG185" s="6" t="str">
        <f>IF($A185="","",IF($Q185="Yes","ENTERPRISE",""))</f>
        <v/>
      </c>
      <c r="AH185" s="6" t="str">
        <f>IF($A185="","",IF(AND($J185&lt;&gt;"",$L185="Resolved",$R185="Yes"),"MARKET",""))</f>
        <v/>
      </c>
      <c r="AI185" s="6" t="str">
        <f>IF($A185="","",IF(AND($K185&lt;&gt;"",$S185="Yes"),"LOCATION",""))</f>
        <v/>
      </c>
      <c r="AJ185" s="6" t="str">
        <f>IF($A185="","",IF(OR($Q185="Unknown",AND($J185&lt;&gt;"",OR($L185="Unresolved",$R185="Unknown")),AND($K185&lt;&gt;"",$S185="Unknown")),"Yes","No"))</f>
        <v/>
      </c>
      <c r="AK185" s="6" t="str">
        <f>IF($A185="","",IF(OR($A185="",$B185="",$D185="",$E185="",$F185="",$G185="",$H185="",$I185="",$L185="",$N185="",$O185="",$P185="",$Q185="",$R185="",$S185="",$T185=""),"INVALID_REQUIRED_INPUT",IF(OR(AND($B185&lt;&gt;"Active",$B185&lt;&gt;"Superseded"),AND($F185&lt;&gt;"Commercial provider",$F185&lt;&gt;"Discovery intermediary",$F185&lt;&gt;"Reference entity"),AND($G185&lt;&gt;"Resolved",$G185&lt;&gt;"Unresolved"),AND($I185&lt;&gt;"Existing",$I185&lt;&gt;"Planned",$I185&lt;&gt;"Inactive"),AND($L185&lt;&gt;"Resolved",$L185&lt;&gt;"Unresolved",$L185&lt;&gt;"Not applicable"),AND($N185&lt;&gt;"Yes",$N185&lt;&gt;"No",$N185&lt;&gt;"Unknown"),AND($O185&lt;&gt;"Yes",$O185&lt;&gt;"No",$O185&lt;&gt;"Unknown"),AND($P185&lt;&gt;"Yes",$P185&lt;&gt;"No",$P185&lt;&gt;"Unknown"),AND($Q185&lt;&gt;"Yes",$Q185&lt;&gt;"No",$Q185&lt;&gt;"Unknown"),AND($R185&lt;&gt;"Yes",$R185&lt;&gt;"No",$R185&lt;&gt;"Unknown"),AND($S185&lt;&gt;"Yes",$S185&lt;&gt;"No",$S185&lt;&gt;"Unknown",$S185&lt;&gt;"Not applicable"),AND($T185&lt;&gt;"Yes",$T185&lt;&gt;"No"),AND($AA185&lt;&gt;"",$AA185&lt;&gt;"Organic",$AA185&lt;&gt;"Local pack / Maps",$AA185&lt;&gt;"Paid search",$AA185&lt;&gt;"Shopping",$AA185&lt;&gt;"AI answer",$AA185&lt;&gt;"Marketplace",$AA185&lt;&gt;"Directory",$AA185&lt;&gt;"Other")),"UNSUPPORTED_CONTROLLED_VALUE",IF(AND($B185="Active",$I185="Inactive"),"INVALID_SCOPE_COMBINATION",IF($X185="DUPLICATE ACTIVE ASSIGNMENT","INVALID_SCOPE_COMBINATION",IF(AND($L185="Not applicable",$R185&lt;&gt;"No"),"INVALID_SCOPE_COMBINATION",IF(AND($M185="No",$S185&lt;&gt;"Not applicable"),"INVALID_LOCATION_EVIDENCE",IF(AND($M185="Yes",$S185="Not applicable"),"INVALID_LOCATION_EVIDENCE",""))))))))</f>
        <v/>
      </c>
    </row>
    <row r="186" spans="1:37">
      <c r="A186" s="7"/>
      <c r="B186" s="7"/>
      <c r="C186" s="7"/>
      <c r="D186" s="7"/>
      <c r="E186" s="6" t="str">
        <f>IF($A186="","",IFERROR(INDEX('Competitor Register'!$B$2:$B$101,MATCH($D186,'Competitor Register'!$A$2:$A$101,0)),""))</f>
        <v/>
      </c>
      <c r="F186" s="6" t="str">
        <f>IF($A186="","",IFERROR(INDEX('Competitor Register'!$C$2:$C$101,MATCH($D186,'Competitor Register'!$A$2:$A$101,0)),""))</f>
        <v/>
      </c>
      <c r="G186" s="6" t="str">
        <f>IF($A186="","",IFERROR(INDEX('Competitor Register'!$D$2:$D$101,MATCH($D186,'Competitor Register'!$A$2:$A$101,0)),""))</f>
        <v/>
      </c>
      <c r="H186" s="7"/>
      <c r="I186" s="6" t="str">
        <f>IF($A186="","",IFERROR(INDEX('Market Location Map'!$B$2:$B$101,MATCH($H186,'Market Location Map'!$A$2:$A$101,0)),""))</f>
        <v/>
      </c>
      <c r="J186" s="6" t="str">
        <f>IF($A186="","",IFERROR(INDEX('Market Location Map'!$D$2:$D$101,MATCH($H186,'Market Location Map'!$A$2:$A$101,0)),""))</f>
        <v/>
      </c>
      <c r="K186" s="6" t="str">
        <f>IF($A186="","",IFERROR(INDEX('Market Location Map'!$I$2:$I$101,MATCH($H186,'Market Location Map'!$A$2:$A$101,0)),""))</f>
        <v/>
      </c>
      <c r="L186" s="6" t="str">
        <f>IF($A186="","",IFERROR(INDEX('Market Location Map'!$F$2:$F$101,MATCH($H186,'Market Location Map'!$A$2:$A$101,0)),""))</f>
        <v/>
      </c>
      <c r="M186" s="6" t="str">
        <f>IF($A186="","",IF($K186="","No","Yes"))</f>
        <v/>
      </c>
      <c r="N186" s="7"/>
      <c r="O186" s="7"/>
      <c r="P186" s="7"/>
      <c r="Q186" s="7"/>
      <c r="R186" s="7"/>
      <c r="S186" s="7"/>
      <c r="T186" s="7"/>
      <c r="U186" s="6" t="str">
        <f>IF($A186="","",IF($AK186&lt;&gt;"","INVALID INPUT",IF($G186="Unresolved","UNRESOLVED",IF(OR($F186="Discovery intermediary",$F186="Reference entity"),"CONTEXT / REFERENCE ONLY",IF(OR($N186="No",$O186="No"),"EXCLUDED",IF(OR($N186="Unknown",$O186="Unknown"),"UNRESOLVED",IF($P186="No","EXCLUDED",IF($P186="Unknown","UNRESOLVED",IF(AND($AG186&lt;&gt;"",$AH186&lt;&gt;"",$AI186&lt;&gt;""),"ENTERPRISE + MARKET + LOCATION",IF(AND($AG186&lt;&gt;"",$AH186&lt;&gt;""),"ENTERPRISE + MARKET",IF(AND($AG186&lt;&gt;"",$AI186&lt;&gt;""),"ENTERPRISE + LOCATION",IF(AND($AH186&lt;&gt;"",$AI186&lt;&gt;""),"MARKET + LOCATION",IF($AG186&lt;&gt;"","ENTERPRISE",IF($AH186&lt;&gt;"","MARKET",IF($AI186&lt;&gt;"","LOCATION",IF($L186="Unresolved","UNRESOLVED",IF($AJ186="Yes","UNRESOLVED",IF($T186="Yes","CONTEXT / REFERENCE ONLY","EXCLUDED"))))))))))))))))))</f>
        <v/>
      </c>
      <c r="V186" s="6" t="str">
        <f>IF($A186="","",IF($AK186&lt;&gt;"",$AK186,IF($G186="Unresolved","IDENTITY_BOUNDARY_UNRESOLVED",IF(OR($F186="Discovery intermediary",$F186="Reference entity"),"NON_COMMERCIAL_CONTEXT",IF(OR($N186="No",$O186="No"),"NO_COMMERCIAL_SUBSTITUTION",IF(OR($N186="Unknown",$O186="Unknown"),"SUBSTITUTION_EVIDENCE_MISSING",IF($P186="No","SERVICEABILITY_MISMATCH",IF($P186="Unknown","SERVICEABILITY_EVIDENCE_MISSING",IF(AND($U186&lt;&gt;"UNRESOLVED",$U186&lt;&gt;"EXCLUDED",$U186&lt;&gt;"CONTEXT / REFERENCE ONLY",$U186&lt;&gt;"INVALID INPUT",$AJ186="Yes"),"CONFIRMED_LAYER_WITH_OPEN_EVIDENCE",IF(AND($U186&lt;&gt;"UNRESOLVED",$U186&lt;&gt;"EXCLUDED",$U186&lt;&gt;"CONTEXT / REFERENCE ONLY",$U186&lt;&gt;"INVALID INPUT"),"CONFIRMED_LAYER_ASSIGNMENT",IF($L186="Unresolved","MARKET_BOUNDARY_UNRESOLVED",IF($AJ186="Yes","LAYER_EVIDENCE_MISSING",IF($T186="Yes","NO_LAYER_RELEVANCE_CONTEXT","NO_LAYER_RELEVANCE")))))))))))))</f>
        <v/>
      </c>
      <c r="W186" s="6" t="str">
        <f>IF($A186="","",IFERROR(VLOOKUP($V186,'Controlled Vocabulary'!$M$2:$N$18,2,FALSE),"Review the record."))</f>
        <v/>
      </c>
      <c r="X186" s="6" t="str">
        <f>IF($A186="","",IF($AF186="","",IF(COUNTIF($AF$2:$AF$201,$AF186)&gt;1,"DUPLICATE ACTIVE ASSIGNMENT","")))</f>
        <v/>
      </c>
      <c r="Y186" s="7"/>
      <c r="Z186" s="7"/>
      <c r="AA186" s="7"/>
      <c r="AB186" s="7"/>
      <c r="AC186" s="8"/>
      <c r="AD186" s="7"/>
      <c r="AE186" s="7"/>
      <c r="AF186" s="6" t="str">
        <f>IF($A186="","",IF(AND($B186="Active",$D186&lt;&gt;"",$H186&lt;&gt;""),$D186&amp;"|"&amp;$H186,""))</f>
        <v/>
      </c>
      <c r="AG186" s="6" t="str">
        <f>IF($A186="","",IF($Q186="Yes","ENTERPRISE",""))</f>
        <v/>
      </c>
      <c r="AH186" s="6" t="str">
        <f>IF($A186="","",IF(AND($J186&lt;&gt;"",$L186="Resolved",$R186="Yes"),"MARKET",""))</f>
        <v/>
      </c>
      <c r="AI186" s="6" t="str">
        <f>IF($A186="","",IF(AND($K186&lt;&gt;"",$S186="Yes"),"LOCATION",""))</f>
        <v/>
      </c>
      <c r="AJ186" s="6" t="str">
        <f>IF($A186="","",IF(OR($Q186="Unknown",AND($J186&lt;&gt;"",OR($L186="Unresolved",$R186="Unknown")),AND($K186&lt;&gt;"",$S186="Unknown")),"Yes","No"))</f>
        <v/>
      </c>
      <c r="AK186" s="6" t="str">
        <f>IF($A186="","",IF(OR($A186="",$B186="",$D186="",$E186="",$F186="",$G186="",$H186="",$I186="",$L186="",$N186="",$O186="",$P186="",$Q186="",$R186="",$S186="",$T186=""),"INVALID_REQUIRED_INPUT",IF(OR(AND($B186&lt;&gt;"Active",$B186&lt;&gt;"Superseded"),AND($F186&lt;&gt;"Commercial provider",$F186&lt;&gt;"Discovery intermediary",$F186&lt;&gt;"Reference entity"),AND($G186&lt;&gt;"Resolved",$G186&lt;&gt;"Unresolved"),AND($I186&lt;&gt;"Existing",$I186&lt;&gt;"Planned",$I186&lt;&gt;"Inactive"),AND($L186&lt;&gt;"Resolved",$L186&lt;&gt;"Unresolved",$L186&lt;&gt;"Not applicable"),AND($N186&lt;&gt;"Yes",$N186&lt;&gt;"No",$N186&lt;&gt;"Unknown"),AND($O186&lt;&gt;"Yes",$O186&lt;&gt;"No",$O186&lt;&gt;"Unknown"),AND($P186&lt;&gt;"Yes",$P186&lt;&gt;"No",$P186&lt;&gt;"Unknown"),AND($Q186&lt;&gt;"Yes",$Q186&lt;&gt;"No",$Q186&lt;&gt;"Unknown"),AND($R186&lt;&gt;"Yes",$R186&lt;&gt;"No",$R186&lt;&gt;"Unknown"),AND($S186&lt;&gt;"Yes",$S186&lt;&gt;"No",$S186&lt;&gt;"Unknown",$S186&lt;&gt;"Not applicable"),AND($T186&lt;&gt;"Yes",$T186&lt;&gt;"No"),AND($AA186&lt;&gt;"",$AA186&lt;&gt;"Organic",$AA186&lt;&gt;"Local pack / Maps",$AA186&lt;&gt;"Paid search",$AA186&lt;&gt;"Shopping",$AA186&lt;&gt;"AI answer",$AA186&lt;&gt;"Marketplace",$AA186&lt;&gt;"Directory",$AA186&lt;&gt;"Other")),"UNSUPPORTED_CONTROLLED_VALUE",IF(AND($B186="Active",$I186="Inactive"),"INVALID_SCOPE_COMBINATION",IF($X186="DUPLICATE ACTIVE ASSIGNMENT","INVALID_SCOPE_COMBINATION",IF(AND($L186="Not applicable",$R186&lt;&gt;"No"),"INVALID_SCOPE_COMBINATION",IF(AND($M186="No",$S186&lt;&gt;"Not applicable"),"INVALID_LOCATION_EVIDENCE",IF(AND($M186="Yes",$S186="Not applicable"),"INVALID_LOCATION_EVIDENCE",""))))))))</f>
        <v/>
      </c>
    </row>
    <row r="187" spans="1:37">
      <c r="A187" s="7"/>
      <c r="B187" s="7"/>
      <c r="C187" s="7"/>
      <c r="D187" s="7"/>
      <c r="E187" s="6" t="str">
        <f>IF($A187="","",IFERROR(INDEX('Competitor Register'!$B$2:$B$101,MATCH($D187,'Competitor Register'!$A$2:$A$101,0)),""))</f>
        <v/>
      </c>
      <c r="F187" s="6" t="str">
        <f>IF($A187="","",IFERROR(INDEX('Competitor Register'!$C$2:$C$101,MATCH($D187,'Competitor Register'!$A$2:$A$101,0)),""))</f>
        <v/>
      </c>
      <c r="G187" s="6" t="str">
        <f>IF($A187="","",IFERROR(INDEX('Competitor Register'!$D$2:$D$101,MATCH($D187,'Competitor Register'!$A$2:$A$101,0)),""))</f>
        <v/>
      </c>
      <c r="H187" s="7"/>
      <c r="I187" s="6" t="str">
        <f>IF($A187="","",IFERROR(INDEX('Market Location Map'!$B$2:$B$101,MATCH($H187,'Market Location Map'!$A$2:$A$101,0)),""))</f>
        <v/>
      </c>
      <c r="J187" s="6" t="str">
        <f>IF($A187="","",IFERROR(INDEX('Market Location Map'!$D$2:$D$101,MATCH($H187,'Market Location Map'!$A$2:$A$101,0)),""))</f>
        <v/>
      </c>
      <c r="K187" s="6" t="str">
        <f>IF($A187="","",IFERROR(INDEX('Market Location Map'!$I$2:$I$101,MATCH($H187,'Market Location Map'!$A$2:$A$101,0)),""))</f>
        <v/>
      </c>
      <c r="L187" s="6" t="str">
        <f>IF($A187="","",IFERROR(INDEX('Market Location Map'!$F$2:$F$101,MATCH($H187,'Market Location Map'!$A$2:$A$101,0)),""))</f>
        <v/>
      </c>
      <c r="M187" s="6" t="str">
        <f>IF($A187="","",IF($K187="","No","Yes"))</f>
        <v/>
      </c>
      <c r="N187" s="7"/>
      <c r="O187" s="7"/>
      <c r="P187" s="7"/>
      <c r="Q187" s="7"/>
      <c r="R187" s="7"/>
      <c r="S187" s="7"/>
      <c r="T187" s="7"/>
      <c r="U187" s="6" t="str">
        <f>IF($A187="","",IF($AK187&lt;&gt;"","INVALID INPUT",IF($G187="Unresolved","UNRESOLVED",IF(OR($F187="Discovery intermediary",$F187="Reference entity"),"CONTEXT / REFERENCE ONLY",IF(OR($N187="No",$O187="No"),"EXCLUDED",IF(OR($N187="Unknown",$O187="Unknown"),"UNRESOLVED",IF($P187="No","EXCLUDED",IF($P187="Unknown","UNRESOLVED",IF(AND($AG187&lt;&gt;"",$AH187&lt;&gt;"",$AI187&lt;&gt;""),"ENTERPRISE + MARKET + LOCATION",IF(AND($AG187&lt;&gt;"",$AH187&lt;&gt;""),"ENTERPRISE + MARKET",IF(AND($AG187&lt;&gt;"",$AI187&lt;&gt;""),"ENTERPRISE + LOCATION",IF(AND($AH187&lt;&gt;"",$AI187&lt;&gt;""),"MARKET + LOCATION",IF($AG187&lt;&gt;"","ENTERPRISE",IF($AH187&lt;&gt;"","MARKET",IF($AI187&lt;&gt;"","LOCATION",IF($L187="Unresolved","UNRESOLVED",IF($AJ187="Yes","UNRESOLVED",IF($T187="Yes","CONTEXT / REFERENCE ONLY","EXCLUDED"))))))))))))))))))</f>
        <v/>
      </c>
      <c r="V187" s="6" t="str">
        <f>IF($A187="","",IF($AK187&lt;&gt;"",$AK187,IF($G187="Unresolved","IDENTITY_BOUNDARY_UNRESOLVED",IF(OR($F187="Discovery intermediary",$F187="Reference entity"),"NON_COMMERCIAL_CONTEXT",IF(OR($N187="No",$O187="No"),"NO_COMMERCIAL_SUBSTITUTION",IF(OR($N187="Unknown",$O187="Unknown"),"SUBSTITUTION_EVIDENCE_MISSING",IF($P187="No","SERVICEABILITY_MISMATCH",IF($P187="Unknown","SERVICEABILITY_EVIDENCE_MISSING",IF(AND($U187&lt;&gt;"UNRESOLVED",$U187&lt;&gt;"EXCLUDED",$U187&lt;&gt;"CONTEXT / REFERENCE ONLY",$U187&lt;&gt;"INVALID INPUT",$AJ187="Yes"),"CONFIRMED_LAYER_WITH_OPEN_EVIDENCE",IF(AND($U187&lt;&gt;"UNRESOLVED",$U187&lt;&gt;"EXCLUDED",$U187&lt;&gt;"CONTEXT / REFERENCE ONLY",$U187&lt;&gt;"INVALID INPUT"),"CONFIRMED_LAYER_ASSIGNMENT",IF($L187="Unresolved","MARKET_BOUNDARY_UNRESOLVED",IF($AJ187="Yes","LAYER_EVIDENCE_MISSING",IF($T187="Yes","NO_LAYER_RELEVANCE_CONTEXT","NO_LAYER_RELEVANCE")))))))))))))</f>
        <v/>
      </c>
      <c r="W187" s="6" t="str">
        <f>IF($A187="","",IFERROR(VLOOKUP($V187,'Controlled Vocabulary'!$M$2:$N$18,2,FALSE),"Review the record."))</f>
        <v/>
      </c>
      <c r="X187" s="6" t="str">
        <f>IF($A187="","",IF($AF187="","",IF(COUNTIF($AF$2:$AF$201,$AF187)&gt;1,"DUPLICATE ACTIVE ASSIGNMENT","")))</f>
        <v/>
      </c>
      <c r="Y187" s="7"/>
      <c r="Z187" s="7"/>
      <c r="AA187" s="7"/>
      <c r="AB187" s="7"/>
      <c r="AC187" s="8"/>
      <c r="AD187" s="7"/>
      <c r="AE187" s="7"/>
      <c r="AF187" s="6" t="str">
        <f>IF($A187="","",IF(AND($B187="Active",$D187&lt;&gt;"",$H187&lt;&gt;""),$D187&amp;"|"&amp;$H187,""))</f>
        <v/>
      </c>
      <c r="AG187" s="6" t="str">
        <f>IF($A187="","",IF($Q187="Yes","ENTERPRISE",""))</f>
        <v/>
      </c>
      <c r="AH187" s="6" t="str">
        <f>IF($A187="","",IF(AND($J187&lt;&gt;"",$L187="Resolved",$R187="Yes"),"MARKET",""))</f>
        <v/>
      </c>
      <c r="AI187" s="6" t="str">
        <f>IF($A187="","",IF(AND($K187&lt;&gt;"",$S187="Yes"),"LOCATION",""))</f>
        <v/>
      </c>
      <c r="AJ187" s="6" t="str">
        <f>IF($A187="","",IF(OR($Q187="Unknown",AND($J187&lt;&gt;"",OR($L187="Unresolved",$R187="Unknown")),AND($K187&lt;&gt;"",$S187="Unknown")),"Yes","No"))</f>
        <v/>
      </c>
      <c r="AK187" s="6" t="str">
        <f>IF($A187="","",IF(OR($A187="",$B187="",$D187="",$E187="",$F187="",$G187="",$H187="",$I187="",$L187="",$N187="",$O187="",$P187="",$Q187="",$R187="",$S187="",$T187=""),"INVALID_REQUIRED_INPUT",IF(OR(AND($B187&lt;&gt;"Active",$B187&lt;&gt;"Superseded"),AND($F187&lt;&gt;"Commercial provider",$F187&lt;&gt;"Discovery intermediary",$F187&lt;&gt;"Reference entity"),AND($G187&lt;&gt;"Resolved",$G187&lt;&gt;"Unresolved"),AND($I187&lt;&gt;"Existing",$I187&lt;&gt;"Planned",$I187&lt;&gt;"Inactive"),AND($L187&lt;&gt;"Resolved",$L187&lt;&gt;"Unresolved",$L187&lt;&gt;"Not applicable"),AND($N187&lt;&gt;"Yes",$N187&lt;&gt;"No",$N187&lt;&gt;"Unknown"),AND($O187&lt;&gt;"Yes",$O187&lt;&gt;"No",$O187&lt;&gt;"Unknown"),AND($P187&lt;&gt;"Yes",$P187&lt;&gt;"No",$P187&lt;&gt;"Unknown"),AND($Q187&lt;&gt;"Yes",$Q187&lt;&gt;"No",$Q187&lt;&gt;"Unknown"),AND($R187&lt;&gt;"Yes",$R187&lt;&gt;"No",$R187&lt;&gt;"Unknown"),AND($S187&lt;&gt;"Yes",$S187&lt;&gt;"No",$S187&lt;&gt;"Unknown",$S187&lt;&gt;"Not applicable"),AND($T187&lt;&gt;"Yes",$T187&lt;&gt;"No"),AND($AA187&lt;&gt;"",$AA187&lt;&gt;"Organic",$AA187&lt;&gt;"Local pack / Maps",$AA187&lt;&gt;"Paid search",$AA187&lt;&gt;"Shopping",$AA187&lt;&gt;"AI answer",$AA187&lt;&gt;"Marketplace",$AA187&lt;&gt;"Directory",$AA187&lt;&gt;"Other")),"UNSUPPORTED_CONTROLLED_VALUE",IF(AND($B187="Active",$I187="Inactive"),"INVALID_SCOPE_COMBINATION",IF($X187="DUPLICATE ACTIVE ASSIGNMENT","INVALID_SCOPE_COMBINATION",IF(AND($L187="Not applicable",$R187&lt;&gt;"No"),"INVALID_SCOPE_COMBINATION",IF(AND($M187="No",$S187&lt;&gt;"Not applicable"),"INVALID_LOCATION_EVIDENCE",IF(AND($M187="Yes",$S187="Not applicable"),"INVALID_LOCATION_EVIDENCE",""))))))))</f>
        <v/>
      </c>
    </row>
    <row r="188" spans="1:37">
      <c r="A188" s="7"/>
      <c r="B188" s="7"/>
      <c r="C188" s="7"/>
      <c r="D188" s="7"/>
      <c r="E188" s="6" t="str">
        <f>IF($A188="","",IFERROR(INDEX('Competitor Register'!$B$2:$B$101,MATCH($D188,'Competitor Register'!$A$2:$A$101,0)),""))</f>
        <v/>
      </c>
      <c r="F188" s="6" t="str">
        <f>IF($A188="","",IFERROR(INDEX('Competitor Register'!$C$2:$C$101,MATCH($D188,'Competitor Register'!$A$2:$A$101,0)),""))</f>
        <v/>
      </c>
      <c r="G188" s="6" t="str">
        <f>IF($A188="","",IFERROR(INDEX('Competitor Register'!$D$2:$D$101,MATCH($D188,'Competitor Register'!$A$2:$A$101,0)),""))</f>
        <v/>
      </c>
      <c r="H188" s="7"/>
      <c r="I188" s="6" t="str">
        <f>IF($A188="","",IFERROR(INDEX('Market Location Map'!$B$2:$B$101,MATCH($H188,'Market Location Map'!$A$2:$A$101,0)),""))</f>
        <v/>
      </c>
      <c r="J188" s="6" t="str">
        <f>IF($A188="","",IFERROR(INDEX('Market Location Map'!$D$2:$D$101,MATCH($H188,'Market Location Map'!$A$2:$A$101,0)),""))</f>
        <v/>
      </c>
      <c r="K188" s="6" t="str">
        <f>IF($A188="","",IFERROR(INDEX('Market Location Map'!$I$2:$I$101,MATCH($H188,'Market Location Map'!$A$2:$A$101,0)),""))</f>
        <v/>
      </c>
      <c r="L188" s="6" t="str">
        <f>IF($A188="","",IFERROR(INDEX('Market Location Map'!$F$2:$F$101,MATCH($H188,'Market Location Map'!$A$2:$A$101,0)),""))</f>
        <v/>
      </c>
      <c r="M188" s="6" t="str">
        <f>IF($A188="","",IF($K188="","No","Yes"))</f>
        <v/>
      </c>
      <c r="N188" s="7"/>
      <c r="O188" s="7"/>
      <c r="P188" s="7"/>
      <c r="Q188" s="7"/>
      <c r="R188" s="7"/>
      <c r="S188" s="7"/>
      <c r="T188" s="7"/>
      <c r="U188" s="6" t="str">
        <f>IF($A188="","",IF($AK188&lt;&gt;"","INVALID INPUT",IF($G188="Unresolved","UNRESOLVED",IF(OR($F188="Discovery intermediary",$F188="Reference entity"),"CONTEXT / REFERENCE ONLY",IF(OR($N188="No",$O188="No"),"EXCLUDED",IF(OR($N188="Unknown",$O188="Unknown"),"UNRESOLVED",IF($P188="No","EXCLUDED",IF($P188="Unknown","UNRESOLVED",IF(AND($AG188&lt;&gt;"",$AH188&lt;&gt;"",$AI188&lt;&gt;""),"ENTERPRISE + MARKET + LOCATION",IF(AND($AG188&lt;&gt;"",$AH188&lt;&gt;""),"ENTERPRISE + MARKET",IF(AND($AG188&lt;&gt;"",$AI188&lt;&gt;""),"ENTERPRISE + LOCATION",IF(AND($AH188&lt;&gt;"",$AI188&lt;&gt;""),"MARKET + LOCATION",IF($AG188&lt;&gt;"","ENTERPRISE",IF($AH188&lt;&gt;"","MARKET",IF($AI188&lt;&gt;"","LOCATION",IF($L188="Unresolved","UNRESOLVED",IF($AJ188="Yes","UNRESOLVED",IF($T188="Yes","CONTEXT / REFERENCE ONLY","EXCLUDED"))))))))))))))))))</f>
        <v/>
      </c>
      <c r="V188" s="6" t="str">
        <f>IF($A188="","",IF($AK188&lt;&gt;"",$AK188,IF($G188="Unresolved","IDENTITY_BOUNDARY_UNRESOLVED",IF(OR($F188="Discovery intermediary",$F188="Reference entity"),"NON_COMMERCIAL_CONTEXT",IF(OR($N188="No",$O188="No"),"NO_COMMERCIAL_SUBSTITUTION",IF(OR($N188="Unknown",$O188="Unknown"),"SUBSTITUTION_EVIDENCE_MISSING",IF($P188="No","SERVICEABILITY_MISMATCH",IF($P188="Unknown","SERVICEABILITY_EVIDENCE_MISSING",IF(AND($U188&lt;&gt;"UNRESOLVED",$U188&lt;&gt;"EXCLUDED",$U188&lt;&gt;"CONTEXT / REFERENCE ONLY",$U188&lt;&gt;"INVALID INPUT",$AJ188="Yes"),"CONFIRMED_LAYER_WITH_OPEN_EVIDENCE",IF(AND($U188&lt;&gt;"UNRESOLVED",$U188&lt;&gt;"EXCLUDED",$U188&lt;&gt;"CONTEXT / REFERENCE ONLY",$U188&lt;&gt;"INVALID INPUT"),"CONFIRMED_LAYER_ASSIGNMENT",IF($L188="Unresolved","MARKET_BOUNDARY_UNRESOLVED",IF($AJ188="Yes","LAYER_EVIDENCE_MISSING",IF($T188="Yes","NO_LAYER_RELEVANCE_CONTEXT","NO_LAYER_RELEVANCE")))))))))))))</f>
        <v/>
      </c>
      <c r="W188" s="6" t="str">
        <f>IF($A188="","",IFERROR(VLOOKUP($V188,'Controlled Vocabulary'!$M$2:$N$18,2,FALSE),"Review the record."))</f>
        <v/>
      </c>
      <c r="X188" s="6" t="str">
        <f>IF($A188="","",IF($AF188="","",IF(COUNTIF($AF$2:$AF$201,$AF188)&gt;1,"DUPLICATE ACTIVE ASSIGNMENT","")))</f>
        <v/>
      </c>
      <c r="Y188" s="7"/>
      <c r="Z188" s="7"/>
      <c r="AA188" s="7"/>
      <c r="AB188" s="7"/>
      <c r="AC188" s="8"/>
      <c r="AD188" s="7"/>
      <c r="AE188" s="7"/>
      <c r="AF188" s="6" t="str">
        <f>IF($A188="","",IF(AND($B188="Active",$D188&lt;&gt;"",$H188&lt;&gt;""),$D188&amp;"|"&amp;$H188,""))</f>
        <v/>
      </c>
      <c r="AG188" s="6" t="str">
        <f>IF($A188="","",IF($Q188="Yes","ENTERPRISE",""))</f>
        <v/>
      </c>
      <c r="AH188" s="6" t="str">
        <f>IF($A188="","",IF(AND($J188&lt;&gt;"",$L188="Resolved",$R188="Yes"),"MARKET",""))</f>
        <v/>
      </c>
      <c r="AI188" s="6" t="str">
        <f>IF($A188="","",IF(AND($K188&lt;&gt;"",$S188="Yes"),"LOCATION",""))</f>
        <v/>
      </c>
      <c r="AJ188" s="6" t="str">
        <f>IF($A188="","",IF(OR($Q188="Unknown",AND($J188&lt;&gt;"",OR($L188="Unresolved",$R188="Unknown")),AND($K188&lt;&gt;"",$S188="Unknown")),"Yes","No"))</f>
        <v/>
      </c>
      <c r="AK188" s="6" t="str">
        <f>IF($A188="","",IF(OR($A188="",$B188="",$D188="",$E188="",$F188="",$G188="",$H188="",$I188="",$L188="",$N188="",$O188="",$P188="",$Q188="",$R188="",$S188="",$T188=""),"INVALID_REQUIRED_INPUT",IF(OR(AND($B188&lt;&gt;"Active",$B188&lt;&gt;"Superseded"),AND($F188&lt;&gt;"Commercial provider",$F188&lt;&gt;"Discovery intermediary",$F188&lt;&gt;"Reference entity"),AND($G188&lt;&gt;"Resolved",$G188&lt;&gt;"Unresolved"),AND($I188&lt;&gt;"Existing",$I188&lt;&gt;"Planned",$I188&lt;&gt;"Inactive"),AND($L188&lt;&gt;"Resolved",$L188&lt;&gt;"Unresolved",$L188&lt;&gt;"Not applicable"),AND($N188&lt;&gt;"Yes",$N188&lt;&gt;"No",$N188&lt;&gt;"Unknown"),AND($O188&lt;&gt;"Yes",$O188&lt;&gt;"No",$O188&lt;&gt;"Unknown"),AND($P188&lt;&gt;"Yes",$P188&lt;&gt;"No",$P188&lt;&gt;"Unknown"),AND($Q188&lt;&gt;"Yes",$Q188&lt;&gt;"No",$Q188&lt;&gt;"Unknown"),AND($R188&lt;&gt;"Yes",$R188&lt;&gt;"No",$R188&lt;&gt;"Unknown"),AND($S188&lt;&gt;"Yes",$S188&lt;&gt;"No",$S188&lt;&gt;"Unknown",$S188&lt;&gt;"Not applicable"),AND($T188&lt;&gt;"Yes",$T188&lt;&gt;"No"),AND($AA188&lt;&gt;"",$AA188&lt;&gt;"Organic",$AA188&lt;&gt;"Local pack / Maps",$AA188&lt;&gt;"Paid search",$AA188&lt;&gt;"Shopping",$AA188&lt;&gt;"AI answer",$AA188&lt;&gt;"Marketplace",$AA188&lt;&gt;"Directory",$AA188&lt;&gt;"Other")),"UNSUPPORTED_CONTROLLED_VALUE",IF(AND($B188="Active",$I188="Inactive"),"INVALID_SCOPE_COMBINATION",IF($X188="DUPLICATE ACTIVE ASSIGNMENT","INVALID_SCOPE_COMBINATION",IF(AND($L188="Not applicable",$R188&lt;&gt;"No"),"INVALID_SCOPE_COMBINATION",IF(AND($M188="No",$S188&lt;&gt;"Not applicable"),"INVALID_LOCATION_EVIDENCE",IF(AND($M188="Yes",$S188="Not applicable"),"INVALID_LOCATION_EVIDENCE",""))))))))</f>
        <v/>
      </c>
    </row>
    <row r="189" spans="1:37">
      <c r="A189" s="7"/>
      <c r="B189" s="7"/>
      <c r="C189" s="7"/>
      <c r="D189" s="7"/>
      <c r="E189" s="6" t="str">
        <f>IF($A189="","",IFERROR(INDEX('Competitor Register'!$B$2:$B$101,MATCH($D189,'Competitor Register'!$A$2:$A$101,0)),""))</f>
        <v/>
      </c>
      <c r="F189" s="6" t="str">
        <f>IF($A189="","",IFERROR(INDEX('Competitor Register'!$C$2:$C$101,MATCH($D189,'Competitor Register'!$A$2:$A$101,0)),""))</f>
        <v/>
      </c>
      <c r="G189" s="6" t="str">
        <f>IF($A189="","",IFERROR(INDEX('Competitor Register'!$D$2:$D$101,MATCH($D189,'Competitor Register'!$A$2:$A$101,0)),""))</f>
        <v/>
      </c>
      <c r="H189" s="7"/>
      <c r="I189" s="6" t="str">
        <f>IF($A189="","",IFERROR(INDEX('Market Location Map'!$B$2:$B$101,MATCH($H189,'Market Location Map'!$A$2:$A$101,0)),""))</f>
        <v/>
      </c>
      <c r="J189" s="6" t="str">
        <f>IF($A189="","",IFERROR(INDEX('Market Location Map'!$D$2:$D$101,MATCH($H189,'Market Location Map'!$A$2:$A$101,0)),""))</f>
        <v/>
      </c>
      <c r="K189" s="6" t="str">
        <f>IF($A189="","",IFERROR(INDEX('Market Location Map'!$I$2:$I$101,MATCH($H189,'Market Location Map'!$A$2:$A$101,0)),""))</f>
        <v/>
      </c>
      <c r="L189" s="6" t="str">
        <f>IF($A189="","",IFERROR(INDEX('Market Location Map'!$F$2:$F$101,MATCH($H189,'Market Location Map'!$A$2:$A$101,0)),""))</f>
        <v/>
      </c>
      <c r="M189" s="6" t="str">
        <f>IF($A189="","",IF($K189="","No","Yes"))</f>
        <v/>
      </c>
      <c r="N189" s="7"/>
      <c r="O189" s="7"/>
      <c r="P189" s="7"/>
      <c r="Q189" s="7"/>
      <c r="R189" s="7"/>
      <c r="S189" s="7"/>
      <c r="T189" s="7"/>
      <c r="U189" s="6" t="str">
        <f>IF($A189="","",IF($AK189&lt;&gt;"","INVALID INPUT",IF($G189="Unresolved","UNRESOLVED",IF(OR($F189="Discovery intermediary",$F189="Reference entity"),"CONTEXT / REFERENCE ONLY",IF(OR($N189="No",$O189="No"),"EXCLUDED",IF(OR($N189="Unknown",$O189="Unknown"),"UNRESOLVED",IF($P189="No","EXCLUDED",IF($P189="Unknown","UNRESOLVED",IF(AND($AG189&lt;&gt;"",$AH189&lt;&gt;"",$AI189&lt;&gt;""),"ENTERPRISE + MARKET + LOCATION",IF(AND($AG189&lt;&gt;"",$AH189&lt;&gt;""),"ENTERPRISE + MARKET",IF(AND($AG189&lt;&gt;"",$AI189&lt;&gt;""),"ENTERPRISE + LOCATION",IF(AND($AH189&lt;&gt;"",$AI189&lt;&gt;""),"MARKET + LOCATION",IF($AG189&lt;&gt;"","ENTERPRISE",IF($AH189&lt;&gt;"","MARKET",IF($AI189&lt;&gt;"","LOCATION",IF($L189="Unresolved","UNRESOLVED",IF($AJ189="Yes","UNRESOLVED",IF($T189="Yes","CONTEXT / REFERENCE ONLY","EXCLUDED"))))))))))))))))))</f>
        <v/>
      </c>
      <c r="V189" s="6" t="str">
        <f>IF($A189="","",IF($AK189&lt;&gt;"",$AK189,IF($G189="Unresolved","IDENTITY_BOUNDARY_UNRESOLVED",IF(OR($F189="Discovery intermediary",$F189="Reference entity"),"NON_COMMERCIAL_CONTEXT",IF(OR($N189="No",$O189="No"),"NO_COMMERCIAL_SUBSTITUTION",IF(OR($N189="Unknown",$O189="Unknown"),"SUBSTITUTION_EVIDENCE_MISSING",IF($P189="No","SERVICEABILITY_MISMATCH",IF($P189="Unknown","SERVICEABILITY_EVIDENCE_MISSING",IF(AND($U189&lt;&gt;"UNRESOLVED",$U189&lt;&gt;"EXCLUDED",$U189&lt;&gt;"CONTEXT / REFERENCE ONLY",$U189&lt;&gt;"INVALID INPUT",$AJ189="Yes"),"CONFIRMED_LAYER_WITH_OPEN_EVIDENCE",IF(AND($U189&lt;&gt;"UNRESOLVED",$U189&lt;&gt;"EXCLUDED",$U189&lt;&gt;"CONTEXT / REFERENCE ONLY",$U189&lt;&gt;"INVALID INPUT"),"CONFIRMED_LAYER_ASSIGNMENT",IF($L189="Unresolved","MARKET_BOUNDARY_UNRESOLVED",IF($AJ189="Yes","LAYER_EVIDENCE_MISSING",IF($T189="Yes","NO_LAYER_RELEVANCE_CONTEXT","NO_LAYER_RELEVANCE")))))))))))))</f>
        <v/>
      </c>
      <c r="W189" s="6" t="str">
        <f>IF($A189="","",IFERROR(VLOOKUP($V189,'Controlled Vocabulary'!$M$2:$N$18,2,FALSE),"Review the record."))</f>
        <v/>
      </c>
      <c r="X189" s="6" t="str">
        <f>IF($A189="","",IF($AF189="","",IF(COUNTIF($AF$2:$AF$201,$AF189)&gt;1,"DUPLICATE ACTIVE ASSIGNMENT","")))</f>
        <v/>
      </c>
      <c r="Y189" s="7"/>
      <c r="Z189" s="7"/>
      <c r="AA189" s="7"/>
      <c r="AB189" s="7"/>
      <c r="AC189" s="8"/>
      <c r="AD189" s="7"/>
      <c r="AE189" s="7"/>
      <c r="AF189" s="6" t="str">
        <f>IF($A189="","",IF(AND($B189="Active",$D189&lt;&gt;"",$H189&lt;&gt;""),$D189&amp;"|"&amp;$H189,""))</f>
        <v/>
      </c>
      <c r="AG189" s="6" t="str">
        <f>IF($A189="","",IF($Q189="Yes","ENTERPRISE",""))</f>
        <v/>
      </c>
      <c r="AH189" s="6" t="str">
        <f>IF($A189="","",IF(AND($J189&lt;&gt;"",$L189="Resolved",$R189="Yes"),"MARKET",""))</f>
        <v/>
      </c>
      <c r="AI189" s="6" t="str">
        <f>IF($A189="","",IF(AND($K189&lt;&gt;"",$S189="Yes"),"LOCATION",""))</f>
        <v/>
      </c>
      <c r="AJ189" s="6" t="str">
        <f>IF($A189="","",IF(OR($Q189="Unknown",AND($J189&lt;&gt;"",OR($L189="Unresolved",$R189="Unknown")),AND($K189&lt;&gt;"",$S189="Unknown")),"Yes","No"))</f>
        <v/>
      </c>
      <c r="AK189" s="6" t="str">
        <f>IF($A189="","",IF(OR($A189="",$B189="",$D189="",$E189="",$F189="",$G189="",$H189="",$I189="",$L189="",$N189="",$O189="",$P189="",$Q189="",$R189="",$S189="",$T189=""),"INVALID_REQUIRED_INPUT",IF(OR(AND($B189&lt;&gt;"Active",$B189&lt;&gt;"Superseded"),AND($F189&lt;&gt;"Commercial provider",$F189&lt;&gt;"Discovery intermediary",$F189&lt;&gt;"Reference entity"),AND($G189&lt;&gt;"Resolved",$G189&lt;&gt;"Unresolved"),AND($I189&lt;&gt;"Existing",$I189&lt;&gt;"Planned",$I189&lt;&gt;"Inactive"),AND($L189&lt;&gt;"Resolved",$L189&lt;&gt;"Unresolved",$L189&lt;&gt;"Not applicable"),AND($N189&lt;&gt;"Yes",$N189&lt;&gt;"No",$N189&lt;&gt;"Unknown"),AND($O189&lt;&gt;"Yes",$O189&lt;&gt;"No",$O189&lt;&gt;"Unknown"),AND($P189&lt;&gt;"Yes",$P189&lt;&gt;"No",$P189&lt;&gt;"Unknown"),AND($Q189&lt;&gt;"Yes",$Q189&lt;&gt;"No",$Q189&lt;&gt;"Unknown"),AND($R189&lt;&gt;"Yes",$R189&lt;&gt;"No",$R189&lt;&gt;"Unknown"),AND($S189&lt;&gt;"Yes",$S189&lt;&gt;"No",$S189&lt;&gt;"Unknown",$S189&lt;&gt;"Not applicable"),AND($T189&lt;&gt;"Yes",$T189&lt;&gt;"No"),AND($AA189&lt;&gt;"",$AA189&lt;&gt;"Organic",$AA189&lt;&gt;"Local pack / Maps",$AA189&lt;&gt;"Paid search",$AA189&lt;&gt;"Shopping",$AA189&lt;&gt;"AI answer",$AA189&lt;&gt;"Marketplace",$AA189&lt;&gt;"Directory",$AA189&lt;&gt;"Other")),"UNSUPPORTED_CONTROLLED_VALUE",IF(AND($B189="Active",$I189="Inactive"),"INVALID_SCOPE_COMBINATION",IF($X189="DUPLICATE ACTIVE ASSIGNMENT","INVALID_SCOPE_COMBINATION",IF(AND($L189="Not applicable",$R189&lt;&gt;"No"),"INVALID_SCOPE_COMBINATION",IF(AND($M189="No",$S189&lt;&gt;"Not applicable"),"INVALID_LOCATION_EVIDENCE",IF(AND($M189="Yes",$S189="Not applicable"),"INVALID_LOCATION_EVIDENCE",""))))))))</f>
        <v/>
      </c>
    </row>
    <row r="190" spans="1:37">
      <c r="A190" s="7"/>
      <c r="B190" s="7"/>
      <c r="C190" s="7"/>
      <c r="D190" s="7"/>
      <c r="E190" s="6" t="str">
        <f>IF($A190="","",IFERROR(INDEX('Competitor Register'!$B$2:$B$101,MATCH($D190,'Competitor Register'!$A$2:$A$101,0)),""))</f>
        <v/>
      </c>
      <c r="F190" s="6" t="str">
        <f>IF($A190="","",IFERROR(INDEX('Competitor Register'!$C$2:$C$101,MATCH($D190,'Competitor Register'!$A$2:$A$101,0)),""))</f>
        <v/>
      </c>
      <c r="G190" s="6" t="str">
        <f>IF($A190="","",IFERROR(INDEX('Competitor Register'!$D$2:$D$101,MATCH($D190,'Competitor Register'!$A$2:$A$101,0)),""))</f>
        <v/>
      </c>
      <c r="H190" s="7"/>
      <c r="I190" s="6" t="str">
        <f>IF($A190="","",IFERROR(INDEX('Market Location Map'!$B$2:$B$101,MATCH($H190,'Market Location Map'!$A$2:$A$101,0)),""))</f>
        <v/>
      </c>
      <c r="J190" s="6" t="str">
        <f>IF($A190="","",IFERROR(INDEX('Market Location Map'!$D$2:$D$101,MATCH($H190,'Market Location Map'!$A$2:$A$101,0)),""))</f>
        <v/>
      </c>
      <c r="K190" s="6" t="str">
        <f>IF($A190="","",IFERROR(INDEX('Market Location Map'!$I$2:$I$101,MATCH($H190,'Market Location Map'!$A$2:$A$101,0)),""))</f>
        <v/>
      </c>
      <c r="L190" s="6" t="str">
        <f>IF($A190="","",IFERROR(INDEX('Market Location Map'!$F$2:$F$101,MATCH($H190,'Market Location Map'!$A$2:$A$101,0)),""))</f>
        <v/>
      </c>
      <c r="M190" s="6" t="str">
        <f>IF($A190="","",IF($K190="","No","Yes"))</f>
        <v/>
      </c>
      <c r="N190" s="7"/>
      <c r="O190" s="7"/>
      <c r="P190" s="7"/>
      <c r="Q190" s="7"/>
      <c r="R190" s="7"/>
      <c r="S190" s="7"/>
      <c r="T190" s="7"/>
      <c r="U190" s="6" t="str">
        <f>IF($A190="","",IF($AK190&lt;&gt;"","INVALID INPUT",IF($G190="Unresolved","UNRESOLVED",IF(OR($F190="Discovery intermediary",$F190="Reference entity"),"CONTEXT / REFERENCE ONLY",IF(OR($N190="No",$O190="No"),"EXCLUDED",IF(OR($N190="Unknown",$O190="Unknown"),"UNRESOLVED",IF($P190="No","EXCLUDED",IF($P190="Unknown","UNRESOLVED",IF(AND($AG190&lt;&gt;"",$AH190&lt;&gt;"",$AI190&lt;&gt;""),"ENTERPRISE + MARKET + LOCATION",IF(AND($AG190&lt;&gt;"",$AH190&lt;&gt;""),"ENTERPRISE + MARKET",IF(AND($AG190&lt;&gt;"",$AI190&lt;&gt;""),"ENTERPRISE + LOCATION",IF(AND($AH190&lt;&gt;"",$AI190&lt;&gt;""),"MARKET + LOCATION",IF($AG190&lt;&gt;"","ENTERPRISE",IF($AH190&lt;&gt;"","MARKET",IF($AI190&lt;&gt;"","LOCATION",IF($L190="Unresolved","UNRESOLVED",IF($AJ190="Yes","UNRESOLVED",IF($T190="Yes","CONTEXT / REFERENCE ONLY","EXCLUDED"))))))))))))))))))</f>
        <v/>
      </c>
      <c r="V190" s="6" t="str">
        <f>IF($A190="","",IF($AK190&lt;&gt;"",$AK190,IF($G190="Unresolved","IDENTITY_BOUNDARY_UNRESOLVED",IF(OR($F190="Discovery intermediary",$F190="Reference entity"),"NON_COMMERCIAL_CONTEXT",IF(OR($N190="No",$O190="No"),"NO_COMMERCIAL_SUBSTITUTION",IF(OR($N190="Unknown",$O190="Unknown"),"SUBSTITUTION_EVIDENCE_MISSING",IF($P190="No","SERVICEABILITY_MISMATCH",IF($P190="Unknown","SERVICEABILITY_EVIDENCE_MISSING",IF(AND($U190&lt;&gt;"UNRESOLVED",$U190&lt;&gt;"EXCLUDED",$U190&lt;&gt;"CONTEXT / REFERENCE ONLY",$U190&lt;&gt;"INVALID INPUT",$AJ190="Yes"),"CONFIRMED_LAYER_WITH_OPEN_EVIDENCE",IF(AND($U190&lt;&gt;"UNRESOLVED",$U190&lt;&gt;"EXCLUDED",$U190&lt;&gt;"CONTEXT / REFERENCE ONLY",$U190&lt;&gt;"INVALID INPUT"),"CONFIRMED_LAYER_ASSIGNMENT",IF($L190="Unresolved","MARKET_BOUNDARY_UNRESOLVED",IF($AJ190="Yes","LAYER_EVIDENCE_MISSING",IF($T190="Yes","NO_LAYER_RELEVANCE_CONTEXT","NO_LAYER_RELEVANCE")))))))))))))</f>
        <v/>
      </c>
      <c r="W190" s="6" t="str">
        <f>IF($A190="","",IFERROR(VLOOKUP($V190,'Controlled Vocabulary'!$M$2:$N$18,2,FALSE),"Review the record."))</f>
        <v/>
      </c>
      <c r="X190" s="6" t="str">
        <f>IF($A190="","",IF($AF190="","",IF(COUNTIF($AF$2:$AF$201,$AF190)&gt;1,"DUPLICATE ACTIVE ASSIGNMENT","")))</f>
        <v/>
      </c>
      <c r="Y190" s="7"/>
      <c r="Z190" s="7"/>
      <c r="AA190" s="7"/>
      <c r="AB190" s="7"/>
      <c r="AC190" s="8"/>
      <c r="AD190" s="7"/>
      <c r="AE190" s="7"/>
      <c r="AF190" s="6" t="str">
        <f>IF($A190="","",IF(AND($B190="Active",$D190&lt;&gt;"",$H190&lt;&gt;""),$D190&amp;"|"&amp;$H190,""))</f>
        <v/>
      </c>
      <c r="AG190" s="6" t="str">
        <f>IF($A190="","",IF($Q190="Yes","ENTERPRISE",""))</f>
        <v/>
      </c>
      <c r="AH190" s="6" t="str">
        <f>IF($A190="","",IF(AND($J190&lt;&gt;"",$L190="Resolved",$R190="Yes"),"MARKET",""))</f>
        <v/>
      </c>
      <c r="AI190" s="6" t="str">
        <f>IF($A190="","",IF(AND($K190&lt;&gt;"",$S190="Yes"),"LOCATION",""))</f>
        <v/>
      </c>
      <c r="AJ190" s="6" t="str">
        <f>IF($A190="","",IF(OR($Q190="Unknown",AND($J190&lt;&gt;"",OR($L190="Unresolved",$R190="Unknown")),AND($K190&lt;&gt;"",$S190="Unknown")),"Yes","No"))</f>
        <v/>
      </c>
      <c r="AK190" s="6" t="str">
        <f>IF($A190="","",IF(OR($A190="",$B190="",$D190="",$E190="",$F190="",$G190="",$H190="",$I190="",$L190="",$N190="",$O190="",$P190="",$Q190="",$R190="",$S190="",$T190=""),"INVALID_REQUIRED_INPUT",IF(OR(AND($B190&lt;&gt;"Active",$B190&lt;&gt;"Superseded"),AND($F190&lt;&gt;"Commercial provider",$F190&lt;&gt;"Discovery intermediary",$F190&lt;&gt;"Reference entity"),AND($G190&lt;&gt;"Resolved",$G190&lt;&gt;"Unresolved"),AND($I190&lt;&gt;"Existing",$I190&lt;&gt;"Planned",$I190&lt;&gt;"Inactive"),AND($L190&lt;&gt;"Resolved",$L190&lt;&gt;"Unresolved",$L190&lt;&gt;"Not applicable"),AND($N190&lt;&gt;"Yes",$N190&lt;&gt;"No",$N190&lt;&gt;"Unknown"),AND($O190&lt;&gt;"Yes",$O190&lt;&gt;"No",$O190&lt;&gt;"Unknown"),AND($P190&lt;&gt;"Yes",$P190&lt;&gt;"No",$P190&lt;&gt;"Unknown"),AND($Q190&lt;&gt;"Yes",$Q190&lt;&gt;"No",$Q190&lt;&gt;"Unknown"),AND($R190&lt;&gt;"Yes",$R190&lt;&gt;"No",$R190&lt;&gt;"Unknown"),AND($S190&lt;&gt;"Yes",$S190&lt;&gt;"No",$S190&lt;&gt;"Unknown",$S190&lt;&gt;"Not applicable"),AND($T190&lt;&gt;"Yes",$T190&lt;&gt;"No"),AND($AA190&lt;&gt;"",$AA190&lt;&gt;"Organic",$AA190&lt;&gt;"Local pack / Maps",$AA190&lt;&gt;"Paid search",$AA190&lt;&gt;"Shopping",$AA190&lt;&gt;"AI answer",$AA190&lt;&gt;"Marketplace",$AA190&lt;&gt;"Directory",$AA190&lt;&gt;"Other")),"UNSUPPORTED_CONTROLLED_VALUE",IF(AND($B190="Active",$I190="Inactive"),"INVALID_SCOPE_COMBINATION",IF($X190="DUPLICATE ACTIVE ASSIGNMENT","INVALID_SCOPE_COMBINATION",IF(AND($L190="Not applicable",$R190&lt;&gt;"No"),"INVALID_SCOPE_COMBINATION",IF(AND($M190="No",$S190&lt;&gt;"Not applicable"),"INVALID_LOCATION_EVIDENCE",IF(AND($M190="Yes",$S190="Not applicable"),"INVALID_LOCATION_EVIDENCE",""))))))))</f>
        <v/>
      </c>
    </row>
    <row r="191" spans="1:37">
      <c r="A191" s="7"/>
      <c r="B191" s="7"/>
      <c r="C191" s="7"/>
      <c r="D191" s="7"/>
      <c r="E191" s="6" t="str">
        <f>IF($A191="","",IFERROR(INDEX('Competitor Register'!$B$2:$B$101,MATCH($D191,'Competitor Register'!$A$2:$A$101,0)),""))</f>
        <v/>
      </c>
      <c r="F191" s="6" t="str">
        <f>IF($A191="","",IFERROR(INDEX('Competitor Register'!$C$2:$C$101,MATCH($D191,'Competitor Register'!$A$2:$A$101,0)),""))</f>
        <v/>
      </c>
      <c r="G191" s="6" t="str">
        <f>IF($A191="","",IFERROR(INDEX('Competitor Register'!$D$2:$D$101,MATCH($D191,'Competitor Register'!$A$2:$A$101,0)),""))</f>
        <v/>
      </c>
      <c r="H191" s="7"/>
      <c r="I191" s="6" t="str">
        <f>IF($A191="","",IFERROR(INDEX('Market Location Map'!$B$2:$B$101,MATCH($H191,'Market Location Map'!$A$2:$A$101,0)),""))</f>
        <v/>
      </c>
      <c r="J191" s="6" t="str">
        <f>IF($A191="","",IFERROR(INDEX('Market Location Map'!$D$2:$D$101,MATCH($H191,'Market Location Map'!$A$2:$A$101,0)),""))</f>
        <v/>
      </c>
      <c r="K191" s="6" t="str">
        <f>IF($A191="","",IFERROR(INDEX('Market Location Map'!$I$2:$I$101,MATCH($H191,'Market Location Map'!$A$2:$A$101,0)),""))</f>
        <v/>
      </c>
      <c r="L191" s="6" t="str">
        <f>IF($A191="","",IFERROR(INDEX('Market Location Map'!$F$2:$F$101,MATCH($H191,'Market Location Map'!$A$2:$A$101,0)),""))</f>
        <v/>
      </c>
      <c r="M191" s="6" t="str">
        <f>IF($A191="","",IF($K191="","No","Yes"))</f>
        <v/>
      </c>
      <c r="N191" s="7"/>
      <c r="O191" s="7"/>
      <c r="P191" s="7"/>
      <c r="Q191" s="7"/>
      <c r="R191" s="7"/>
      <c r="S191" s="7"/>
      <c r="T191" s="7"/>
      <c r="U191" s="6" t="str">
        <f>IF($A191="","",IF($AK191&lt;&gt;"","INVALID INPUT",IF($G191="Unresolved","UNRESOLVED",IF(OR($F191="Discovery intermediary",$F191="Reference entity"),"CONTEXT / REFERENCE ONLY",IF(OR($N191="No",$O191="No"),"EXCLUDED",IF(OR($N191="Unknown",$O191="Unknown"),"UNRESOLVED",IF($P191="No","EXCLUDED",IF($P191="Unknown","UNRESOLVED",IF(AND($AG191&lt;&gt;"",$AH191&lt;&gt;"",$AI191&lt;&gt;""),"ENTERPRISE + MARKET + LOCATION",IF(AND($AG191&lt;&gt;"",$AH191&lt;&gt;""),"ENTERPRISE + MARKET",IF(AND($AG191&lt;&gt;"",$AI191&lt;&gt;""),"ENTERPRISE + LOCATION",IF(AND($AH191&lt;&gt;"",$AI191&lt;&gt;""),"MARKET + LOCATION",IF($AG191&lt;&gt;"","ENTERPRISE",IF($AH191&lt;&gt;"","MARKET",IF($AI191&lt;&gt;"","LOCATION",IF($L191="Unresolved","UNRESOLVED",IF($AJ191="Yes","UNRESOLVED",IF($T191="Yes","CONTEXT / REFERENCE ONLY","EXCLUDED"))))))))))))))))))</f>
        <v/>
      </c>
      <c r="V191" s="6" t="str">
        <f>IF($A191="","",IF($AK191&lt;&gt;"",$AK191,IF($G191="Unresolved","IDENTITY_BOUNDARY_UNRESOLVED",IF(OR($F191="Discovery intermediary",$F191="Reference entity"),"NON_COMMERCIAL_CONTEXT",IF(OR($N191="No",$O191="No"),"NO_COMMERCIAL_SUBSTITUTION",IF(OR($N191="Unknown",$O191="Unknown"),"SUBSTITUTION_EVIDENCE_MISSING",IF($P191="No","SERVICEABILITY_MISMATCH",IF($P191="Unknown","SERVICEABILITY_EVIDENCE_MISSING",IF(AND($U191&lt;&gt;"UNRESOLVED",$U191&lt;&gt;"EXCLUDED",$U191&lt;&gt;"CONTEXT / REFERENCE ONLY",$U191&lt;&gt;"INVALID INPUT",$AJ191="Yes"),"CONFIRMED_LAYER_WITH_OPEN_EVIDENCE",IF(AND($U191&lt;&gt;"UNRESOLVED",$U191&lt;&gt;"EXCLUDED",$U191&lt;&gt;"CONTEXT / REFERENCE ONLY",$U191&lt;&gt;"INVALID INPUT"),"CONFIRMED_LAYER_ASSIGNMENT",IF($L191="Unresolved","MARKET_BOUNDARY_UNRESOLVED",IF($AJ191="Yes","LAYER_EVIDENCE_MISSING",IF($T191="Yes","NO_LAYER_RELEVANCE_CONTEXT","NO_LAYER_RELEVANCE")))))))))))))</f>
        <v/>
      </c>
      <c r="W191" s="6" t="str">
        <f>IF($A191="","",IFERROR(VLOOKUP($V191,'Controlled Vocabulary'!$M$2:$N$18,2,FALSE),"Review the record."))</f>
        <v/>
      </c>
      <c r="X191" s="6" t="str">
        <f>IF($A191="","",IF($AF191="","",IF(COUNTIF($AF$2:$AF$201,$AF191)&gt;1,"DUPLICATE ACTIVE ASSIGNMENT","")))</f>
        <v/>
      </c>
      <c r="Y191" s="7"/>
      <c r="Z191" s="7"/>
      <c r="AA191" s="7"/>
      <c r="AB191" s="7"/>
      <c r="AC191" s="8"/>
      <c r="AD191" s="7"/>
      <c r="AE191" s="7"/>
      <c r="AF191" s="6" t="str">
        <f>IF($A191="","",IF(AND($B191="Active",$D191&lt;&gt;"",$H191&lt;&gt;""),$D191&amp;"|"&amp;$H191,""))</f>
        <v/>
      </c>
      <c r="AG191" s="6" t="str">
        <f>IF($A191="","",IF($Q191="Yes","ENTERPRISE",""))</f>
        <v/>
      </c>
      <c r="AH191" s="6" t="str">
        <f>IF($A191="","",IF(AND($J191&lt;&gt;"",$L191="Resolved",$R191="Yes"),"MARKET",""))</f>
        <v/>
      </c>
      <c r="AI191" s="6" t="str">
        <f>IF($A191="","",IF(AND($K191&lt;&gt;"",$S191="Yes"),"LOCATION",""))</f>
        <v/>
      </c>
      <c r="AJ191" s="6" t="str">
        <f>IF($A191="","",IF(OR($Q191="Unknown",AND($J191&lt;&gt;"",OR($L191="Unresolved",$R191="Unknown")),AND($K191&lt;&gt;"",$S191="Unknown")),"Yes","No"))</f>
        <v/>
      </c>
      <c r="AK191" s="6" t="str">
        <f>IF($A191="","",IF(OR($A191="",$B191="",$D191="",$E191="",$F191="",$G191="",$H191="",$I191="",$L191="",$N191="",$O191="",$P191="",$Q191="",$R191="",$S191="",$T191=""),"INVALID_REQUIRED_INPUT",IF(OR(AND($B191&lt;&gt;"Active",$B191&lt;&gt;"Superseded"),AND($F191&lt;&gt;"Commercial provider",$F191&lt;&gt;"Discovery intermediary",$F191&lt;&gt;"Reference entity"),AND($G191&lt;&gt;"Resolved",$G191&lt;&gt;"Unresolved"),AND($I191&lt;&gt;"Existing",$I191&lt;&gt;"Planned",$I191&lt;&gt;"Inactive"),AND($L191&lt;&gt;"Resolved",$L191&lt;&gt;"Unresolved",$L191&lt;&gt;"Not applicable"),AND($N191&lt;&gt;"Yes",$N191&lt;&gt;"No",$N191&lt;&gt;"Unknown"),AND($O191&lt;&gt;"Yes",$O191&lt;&gt;"No",$O191&lt;&gt;"Unknown"),AND($P191&lt;&gt;"Yes",$P191&lt;&gt;"No",$P191&lt;&gt;"Unknown"),AND($Q191&lt;&gt;"Yes",$Q191&lt;&gt;"No",$Q191&lt;&gt;"Unknown"),AND($R191&lt;&gt;"Yes",$R191&lt;&gt;"No",$R191&lt;&gt;"Unknown"),AND($S191&lt;&gt;"Yes",$S191&lt;&gt;"No",$S191&lt;&gt;"Unknown",$S191&lt;&gt;"Not applicable"),AND($T191&lt;&gt;"Yes",$T191&lt;&gt;"No"),AND($AA191&lt;&gt;"",$AA191&lt;&gt;"Organic",$AA191&lt;&gt;"Local pack / Maps",$AA191&lt;&gt;"Paid search",$AA191&lt;&gt;"Shopping",$AA191&lt;&gt;"AI answer",$AA191&lt;&gt;"Marketplace",$AA191&lt;&gt;"Directory",$AA191&lt;&gt;"Other")),"UNSUPPORTED_CONTROLLED_VALUE",IF(AND($B191="Active",$I191="Inactive"),"INVALID_SCOPE_COMBINATION",IF($X191="DUPLICATE ACTIVE ASSIGNMENT","INVALID_SCOPE_COMBINATION",IF(AND($L191="Not applicable",$R191&lt;&gt;"No"),"INVALID_SCOPE_COMBINATION",IF(AND($M191="No",$S191&lt;&gt;"Not applicable"),"INVALID_LOCATION_EVIDENCE",IF(AND($M191="Yes",$S191="Not applicable"),"INVALID_LOCATION_EVIDENCE",""))))))))</f>
        <v/>
      </c>
    </row>
    <row r="192" spans="1:37">
      <c r="A192" s="7"/>
      <c r="B192" s="7"/>
      <c r="C192" s="7"/>
      <c r="D192" s="7"/>
      <c r="E192" s="6" t="str">
        <f>IF($A192="","",IFERROR(INDEX('Competitor Register'!$B$2:$B$101,MATCH($D192,'Competitor Register'!$A$2:$A$101,0)),""))</f>
        <v/>
      </c>
      <c r="F192" s="6" t="str">
        <f>IF($A192="","",IFERROR(INDEX('Competitor Register'!$C$2:$C$101,MATCH($D192,'Competitor Register'!$A$2:$A$101,0)),""))</f>
        <v/>
      </c>
      <c r="G192" s="6" t="str">
        <f>IF($A192="","",IFERROR(INDEX('Competitor Register'!$D$2:$D$101,MATCH($D192,'Competitor Register'!$A$2:$A$101,0)),""))</f>
        <v/>
      </c>
      <c r="H192" s="7"/>
      <c r="I192" s="6" t="str">
        <f>IF($A192="","",IFERROR(INDEX('Market Location Map'!$B$2:$B$101,MATCH($H192,'Market Location Map'!$A$2:$A$101,0)),""))</f>
        <v/>
      </c>
      <c r="J192" s="6" t="str">
        <f>IF($A192="","",IFERROR(INDEX('Market Location Map'!$D$2:$D$101,MATCH($H192,'Market Location Map'!$A$2:$A$101,0)),""))</f>
        <v/>
      </c>
      <c r="K192" s="6" t="str">
        <f>IF($A192="","",IFERROR(INDEX('Market Location Map'!$I$2:$I$101,MATCH($H192,'Market Location Map'!$A$2:$A$101,0)),""))</f>
        <v/>
      </c>
      <c r="L192" s="6" t="str">
        <f>IF($A192="","",IFERROR(INDEX('Market Location Map'!$F$2:$F$101,MATCH($H192,'Market Location Map'!$A$2:$A$101,0)),""))</f>
        <v/>
      </c>
      <c r="M192" s="6" t="str">
        <f>IF($A192="","",IF($K192="","No","Yes"))</f>
        <v/>
      </c>
      <c r="N192" s="7"/>
      <c r="O192" s="7"/>
      <c r="P192" s="7"/>
      <c r="Q192" s="7"/>
      <c r="R192" s="7"/>
      <c r="S192" s="7"/>
      <c r="T192" s="7"/>
      <c r="U192" s="6" t="str">
        <f>IF($A192="","",IF($AK192&lt;&gt;"","INVALID INPUT",IF($G192="Unresolved","UNRESOLVED",IF(OR($F192="Discovery intermediary",$F192="Reference entity"),"CONTEXT / REFERENCE ONLY",IF(OR($N192="No",$O192="No"),"EXCLUDED",IF(OR($N192="Unknown",$O192="Unknown"),"UNRESOLVED",IF($P192="No","EXCLUDED",IF($P192="Unknown","UNRESOLVED",IF(AND($AG192&lt;&gt;"",$AH192&lt;&gt;"",$AI192&lt;&gt;""),"ENTERPRISE + MARKET + LOCATION",IF(AND($AG192&lt;&gt;"",$AH192&lt;&gt;""),"ENTERPRISE + MARKET",IF(AND($AG192&lt;&gt;"",$AI192&lt;&gt;""),"ENTERPRISE + LOCATION",IF(AND($AH192&lt;&gt;"",$AI192&lt;&gt;""),"MARKET + LOCATION",IF($AG192&lt;&gt;"","ENTERPRISE",IF($AH192&lt;&gt;"","MARKET",IF($AI192&lt;&gt;"","LOCATION",IF($L192="Unresolved","UNRESOLVED",IF($AJ192="Yes","UNRESOLVED",IF($T192="Yes","CONTEXT / REFERENCE ONLY","EXCLUDED"))))))))))))))))))</f>
        <v/>
      </c>
      <c r="V192" s="6" t="str">
        <f>IF($A192="","",IF($AK192&lt;&gt;"",$AK192,IF($G192="Unresolved","IDENTITY_BOUNDARY_UNRESOLVED",IF(OR($F192="Discovery intermediary",$F192="Reference entity"),"NON_COMMERCIAL_CONTEXT",IF(OR($N192="No",$O192="No"),"NO_COMMERCIAL_SUBSTITUTION",IF(OR($N192="Unknown",$O192="Unknown"),"SUBSTITUTION_EVIDENCE_MISSING",IF($P192="No","SERVICEABILITY_MISMATCH",IF($P192="Unknown","SERVICEABILITY_EVIDENCE_MISSING",IF(AND($U192&lt;&gt;"UNRESOLVED",$U192&lt;&gt;"EXCLUDED",$U192&lt;&gt;"CONTEXT / REFERENCE ONLY",$U192&lt;&gt;"INVALID INPUT",$AJ192="Yes"),"CONFIRMED_LAYER_WITH_OPEN_EVIDENCE",IF(AND($U192&lt;&gt;"UNRESOLVED",$U192&lt;&gt;"EXCLUDED",$U192&lt;&gt;"CONTEXT / REFERENCE ONLY",$U192&lt;&gt;"INVALID INPUT"),"CONFIRMED_LAYER_ASSIGNMENT",IF($L192="Unresolved","MARKET_BOUNDARY_UNRESOLVED",IF($AJ192="Yes","LAYER_EVIDENCE_MISSING",IF($T192="Yes","NO_LAYER_RELEVANCE_CONTEXT","NO_LAYER_RELEVANCE")))))))))))))</f>
        <v/>
      </c>
      <c r="W192" s="6" t="str">
        <f>IF($A192="","",IFERROR(VLOOKUP($V192,'Controlled Vocabulary'!$M$2:$N$18,2,FALSE),"Review the record."))</f>
        <v/>
      </c>
      <c r="X192" s="6" t="str">
        <f>IF($A192="","",IF($AF192="","",IF(COUNTIF($AF$2:$AF$201,$AF192)&gt;1,"DUPLICATE ACTIVE ASSIGNMENT","")))</f>
        <v/>
      </c>
      <c r="Y192" s="7"/>
      <c r="Z192" s="7"/>
      <c r="AA192" s="7"/>
      <c r="AB192" s="7"/>
      <c r="AC192" s="8"/>
      <c r="AD192" s="7"/>
      <c r="AE192" s="7"/>
      <c r="AF192" s="6" t="str">
        <f>IF($A192="","",IF(AND($B192="Active",$D192&lt;&gt;"",$H192&lt;&gt;""),$D192&amp;"|"&amp;$H192,""))</f>
        <v/>
      </c>
      <c r="AG192" s="6" t="str">
        <f>IF($A192="","",IF($Q192="Yes","ENTERPRISE",""))</f>
        <v/>
      </c>
      <c r="AH192" s="6" t="str">
        <f>IF($A192="","",IF(AND($J192&lt;&gt;"",$L192="Resolved",$R192="Yes"),"MARKET",""))</f>
        <v/>
      </c>
      <c r="AI192" s="6" t="str">
        <f>IF($A192="","",IF(AND($K192&lt;&gt;"",$S192="Yes"),"LOCATION",""))</f>
        <v/>
      </c>
      <c r="AJ192" s="6" t="str">
        <f>IF($A192="","",IF(OR($Q192="Unknown",AND($J192&lt;&gt;"",OR($L192="Unresolved",$R192="Unknown")),AND($K192&lt;&gt;"",$S192="Unknown")),"Yes","No"))</f>
        <v/>
      </c>
      <c r="AK192" s="6" t="str">
        <f>IF($A192="","",IF(OR($A192="",$B192="",$D192="",$E192="",$F192="",$G192="",$H192="",$I192="",$L192="",$N192="",$O192="",$P192="",$Q192="",$R192="",$S192="",$T192=""),"INVALID_REQUIRED_INPUT",IF(OR(AND($B192&lt;&gt;"Active",$B192&lt;&gt;"Superseded"),AND($F192&lt;&gt;"Commercial provider",$F192&lt;&gt;"Discovery intermediary",$F192&lt;&gt;"Reference entity"),AND($G192&lt;&gt;"Resolved",$G192&lt;&gt;"Unresolved"),AND($I192&lt;&gt;"Existing",$I192&lt;&gt;"Planned",$I192&lt;&gt;"Inactive"),AND($L192&lt;&gt;"Resolved",$L192&lt;&gt;"Unresolved",$L192&lt;&gt;"Not applicable"),AND($N192&lt;&gt;"Yes",$N192&lt;&gt;"No",$N192&lt;&gt;"Unknown"),AND($O192&lt;&gt;"Yes",$O192&lt;&gt;"No",$O192&lt;&gt;"Unknown"),AND($P192&lt;&gt;"Yes",$P192&lt;&gt;"No",$P192&lt;&gt;"Unknown"),AND($Q192&lt;&gt;"Yes",$Q192&lt;&gt;"No",$Q192&lt;&gt;"Unknown"),AND($R192&lt;&gt;"Yes",$R192&lt;&gt;"No",$R192&lt;&gt;"Unknown"),AND($S192&lt;&gt;"Yes",$S192&lt;&gt;"No",$S192&lt;&gt;"Unknown",$S192&lt;&gt;"Not applicable"),AND($T192&lt;&gt;"Yes",$T192&lt;&gt;"No"),AND($AA192&lt;&gt;"",$AA192&lt;&gt;"Organic",$AA192&lt;&gt;"Local pack / Maps",$AA192&lt;&gt;"Paid search",$AA192&lt;&gt;"Shopping",$AA192&lt;&gt;"AI answer",$AA192&lt;&gt;"Marketplace",$AA192&lt;&gt;"Directory",$AA192&lt;&gt;"Other")),"UNSUPPORTED_CONTROLLED_VALUE",IF(AND($B192="Active",$I192="Inactive"),"INVALID_SCOPE_COMBINATION",IF($X192="DUPLICATE ACTIVE ASSIGNMENT","INVALID_SCOPE_COMBINATION",IF(AND($L192="Not applicable",$R192&lt;&gt;"No"),"INVALID_SCOPE_COMBINATION",IF(AND($M192="No",$S192&lt;&gt;"Not applicable"),"INVALID_LOCATION_EVIDENCE",IF(AND($M192="Yes",$S192="Not applicable"),"INVALID_LOCATION_EVIDENCE",""))))))))</f>
        <v/>
      </c>
    </row>
    <row r="193" spans="1:37">
      <c r="A193" s="7"/>
      <c r="B193" s="7"/>
      <c r="C193" s="7"/>
      <c r="D193" s="7"/>
      <c r="E193" s="6" t="str">
        <f>IF($A193="","",IFERROR(INDEX('Competitor Register'!$B$2:$B$101,MATCH($D193,'Competitor Register'!$A$2:$A$101,0)),""))</f>
        <v/>
      </c>
      <c r="F193" s="6" t="str">
        <f>IF($A193="","",IFERROR(INDEX('Competitor Register'!$C$2:$C$101,MATCH($D193,'Competitor Register'!$A$2:$A$101,0)),""))</f>
        <v/>
      </c>
      <c r="G193" s="6" t="str">
        <f>IF($A193="","",IFERROR(INDEX('Competitor Register'!$D$2:$D$101,MATCH($D193,'Competitor Register'!$A$2:$A$101,0)),""))</f>
        <v/>
      </c>
      <c r="H193" s="7"/>
      <c r="I193" s="6" t="str">
        <f>IF($A193="","",IFERROR(INDEX('Market Location Map'!$B$2:$B$101,MATCH($H193,'Market Location Map'!$A$2:$A$101,0)),""))</f>
        <v/>
      </c>
      <c r="J193" s="6" t="str">
        <f>IF($A193="","",IFERROR(INDEX('Market Location Map'!$D$2:$D$101,MATCH($H193,'Market Location Map'!$A$2:$A$101,0)),""))</f>
        <v/>
      </c>
      <c r="K193" s="6" t="str">
        <f>IF($A193="","",IFERROR(INDEX('Market Location Map'!$I$2:$I$101,MATCH($H193,'Market Location Map'!$A$2:$A$101,0)),""))</f>
        <v/>
      </c>
      <c r="L193" s="6" t="str">
        <f>IF($A193="","",IFERROR(INDEX('Market Location Map'!$F$2:$F$101,MATCH($H193,'Market Location Map'!$A$2:$A$101,0)),""))</f>
        <v/>
      </c>
      <c r="M193" s="6" t="str">
        <f>IF($A193="","",IF($K193="","No","Yes"))</f>
        <v/>
      </c>
      <c r="N193" s="7"/>
      <c r="O193" s="7"/>
      <c r="P193" s="7"/>
      <c r="Q193" s="7"/>
      <c r="R193" s="7"/>
      <c r="S193" s="7"/>
      <c r="T193" s="7"/>
      <c r="U193" s="6" t="str">
        <f>IF($A193="","",IF($AK193&lt;&gt;"","INVALID INPUT",IF($G193="Unresolved","UNRESOLVED",IF(OR($F193="Discovery intermediary",$F193="Reference entity"),"CONTEXT / REFERENCE ONLY",IF(OR($N193="No",$O193="No"),"EXCLUDED",IF(OR($N193="Unknown",$O193="Unknown"),"UNRESOLVED",IF($P193="No","EXCLUDED",IF($P193="Unknown","UNRESOLVED",IF(AND($AG193&lt;&gt;"",$AH193&lt;&gt;"",$AI193&lt;&gt;""),"ENTERPRISE + MARKET + LOCATION",IF(AND($AG193&lt;&gt;"",$AH193&lt;&gt;""),"ENTERPRISE + MARKET",IF(AND($AG193&lt;&gt;"",$AI193&lt;&gt;""),"ENTERPRISE + LOCATION",IF(AND($AH193&lt;&gt;"",$AI193&lt;&gt;""),"MARKET + LOCATION",IF($AG193&lt;&gt;"","ENTERPRISE",IF($AH193&lt;&gt;"","MARKET",IF($AI193&lt;&gt;"","LOCATION",IF($L193="Unresolved","UNRESOLVED",IF($AJ193="Yes","UNRESOLVED",IF($T193="Yes","CONTEXT / REFERENCE ONLY","EXCLUDED"))))))))))))))))))</f>
        <v/>
      </c>
      <c r="V193" s="6" t="str">
        <f>IF($A193="","",IF($AK193&lt;&gt;"",$AK193,IF($G193="Unresolved","IDENTITY_BOUNDARY_UNRESOLVED",IF(OR($F193="Discovery intermediary",$F193="Reference entity"),"NON_COMMERCIAL_CONTEXT",IF(OR($N193="No",$O193="No"),"NO_COMMERCIAL_SUBSTITUTION",IF(OR($N193="Unknown",$O193="Unknown"),"SUBSTITUTION_EVIDENCE_MISSING",IF($P193="No","SERVICEABILITY_MISMATCH",IF($P193="Unknown","SERVICEABILITY_EVIDENCE_MISSING",IF(AND($U193&lt;&gt;"UNRESOLVED",$U193&lt;&gt;"EXCLUDED",$U193&lt;&gt;"CONTEXT / REFERENCE ONLY",$U193&lt;&gt;"INVALID INPUT",$AJ193="Yes"),"CONFIRMED_LAYER_WITH_OPEN_EVIDENCE",IF(AND($U193&lt;&gt;"UNRESOLVED",$U193&lt;&gt;"EXCLUDED",$U193&lt;&gt;"CONTEXT / REFERENCE ONLY",$U193&lt;&gt;"INVALID INPUT"),"CONFIRMED_LAYER_ASSIGNMENT",IF($L193="Unresolved","MARKET_BOUNDARY_UNRESOLVED",IF($AJ193="Yes","LAYER_EVIDENCE_MISSING",IF($T193="Yes","NO_LAYER_RELEVANCE_CONTEXT","NO_LAYER_RELEVANCE")))))))))))))</f>
        <v/>
      </c>
      <c r="W193" s="6" t="str">
        <f>IF($A193="","",IFERROR(VLOOKUP($V193,'Controlled Vocabulary'!$M$2:$N$18,2,FALSE),"Review the record."))</f>
        <v/>
      </c>
      <c r="X193" s="6" t="str">
        <f>IF($A193="","",IF($AF193="","",IF(COUNTIF($AF$2:$AF$201,$AF193)&gt;1,"DUPLICATE ACTIVE ASSIGNMENT","")))</f>
        <v/>
      </c>
      <c r="Y193" s="7"/>
      <c r="Z193" s="7"/>
      <c r="AA193" s="7"/>
      <c r="AB193" s="7"/>
      <c r="AC193" s="8"/>
      <c r="AD193" s="7"/>
      <c r="AE193" s="7"/>
      <c r="AF193" s="6" t="str">
        <f>IF($A193="","",IF(AND($B193="Active",$D193&lt;&gt;"",$H193&lt;&gt;""),$D193&amp;"|"&amp;$H193,""))</f>
        <v/>
      </c>
      <c r="AG193" s="6" t="str">
        <f>IF($A193="","",IF($Q193="Yes","ENTERPRISE",""))</f>
        <v/>
      </c>
      <c r="AH193" s="6" t="str">
        <f>IF($A193="","",IF(AND($J193&lt;&gt;"",$L193="Resolved",$R193="Yes"),"MARKET",""))</f>
        <v/>
      </c>
      <c r="AI193" s="6" t="str">
        <f>IF($A193="","",IF(AND($K193&lt;&gt;"",$S193="Yes"),"LOCATION",""))</f>
        <v/>
      </c>
      <c r="AJ193" s="6" t="str">
        <f>IF($A193="","",IF(OR($Q193="Unknown",AND($J193&lt;&gt;"",OR($L193="Unresolved",$R193="Unknown")),AND($K193&lt;&gt;"",$S193="Unknown")),"Yes","No"))</f>
        <v/>
      </c>
      <c r="AK193" s="6" t="str">
        <f>IF($A193="","",IF(OR($A193="",$B193="",$D193="",$E193="",$F193="",$G193="",$H193="",$I193="",$L193="",$N193="",$O193="",$P193="",$Q193="",$R193="",$S193="",$T193=""),"INVALID_REQUIRED_INPUT",IF(OR(AND($B193&lt;&gt;"Active",$B193&lt;&gt;"Superseded"),AND($F193&lt;&gt;"Commercial provider",$F193&lt;&gt;"Discovery intermediary",$F193&lt;&gt;"Reference entity"),AND($G193&lt;&gt;"Resolved",$G193&lt;&gt;"Unresolved"),AND($I193&lt;&gt;"Existing",$I193&lt;&gt;"Planned",$I193&lt;&gt;"Inactive"),AND($L193&lt;&gt;"Resolved",$L193&lt;&gt;"Unresolved",$L193&lt;&gt;"Not applicable"),AND($N193&lt;&gt;"Yes",$N193&lt;&gt;"No",$N193&lt;&gt;"Unknown"),AND($O193&lt;&gt;"Yes",$O193&lt;&gt;"No",$O193&lt;&gt;"Unknown"),AND($P193&lt;&gt;"Yes",$P193&lt;&gt;"No",$P193&lt;&gt;"Unknown"),AND($Q193&lt;&gt;"Yes",$Q193&lt;&gt;"No",$Q193&lt;&gt;"Unknown"),AND($R193&lt;&gt;"Yes",$R193&lt;&gt;"No",$R193&lt;&gt;"Unknown"),AND($S193&lt;&gt;"Yes",$S193&lt;&gt;"No",$S193&lt;&gt;"Unknown",$S193&lt;&gt;"Not applicable"),AND($T193&lt;&gt;"Yes",$T193&lt;&gt;"No"),AND($AA193&lt;&gt;"",$AA193&lt;&gt;"Organic",$AA193&lt;&gt;"Local pack / Maps",$AA193&lt;&gt;"Paid search",$AA193&lt;&gt;"Shopping",$AA193&lt;&gt;"AI answer",$AA193&lt;&gt;"Marketplace",$AA193&lt;&gt;"Directory",$AA193&lt;&gt;"Other")),"UNSUPPORTED_CONTROLLED_VALUE",IF(AND($B193="Active",$I193="Inactive"),"INVALID_SCOPE_COMBINATION",IF($X193="DUPLICATE ACTIVE ASSIGNMENT","INVALID_SCOPE_COMBINATION",IF(AND($L193="Not applicable",$R193&lt;&gt;"No"),"INVALID_SCOPE_COMBINATION",IF(AND($M193="No",$S193&lt;&gt;"Not applicable"),"INVALID_LOCATION_EVIDENCE",IF(AND($M193="Yes",$S193="Not applicable"),"INVALID_LOCATION_EVIDENCE",""))))))))</f>
        <v/>
      </c>
    </row>
    <row r="194" spans="1:37">
      <c r="A194" s="7"/>
      <c r="B194" s="7"/>
      <c r="C194" s="7"/>
      <c r="D194" s="7"/>
      <c r="E194" s="6" t="str">
        <f>IF($A194="","",IFERROR(INDEX('Competitor Register'!$B$2:$B$101,MATCH($D194,'Competitor Register'!$A$2:$A$101,0)),""))</f>
        <v/>
      </c>
      <c r="F194" s="6" t="str">
        <f>IF($A194="","",IFERROR(INDEX('Competitor Register'!$C$2:$C$101,MATCH($D194,'Competitor Register'!$A$2:$A$101,0)),""))</f>
        <v/>
      </c>
      <c r="G194" s="6" t="str">
        <f>IF($A194="","",IFERROR(INDEX('Competitor Register'!$D$2:$D$101,MATCH($D194,'Competitor Register'!$A$2:$A$101,0)),""))</f>
        <v/>
      </c>
      <c r="H194" s="7"/>
      <c r="I194" s="6" t="str">
        <f>IF($A194="","",IFERROR(INDEX('Market Location Map'!$B$2:$B$101,MATCH($H194,'Market Location Map'!$A$2:$A$101,0)),""))</f>
        <v/>
      </c>
      <c r="J194" s="6" t="str">
        <f>IF($A194="","",IFERROR(INDEX('Market Location Map'!$D$2:$D$101,MATCH($H194,'Market Location Map'!$A$2:$A$101,0)),""))</f>
        <v/>
      </c>
      <c r="K194" s="6" t="str">
        <f>IF($A194="","",IFERROR(INDEX('Market Location Map'!$I$2:$I$101,MATCH($H194,'Market Location Map'!$A$2:$A$101,0)),""))</f>
        <v/>
      </c>
      <c r="L194" s="6" t="str">
        <f>IF($A194="","",IFERROR(INDEX('Market Location Map'!$F$2:$F$101,MATCH($H194,'Market Location Map'!$A$2:$A$101,0)),""))</f>
        <v/>
      </c>
      <c r="M194" s="6" t="str">
        <f>IF($A194="","",IF($K194="","No","Yes"))</f>
        <v/>
      </c>
      <c r="N194" s="7"/>
      <c r="O194" s="7"/>
      <c r="P194" s="7"/>
      <c r="Q194" s="7"/>
      <c r="R194" s="7"/>
      <c r="S194" s="7"/>
      <c r="T194" s="7"/>
      <c r="U194" s="6" t="str">
        <f>IF($A194="","",IF($AK194&lt;&gt;"","INVALID INPUT",IF($G194="Unresolved","UNRESOLVED",IF(OR($F194="Discovery intermediary",$F194="Reference entity"),"CONTEXT / REFERENCE ONLY",IF(OR($N194="No",$O194="No"),"EXCLUDED",IF(OR($N194="Unknown",$O194="Unknown"),"UNRESOLVED",IF($P194="No","EXCLUDED",IF($P194="Unknown","UNRESOLVED",IF(AND($AG194&lt;&gt;"",$AH194&lt;&gt;"",$AI194&lt;&gt;""),"ENTERPRISE + MARKET + LOCATION",IF(AND($AG194&lt;&gt;"",$AH194&lt;&gt;""),"ENTERPRISE + MARKET",IF(AND($AG194&lt;&gt;"",$AI194&lt;&gt;""),"ENTERPRISE + LOCATION",IF(AND($AH194&lt;&gt;"",$AI194&lt;&gt;""),"MARKET + LOCATION",IF($AG194&lt;&gt;"","ENTERPRISE",IF($AH194&lt;&gt;"","MARKET",IF($AI194&lt;&gt;"","LOCATION",IF($L194="Unresolved","UNRESOLVED",IF($AJ194="Yes","UNRESOLVED",IF($T194="Yes","CONTEXT / REFERENCE ONLY","EXCLUDED"))))))))))))))))))</f>
        <v/>
      </c>
      <c r="V194" s="6" t="str">
        <f>IF($A194="","",IF($AK194&lt;&gt;"",$AK194,IF($G194="Unresolved","IDENTITY_BOUNDARY_UNRESOLVED",IF(OR($F194="Discovery intermediary",$F194="Reference entity"),"NON_COMMERCIAL_CONTEXT",IF(OR($N194="No",$O194="No"),"NO_COMMERCIAL_SUBSTITUTION",IF(OR($N194="Unknown",$O194="Unknown"),"SUBSTITUTION_EVIDENCE_MISSING",IF($P194="No","SERVICEABILITY_MISMATCH",IF($P194="Unknown","SERVICEABILITY_EVIDENCE_MISSING",IF(AND($U194&lt;&gt;"UNRESOLVED",$U194&lt;&gt;"EXCLUDED",$U194&lt;&gt;"CONTEXT / REFERENCE ONLY",$U194&lt;&gt;"INVALID INPUT",$AJ194="Yes"),"CONFIRMED_LAYER_WITH_OPEN_EVIDENCE",IF(AND($U194&lt;&gt;"UNRESOLVED",$U194&lt;&gt;"EXCLUDED",$U194&lt;&gt;"CONTEXT / REFERENCE ONLY",$U194&lt;&gt;"INVALID INPUT"),"CONFIRMED_LAYER_ASSIGNMENT",IF($L194="Unresolved","MARKET_BOUNDARY_UNRESOLVED",IF($AJ194="Yes","LAYER_EVIDENCE_MISSING",IF($T194="Yes","NO_LAYER_RELEVANCE_CONTEXT","NO_LAYER_RELEVANCE")))))))))))))</f>
        <v/>
      </c>
      <c r="W194" s="6" t="str">
        <f>IF($A194="","",IFERROR(VLOOKUP($V194,'Controlled Vocabulary'!$M$2:$N$18,2,FALSE),"Review the record."))</f>
        <v/>
      </c>
      <c r="X194" s="6" t="str">
        <f>IF($A194="","",IF($AF194="","",IF(COUNTIF($AF$2:$AF$201,$AF194)&gt;1,"DUPLICATE ACTIVE ASSIGNMENT","")))</f>
        <v/>
      </c>
      <c r="Y194" s="7"/>
      <c r="Z194" s="7"/>
      <c r="AA194" s="7"/>
      <c r="AB194" s="7"/>
      <c r="AC194" s="8"/>
      <c r="AD194" s="7"/>
      <c r="AE194" s="7"/>
      <c r="AF194" s="6" t="str">
        <f>IF($A194="","",IF(AND($B194="Active",$D194&lt;&gt;"",$H194&lt;&gt;""),$D194&amp;"|"&amp;$H194,""))</f>
        <v/>
      </c>
      <c r="AG194" s="6" t="str">
        <f>IF($A194="","",IF($Q194="Yes","ENTERPRISE",""))</f>
        <v/>
      </c>
      <c r="AH194" s="6" t="str">
        <f>IF($A194="","",IF(AND($J194&lt;&gt;"",$L194="Resolved",$R194="Yes"),"MARKET",""))</f>
        <v/>
      </c>
      <c r="AI194" s="6" t="str">
        <f>IF($A194="","",IF(AND($K194&lt;&gt;"",$S194="Yes"),"LOCATION",""))</f>
        <v/>
      </c>
      <c r="AJ194" s="6" t="str">
        <f>IF($A194="","",IF(OR($Q194="Unknown",AND($J194&lt;&gt;"",OR($L194="Unresolved",$R194="Unknown")),AND($K194&lt;&gt;"",$S194="Unknown")),"Yes","No"))</f>
        <v/>
      </c>
      <c r="AK194" s="6" t="str">
        <f>IF($A194="","",IF(OR($A194="",$B194="",$D194="",$E194="",$F194="",$G194="",$H194="",$I194="",$L194="",$N194="",$O194="",$P194="",$Q194="",$R194="",$S194="",$T194=""),"INVALID_REQUIRED_INPUT",IF(OR(AND($B194&lt;&gt;"Active",$B194&lt;&gt;"Superseded"),AND($F194&lt;&gt;"Commercial provider",$F194&lt;&gt;"Discovery intermediary",$F194&lt;&gt;"Reference entity"),AND($G194&lt;&gt;"Resolved",$G194&lt;&gt;"Unresolved"),AND($I194&lt;&gt;"Existing",$I194&lt;&gt;"Planned",$I194&lt;&gt;"Inactive"),AND($L194&lt;&gt;"Resolved",$L194&lt;&gt;"Unresolved",$L194&lt;&gt;"Not applicable"),AND($N194&lt;&gt;"Yes",$N194&lt;&gt;"No",$N194&lt;&gt;"Unknown"),AND($O194&lt;&gt;"Yes",$O194&lt;&gt;"No",$O194&lt;&gt;"Unknown"),AND($P194&lt;&gt;"Yes",$P194&lt;&gt;"No",$P194&lt;&gt;"Unknown"),AND($Q194&lt;&gt;"Yes",$Q194&lt;&gt;"No",$Q194&lt;&gt;"Unknown"),AND($R194&lt;&gt;"Yes",$R194&lt;&gt;"No",$R194&lt;&gt;"Unknown"),AND($S194&lt;&gt;"Yes",$S194&lt;&gt;"No",$S194&lt;&gt;"Unknown",$S194&lt;&gt;"Not applicable"),AND($T194&lt;&gt;"Yes",$T194&lt;&gt;"No"),AND($AA194&lt;&gt;"",$AA194&lt;&gt;"Organic",$AA194&lt;&gt;"Local pack / Maps",$AA194&lt;&gt;"Paid search",$AA194&lt;&gt;"Shopping",$AA194&lt;&gt;"AI answer",$AA194&lt;&gt;"Marketplace",$AA194&lt;&gt;"Directory",$AA194&lt;&gt;"Other")),"UNSUPPORTED_CONTROLLED_VALUE",IF(AND($B194="Active",$I194="Inactive"),"INVALID_SCOPE_COMBINATION",IF($X194="DUPLICATE ACTIVE ASSIGNMENT","INVALID_SCOPE_COMBINATION",IF(AND($L194="Not applicable",$R194&lt;&gt;"No"),"INVALID_SCOPE_COMBINATION",IF(AND($M194="No",$S194&lt;&gt;"Not applicable"),"INVALID_LOCATION_EVIDENCE",IF(AND($M194="Yes",$S194="Not applicable"),"INVALID_LOCATION_EVIDENCE",""))))))))</f>
        <v/>
      </c>
    </row>
    <row r="195" spans="1:37">
      <c r="A195" s="7"/>
      <c r="B195" s="7"/>
      <c r="C195" s="7"/>
      <c r="D195" s="7"/>
      <c r="E195" s="6" t="str">
        <f>IF($A195="","",IFERROR(INDEX('Competitor Register'!$B$2:$B$101,MATCH($D195,'Competitor Register'!$A$2:$A$101,0)),""))</f>
        <v/>
      </c>
      <c r="F195" s="6" t="str">
        <f>IF($A195="","",IFERROR(INDEX('Competitor Register'!$C$2:$C$101,MATCH($D195,'Competitor Register'!$A$2:$A$101,0)),""))</f>
        <v/>
      </c>
      <c r="G195" s="6" t="str">
        <f>IF($A195="","",IFERROR(INDEX('Competitor Register'!$D$2:$D$101,MATCH($D195,'Competitor Register'!$A$2:$A$101,0)),""))</f>
        <v/>
      </c>
      <c r="H195" s="7"/>
      <c r="I195" s="6" t="str">
        <f>IF($A195="","",IFERROR(INDEX('Market Location Map'!$B$2:$B$101,MATCH($H195,'Market Location Map'!$A$2:$A$101,0)),""))</f>
        <v/>
      </c>
      <c r="J195" s="6" t="str">
        <f>IF($A195="","",IFERROR(INDEX('Market Location Map'!$D$2:$D$101,MATCH($H195,'Market Location Map'!$A$2:$A$101,0)),""))</f>
        <v/>
      </c>
      <c r="K195" s="6" t="str">
        <f>IF($A195="","",IFERROR(INDEX('Market Location Map'!$I$2:$I$101,MATCH($H195,'Market Location Map'!$A$2:$A$101,0)),""))</f>
        <v/>
      </c>
      <c r="L195" s="6" t="str">
        <f>IF($A195="","",IFERROR(INDEX('Market Location Map'!$F$2:$F$101,MATCH($H195,'Market Location Map'!$A$2:$A$101,0)),""))</f>
        <v/>
      </c>
      <c r="M195" s="6" t="str">
        <f>IF($A195="","",IF($K195="","No","Yes"))</f>
        <v/>
      </c>
      <c r="N195" s="7"/>
      <c r="O195" s="7"/>
      <c r="P195" s="7"/>
      <c r="Q195" s="7"/>
      <c r="R195" s="7"/>
      <c r="S195" s="7"/>
      <c r="T195" s="7"/>
      <c r="U195" s="6" t="str">
        <f>IF($A195="","",IF($AK195&lt;&gt;"","INVALID INPUT",IF($G195="Unresolved","UNRESOLVED",IF(OR($F195="Discovery intermediary",$F195="Reference entity"),"CONTEXT / REFERENCE ONLY",IF(OR($N195="No",$O195="No"),"EXCLUDED",IF(OR($N195="Unknown",$O195="Unknown"),"UNRESOLVED",IF($P195="No","EXCLUDED",IF($P195="Unknown","UNRESOLVED",IF(AND($AG195&lt;&gt;"",$AH195&lt;&gt;"",$AI195&lt;&gt;""),"ENTERPRISE + MARKET + LOCATION",IF(AND($AG195&lt;&gt;"",$AH195&lt;&gt;""),"ENTERPRISE + MARKET",IF(AND($AG195&lt;&gt;"",$AI195&lt;&gt;""),"ENTERPRISE + LOCATION",IF(AND($AH195&lt;&gt;"",$AI195&lt;&gt;""),"MARKET + LOCATION",IF($AG195&lt;&gt;"","ENTERPRISE",IF($AH195&lt;&gt;"","MARKET",IF($AI195&lt;&gt;"","LOCATION",IF($L195="Unresolved","UNRESOLVED",IF($AJ195="Yes","UNRESOLVED",IF($T195="Yes","CONTEXT / REFERENCE ONLY","EXCLUDED"))))))))))))))))))</f>
        <v/>
      </c>
      <c r="V195" s="6" t="str">
        <f>IF($A195="","",IF($AK195&lt;&gt;"",$AK195,IF($G195="Unresolved","IDENTITY_BOUNDARY_UNRESOLVED",IF(OR($F195="Discovery intermediary",$F195="Reference entity"),"NON_COMMERCIAL_CONTEXT",IF(OR($N195="No",$O195="No"),"NO_COMMERCIAL_SUBSTITUTION",IF(OR($N195="Unknown",$O195="Unknown"),"SUBSTITUTION_EVIDENCE_MISSING",IF($P195="No","SERVICEABILITY_MISMATCH",IF($P195="Unknown","SERVICEABILITY_EVIDENCE_MISSING",IF(AND($U195&lt;&gt;"UNRESOLVED",$U195&lt;&gt;"EXCLUDED",$U195&lt;&gt;"CONTEXT / REFERENCE ONLY",$U195&lt;&gt;"INVALID INPUT",$AJ195="Yes"),"CONFIRMED_LAYER_WITH_OPEN_EVIDENCE",IF(AND($U195&lt;&gt;"UNRESOLVED",$U195&lt;&gt;"EXCLUDED",$U195&lt;&gt;"CONTEXT / REFERENCE ONLY",$U195&lt;&gt;"INVALID INPUT"),"CONFIRMED_LAYER_ASSIGNMENT",IF($L195="Unresolved","MARKET_BOUNDARY_UNRESOLVED",IF($AJ195="Yes","LAYER_EVIDENCE_MISSING",IF($T195="Yes","NO_LAYER_RELEVANCE_CONTEXT","NO_LAYER_RELEVANCE")))))))))))))</f>
        <v/>
      </c>
      <c r="W195" s="6" t="str">
        <f>IF($A195="","",IFERROR(VLOOKUP($V195,'Controlled Vocabulary'!$M$2:$N$18,2,FALSE),"Review the record."))</f>
        <v/>
      </c>
      <c r="X195" s="6" t="str">
        <f>IF($A195="","",IF($AF195="","",IF(COUNTIF($AF$2:$AF$201,$AF195)&gt;1,"DUPLICATE ACTIVE ASSIGNMENT","")))</f>
        <v/>
      </c>
      <c r="Y195" s="7"/>
      <c r="Z195" s="7"/>
      <c r="AA195" s="7"/>
      <c r="AB195" s="7"/>
      <c r="AC195" s="8"/>
      <c r="AD195" s="7"/>
      <c r="AE195" s="7"/>
      <c r="AF195" s="6" t="str">
        <f>IF($A195="","",IF(AND($B195="Active",$D195&lt;&gt;"",$H195&lt;&gt;""),$D195&amp;"|"&amp;$H195,""))</f>
        <v/>
      </c>
      <c r="AG195" s="6" t="str">
        <f>IF($A195="","",IF($Q195="Yes","ENTERPRISE",""))</f>
        <v/>
      </c>
      <c r="AH195" s="6" t="str">
        <f>IF($A195="","",IF(AND($J195&lt;&gt;"",$L195="Resolved",$R195="Yes"),"MARKET",""))</f>
        <v/>
      </c>
      <c r="AI195" s="6" t="str">
        <f>IF($A195="","",IF(AND($K195&lt;&gt;"",$S195="Yes"),"LOCATION",""))</f>
        <v/>
      </c>
      <c r="AJ195" s="6" t="str">
        <f>IF($A195="","",IF(OR($Q195="Unknown",AND($J195&lt;&gt;"",OR($L195="Unresolved",$R195="Unknown")),AND($K195&lt;&gt;"",$S195="Unknown")),"Yes","No"))</f>
        <v/>
      </c>
      <c r="AK195" s="6" t="str">
        <f>IF($A195="","",IF(OR($A195="",$B195="",$D195="",$E195="",$F195="",$G195="",$H195="",$I195="",$L195="",$N195="",$O195="",$P195="",$Q195="",$R195="",$S195="",$T195=""),"INVALID_REQUIRED_INPUT",IF(OR(AND($B195&lt;&gt;"Active",$B195&lt;&gt;"Superseded"),AND($F195&lt;&gt;"Commercial provider",$F195&lt;&gt;"Discovery intermediary",$F195&lt;&gt;"Reference entity"),AND($G195&lt;&gt;"Resolved",$G195&lt;&gt;"Unresolved"),AND($I195&lt;&gt;"Existing",$I195&lt;&gt;"Planned",$I195&lt;&gt;"Inactive"),AND($L195&lt;&gt;"Resolved",$L195&lt;&gt;"Unresolved",$L195&lt;&gt;"Not applicable"),AND($N195&lt;&gt;"Yes",$N195&lt;&gt;"No",$N195&lt;&gt;"Unknown"),AND($O195&lt;&gt;"Yes",$O195&lt;&gt;"No",$O195&lt;&gt;"Unknown"),AND($P195&lt;&gt;"Yes",$P195&lt;&gt;"No",$P195&lt;&gt;"Unknown"),AND($Q195&lt;&gt;"Yes",$Q195&lt;&gt;"No",$Q195&lt;&gt;"Unknown"),AND($R195&lt;&gt;"Yes",$R195&lt;&gt;"No",$R195&lt;&gt;"Unknown"),AND($S195&lt;&gt;"Yes",$S195&lt;&gt;"No",$S195&lt;&gt;"Unknown",$S195&lt;&gt;"Not applicable"),AND($T195&lt;&gt;"Yes",$T195&lt;&gt;"No"),AND($AA195&lt;&gt;"",$AA195&lt;&gt;"Organic",$AA195&lt;&gt;"Local pack / Maps",$AA195&lt;&gt;"Paid search",$AA195&lt;&gt;"Shopping",$AA195&lt;&gt;"AI answer",$AA195&lt;&gt;"Marketplace",$AA195&lt;&gt;"Directory",$AA195&lt;&gt;"Other")),"UNSUPPORTED_CONTROLLED_VALUE",IF(AND($B195="Active",$I195="Inactive"),"INVALID_SCOPE_COMBINATION",IF($X195="DUPLICATE ACTIVE ASSIGNMENT","INVALID_SCOPE_COMBINATION",IF(AND($L195="Not applicable",$R195&lt;&gt;"No"),"INVALID_SCOPE_COMBINATION",IF(AND($M195="No",$S195&lt;&gt;"Not applicable"),"INVALID_LOCATION_EVIDENCE",IF(AND($M195="Yes",$S195="Not applicable"),"INVALID_LOCATION_EVIDENCE",""))))))))</f>
        <v/>
      </c>
    </row>
    <row r="196" spans="1:37">
      <c r="A196" s="7"/>
      <c r="B196" s="7"/>
      <c r="C196" s="7"/>
      <c r="D196" s="7"/>
      <c r="E196" s="6" t="str">
        <f>IF($A196="","",IFERROR(INDEX('Competitor Register'!$B$2:$B$101,MATCH($D196,'Competitor Register'!$A$2:$A$101,0)),""))</f>
        <v/>
      </c>
      <c r="F196" s="6" t="str">
        <f>IF($A196="","",IFERROR(INDEX('Competitor Register'!$C$2:$C$101,MATCH($D196,'Competitor Register'!$A$2:$A$101,0)),""))</f>
        <v/>
      </c>
      <c r="G196" s="6" t="str">
        <f>IF($A196="","",IFERROR(INDEX('Competitor Register'!$D$2:$D$101,MATCH($D196,'Competitor Register'!$A$2:$A$101,0)),""))</f>
        <v/>
      </c>
      <c r="H196" s="7"/>
      <c r="I196" s="6" t="str">
        <f>IF($A196="","",IFERROR(INDEX('Market Location Map'!$B$2:$B$101,MATCH($H196,'Market Location Map'!$A$2:$A$101,0)),""))</f>
        <v/>
      </c>
      <c r="J196" s="6" t="str">
        <f>IF($A196="","",IFERROR(INDEX('Market Location Map'!$D$2:$D$101,MATCH($H196,'Market Location Map'!$A$2:$A$101,0)),""))</f>
        <v/>
      </c>
      <c r="K196" s="6" t="str">
        <f>IF($A196="","",IFERROR(INDEX('Market Location Map'!$I$2:$I$101,MATCH($H196,'Market Location Map'!$A$2:$A$101,0)),""))</f>
        <v/>
      </c>
      <c r="L196" s="6" t="str">
        <f>IF($A196="","",IFERROR(INDEX('Market Location Map'!$F$2:$F$101,MATCH($H196,'Market Location Map'!$A$2:$A$101,0)),""))</f>
        <v/>
      </c>
      <c r="M196" s="6" t="str">
        <f>IF($A196="","",IF($K196="","No","Yes"))</f>
        <v/>
      </c>
      <c r="N196" s="7"/>
      <c r="O196" s="7"/>
      <c r="P196" s="7"/>
      <c r="Q196" s="7"/>
      <c r="R196" s="7"/>
      <c r="S196" s="7"/>
      <c r="T196" s="7"/>
      <c r="U196" s="6" t="str">
        <f>IF($A196="","",IF($AK196&lt;&gt;"","INVALID INPUT",IF($G196="Unresolved","UNRESOLVED",IF(OR($F196="Discovery intermediary",$F196="Reference entity"),"CONTEXT / REFERENCE ONLY",IF(OR($N196="No",$O196="No"),"EXCLUDED",IF(OR($N196="Unknown",$O196="Unknown"),"UNRESOLVED",IF($P196="No","EXCLUDED",IF($P196="Unknown","UNRESOLVED",IF(AND($AG196&lt;&gt;"",$AH196&lt;&gt;"",$AI196&lt;&gt;""),"ENTERPRISE + MARKET + LOCATION",IF(AND($AG196&lt;&gt;"",$AH196&lt;&gt;""),"ENTERPRISE + MARKET",IF(AND($AG196&lt;&gt;"",$AI196&lt;&gt;""),"ENTERPRISE + LOCATION",IF(AND($AH196&lt;&gt;"",$AI196&lt;&gt;""),"MARKET + LOCATION",IF($AG196&lt;&gt;"","ENTERPRISE",IF($AH196&lt;&gt;"","MARKET",IF($AI196&lt;&gt;"","LOCATION",IF($L196="Unresolved","UNRESOLVED",IF($AJ196="Yes","UNRESOLVED",IF($T196="Yes","CONTEXT / REFERENCE ONLY","EXCLUDED"))))))))))))))))))</f>
        <v/>
      </c>
      <c r="V196" s="6" t="str">
        <f>IF($A196="","",IF($AK196&lt;&gt;"",$AK196,IF($G196="Unresolved","IDENTITY_BOUNDARY_UNRESOLVED",IF(OR($F196="Discovery intermediary",$F196="Reference entity"),"NON_COMMERCIAL_CONTEXT",IF(OR($N196="No",$O196="No"),"NO_COMMERCIAL_SUBSTITUTION",IF(OR($N196="Unknown",$O196="Unknown"),"SUBSTITUTION_EVIDENCE_MISSING",IF($P196="No","SERVICEABILITY_MISMATCH",IF($P196="Unknown","SERVICEABILITY_EVIDENCE_MISSING",IF(AND($U196&lt;&gt;"UNRESOLVED",$U196&lt;&gt;"EXCLUDED",$U196&lt;&gt;"CONTEXT / REFERENCE ONLY",$U196&lt;&gt;"INVALID INPUT",$AJ196="Yes"),"CONFIRMED_LAYER_WITH_OPEN_EVIDENCE",IF(AND($U196&lt;&gt;"UNRESOLVED",$U196&lt;&gt;"EXCLUDED",$U196&lt;&gt;"CONTEXT / REFERENCE ONLY",$U196&lt;&gt;"INVALID INPUT"),"CONFIRMED_LAYER_ASSIGNMENT",IF($L196="Unresolved","MARKET_BOUNDARY_UNRESOLVED",IF($AJ196="Yes","LAYER_EVIDENCE_MISSING",IF($T196="Yes","NO_LAYER_RELEVANCE_CONTEXT","NO_LAYER_RELEVANCE")))))))))))))</f>
        <v/>
      </c>
      <c r="W196" s="6" t="str">
        <f>IF($A196="","",IFERROR(VLOOKUP($V196,'Controlled Vocabulary'!$M$2:$N$18,2,FALSE),"Review the record."))</f>
        <v/>
      </c>
      <c r="X196" s="6" t="str">
        <f>IF($A196="","",IF($AF196="","",IF(COUNTIF($AF$2:$AF$201,$AF196)&gt;1,"DUPLICATE ACTIVE ASSIGNMENT","")))</f>
        <v/>
      </c>
      <c r="Y196" s="7"/>
      <c r="Z196" s="7"/>
      <c r="AA196" s="7"/>
      <c r="AB196" s="7"/>
      <c r="AC196" s="8"/>
      <c r="AD196" s="7"/>
      <c r="AE196" s="7"/>
      <c r="AF196" s="6" t="str">
        <f>IF($A196="","",IF(AND($B196="Active",$D196&lt;&gt;"",$H196&lt;&gt;""),$D196&amp;"|"&amp;$H196,""))</f>
        <v/>
      </c>
      <c r="AG196" s="6" t="str">
        <f>IF($A196="","",IF($Q196="Yes","ENTERPRISE",""))</f>
        <v/>
      </c>
      <c r="AH196" s="6" t="str">
        <f>IF($A196="","",IF(AND($J196&lt;&gt;"",$L196="Resolved",$R196="Yes"),"MARKET",""))</f>
        <v/>
      </c>
      <c r="AI196" s="6" t="str">
        <f>IF($A196="","",IF(AND($K196&lt;&gt;"",$S196="Yes"),"LOCATION",""))</f>
        <v/>
      </c>
      <c r="AJ196" s="6" t="str">
        <f>IF($A196="","",IF(OR($Q196="Unknown",AND($J196&lt;&gt;"",OR($L196="Unresolved",$R196="Unknown")),AND($K196&lt;&gt;"",$S196="Unknown")),"Yes","No"))</f>
        <v/>
      </c>
      <c r="AK196" s="6" t="str">
        <f>IF($A196="","",IF(OR($A196="",$B196="",$D196="",$E196="",$F196="",$G196="",$H196="",$I196="",$L196="",$N196="",$O196="",$P196="",$Q196="",$R196="",$S196="",$T196=""),"INVALID_REQUIRED_INPUT",IF(OR(AND($B196&lt;&gt;"Active",$B196&lt;&gt;"Superseded"),AND($F196&lt;&gt;"Commercial provider",$F196&lt;&gt;"Discovery intermediary",$F196&lt;&gt;"Reference entity"),AND($G196&lt;&gt;"Resolved",$G196&lt;&gt;"Unresolved"),AND($I196&lt;&gt;"Existing",$I196&lt;&gt;"Planned",$I196&lt;&gt;"Inactive"),AND($L196&lt;&gt;"Resolved",$L196&lt;&gt;"Unresolved",$L196&lt;&gt;"Not applicable"),AND($N196&lt;&gt;"Yes",$N196&lt;&gt;"No",$N196&lt;&gt;"Unknown"),AND($O196&lt;&gt;"Yes",$O196&lt;&gt;"No",$O196&lt;&gt;"Unknown"),AND($P196&lt;&gt;"Yes",$P196&lt;&gt;"No",$P196&lt;&gt;"Unknown"),AND($Q196&lt;&gt;"Yes",$Q196&lt;&gt;"No",$Q196&lt;&gt;"Unknown"),AND($R196&lt;&gt;"Yes",$R196&lt;&gt;"No",$R196&lt;&gt;"Unknown"),AND($S196&lt;&gt;"Yes",$S196&lt;&gt;"No",$S196&lt;&gt;"Unknown",$S196&lt;&gt;"Not applicable"),AND($T196&lt;&gt;"Yes",$T196&lt;&gt;"No"),AND($AA196&lt;&gt;"",$AA196&lt;&gt;"Organic",$AA196&lt;&gt;"Local pack / Maps",$AA196&lt;&gt;"Paid search",$AA196&lt;&gt;"Shopping",$AA196&lt;&gt;"AI answer",$AA196&lt;&gt;"Marketplace",$AA196&lt;&gt;"Directory",$AA196&lt;&gt;"Other")),"UNSUPPORTED_CONTROLLED_VALUE",IF(AND($B196="Active",$I196="Inactive"),"INVALID_SCOPE_COMBINATION",IF($X196="DUPLICATE ACTIVE ASSIGNMENT","INVALID_SCOPE_COMBINATION",IF(AND($L196="Not applicable",$R196&lt;&gt;"No"),"INVALID_SCOPE_COMBINATION",IF(AND($M196="No",$S196&lt;&gt;"Not applicable"),"INVALID_LOCATION_EVIDENCE",IF(AND($M196="Yes",$S196="Not applicable"),"INVALID_LOCATION_EVIDENCE",""))))))))</f>
        <v/>
      </c>
    </row>
    <row r="197" spans="1:37">
      <c r="A197" s="7"/>
      <c r="B197" s="7"/>
      <c r="C197" s="7"/>
      <c r="D197" s="7"/>
      <c r="E197" s="6" t="str">
        <f>IF($A197="","",IFERROR(INDEX('Competitor Register'!$B$2:$B$101,MATCH($D197,'Competitor Register'!$A$2:$A$101,0)),""))</f>
        <v/>
      </c>
      <c r="F197" s="6" t="str">
        <f>IF($A197="","",IFERROR(INDEX('Competitor Register'!$C$2:$C$101,MATCH($D197,'Competitor Register'!$A$2:$A$101,0)),""))</f>
        <v/>
      </c>
      <c r="G197" s="6" t="str">
        <f>IF($A197="","",IFERROR(INDEX('Competitor Register'!$D$2:$D$101,MATCH($D197,'Competitor Register'!$A$2:$A$101,0)),""))</f>
        <v/>
      </c>
      <c r="H197" s="7"/>
      <c r="I197" s="6" t="str">
        <f>IF($A197="","",IFERROR(INDEX('Market Location Map'!$B$2:$B$101,MATCH($H197,'Market Location Map'!$A$2:$A$101,0)),""))</f>
        <v/>
      </c>
      <c r="J197" s="6" t="str">
        <f>IF($A197="","",IFERROR(INDEX('Market Location Map'!$D$2:$D$101,MATCH($H197,'Market Location Map'!$A$2:$A$101,0)),""))</f>
        <v/>
      </c>
      <c r="K197" s="6" t="str">
        <f>IF($A197="","",IFERROR(INDEX('Market Location Map'!$I$2:$I$101,MATCH($H197,'Market Location Map'!$A$2:$A$101,0)),""))</f>
        <v/>
      </c>
      <c r="L197" s="6" t="str">
        <f>IF($A197="","",IFERROR(INDEX('Market Location Map'!$F$2:$F$101,MATCH($H197,'Market Location Map'!$A$2:$A$101,0)),""))</f>
        <v/>
      </c>
      <c r="M197" s="6" t="str">
        <f>IF($A197="","",IF($K197="","No","Yes"))</f>
        <v/>
      </c>
      <c r="N197" s="7"/>
      <c r="O197" s="7"/>
      <c r="P197" s="7"/>
      <c r="Q197" s="7"/>
      <c r="R197" s="7"/>
      <c r="S197" s="7"/>
      <c r="T197" s="7"/>
      <c r="U197" s="6" t="str">
        <f>IF($A197="","",IF($AK197&lt;&gt;"","INVALID INPUT",IF($G197="Unresolved","UNRESOLVED",IF(OR($F197="Discovery intermediary",$F197="Reference entity"),"CONTEXT / REFERENCE ONLY",IF(OR($N197="No",$O197="No"),"EXCLUDED",IF(OR($N197="Unknown",$O197="Unknown"),"UNRESOLVED",IF($P197="No","EXCLUDED",IF($P197="Unknown","UNRESOLVED",IF(AND($AG197&lt;&gt;"",$AH197&lt;&gt;"",$AI197&lt;&gt;""),"ENTERPRISE + MARKET + LOCATION",IF(AND($AG197&lt;&gt;"",$AH197&lt;&gt;""),"ENTERPRISE + MARKET",IF(AND($AG197&lt;&gt;"",$AI197&lt;&gt;""),"ENTERPRISE + LOCATION",IF(AND($AH197&lt;&gt;"",$AI197&lt;&gt;""),"MARKET + LOCATION",IF($AG197&lt;&gt;"","ENTERPRISE",IF($AH197&lt;&gt;"","MARKET",IF($AI197&lt;&gt;"","LOCATION",IF($L197="Unresolved","UNRESOLVED",IF($AJ197="Yes","UNRESOLVED",IF($T197="Yes","CONTEXT / REFERENCE ONLY","EXCLUDED"))))))))))))))))))</f>
        <v/>
      </c>
      <c r="V197" s="6" t="str">
        <f>IF($A197="","",IF($AK197&lt;&gt;"",$AK197,IF($G197="Unresolved","IDENTITY_BOUNDARY_UNRESOLVED",IF(OR($F197="Discovery intermediary",$F197="Reference entity"),"NON_COMMERCIAL_CONTEXT",IF(OR($N197="No",$O197="No"),"NO_COMMERCIAL_SUBSTITUTION",IF(OR($N197="Unknown",$O197="Unknown"),"SUBSTITUTION_EVIDENCE_MISSING",IF($P197="No","SERVICEABILITY_MISMATCH",IF($P197="Unknown","SERVICEABILITY_EVIDENCE_MISSING",IF(AND($U197&lt;&gt;"UNRESOLVED",$U197&lt;&gt;"EXCLUDED",$U197&lt;&gt;"CONTEXT / REFERENCE ONLY",$U197&lt;&gt;"INVALID INPUT",$AJ197="Yes"),"CONFIRMED_LAYER_WITH_OPEN_EVIDENCE",IF(AND($U197&lt;&gt;"UNRESOLVED",$U197&lt;&gt;"EXCLUDED",$U197&lt;&gt;"CONTEXT / REFERENCE ONLY",$U197&lt;&gt;"INVALID INPUT"),"CONFIRMED_LAYER_ASSIGNMENT",IF($L197="Unresolved","MARKET_BOUNDARY_UNRESOLVED",IF($AJ197="Yes","LAYER_EVIDENCE_MISSING",IF($T197="Yes","NO_LAYER_RELEVANCE_CONTEXT","NO_LAYER_RELEVANCE")))))))))))))</f>
        <v/>
      </c>
      <c r="W197" s="6" t="str">
        <f>IF($A197="","",IFERROR(VLOOKUP($V197,'Controlled Vocabulary'!$M$2:$N$18,2,FALSE),"Review the record."))</f>
        <v/>
      </c>
      <c r="X197" s="6" t="str">
        <f>IF($A197="","",IF($AF197="","",IF(COUNTIF($AF$2:$AF$201,$AF197)&gt;1,"DUPLICATE ACTIVE ASSIGNMENT","")))</f>
        <v/>
      </c>
      <c r="Y197" s="7"/>
      <c r="Z197" s="7"/>
      <c r="AA197" s="7"/>
      <c r="AB197" s="7"/>
      <c r="AC197" s="8"/>
      <c r="AD197" s="7"/>
      <c r="AE197" s="7"/>
      <c r="AF197" s="6" t="str">
        <f>IF($A197="","",IF(AND($B197="Active",$D197&lt;&gt;"",$H197&lt;&gt;""),$D197&amp;"|"&amp;$H197,""))</f>
        <v/>
      </c>
      <c r="AG197" s="6" t="str">
        <f>IF($A197="","",IF($Q197="Yes","ENTERPRISE",""))</f>
        <v/>
      </c>
      <c r="AH197" s="6" t="str">
        <f>IF($A197="","",IF(AND($J197&lt;&gt;"",$L197="Resolved",$R197="Yes"),"MARKET",""))</f>
        <v/>
      </c>
      <c r="AI197" s="6" t="str">
        <f>IF($A197="","",IF(AND($K197&lt;&gt;"",$S197="Yes"),"LOCATION",""))</f>
        <v/>
      </c>
      <c r="AJ197" s="6" t="str">
        <f>IF($A197="","",IF(OR($Q197="Unknown",AND($J197&lt;&gt;"",OR($L197="Unresolved",$R197="Unknown")),AND($K197&lt;&gt;"",$S197="Unknown")),"Yes","No"))</f>
        <v/>
      </c>
      <c r="AK197" s="6" t="str">
        <f>IF($A197="","",IF(OR($A197="",$B197="",$D197="",$E197="",$F197="",$G197="",$H197="",$I197="",$L197="",$N197="",$O197="",$P197="",$Q197="",$R197="",$S197="",$T197=""),"INVALID_REQUIRED_INPUT",IF(OR(AND($B197&lt;&gt;"Active",$B197&lt;&gt;"Superseded"),AND($F197&lt;&gt;"Commercial provider",$F197&lt;&gt;"Discovery intermediary",$F197&lt;&gt;"Reference entity"),AND($G197&lt;&gt;"Resolved",$G197&lt;&gt;"Unresolved"),AND($I197&lt;&gt;"Existing",$I197&lt;&gt;"Planned",$I197&lt;&gt;"Inactive"),AND($L197&lt;&gt;"Resolved",$L197&lt;&gt;"Unresolved",$L197&lt;&gt;"Not applicable"),AND($N197&lt;&gt;"Yes",$N197&lt;&gt;"No",$N197&lt;&gt;"Unknown"),AND($O197&lt;&gt;"Yes",$O197&lt;&gt;"No",$O197&lt;&gt;"Unknown"),AND($P197&lt;&gt;"Yes",$P197&lt;&gt;"No",$P197&lt;&gt;"Unknown"),AND($Q197&lt;&gt;"Yes",$Q197&lt;&gt;"No",$Q197&lt;&gt;"Unknown"),AND($R197&lt;&gt;"Yes",$R197&lt;&gt;"No",$R197&lt;&gt;"Unknown"),AND($S197&lt;&gt;"Yes",$S197&lt;&gt;"No",$S197&lt;&gt;"Unknown",$S197&lt;&gt;"Not applicable"),AND($T197&lt;&gt;"Yes",$T197&lt;&gt;"No"),AND($AA197&lt;&gt;"",$AA197&lt;&gt;"Organic",$AA197&lt;&gt;"Local pack / Maps",$AA197&lt;&gt;"Paid search",$AA197&lt;&gt;"Shopping",$AA197&lt;&gt;"AI answer",$AA197&lt;&gt;"Marketplace",$AA197&lt;&gt;"Directory",$AA197&lt;&gt;"Other")),"UNSUPPORTED_CONTROLLED_VALUE",IF(AND($B197="Active",$I197="Inactive"),"INVALID_SCOPE_COMBINATION",IF($X197="DUPLICATE ACTIVE ASSIGNMENT","INVALID_SCOPE_COMBINATION",IF(AND($L197="Not applicable",$R197&lt;&gt;"No"),"INVALID_SCOPE_COMBINATION",IF(AND($M197="No",$S197&lt;&gt;"Not applicable"),"INVALID_LOCATION_EVIDENCE",IF(AND($M197="Yes",$S197="Not applicable"),"INVALID_LOCATION_EVIDENCE",""))))))))</f>
        <v/>
      </c>
    </row>
    <row r="198" spans="1:37">
      <c r="A198" s="7"/>
      <c r="B198" s="7"/>
      <c r="C198" s="7"/>
      <c r="D198" s="7"/>
      <c r="E198" s="6" t="str">
        <f>IF($A198="","",IFERROR(INDEX('Competitor Register'!$B$2:$B$101,MATCH($D198,'Competitor Register'!$A$2:$A$101,0)),""))</f>
        <v/>
      </c>
      <c r="F198" s="6" t="str">
        <f>IF($A198="","",IFERROR(INDEX('Competitor Register'!$C$2:$C$101,MATCH($D198,'Competitor Register'!$A$2:$A$101,0)),""))</f>
        <v/>
      </c>
      <c r="G198" s="6" t="str">
        <f>IF($A198="","",IFERROR(INDEX('Competitor Register'!$D$2:$D$101,MATCH($D198,'Competitor Register'!$A$2:$A$101,0)),""))</f>
        <v/>
      </c>
      <c r="H198" s="7"/>
      <c r="I198" s="6" t="str">
        <f>IF($A198="","",IFERROR(INDEX('Market Location Map'!$B$2:$B$101,MATCH($H198,'Market Location Map'!$A$2:$A$101,0)),""))</f>
        <v/>
      </c>
      <c r="J198" s="6" t="str">
        <f>IF($A198="","",IFERROR(INDEX('Market Location Map'!$D$2:$D$101,MATCH($H198,'Market Location Map'!$A$2:$A$101,0)),""))</f>
        <v/>
      </c>
      <c r="K198" s="6" t="str">
        <f>IF($A198="","",IFERROR(INDEX('Market Location Map'!$I$2:$I$101,MATCH($H198,'Market Location Map'!$A$2:$A$101,0)),""))</f>
        <v/>
      </c>
      <c r="L198" s="6" t="str">
        <f>IF($A198="","",IFERROR(INDEX('Market Location Map'!$F$2:$F$101,MATCH($H198,'Market Location Map'!$A$2:$A$101,0)),""))</f>
        <v/>
      </c>
      <c r="M198" s="6" t="str">
        <f>IF($A198="","",IF($K198="","No","Yes"))</f>
        <v/>
      </c>
      <c r="N198" s="7"/>
      <c r="O198" s="7"/>
      <c r="P198" s="7"/>
      <c r="Q198" s="7"/>
      <c r="R198" s="7"/>
      <c r="S198" s="7"/>
      <c r="T198" s="7"/>
      <c r="U198" s="6" t="str">
        <f>IF($A198="","",IF($AK198&lt;&gt;"","INVALID INPUT",IF($G198="Unresolved","UNRESOLVED",IF(OR($F198="Discovery intermediary",$F198="Reference entity"),"CONTEXT / REFERENCE ONLY",IF(OR($N198="No",$O198="No"),"EXCLUDED",IF(OR($N198="Unknown",$O198="Unknown"),"UNRESOLVED",IF($P198="No","EXCLUDED",IF($P198="Unknown","UNRESOLVED",IF(AND($AG198&lt;&gt;"",$AH198&lt;&gt;"",$AI198&lt;&gt;""),"ENTERPRISE + MARKET + LOCATION",IF(AND($AG198&lt;&gt;"",$AH198&lt;&gt;""),"ENTERPRISE + MARKET",IF(AND($AG198&lt;&gt;"",$AI198&lt;&gt;""),"ENTERPRISE + LOCATION",IF(AND($AH198&lt;&gt;"",$AI198&lt;&gt;""),"MARKET + LOCATION",IF($AG198&lt;&gt;"","ENTERPRISE",IF($AH198&lt;&gt;"","MARKET",IF($AI198&lt;&gt;"","LOCATION",IF($L198="Unresolved","UNRESOLVED",IF($AJ198="Yes","UNRESOLVED",IF($T198="Yes","CONTEXT / REFERENCE ONLY","EXCLUDED"))))))))))))))))))</f>
        <v/>
      </c>
      <c r="V198" s="6" t="str">
        <f>IF($A198="","",IF($AK198&lt;&gt;"",$AK198,IF($G198="Unresolved","IDENTITY_BOUNDARY_UNRESOLVED",IF(OR($F198="Discovery intermediary",$F198="Reference entity"),"NON_COMMERCIAL_CONTEXT",IF(OR($N198="No",$O198="No"),"NO_COMMERCIAL_SUBSTITUTION",IF(OR($N198="Unknown",$O198="Unknown"),"SUBSTITUTION_EVIDENCE_MISSING",IF($P198="No","SERVICEABILITY_MISMATCH",IF($P198="Unknown","SERVICEABILITY_EVIDENCE_MISSING",IF(AND($U198&lt;&gt;"UNRESOLVED",$U198&lt;&gt;"EXCLUDED",$U198&lt;&gt;"CONTEXT / REFERENCE ONLY",$U198&lt;&gt;"INVALID INPUT",$AJ198="Yes"),"CONFIRMED_LAYER_WITH_OPEN_EVIDENCE",IF(AND($U198&lt;&gt;"UNRESOLVED",$U198&lt;&gt;"EXCLUDED",$U198&lt;&gt;"CONTEXT / REFERENCE ONLY",$U198&lt;&gt;"INVALID INPUT"),"CONFIRMED_LAYER_ASSIGNMENT",IF($L198="Unresolved","MARKET_BOUNDARY_UNRESOLVED",IF($AJ198="Yes","LAYER_EVIDENCE_MISSING",IF($T198="Yes","NO_LAYER_RELEVANCE_CONTEXT","NO_LAYER_RELEVANCE")))))))))))))</f>
        <v/>
      </c>
      <c r="W198" s="6" t="str">
        <f>IF($A198="","",IFERROR(VLOOKUP($V198,'Controlled Vocabulary'!$M$2:$N$18,2,FALSE),"Review the record."))</f>
        <v/>
      </c>
      <c r="X198" s="6" t="str">
        <f>IF($A198="","",IF($AF198="","",IF(COUNTIF($AF$2:$AF$201,$AF198)&gt;1,"DUPLICATE ACTIVE ASSIGNMENT","")))</f>
        <v/>
      </c>
      <c r="Y198" s="7"/>
      <c r="Z198" s="7"/>
      <c r="AA198" s="7"/>
      <c r="AB198" s="7"/>
      <c r="AC198" s="8"/>
      <c r="AD198" s="7"/>
      <c r="AE198" s="7"/>
      <c r="AF198" s="6" t="str">
        <f>IF($A198="","",IF(AND($B198="Active",$D198&lt;&gt;"",$H198&lt;&gt;""),$D198&amp;"|"&amp;$H198,""))</f>
        <v/>
      </c>
      <c r="AG198" s="6" t="str">
        <f>IF($A198="","",IF($Q198="Yes","ENTERPRISE",""))</f>
        <v/>
      </c>
      <c r="AH198" s="6" t="str">
        <f>IF($A198="","",IF(AND($J198&lt;&gt;"",$L198="Resolved",$R198="Yes"),"MARKET",""))</f>
        <v/>
      </c>
      <c r="AI198" s="6" t="str">
        <f>IF($A198="","",IF(AND($K198&lt;&gt;"",$S198="Yes"),"LOCATION",""))</f>
        <v/>
      </c>
      <c r="AJ198" s="6" t="str">
        <f>IF($A198="","",IF(OR($Q198="Unknown",AND($J198&lt;&gt;"",OR($L198="Unresolved",$R198="Unknown")),AND($K198&lt;&gt;"",$S198="Unknown")),"Yes","No"))</f>
        <v/>
      </c>
      <c r="AK198" s="6" t="str">
        <f>IF($A198="","",IF(OR($A198="",$B198="",$D198="",$E198="",$F198="",$G198="",$H198="",$I198="",$L198="",$N198="",$O198="",$P198="",$Q198="",$R198="",$S198="",$T198=""),"INVALID_REQUIRED_INPUT",IF(OR(AND($B198&lt;&gt;"Active",$B198&lt;&gt;"Superseded"),AND($F198&lt;&gt;"Commercial provider",$F198&lt;&gt;"Discovery intermediary",$F198&lt;&gt;"Reference entity"),AND($G198&lt;&gt;"Resolved",$G198&lt;&gt;"Unresolved"),AND($I198&lt;&gt;"Existing",$I198&lt;&gt;"Planned",$I198&lt;&gt;"Inactive"),AND($L198&lt;&gt;"Resolved",$L198&lt;&gt;"Unresolved",$L198&lt;&gt;"Not applicable"),AND($N198&lt;&gt;"Yes",$N198&lt;&gt;"No",$N198&lt;&gt;"Unknown"),AND($O198&lt;&gt;"Yes",$O198&lt;&gt;"No",$O198&lt;&gt;"Unknown"),AND($P198&lt;&gt;"Yes",$P198&lt;&gt;"No",$P198&lt;&gt;"Unknown"),AND($Q198&lt;&gt;"Yes",$Q198&lt;&gt;"No",$Q198&lt;&gt;"Unknown"),AND($R198&lt;&gt;"Yes",$R198&lt;&gt;"No",$R198&lt;&gt;"Unknown"),AND($S198&lt;&gt;"Yes",$S198&lt;&gt;"No",$S198&lt;&gt;"Unknown",$S198&lt;&gt;"Not applicable"),AND($T198&lt;&gt;"Yes",$T198&lt;&gt;"No"),AND($AA198&lt;&gt;"",$AA198&lt;&gt;"Organic",$AA198&lt;&gt;"Local pack / Maps",$AA198&lt;&gt;"Paid search",$AA198&lt;&gt;"Shopping",$AA198&lt;&gt;"AI answer",$AA198&lt;&gt;"Marketplace",$AA198&lt;&gt;"Directory",$AA198&lt;&gt;"Other")),"UNSUPPORTED_CONTROLLED_VALUE",IF(AND($B198="Active",$I198="Inactive"),"INVALID_SCOPE_COMBINATION",IF($X198="DUPLICATE ACTIVE ASSIGNMENT","INVALID_SCOPE_COMBINATION",IF(AND($L198="Not applicable",$R198&lt;&gt;"No"),"INVALID_SCOPE_COMBINATION",IF(AND($M198="No",$S198&lt;&gt;"Not applicable"),"INVALID_LOCATION_EVIDENCE",IF(AND($M198="Yes",$S198="Not applicable"),"INVALID_LOCATION_EVIDENCE",""))))))))</f>
        <v/>
      </c>
    </row>
    <row r="199" spans="1:37">
      <c r="A199" s="7"/>
      <c r="B199" s="7"/>
      <c r="C199" s="7"/>
      <c r="D199" s="7"/>
      <c r="E199" s="6" t="str">
        <f>IF($A199="","",IFERROR(INDEX('Competitor Register'!$B$2:$B$101,MATCH($D199,'Competitor Register'!$A$2:$A$101,0)),""))</f>
        <v/>
      </c>
      <c r="F199" s="6" t="str">
        <f>IF($A199="","",IFERROR(INDEX('Competitor Register'!$C$2:$C$101,MATCH($D199,'Competitor Register'!$A$2:$A$101,0)),""))</f>
        <v/>
      </c>
      <c r="G199" s="6" t="str">
        <f>IF($A199="","",IFERROR(INDEX('Competitor Register'!$D$2:$D$101,MATCH($D199,'Competitor Register'!$A$2:$A$101,0)),""))</f>
        <v/>
      </c>
      <c r="H199" s="7"/>
      <c r="I199" s="6" t="str">
        <f>IF($A199="","",IFERROR(INDEX('Market Location Map'!$B$2:$B$101,MATCH($H199,'Market Location Map'!$A$2:$A$101,0)),""))</f>
        <v/>
      </c>
      <c r="J199" s="6" t="str">
        <f>IF($A199="","",IFERROR(INDEX('Market Location Map'!$D$2:$D$101,MATCH($H199,'Market Location Map'!$A$2:$A$101,0)),""))</f>
        <v/>
      </c>
      <c r="K199" s="6" t="str">
        <f>IF($A199="","",IFERROR(INDEX('Market Location Map'!$I$2:$I$101,MATCH($H199,'Market Location Map'!$A$2:$A$101,0)),""))</f>
        <v/>
      </c>
      <c r="L199" s="6" t="str">
        <f>IF($A199="","",IFERROR(INDEX('Market Location Map'!$F$2:$F$101,MATCH($H199,'Market Location Map'!$A$2:$A$101,0)),""))</f>
        <v/>
      </c>
      <c r="M199" s="6" t="str">
        <f>IF($A199="","",IF($K199="","No","Yes"))</f>
        <v/>
      </c>
      <c r="N199" s="7"/>
      <c r="O199" s="7"/>
      <c r="P199" s="7"/>
      <c r="Q199" s="7"/>
      <c r="R199" s="7"/>
      <c r="S199" s="7"/>
      <c r="T199" s="7"/>
      <c r="U199" s="6" t="str">
        <f>IF($A199="","",IF($AK199&lt;&gt;"","INVALID INPUT",IF($G199="Unresolved","UNRESOLVED",IF(OR($F199="Discovery intermediary",$F199="Reference entity"),"CONTEXT / REFERENCE ONLY",IF(OR($N199="No",$O199="No"),"EXCLUDED",IF(OR($N199="Unknown",$O199="Unknown"),"UNRESOLVED",IF($P199="No","EXCLUDED",IF($P199="Unknown","UNRESOLVED",IF(AND($AG199&lt;&gt;"",$AH199&lt;&gt;"",$AI199&lt;&gt;""),"ENTERPRISE + MARKET + LOCATION",IF(AND($AG199&lt;&gt;"",$AH199&lt;&gt;""),"ENTERPRISE + MARKET",IF(AND($AG199&lt;&gt;"",$AI199&lt;&gt;""),"ENTERPRISE + LOCATION",IF(AND($AH199&lt;&gt;"",$AI199&lt;&gt;""),"MARKET + LOCATION",IF($AG199&lt;&gt;"","ENTERPRISE",IF($AH199&lt;&gt;"","MARKET",IF($AI199&lt;&gt;"","LOCATION",IF($L199="Unresolved","UNRESOLVED",IF($AJ199="Yes","UNRESOLVED",IF($T199="Yes","CONTEXT / REFERENCE ONLY","EXCLUDED"))))))))))))))))))</f>
        <v/>
      </c>
      <c r="V199" s="6" t="str">
        <f>IF($A199="","",IF($AK199&lt;&gt;"",$AK199,IF($G199="Unresolved","IDENTITY_BOUNDARY_UNRESOLVED",IF(OR($F199="Discovery intermediary",$F199="Reference entity"),"NON_COMMERCIAL_CONTEXT",IF(OR($N199="No",$O199="No"),"NO_COMMERCIAL_SUBSTITUTION",IF(OR($N199="Unknown",$O199="Unknown"),"SUBSTITUTION_EVIDENCE_MISSING",IF($P199="No","SERVICEABILITY_MISMATCH",IF($P199="Unknown","SERVICEABILITY_EVIDENCE_MISSING",IF(AND($U199&lt;&gt;"UNRESOLVED",$U199&lt;&gt;"EXCLUDED",$U199&lt;&gt;"CONTEXT / REFERENCE ONLY",$U199&lt;&gt;"INVALID INPUT",$AJ199="Yes"),"CONFIRMED_LAYER_WITH_OPEN_EVIDENCE",IF(AND($U199&lt;&gt;"UNRESOLVED",$U199&lt;&gt;"EXCLUDED",$U199&lt;&gt;"CONTEXT / REFERENCE ONLY",$U199&lt;&gt;"INVALID INPUT"),"CONFIRMED_LAYER_ASSIGNMENT",IF($L199="Unresolved","MARKET_BOUNDARY_UNRESOLVED",IF($AJ199="Yes","LAYER_EVIDENCE_MISSING",IF($T199="Yes","NO_LAYER_RELEVANCE_CONTEXT","NO_LAYER_RELEVANCE")))))))))))))</f>
        <v/>
      </c>
      <c r="W199" s="6" t="str">
        <f>IF($A199="","",IFERROR(VLOOKUP($V199,'Controlled Vocabulary'!$M$2:$N$18,2,FALSE),"Review the record."))</f>
        <v/>
      </c>
      <c r="X199" s="6" t="str">
        <f>IF($A199="","",IF($AF199="","",IF(COUNTIF($AF$2:$AF$201,$AF199)&gt;1,"DUPLICATE ACTIVE ASSIGNMENT","")))</f>
        <v/>
      </c>
      <c r="Y199" s="7"/>
      <c r="Z199" s="7"/>
      <c r="AA199" s="7"/>
      <c r="AB199" s="7"/>
      <c r="AC199" s="8"/>
      <c r="AD199" s="7"/>
      <c r="AE199" s="7"/>
      <c r="AF199" s="6" t="str">
        <f>IF($A199="","",IF(AND($B199="Active",$D199&lt;&gt;"",$H199&lt;&gt;""),$D199&amp;"|"&amp;$H199,""))</f>
        <v/>
      </c>
      <c r="AG199" s="6" t="str">
        <f>IF($A199="","",IF($Q199="Yes","ENTERPRISE",""))</f>
        <v/>
      </c>
      <c r="AH199" s="6" t="str">
        <f>IF($A199="","",IF(AND($J199&lt;&gt;"",$L199="Resolved",$R199="Yes"),"MARKET",""))</f>
        <v/>
      </c>
      <c r="AI199" s="6" t="str">
        <f>IF($A199="","",IF(AND($K199&lt;&gt;"",$S199="Yes"),"LOCATION",""))</f>
        <v/>
      </c>
      <c r="AJ199" s="6" t="str">
        <f>IF($A199="","",IF(OR($Q199="Unknown",AND($J199&lt;&gt;"",OR($L199="Unresolved",$R199="Unknown")),AND($K199&lt;&gt;"",$S199="Unknown")),"Yes","No"))</f>
        <v/>
      </c>
      <c r="AK199" s="6" t="str">
        <f>IF($A199="","",IF(OR($A199="",$B199="",$D199="",$E199="",$F199="",$G199="",$H199="",$I199="",$L199="",$N199="",$O199="",$P199="",$Q199="",$R199="",$S199="",$T199=""),"INVALID_REQUIRED_INPUT",IF(OR(AND($B199&lt;&gt;"Active",$B199&lt;&gt;"Superseded"),AND($F199&lt;&gt;"Commercial provider",$F199&lt;&gt;"Discovery intermediary",$F199&lt;&gt;"Reference entity"),AND($G199&lt;&gt;"Resolved",$G199&lt;&gt;"Unresolved"),AND($I199&lt;&gt;"Existing",$I199&lt;&gt;"Planned",$I199&lt;&gt;"Inactive"),AND($L199&lt;&gt;"Resolved",$L199&lt;&gt;"Unresolved",$L199&lt;&gt;"Not applicable"),AND($N199&lt;&gt;"Yes",$N199&lt;&gt;"No",$N199&lt;&gt;"Unknown"),AND($O199&lt;&gt;"Yes",$O199&lt;&gt;"No",$O199&lt;&gt;"Unknown"),AND($P199&lt;&gt;"Yes",$P199&lt;&gt;"No",$P199&lt;&gt;"Unknown"),AND($Q199&lt;&gt;"Yes",$Q199&lt;&gt;"No",$Q199&lt;&gt;"Unknown"),AND($R199&lt;&gt;"Yes",$R199&lt;&gt;"No",$R199&lt;&gt;"Unknown"),AND($S199&lt;&gt;"Yes",$S199&lt;&gt;"No",$S199&lt;&gt;"Unknown",$S199&lt;&gt;"Not applicable"),AND($T199&lt;&gt;"Yes",$T199&lt;&gt;"No"),AND($AA199&lt;&gt;"",$AA199&lt;&gt;"Organic",$AA199&lt;&gt;"Local pack / Maps",$AA199&lt;&gt;"Paid search",$AA199&lt;&gt;"Shopping",$AA199&lt;&gt;"AI answer",$AA199&lt;&gt;"Marketplace",$AA199&lt;&gt;"Directory",$AA199&lt;&gt;"Other")),"UNSUPPORTED_CONTROLLED_VALUE",IF(AND($B199="Active",$I199="Inactive"),"INVALID_SCOPE_COMBINATION",IF($X199="DUPLICATE ACTIVE ASSIGNMENT","INVALID_SCOPE_COMBINATION",IF(AND($L199="Not applicable",$R199&lt;&gt;"No"),"INVALID_SCOPE_COMBINATION",IF(AND($M199="No",$S199&lt;&gt;"Not applicable"),"INVALID_LOCATION_EVIDENCE",IF(AND($M199="Yes",$S199="Not applicable"),"INVALID_LOCATION_EVIDENCE",""))))))))</f>
        <v/>
      </c>
    </row>
    <row r="200" spans="1:37">
      <c r="A200" s="7"/>
      <c r="B200" s="7"/>
      <c r="C200" s="7"/>
      <c r="D200" s="7"/>
      <c r="E200" s="6" t="str">
        <f>IF($A200="","",IFERROR(INDEX('Competitor Register'!$B$2:$B$101,MATCH($D200,'Competitor Register'!$A$2:$A$101,0)),""))</f>
        <v/>
      </c>
      <c r="F200" s="6" t="str">
        <f>IF($A200="","",IFERROR(INDEX('Competitor Register'!$C$2:$C$101,MATCH($D200,'Competitor Register'!$A$2:$A$101,0)),""))</f>
        <v/>
      </c>
      <c r="G200" s="6" t="str">
        <f>IF($A200="","",IFERROR(INDEX('Competitor Register'!$D$2:$D$101,MATCH($D200,'Competitor Register'!$A$2:$A$101,0)),""))</f>
        <v/>
      </c>
      <c r="H200" s="7"/>
      <c r="I200" s="6" t="str">
        <f>IF($A200="","",IFERROR(INDEX('Market Location Map'!$B$2:$B$101,MATCH($H200,'Market Location Map'!$A$2:$A$101,0)),""))</f>
        <v/>
      </c>
      <c r="J200" s="6" t="str">
        <f>IF($A200="","",IFERROR(INDEX('Market Location Map'!$D$2:$D$101,MATCH($H200,'Market Location Map'!$A$2:$A$101,0)),""))</f>
        <v/>
      </c>
      <c r="K200" s="6" t="str">
        <f>IF($A200="","",IFERROR(INDEX('Market Location Map'!$I$2:$I$101,MATCH($H200,'Market Location Map'!$A$2:$A$101,0)),""))</f>
        <v/>
      </c>
      <c r="L200" s="6" t="str">
        <f>IF($A200="","",IFERROR(INDEX('Market Location Map'!$F$2:$F$101,MATCH($H200,'Market Location Map'!$A$2:$A$101,0)),""))</f>
        <v/>
      </c>
      <c r="M200" s="6" t="str">
        <f>IF($A200="","",IF($K200="","No","Yes"))</f>
        <v/>
      </c>
      <c r="N200" s="7"/>
      <c r="O200" s="7"/>
      <c r="P200" s="7"/>
      <c r="Q200" s="7"/>
      <c r="R200" s="7"/>
      <c r="S200" s="7"/>
      <c r="T200" s="7"/>
      <c r="U200" s="6" t="str">
        <f>IF($A200="","",IF($AK200&lt;&gt;"","INVALID INPUT",IF($G200="Unresolved","UNRESOLVED",IF(OR($F200="Discovery intermediary",$F200="Reference entity"),"CONTEXT / REFERENCE ONLY",IF(OR($N200="No",$O200="No"),"EXCLUDED",IF(OR($N200="Unknown",$O200="Unknown"),"UNRESOLVED",IF($P200="No","EXCLUDED",IF($P200="Unknown","UNRESOLVED",IF(AND($AG200&lt;&gt;"",$AH200&lt;&gt;"",$AI200&lt;&gt;""),"ENTERPRISE + MARKET + LOCATION",IF(AND($AG200&lt;&gt;"",$AH200&lt;&gt;""),"ENTERPRISE + MARKET",IF(AND($AG200&lt;&gt;"",$AI200&lt;&gt;""),"ENTERPRISE + LOCATION",IF(AND($AH200&lt;&gt;"",$AI200&lt;&gt;""),"MARKET + LOCATION",IF($AG200&lt;&gt;"","ENTERPRISE",IF($AH200&lt;&gt;"","MARKET",IF($AI200&lt;&gt;"","LOCATION",IF($L200="Unresolved","UNRESOLVED",IF($AJ200="Yes","UNRESOLVED",IF($T200="Yes","CONTEXT / REFERENCE ONLY","EXCLUDED"))))))))))))))))))</f>
        <v/>
      </c>
      <c r="V200" s="6" t="str">
        <f>IF($A200="","",IF($AK200&lt;&gt;"",$AK200,IF($G200="Unresolved","IDENTITY_BOUNDARY_UNRESOLVED",IF(OR($F200="Discovery intermediary",$F200="Reference entity"),"NON_COMMERCIAL_CONTEXT",IF(OR($N200="No",$O200="No"),"NO_COMMERCIAL_SUBSTITUTION",IF(OR($N200="Unknown",$O200="Unknown"),"SUBSTITUTION_EVIDENCE_MISSING",IF($P200="No","SERVICEABILITY_MISMATCH",IF($P200="Unknown","SERVICEABILITY_EVIDENCE_MISSING",IF(AND($U200&lt;&gt;"UNRESOLVED",$U200&lt;&gt;"EXCLUDED",$U200&lt;&gt;"CONTEXT / REFERENCE ONLY",$U200&lt;&gt;"INVALID INPUT",$AJ200="Yes"),"CONFIRMED_LAYER_WITH_OPEN_EVIDENCE",IF(AND($U200&lt;&gt;"UNRESOLVED",$U200&lt;&gt;"EXCLUDED",$U200&lt;&gt;"CONTEXT / REFERENCE ONLY",$U200&lt;&gt;"INVALID INPUT"),"CONFIRMED_LAYER_ASSIGNMENT",IF($L200="Unresolved","MARKET_BOUNDARY_UNRESOLVED",IF($AJ200="Yes","LAYER_EVIDENCE_MISSING",IF($T200="Yes","NO_LAYER_RELEVANCE_CONTEXT","NO_LAYER_RELEVANCE")))))))))))))</f>
        <v/>
      </c>
      <c r="W200" s="6" t="str">
        <f>IF($A200="","",IFERROR(VLOOKUP($V200,'Controlled Vocabulary'!$M$2:$N$18,2,FALSE),"Review the record."))</f>
        <v/>
      </c>
      <c r="X200" s="6" t="str">
        <f>IF($A200="","",IF($AF200="","",IF(COUNTIF($AF$2:$AF$201,$AF200)&gt;1,"DUPLICATE ACTIVE ASSIGNMENT","")))</f>
        <v/>
      </c>
      <c r="Y200" s="7"/>
      <c r="Z200" s="7"/>
      <c r="AA200" s="7"/>
      <c r="AB200" s="7"/>
      <c r="AC200" s="8"/>
      <c r="AD200" s="7"/>
      <c r="AE200" s="7"/>
      <c r="AF200" s="6" t="str">
        <f>IF($A200="","",IF(AND($B200="Active",$D200&lt;&gt;"",$H200&lt;&gt;""),$D200&amp;"|"&amp;$H200,""))</f>
        <v/>
      </c>
      <c r="AG200" s="6" t="str">
        <f>IF($A200="","",IF($Q200="Yes","ENTERPRISE",""))</f>
        <v/>
      </c>
      <c r="AH200" s="6" t="str">
        <f>IF($A200="","",IF(AND($J200&lt;&gt;"",$L200="Resolved",$R200="Yes"),"MARKET",""))</f>
        <v/>
      </c>
      <c r="AI200" s="6" t="str">
        <f>IF($A200="","",IF(AND($K200&lt;&gt;"",$S200="Yes"),"LOCATION",""))</f>
        <v/>
      </c>
      <c r="AJ200" s="6" t="str">
        <f>IF($A200="","",IF(OR($Q200="Unknown",AND($J200&lt;&gt;"",OR($L200="Unresolved",$R200="Unknown")),AND($K200&lt;&gt;"",$S200="Unknown")),"Yes","No"))</f>
        <v/>
      </c>
      <c r="AK200" s="6" t="str">
        <f>IF($A200="","",IF(OR($A200="",$B200="",$D200="",$E200="",$F200="",$G200="",$H200="",$I200="",$L200="",$N200="",$O200="",$P200="",$Q200="",$R200="",$S200="",$T200=""),"INVALID_REQUIRED_INPUT",IF(OR(AND($B200&lt;&gt;"Active",$B200&lt;&gt;"Superseded"),AND($F200&lt;&gt;"Commercial provider",$F200&lt;&gt;"Discovery intermediary",$F200&lt;&gt;"Reference entity"),AND($G200&lt;&gt;"Resolved",$G200&lt;&gt;"Unresolved"),AND($I200&lt;&gt;"Existing",$I200&lt;&gt;"Planned",$I200&lt;&gt;"Inactive"),AND($L200&lt;&gt;"Resolved",$L200&lt;&gt;"Unresolved",$L200&lt;&gt;"Not applicable"),AND($N200&lt;&gt;"Yes",$N200&lt;&gt;"No",$N200&lt;&gt;"Unknown"),AND($O200&lt;&gt;"Yes",$O200&lt;&gt;"No",$O200&lt;&gt;"Unknown"),AND($P200&lt;&gt;"Yes",$P200&lt;&gt;"No",$P200&lt;&gt;"Unknown"),AND($Q200&lt;&gt;"Yes",$Q200&lt;&gt;"No",$Q200&lt;&gt;"Unknown"),AND($R200&lt;&gt;"Yes",$R200&lt;&gt;"No",$R200&lt;&gt;"Unknown"),AND($S200&lt;&gt;"Yes",$S200&lt;&gt;"No",$S200&lt;&gt;"Unknown",$S200&lt;&gt;"Not applicable"),AND($T200&lt;&gt;"Yes",$T200&lt;&gt;"No"),AND($AA200&lt;&gt;"",$AA200&lt;&gt;"Organic",$AA200&lt;&gt;"Local pack / Maps",$AA200&lt;&gt;"Paid search",$AA200&lt;&gt;"Shopping",$AA200&lt;&gt;"AI answer",$AA200&lt;&gt;"Marketplace",$AA200&lt;&gt;"Directory",$AA200&lt;&gt;"Other")),"UNSUPPORTED_CONTROLLED_VALUE",IF(AND($B200="Active",$I200="Inactive"),"INVALID_SCOPE_COMBINATION",IF($X200="DUPLICATE ACTIVE ASSIGNMENT","INVALID_SCOPE_COMBINATION",IF(AND($L200="Not applicable",$R200&lt;&gt;"No"),"INVALID_SCOPE_COMBINATION",IF(AND($M200="No",$S200&lt;&gt;"Not applicable"),"INVALID_LOCATION_EVIDENCE",IF(AND($M200="Yes",$S200="Not applicable"),"INVALID_LOCATION_EVIDENCE",""))))))))</f>
        <v/>
      </c>
    </row>
    <row r="201" spans="1:37">
      <c r="A201" s="7"/>
      <c r="B201" s="7"/>
      <c r="C201" s="7"/>
      <c r="D201" s="7"/>
      <c r="E201" s="6" t="str">
        <f>IF($A201="","",IFERROR(INDEX('Competitor Register'!$B$2:$B$101,MATCH($D201,'Competitor Register'!$A$2:$A$101,0)),""))</f>
        <v/>
      </c>
      <c r="F201" s="6" t="str">
        <f>IF($A201="","",IFERROR(INDEX('Competitor Register'!$C$2:$C$101,MATCH($D201,'Competitor Register'!$A$2:$A$101,0)),""))</f>
        <v/>
      </c>
      <c r="G201" s="6" t="str">
        <f>IF($A201="","",IFERROR(INDEX('Competitor Register'!$D$2:$D$101,MATCH($D201,'Competitor Register'!$A$2:$A$101,0)),""))</f>
        <v/>
      </c>
      <c r="H201" s="7"/>
      <c r="I201" s="6" t="str">
        <f>IF($A201="","",IFERROR(INDEX('Market Location Map'!$B$2:$B$101,MATCH($H201,'Market Location Map'!$A$2:$A$101,0)),""))</f>
        <v/>
      </c>
      <c r="J201" s="6" t="str">
        <f>IF($A201="","",IFERROR(INDEX('Market Location Map'!$D$2:$D$101,MATCH($H201,'Market Location Map'!$A$2:$A$101,0)),""))</f>
        <v/>
      </c>
      <c r="K201" s="6" t="str">
        <f>IF($A201="","",IFERROR(INDEX('Market Location Map'!$I$2:$I$101,MATCH($H201,'Market Location Map'!$A$2:$A$101,0)),""))</f>
        <v/>
      </c>
      <c r="L201" s="6" t="str">
        <f>IF($A201="","",IFERROR(INDEX('Market Location Map'!$F$2:$F$101,MATCH($H201,'Market Location Map'!$A$2:$A$101,0)),""))</f>
        <v/>
      </c>
      <c r="M201" s="6" t="str">
        <f>IF($A201="","",IF($K201="","No","Yes"))</f>
        <v/>
      </c>
      <c r="N201" s="7"/>
      <c r="O201" s="7"/>
      <c r="P201" s="7"/>
      <c r="Q201" s="7"/>
      <c r="R201" s="7"/>
      <c r="S201" s="7"/>
      <c r="T201" s="7"/>
      <c r="U201" s="6" t="str">
        <f>IF($A201="","",IF($AK201&lt;&gt;"","INVALID INPUT",IF($G201="Unresolved","UNRESOLVED",IF(OR($F201="Discovery intermediary",$F201="Reference entity"),"CONTEXT / REFERENCE ONLY",IF(OR($N201="No",$O201="No"),"EXCLUDED",IF(OR($N201="Unknown",$O201="Unknown"),"UNRESOLVED",IF($P201="No","EXCLUDED",IF($P201="Unknown","UNRESOLVED",IF(AND($AG201&lt;&gt;"",$AH201&lt;&gt;"",$AI201&lt;&gt;""),"ENTERPRISE + MARKET + LOCATION",IF(AND($AG201&lt;&gt;"",$AH201&lt;&gt;""),"ENTERPRISE + MARKET",IF(AND($AG201&lt;&gt;"",$AI201&lt;&gt;""),"ENTERPRISE + LOCATION",IF(AND($AH201&lt;&gt;"",$AI201&lt;&gt;""),"MARKET + LOCATION",IF($AG201&lt;&gt;"","ENTERPRISE",IF($AH201&lt;&gt;"","MARKET",IF($AI201&lt;&gt;"","LOCATION",IF($L201="Unresolved","UNRESOLVED",IF($AJ201="Yes","UNRESOLVED",IF($T201="Yes","CONTEXT / REFERENCE ONLY","EXCLUDED"))))))))))))))))))</f>
        <v/>
      </c>
      <c r="V201" s="6" t="str">
        <f>IF($A201="","",IF($AK201&lt;&gt;"",$AK201,IF($G201="Unresolved","IDENTITY_BOUNDARY_UNRESOLVED",IF(OR($F201="Discovery intermediary",$F201="Reference entity"),"NON_COMMERCIAL_CONTEXT",IF(OR($N201="No",$O201="No"),"NO_COMMERCIAL_SUBSTITUTION",IF(OR($N201="Unknown",$O201="Unknown"),"SUBSTITUTION_EVIDENCE_MISSING",IF($P201="No","SERVICEABILITY_MISMATCH",IF($P201="Unknown","SERVICEABILITY_EVIDENCE_MISSING",IF(AND($U201&lt;&gt;"UNRESOLVED",$U201&lt;&gt;"EXCLUDED",$U201&lt;&gt;"CONTEXT / REFERENCE ONLY",$U201&lt;&gt;"INVALID INPUT",$AJ201="Yes"),"CONFIRMED_LAYER_WITH_OPEN_EVIDENCE",IF(AND($U201&lt;&gt;"UNRESOLVED",$U201&lt;&gt;"EXCLUDED",$U201&lt;&gt;"CONTEXT / REFERENCE ONLY",$U201&lt;&gt;"INVALID INPUT"),"CONFIRMED_LAYER_ASSIGNMENT",IF($L201="Unresolved","MARKET_BOUNDARY_UNRESOLVED",IF($AJ201="Yes","LAYER_EVIDENCE_MISSING",IF($T201="Yes","NO_LAYER_RELEVANCE_CONTEXT","NO_LAYER_RELEVANCE")))))))))))))</f>
        <v/>
      </c>
      <c r="W201" s="6" t="str">
        <f>IF($A201="","",IFERROR(VLOOKUP($V201,'Controlled Vocabulary'!$M$2:$N$18,2,FALSE),"Review the record."))</f>
        <v/>
      </c>
      <c r="X201" s="6" t="str">
        <f>IF($A201="","",IF($AF201="","",IF(COUNTIF($AF$2:$AF$201,$AF201)&gt;1,"DUPLICATE ACTIVE ASSIGNMENT","")))</f>
        <v/>
      </c>
      <c r="Y201" s="7"/>
      <c r="Z201" s="7"/>
      <c r="AA201" s="7"/>
      <c r="AB201" s="7"/>
      <c r="AC201" s="8"/>
      <c r="AD201" s="7"/>
      <c r="AE201" s="7"/>
      <c r="AF201" s="6" t="str">
        <f>IF($A201="","",IF(AND($B201="Active",$D201&lt;&gt;"",$H201&lt;&gt;""),$D201&amp;"|"&amp;$H201,""))</f>
        <v/>
      </c>
      <c r="AG201" s="6" t="str">
        <f>IF($A201="","",IF($Q201="Yes","ENTERPRISE",""))</f>
        <v/>
      </c>
      <c r="AH201" s="6" t="str">
        <f>IF($A201="","",IF(AND($J201&lt;&gt;"",$L201="Resolved",$R201="Yes"),"MARKET",""))</f>
        <v/>
      </c>
      <c r="AI201" s="6" t="str">
        <f>IF($A201="","",IF(AND($K201&lt;&gt;"",$S201="Yes"),"LOCATION",""))</f>
        <v/>
      </c>
      <c r="AJ201" s="6" t="str">
        <f>IF($A201="","",IF(OR($Q201="Unknown",AND($J201&lt;&gt;"",OR($L201="Unresolved",$R201="Unknown")),AND($K201&lt;&gt;"",$S201="Unknown")),"Yes","No"))</f>
        <v/>
      </c>
      <c r="AK201" s="6" t="str">
        <f>IF($A201="","",IF(OR($A201="",$B201="",$D201="",$E201="",$F201="",$G201="",$H201="",$I201="",$L201="",$N201="",$O201="",$P201="",$Q201="",$R201="",$S201="",$T201=""),"INVALID_REQUIRED_INPUT",IF(OR(AND($B201&lt;&gt;"Active",$B201&lt;&gt;"Superseded"),AND($F201&lt;&gt;"Commercial provider",$F201&lt;&gt;"Discovery intermediary",$F201&lt;&gt;"Reference entity"),AND($G201&lt;&gt;"Resolved",$G201&lt;&gt;"Unresolved"),AND($I201&lt;&gt;"Existing",$I201&lt;&gt;"Planned",$I201&lt;&gt;"Inactive"),AND($L201&lt;&gt;"Resolved",$L201&lt;&gt;"Unresolved",$L201&lt;&gt;"Not applicable"),AND($N201&lt;&gt;"Yes",$N201&lt;&gt;"No",$N201&lt;&gt;"Unknown"),AND($O201&lt;&gt;"Yes",$O201&lt;&gt;"No",$O201&lt;&gt;"Unknown"),AND($P201&lt;&gt;"Yes",$P201&lt;&gt;"No",$P201&lt;&gt;"Unknown"),AND($Q201&lt;&gt;"Yes",$Q201&lt;&gt;"No",$Q201&lt;&gt;"Unknown"),AND($R201&lt;&gt;"Yes",$R201&lt;&gt;"No",$R201&lt;&gt;"Unknown"),AND($S201&lt;&gt;"Yes",$S201&lt;&gt;"No",$S201&lt;&gt;"Unknown",$S201&lt;&gt;"Not applicable"),AND($T201&lt;&gt;"Yes",$T201&lt;&gt;"No"),AND($AA201&lt;&gt;"",$AA201&lt;&gt;"Organic",$AA201&lt;&gt;"Local pack / Maps",$AA201&lt;&gt;"Paid search",$AA201&lt;&gt;"Shopping",$AA201&lt;&gt;"AI answer",$AA201&lt;&gt;"Marketplace",$AA201&lt;&gt;"Directory",$AA201&lt;&gt;"Other")),"UNSUPPORTED_CONTROLLED_VALUE",IF(AND($B201="Active",$I201="Inactive"),"INVALID_SCOPE_COMBINATION",IF($X201="DUPLICATE ACTIVE ASSIGNMENT","INVALID_SCOPE_COMBINATION",IF(AND($L201="Not applicable",$R201&lt;&gt;"No"),"INVALID_SCOPE_COMBINATION",IF(AND($M201="No",$S201&lt;&gt;"Not applicable"),"INVALID_LOCATION_EVIDENCE",IF(AND($M201="Yes",$S201="Not applicable"),"INVALID_LOCATION_EVIDENCE",""))))))))</f>
        <v/>
      </c>
    </row>
  </sheetData>
  <sheetProtection sheet="1" objects="1" scenarios="1" sort="0" autoFilter="0"/>
  <dataValidations count="5">
    <dataValidation type="list" allowBlank="1" showInputMessage="1" showErrorMessage="1" errorTitle="Unsupported value" error="Choose a supported value from the list." sqref="B2:B201" xr:uid="{B3BF201D-F9A3-4235-8A91-FD617E67AD2A}">
      <formula1>"Active,Superseded"</formula1>
    </dataValidation>
    <dataValidation type="list" allowBlank="1" showInputMessage="1" showErrorMessage="1" errorTitle="Unsupported value" error="Choose a supported value from the list." sqref="N2:R201" xr:uid="{F1E90E4F-1DB7-4B15-BECF-B16C907518CB}">
      <formula1>"Yes,No,Unknown"</formula1>
    </dataValidation>
    <dataValidation type="list" allowBlank="1" showInputMessage="1" showErrorMessage="1" errorTitle="Unsupported value" error="Choose a supported value from the list." sqref="S2:S201" xr:uid="{40088A06-2BD7-4AD3-B924-DCB5497CC572}">
      <formula1>"Yes,No,Unknown,Not applicable"</formula1>
    </dataValidation>
    <dataValidation type="list" allowBlank="1" showInputMessage="1" showErrorMessage="1" errorTitle="Unsupported value" error="Choose a supported value from the list." sqref="T2:T201" xr:uid="{441A6980-C682-4C3A-A137-B2A07E17F456}">
      <formula1>"Yes,No"</formula1>
    </dataValidation>
    <dataValidation type="list" allowBlank="1" showInputMessage="1" showErrorMessage="1" errorTitle="Unsupported value" error="Choose a supported value from the list." sqref="AA2:AA201" xr:uid="{4897E3CB-9C7A-4112-B885-18ECEAA13A81}">
      <formula1>"Organic,Local pack / Maps,Paid search,Shopping,AI answer,Marketplace,Directory,Other"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"/>
  <sheetViews>
    <sheetView workbookViewId="0"/>
  </sheetViews>
  <sheetFormatPr defaultRowHeight="14.25"/>
  <cols>
    <col min="1" max="1" width="24" style="2" customWidth="1"/>
    <col min="2" max="2" width="26" style="2" customWidth="1"/>
    <col min="3" max="3" width="28" style="2" customWidth="1"/>
    <col min="4" max="4" width="14" style="2" customWidth="1"/>
    <col min="5" max="6" width="16" style="2" customWidth="1"/>
    <col min="7" max="7" width="20" style="2" customWidth="1"/>
    <col min="8" max="10" width="14" style="2" customWidth="1"/>
    <col min="11" max="11" width="30" style="2" customWidth="1"/>
    <col min="12" max="12" width="34" style="2" customWidth="1"/>
    <col min="13" max="13" width="58" style="2" customWidth="1"/>
    <col min="14" max="16384" width="9" style="2"/>
  </cols>
  <sheetData>
    <row r="1" spans="1:13" ht="30">
      <c r="A1" s="5" t="s">
        <v>154</v>
      </c>
      <c r="B1" s="5" t="s">
        <v>155</v>
      </c>
      <c r="C1" s="5" t="s">
        <v>156</v>
      </c>
      <c r="D1" s="5" t="s">
        <v>136</v>
      </c>
      <c r="E1" s="5" t="s">
        <v>137</v>
      </c>
      <c r="F1" s="5" t="s">
        <v>138</v>
      </c>
      <c r="G1" s="5" t="s">
        <v>157</v>
      </c>
      <c r="H1" s="5" t="s">
        <v>158</v>
      </c>
      <c r="I1" s="5" t="s">
        <v>159</v>
      </c>
      <c r="J1" s="5" t="s">
        <v>160</v>
      </c>
      <c r="K1" s="5" t="s">
        <v>161</v>
      </c>
      <c r="L1" s="5" t="s">
        <v>162</v>
      </c>
      <c r="M1" s="5" t="s">
        <v>163</v>
      </c>
    </row>
    <row r="2" spans="1:13" ht="28.5">
      <c r="A2" s="4" t="s">
        <v>164</v>
      </c>
      <c r="B2" s="4" t="s">
        <v>165</v>
      </c>
      <c r="C2" s="4" t="s">
        <v>166</v>
      </c>
      <c r="D2" s="4" t="s">
        <v>64</v>
      </c>
      <c r="E2" s="4" t="s">
        <v>64</v>
      </c>
      <c r="F2" s="4" t="s">
        <v>64</v>
      </c>
      <c r="G2" s="4" t="s">
        <v>61</v>
      </c>
      <c r="H2" s="4" t="s">
        <v>64</v>
      </c>
      <c r="I2" s="4" t="s">
        <v>64</v>
      </c>
      <c r="J2" s="4" t="s">
        <v>64</v>
      </c>
      <c r="K2" s="4" t="s">
        <v>106</v>
      </c>
      <c r="L2" s="4" t="s">
        <v>113</v>
      </c>
      <c r="M2" s="4" t="s">
        <v>167</v>
      </c>
    </row>
    <row r="3" spans="1:13">
      <c r="A3" s="4" t="s">
        <v>168</v>
      </c>
      <c r="B3" s="4" t="s">
        <v>169</v>
      </c>
      <c r="C3" s="4" t="s">
        <v>170</v>
      </c>
      <c r="D3" s="4" t="s">
        <v>64</v>
      </c>
      <c r="E3" s="4" t="s">
        <v>64</v>
      </c>
      <c r="F3" s="4" t="s">
        <v>64</v>
      </c>
      <c r="G3" s="4" t="s">
        <v>61</v>
      </c>
      <c r="H3" s="4" t="s">
        <v>74</v>
      </c>
      <c r="I3" s="4" t="s">
        <v>74</v>
      </c>
      <c r="J3" s="4" t="s">
        <v>64</v>
      </c>
      <c r="K3" s="4" t="s">
        <v>86</v>
      </c>
      <c r="L3" s="4" t="s">
        <v>113</v>
      </c>
      <c r="M3" s="4" t="s">
        <v>171</v>
      </c>
    </row>
    <row r="4" spans="1:13" ht="28.5">
      <c r="A4" s="4" t="s">
        <v>172</v>
      </c>
      <c r="B4" s="4" t="s">
        <v>173</v>
      </c>
      <c r="C4" s="4" t="s">
        <v>170</v>
      </c>
      <c r="D4" s="4" t="s">
        <v>84</v>
      </c>
      <c r="E4" s="4" t="s">
        <v>84</v>
      </c>
      <c r="F4" s="4" t="s">
        <v>84</v>
      </c>
      <c r="G4" s="4" t="s">
        <v>61</v>
      </c>
      <c r="H4" s="4" t="s">
        <v>74</v>
      </c>
      <c r="I4" s="4" t="s">
        <v>74</v>
      </c>
      <c r="J4" s="4" t="s">
        <v>74</v>
      </c>
      <c r="K4" s="4" t="s">
        <v>109</v>
      </c>
      <c r="L4" s="4" t="s">
        <v>92</v>
      </c>
      <c r="M4" s="4" t="s">
        <v>174</v>
      </c>
    </row>
    <row r="5" spans="1:13" ht="28.5">
      <c r="A5" s="4" t="s">
        <v>175</v>
      </c>
      <c r="B5" s="4" t="s">
        <v>176</v>
      </c>
      <c r="C5" s="4" t="s">
        <v>177</v>
      </c>
      <c r="D5" s="4" t="s">
        <v>64</v>
      </c>
      <c r="E5" s="4" t="s">
        <v>64</v>
      </c>
      <c r="F5" s="4" t="s">
        <v>64</v>
      </c>
      <c r="G5" s="4" t="s">
        <v>61</v>
      </c>
      <c r="H5" s="4" t="s">
        <v>64</v>
      </c>
      <c r="I5" s="4" t="s">
        <v>64</v>
      </c>
      <c r="J5" s="4" t="s">
        <v>82</v>
      </c>
      <c r="K5" s="4" t="s">
        <v>91</v>
      </c>
      <c r="L5" s="4" t="s">
        <v>113</v>
      </c>
      <c r="M5" s="4" t="s">
        <v>178</v>
      </c>
    </row>
    <row r="6" spans="1:13" ht="28.5">
      <c r="A6" s="4" t="s">
        <v>179</v>
      </c>
      <c r="B6" s="4" t="s">
        <v>180</v>
      </c>
      <c r="C6" s="4" t="s">
        <v>170</v>
      </c>
      <c r="D6" s="4" t="s">
        <v>64</v>
      </c>
      <c r="E6" s="4" t="s">
        <v>64</v>
      </c>
      <c r="F6" s="4" t="s">
        <v>74</v>
      </c>
      <c r="G6" s="4" t="s">
        <v>61</v>
      </c>
      <c r="H6" s="4" t="s">
        <v>74</v>
      </c>
      <c r="I6" s="4" t="s">
        <v>74</v>
      </c>
      <c r="J6" s="4" t="s">
        <v>64</v>
      </c>
      <c r="K6" s="4" t="s">
        <v>112</v>
      </c>
      <c r="L6" s="4" t="s">
        <v>127</v>
      </c>
      <c r="M6" s="4" t="s">
        <v>181</v>
      </c>
    </row>
    <row r="7" spans="1:13" ht="28.5">
      <c r="A7" s="4" t="s">
        <v>182</v>
      </c>
      <c r="B7" s="4" t="s">
        <v>183</v>
      </c>
      <c r="C7" s="4" t="s">
        <v>184</v>
      </c>
      <c r="D7" s="4" t="s">
        <v>64</v>
      </c>
      <c r="E7" s="4" t="s">
        <v>64</v>
      </c>
      <c r="F7" s="4" t="s">
        <v>64</v>
      </c>
      <c r="G7" s="4" t="s">
        <v>61</v>
      </c>
      <c r="H7" s="4" t="s">
        <v>74</v>
      </c>
      <c r="I7" s="4" t="s">
        <v>64</v>
      </c>
      <c r="J7" s="4" t="s">
        <v>64</v>
      </c>
      <c r="K7" s="4" t="s">
        <v>115</v>
      </c>
      <c r="L7" s="4" t="s">
        <v>125</v>
      </c>
      <c r="M7" s="4" t="s">
        <v>185</v>
      </c>
    </row>
    <row r="8" spans="1:13" ht="28.5">
      <c r="A8" s="4" t="s">
        <v>186</v>
      </c>
      <c r="B8" s="4" t="s">
        <v>165</v>
      </c>
      <c r="C8" s="4" t="s">
        <v>187</v>
      </c>
      <c r="D8" s="4" t="s">
        <v>64</v>
      </c>
      <c r="E8" s="4" t="s">
        <v>64</v>
      </c>
      <c r="F8" s="4" t="s">
        <v>64</v>
      </c>
      <c r="G8" s="4" t="s">
        <v>61</v>
      </c>
      <c r="H8" s="4" t="s">
        <v>64</v>
      </c>
      <c r="I8" s="4" t="s">
        <v>64</v>
      </c>
      <c r="J8" s="4" t="s">
        <v>82</v>
      </c>
      <c r="K8" s="4" t="s">
        <v>91</v>
      </c>
      <c r="L8" s="4" t="s">
        <v>113</v>
      </c>
      <c r="M8" s="4" t="s">
        <v>188</v>
      </c>
    </row>
  </sheetData>
  <sheetProtection sheet="1" objects="1" scenarios="1" sort="0" autoFilter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1"/>
  <sheetViews>
    <sheetView workbookViewId="0"/>
  </sheetViews>
  <sheetFormatPr defaultRowHeight="14.25"/>
  <cols>
    <col min="1" max="1" width="12" style="2" customWidth="1"/>
    <col min="2" max="2" width="38" style="2" customWidth="1"/>
    <col min="3" max="3" width="22" style="2" customWidth="1"/>
    <col min="4" max="4" width="18" style="2" customWidth="1"/>
    <col min="5" max="5" width="22" style="2" customWidth="1"/>
    <col min="6" max="6" width="16" style="2" customWidth="1"/>
    <col min="7" max="7" width="14" style="2" customWidth="1"/>
    <col min="8" max="9" width="16" style="2" customWidth="1"/>
    <col min="10" max="10" width="18" style="2" customWidth="1"/>
    <col min="11" max="11" width="16" style="2" customWidth="1"/>
    <col min="12" max="12" width="18" style="2" customWidth="1"/>
    <col min="13" max="13" width="16" style="2" customWidth="1"/>
    <col min="14" max="14" width="18" style="2" customWidth="1"/>
    <col min="15" max="15" width="14" style="2" customWidth="1"/>
    <col min="16" max="16" width="16" style="2" customWidth="1"/>
    <col min="17" max="17" width="30" style="2" customWidth="1"/>
    <col min="18" max="18" width="34" style="2" customWidth="1"/>
    <col min="19" max="19" width="30" style="2" customWidth="1"/>
    <col min="20" max="20" width="34" style="2" customWidth="1"/>
    <col min="21" max="22" width="48" style="2" customWidth="1"/>
    <col min="23" max="23" width="14" style="2" customWidth="1"/>
    <col min="24" max="16384" width="9" style="2"/>
  </cols>
  <sheetData>
    <row r="1" spans="1:23" ht="30">
      <c r="A1" s="5" t="s">
        <v>189</v>
      </c>
      <c r="B1" s="5" t="s">
        <v>190</v>
      </c>
      <c r="C1" s="5" t="s">
        <v>29</v>
      </c>
      <c r="D1" s="5" t="s">
        <v>30</v>
      </c>
      <c r="E1" s="5" t="s">
        <v>42</v>
      </c>
      <c r="F1" s="5" t="s">
        <v>135</v>
      </c>
      <c r="G1" s="5" t="s">
        <v>136</v>
      </c>
      <c r="H1" s="5" t="s">
        <v>137</v>
      </c>
      <c r="I1" s="5" t="s">
        <v>138</v>
      </c>
      <c r="J1" s="5" t="s">
        <v>139</v>
      </c>
      <c r="K1" s="5" t="s">
        <v>140</v>
      </c>
      <c r="L1" s="5" t="s">
        <v>53</v>
      </c>
      <c r="M1" s="5" t="s">
        <v>141</v>
      </c>
      <c r="N1" s="5" t="s">
        <v>191</v>
      </c>
      <c r="O1" s="5" t="s">
        <v>38</v>
      </c>
      <c r="P1" s="5" t="s">
        <v>56</v>
      </c>
      <c r="Q1" s="5" t="s">
        <v>192</v>
      </c>
      <c r="R1" s="5" t="s">
        <v>193</v>
      </c>
      <c r="S1" s="5" t="s">
        <v>194</v>
      </c>
      <c r="T1" s="5" t="s">
        <v>195</v>
      </c>
      <c r="U1" s="5" t="s">
        <v>196</v>
      </c>
      <c r="V1" s="5" t="s">
        <v>197</v>
      </c>
      <c r="W1" s="5" t="s">
        <v>198</v>
      </c>
    </row>
    <row r="2" spans="1:23" ht="28.5">
      <c r="A2" s="4" t="s">
        <v>199</v>
      </c>
      <c r="B2" s="4" t="s">
        <v>200</v>
      </c>
      <c r="C2" s="4" t="s">
        <v>60</v>
      </c>
      <c r="D2" s="4" t="s">
        <v>61</v>
      </c>
      <c r="E2" s="4" t="s">
        <v>82</v>
      </c>
      <c r="F2" s="4" t="s">
        <v>74</v>
      </c>
      <c r="G2" s="4" t="s">
        <v>64</v>
      </c>
      <c r="H2" s="4" t="s">
        <v>64</v>
      </c>
      <c r="I2" s="4" t="s">
        <v>64</v>
      </c>
      <c r="J2" s="4" t="s">
        <v>64</v>
      </c>
      <c r="K2" s="4" t="s">
        <v>74</v>
      </c>
      <c r="L2" s="4" t="s">
        <v>82</v>
      </c>
      <c r="M2" s="4" t="s">
        <v>74</v>
      </c>
      <c r="N2" s="4" t="s">
        <v>74</v>
      </c>
      <c r="O2" s="4" t="s">
        <v>62</v>
      </c>
      <c r="P2" s="4" t="s">
        <v>66</v>
      </c>
      <c r="Q2" s="4" t="s">
        <v>67</v>
      </c>
      <c r="R2" s="4" t="s">
        <v>113</v>
      </c>
      <c r="S2" s="4" t="str">
        <f>IF((IF(OR($C2="",$D2="",$E2="",$F2="",$G2="",$H2="",$I2="",$J2="",$K2="",$L2="",$M2="",$N2="",$O2="",$P2=""),"INVALID_REQUIRED_INPUT",IF(OR(COUNTIF('Controlled Vocabulary'!$A$2:$A$4,$C2)=0,COUNTIF('Controlled Vocabulary'!$B$2:$B$3,$D2)=0,COUNTIF('Controlled Vocabulary'!$D$2:$D$4,$E2)=0,COUNTIF('Controlled Vocabulary'!$H$2:$H$3,$F2)=0,COUNTIF('Controlled Vocabulary'!$F$2:$F$4,$G2)=0,COUNTIF('Controlled Vocabulary'!$F$2:$F$4,$H2)=0,COUNTIF('Controlled Vocabulary'!$F$2:$F$4,$I2)=0,COUNTIF('Controlled Vocabulary'!$F$2:$F$4,$J2)=0,COUNTIF('Controlled Vocabulary'!$F$2:$F$4,$K2)=0,COUNTIF('Controlled Vocabulary'!$G$2:$G$5,$L2)=0,COUNTIF('Controlled Vocabulary'!$H$2:$H$3,$M2)=0,COUNTIF('Controlled Vocabulary'!$H$2:$H$3,$N2)=0,COUNTIF('Controlled Vocabulary'!$C$2:$C$4,$O2)=0,COUNTIF('Controlled Vocabulary'!$J$2:$J$3,$P2)=0),"UNSUPPORTED_CONTROLLED_VALUE",IF(AND($P2="Active",$O2="Inactive"),"INVALID_SCOPE_COMBINATION",IF($N2="Yes","INVALID_SCOPE_COMBINATION",IF(AND($E2="Not applicable",$K2&lt;&gt;"No"),"INVALID_SCOPE_COMBINATION",IF(AND($F2="No",$L2&lt;&gt;"Not applicable"),"INVALID_LOCATION_EVIDENCE",IF(AND($F2="Yes",$L2="Not applicable"),"INVALID_LOCATION_EVIDENCE",""))))))))&lt;&gt;"","INVALID INPUT",IF($D2="Unresolved","UNRESOLVED",IF(OR($C2="Discovery intermediary",$C2="Reference entity"),"CONTEXT / REFERENCE ONLY",IF(OR($G2="No",$H2="No"),"EXCLUDED",IF(OR($G2="Unknown",$H2="Unknown"),"UNRESOLVED",IF($I2="No","EXCLUDED",IF($I2="Unknown","UNRESOLVED",IF((IF(AND($J2="Yes",AND($E2="Resolved",$K2="Yes"),AND($F2="Yes",$L2="Yes")),"ENTERPRISE + MARKET + LOCATION",IF(AND($J2="Yes",AND($E2="Resolved",$K2="Yes")),"ENTERPRISE + MARKET",IF(AND($J2="Yes",AND($F2="Yes",$L2="Yes")),"ENTERPRISE + LOCATION",IF(AND(AND($E2="Resolved",$K2="Yes"),AND($F2="Yes",$L2="Yes")),"MARKET + LOCATION",IF($J2="Yes","ENTERPRISE",IF(AND($E2="Resolved",$K2="Yes"),"MARKET",IF(AND($F2="Yes",$L2="Yes"),"LOCATION",""))))))))&lt;&gt;"",(IF(AND($J2="Yes",AND($E2="Resolved",$K2="Yes"),AND($F2="Yes",$L2="Yes")),"ENTERPRISE + MARKET + LOCATION",IF(AND($J2="Yes",AND($E2="Resolved",$K2="Yes")),"ENTERPRISE + MARKET",IF(AND($J2="Yes",AND($F2="Yes",$L2="Yes")),"ENTERPRISE + LOCATION",IF(AND(AND($E2="Resolved",$K2="Yes"),AND($F2="Yes",$L2="Yes")),"MARKET + LOCATION",IF($J2="Yes","ENTERPRISE",IF(AND($E2="Resolved",$K2="Yes"),"MARKET",IF(AND($F2="Yes",$L2="Yes"),"LOCATION","")))))))),IF($E2="Unresolved","UNRESOLVED",IF(OR($J2="Unknown",$E2="Unresolved",AND($E2="Resolved",$K2="Unknown"),AND($F2="Yes",$L2="Unknown")),"UNRESOLVED",IF($M2="Yes","CONTEXT / REFERENCE ONLY","EXCLUDED")))))))))))</f>
        <v>ENTERPRISE</v>
      </c>
      <c r="T2" s="4" t="str">
        <f>IF((IF(OR($C2="",$D2="",$E2="",$F2="",$G2="",$H2="",$I2="",$J2="",$K2="",$L2="",$M2="",$N2="",$O2="",$P2=""),"INVALID_REQUIRED_INPUT",IF(OR(COUNTIF('Controlled Vocabulary'!$A$2:$A$4,$C2)=0,COUNTIF('Controlled Vocabulary'!$B$2:$B$3,$D2)=0,COUNTIF('Controlled Vocabulary'!$D$2:$D$4,$E2)=0,COUNTIF('Controlled Vocabulary'!$H$2:$H$3,$F2)=0,COUNTIF('Controlled Vocabulary'!$F$2:$F$4,$G2)=0,COUNTIF('Controlled Vocabulary'!$F$2:$F$4,$H2)=0,COUNTIF('Controlled Vocabulary'!$F$2:$F$4,$I2)=0,COUNTIF('Controlled Vocabulary'!$F$2:$F$4,$J2)=0,COUNTIF('Controlled Vocabulary'!$F$2:$F$4,$K2)=0,COUNTIF('Controlled Vocabulary'!$G$2:$G$5,$L2)=0,COUNTIF('Controlled Vocabulary'!$H$2:$H$3,$M2)=0,COUNTIF('Controlled Vocabulary'!$H$2:$H$3,$N2)=0,COUNTIF('Controlled Vocabulary'!$C$2:$C$4,$O2)=0,COUNTIF('Controlled Vocabulary'!$J$2:$J$3,$P2)=0),"UNSUPPORTED_CONTROLLED_VALUE",IF(AND($P2="Active",$O2="Inactive"),"INVALID_SCOPE_COMBINATION",IF($N2="Yes","INVALID_SCOPE_COMBINATION",IF(AND($E2="Not applicable",$K2&lt;&gt;"No"),"INVALID_SCOPE_COMBINATION",IF(AND($F2="No",$L2&lt;&gt;"Not applicable"),"INVALID_LOCATION_EVIDENCE",IF(AND($F2="Yes",$L2="Not applicable"),"INVALID_LOCATION_EVIDENCE",""))))))))&lt;&gt;"",(IF(OR($C2="",$D2="",$E2="",$F2="",$G2="",$H2="",$I2="",$J2="",$K2="",$L2="",$M2="",$N2="",$O2="",$P2=""),"INVALID_REQUIRED_INPUT",IF(OR(COUNTIF('Controlled Vocabulary'!$A$2:$A$4,$C2)=0,COUNTIF('Controlled Vocabulary'!$B$2:$B$3,$D2)=0,COUNTIF('Controlled Vocabulary'!$D$2:$D$4,$E2)=0,COUNTIF('Controlled Vocabulary'!$H$2:$H$3,$F2)=0,COUNTIF('Controlled Vocabulary'!$F$2:$F$4,$G2)=0,COUNTIF('Controlled Vocabulary'!$F$2:$F$4,$H2)=0,COUNTIF('Controlled Vocabulary'!$F$2:$F$4,$I2)=0,COUNTIF('Controlled Vocabulary'!$F$2:$F$4,$J2)=0,COUNTIF('Controlled Vocabulary'!$F$2:$F$4,$K2)=0,COUNTIF('Controlled Vocabulary'!$G$2:$G$5,$L2)=0,COUNTIF('Controlled Vocabulary'!$H$2:$H$3,$M2)=0,COUNTIF('Controlled Vocabulary'!$H$2:$H$3,$N2)=0,COUNTIF('Controlled Vocabulary'!$C$2:$C$4,$O2)=0,COUNTIF('Controlled Vocabulary'!$J$2:$J$3,$P2)=0),"UNSUPPORTED_CONTROLLED_VALUE",IF(AND($P2="Active",$O2="Inactive"),"INVALID_SCOPE_COMBINATION",IF($N2="Yes","INVALID_SCOPE_COMBINATION",IF(AND($E2="Not applicable",$K2&lt;&gt;"No"),"INVALID_SCOPE_COMBINATION",IF(AND($F2="No",$L2&lt;&gt;"Not applicable"),"INVALID_LOCATION_EVIDENCE",IF(AND($F2="Yes",$L2="Not applicable"),"INVALID_LOCATION_EVIDENCE","")))))))),IF($D2="Unresolved","IDENTITY_BOUNDARY_UNRESOLVED",IF(OR($C2="Discovery intermediary",$C2="Reference entity"),"NON_COMMERCIAL_CONTEXT",IF(OR($G2="No",$H2="No"),"NO_COMMERCIAL_SUBSTITUTION",IF(OR($G2="Unknown",$H2="Unknown"),"SUBSTITUTION_EVIDENCE_MISSING",IF($I2="No","SERVICEABILITY_MISMATCH",IF($I2="Unknown","SERVICEABILITY_EVIDENCE_MISSING",IF(AND((IF(AND($J2="Yes",AND($E2="Resolved",$K2="Yes"),AND($F2="Yes",$L2="Yes")),"ENTERPRISE + MARKET + LOCATION",IF(AND($J2="Yes",AND($E2="Resolved",$K2="Yes")),"ENTERPRISE + MARKET",IF(AND($J2="Yes",AND($F2="Yes",$L2="Yes")),"ENTERPRISE + LOCATION",IF(AND(AND($E2="Resolved",$K2="Yes"),AND($F2="Yes",$L2="Yes")),"MARKET + LOCATION",IF($J2="Yes","ENTERPRISE",IF(AND($E2="Resolved",$K2="Yes"),"MARKET",IF(AND($F2="Yes",$L2="Yes"),"LOCATION",""))))))))&lt;&gt;"",OR($J2="Unknown",$E2="Unresolved",AND($E2="Resolved",$K2="Unknown"),AND($F2="Yes",$L2="Unknown"))),"CONFIRMED_LAYER_WITH_OPEN_EVIDENCE",IF((IF(AND($J2="Yes",AND($E2="Resolved",$K2="Yes"),AND($F2="Yes",$L2="Yes")),"ENTERPRISE + MARKET + LOCATION",IF(AND($J2="Yes",AND($E2="Resolved",$K2="Yes")),"ENTERPRISE + MARKET",IF(AND($J2="Yes",AND($F2="Yes",$L2="Yes")),"ENTERPRISE + LOCATION",IF(AND(AND($E2="Resolved",$K2="Yes"),AND($F2="Yes",$L2="Yes")),"MARKET + LOCATION",IF($J2="Yes","ENTERPRISE",IF(AND($E2="Resolved",$K2="Yes"),"MARKET",IF(AND($F2="Yes",$L2="Yes"),"LOCATION",""))))))))&lt;&gt;"","CONFIRMED_LAYER_ASSIGNMENT",IF($E2="Unresolved","MARKET_BOUNDARY_UNRESOLVED",IF(OR($J2="Unknown",$E2="Unresolved",AND($E2="Resolved",$K2="Unknown"),AND($F2="Yes",$L2="Unknown")),"LAYER_EVIDENCE_MISSING",IF($M2="Yes","NO_LAYER_RELEVANCE_CONTEXT","NO_LAYER_RELEVANCE"))))))))))))</f>
        <v>CONFIRMED_LAYER_ASSIGNMENT</v>
      </c>
      <c r="U2" s="4" t="s">
        <v>114</v>
      </c>
      <c r="V2" s="4" t="str">
        <f>IFERROR(VLOOKUP($T2,'Controlled Vocabulary'!$M$2:$N$18,2,FALSE),"Review the record.")</f>
        <v>Keep the assignment and preserve evidence/review metadata.</v>
      </c>
      <c r="W2" s="4" t="str">
        <f>IF(AND($Q2=$S2,$R2=$T2,$U2=$V2),"PASS","FAIL")</f>
        <v>PASS</v>
      </c>
    </row>
    <row r="3" spans="1:23" ht="28.5">
      <c r="A3" s="4" t="s">
        <v>201</v>
      </c>
      <c r="B3" s="4" t="s">
        <v>202</v>
      </c>
      <c r="C3" s="4" t="s">
        <v>60</v>
      </c>
      <c r="D3" s="4" t="s">
        <v>61</v>
      </c>
      <c r="E3" s="4" t="s">
        <v>61</v>
      </c>
      <c r="F3" s="4" t="s">
        <v>74</v>
      </c>
      <c r="G3" s="4" t="s">
        <v>64</v>
      </c>
      <c r="H3" s="4" t="s">
        <v>64</v>
      </c>
      <c r="I3" s="4" t="s">
        <v>64</v>
      </c>
      <c r="J3" s="4" t="s">
        <v>74</v>
      </c>
      <c r="K3" s="4" t="s">
        <v>64</v>
      </c>
      <c r="L3" s="4" t="s">
        <v>82</v>
      </c>
      <c r="M3" s="4" t="s">
        <v>74</v>
      </c>
      <c r="N3" s="4" t="s">
        <v>74</v>
      </c>
      <c r="O3" s="4" t="s">
        <v>62</v>
      </c>
      <c r="P3" s="4" t="s">
        <v>66</v>
      </c>
      <c r="Q3" s="4" t="s">
        <v>77</v>
      </c>
      <c r="R3" s="4" t="s">
        <v>113</v>
      </c>
      <c r="S3" s="4" t="str">
        <f>IF((IF(OR($C3="",$D3="",$E3="",$F3="",$G3="",$H3="",$I3="",$J3="",$K3="",$L3="",$M3="",$N3="",$O3="",$P3=""),"INVALID_REQUIRED_INPUT",IF(OR(COUNTIF('Controlled Vocabulary'!$A$2:$A$4,$C3)=0,COUNTIF('Controlled Vocabulary'!$B$2:$B$3,$D3)=0,COUNTIF('Controlled Vocabulary'!$D$2:$D$4,$E3)=0,COUNTIF('Controlled Vocabulary'!$H$2:$H$3,$F3)=0,COUNTIF('Controlled Vocabulary'!$F$2:$F$4,$G3)=0,COUNTIF('Controlled Vocabulary'!$F$2:$F$4,$H3)=0,COUNTIF('Controlled Vocabulary'!$F$2:$F$4,$I3)=0,COUNTIF('Controlled Vocabulary'!$F$2:$F$4,$J3)=0,COUNTIF('Controlled Vocabulary'!$F$2:$F$4,$K3)=0,COUNTIF('Controlled Vocabulary'!$G$2:$G$5,$L3)=0,COUNTIF('Controlled Vocabulary'!$H$2:$H$3,$M3)=0,COUNTIF('Controlled Vocabulary'!$H$2:$H$3,$N3)=0,COUNTIF('Controlled Vocabulary'!$C$2:$C$4,$O3)=0,COUNTIF('Controlled Vocabulary'!$J$2:$J$3,$P3)=0),"UNSUPPORTED_CONTROLLED_VALUE",IF(AND($P3="Active",$O3="Inactive"),"INVALID_SCOPE_COMBINATION",IF($N3="Yes","INVALID_SCOPE_COMBINATION",IF(AND($E3="Not applicable",$K3&lt;&gt;"No"),"INVALID_SCOPE_COMBINATION",IF(AND($F3="No",$L3&lt;&gt;"Not applicable"),"INVALID_LOCATION_EVIDENCE",IF(AND($F3="Yes",$L3="Not applicable"),"INVALID_LOCATION_EVIDENCE",""))))))))&lt;&gt;"","INVALID INPUT",IF($D3="Unresolved","UNRESOLVED",IF(OR($C3="Discovery intermediary",$C3="Reference entity"),"CONTEXT / REFERENCE ONLY",IF(OR($G3="No",$H3="No"),"EXCLUDED",IF(OR($G3="Unknown",$H3="Unknown"),"UNRESOLVED",IF($I3="No","EXCLUDED",IF($I3="Unknown","UNRESOLVED",IF((IF(AND($J3="Yes",AND($E3="Resolved",$K3="Yes"),AND($F3="Yes",$L3="Yes")),"ENTERPRISE + MARKET + LOCATION",IF(AND($J3="Yes",AND($E3="Resolved",$K3="Yes")),"ENTERPRISE + MARKET",IF(AND($J3="Yes",AND($F3="Yes",$L3="Yes")),"ENTERPRISE + LOCATION",IF(AND(AND($E3="Resolved",$K3="Yes"),AND($F3="Yes",$L3="Yes")),"MARKET + LOCATION",IF($J3="Yes","ENTERPRISE",IF(AND($E3="Resolved",$K3="Yes"),"MARKET",IF(AND($F3="Yes",$L3="Yes"),"LOCATION",""))))))))&lt;&gt;"",(IF(AND($J3="Yes",AND($E3="Resolved",$K3="Yes"),AND($F3="Yes",$L3="Yes")),"ENTERPRISE + MARKET + LOCATION",IF(AND($J3="Yes",AND($E3="Resolved",$K3="Yes")),"ENTERPRISE + MARKET",IF(AND($J3="Yes",AND($F3="Yes",$L3="Yes")),"ENTERPRISE + LOCATION",IF(AND(AND($E3="Resolved",$K3="Yes"),AND($F3="Yes",$L3="Yes")),"MARKET + LOCATION",IF($J3="Yes","ENTERPRISE",IF(AND($E3="Resolved",$K3="Yes"),"MARKET",IF(AND($F3="Yes",$L3="Yes"),"LOCATION","")))))))),IF($E3="Unresolved","UNRESOLVED",IF(OR($J3="Unknown",$E3="Unresolved",AND($E3="Resolved",$K3="Unknown"),AND($F3="Yes",$L3="Unknown")),"UNRESOLVED",IF($M3="Yes","CONTEXT / REFERENCE ONLY","EXCLUDED")))))))))))</f>
        <v>MARKET</v>
      </c>
      <c r="T3" s="4" t="str">
        <f>IF((IF(OR($C3="",$D3="",$E3="",$F3="",$G3="",$H3="",$I3="",$J3="",$K3="",$L3="",$M3="",$N3="",$O3="",$P3=""),"INVALID_REQUIRED_INPUT",IF(OR(COUNTIF('Controlled Vocabulary'!$A$2:$A$4,$C3)=0,COUNTIF('Controlled Vocabulary'!$B$2:$B$3,$D3)=0,COUNTIF('Controlled Vocabulary'!$D$2:$D$4,$E3)=0,COUNTIF('Controlled Vocabulary'!$H$2:$H$3,$F3)=0,COUNTIF('Controlled Vocabulary'!$F$2:$F$4,$G3)=0,COUNTIF('Controlled Vocabulary'!$F$2:$F$4,$H3)=0,COUNTIF('Controlled Vocabulary'!$F$2:$F$4,$I3)=0,COUNTIF('Controlled Vocabulary'!$F$2:$F$4,$J3)=0,COUNTIF('Controlled Vocabulary'!$F$2:$F$4,$K3)=0,COUNTIF('Controlled Vocabulary'!$G$2:$G$5,$L3)=0,COUNTIF('Controlled Vocabulary'!$H$2:$H$3,$M3)=0,COUNTIF('Controlled Vocabulary'!$H$2:$H$3,$N3)=0,COUNTIF('Controlled Vocabulary'!$C$2:$C$4,$O3)=0,COUNTIF('Controlled Vocabulary'!$J$2:$J$3,$P3)=0),"UNSUPPORTED_CONTROLLED_VALUE",IF(AND($P3="Active",$O3="Inactive"),"INVALID_SCOPE_COMBINATION",IF($N3="Yes","INVALID_SCOPE_COMBINATION",IF(AND($E3="Not applicable",$K3&lt;&gt;"No"),"INVALID_SCOPE_COMBINATION",IF(AND($F3="No",$L3&lt;&gt;"Not applicable"),"INVALID_LOCATION_EVIDENCE",IF(AND($F3="Yes",$L3="Not applicable"),"INVALID_LOCATION_EVIDENCE",""))))))))&lt;&gt;"",(IF(OR($C3="",$D3="",$E3="",$F3="",$G3="",$H3="",$I3="",$J3="",$K3="",$L3="",$M3="",$N3="",$O3="",$P3=""),"INVALID_REQUIRED_INPUT",IF(OR(COUNTIF('Controlled Vocabulary'!$A$2:$A$4,$C3)=0,COUNTIF('Controlled Vocabulary'!$B$2:$B$3,$D3)=0,COUNTIF('Controlled Vocabulary'!$D$2:$D$4,$E3)=0,COUNTIF('Controlled Vocabulary'!$H$2:$H$3,$F3)=0,COUNTIF('Controlled Vocabulary'!$F$2:$F$4,$G3)=0,COUNTIF('Controlled Vocabulary'!$F$2:$F$4,$H3)=0,COUNTIF('Controlled Vocabulary'!$F$2:$F$4,$I3)=0,COUNTIF('Controlled Vocabulary'!$F$2:$F$4,$J3)=0,COUNTIF('Controlled Vocabulary'!$F$2:$F$4,$K3)=0,COUNTIF('Controlled Vocabulary'!$G$2:$G$5,$L3)=0,COUNTIF('Controlled Vocabulary'!$H$2:$H$3,$M3)=0,COUNTIF('Controlled Vocabulary'!$H$2:$H$3,$N3)=0,COUNTIF('Controlled Vocabulary'!$C$2:$C$4,$O3)=0,COUNTIF('Controlled Vocabulary'!$J$2:$J$3,$P3)=0),"UNSUPPORTED_CONTROLLED_VALUE",IF(AND($P3="Active",$O3="Inactive"),"INVALID_SCOPE_COMBINATION",IF($N3="Yes","INVALID_SCOPE_COMBINATION",IF(AND($E3="Not applicable",$K3&lt;&gt;"No"),"INVALID_SCOPE_COMBINATION",IF(AND($F3="No",$L3&lt;&gt;"Not applicable"),"INVALID_LOCATION_EVIDENCE",IF(AND($F3="Yes",$L3="Not applicable"),"INVALID_LOCATION_EVIDENCE","")))))))),IF($D3="Unresolved","IDENTITY_BOUNDARY_UNRESOLVED",IF(OR($C3="Discovery intermediary",$C3="Reference entity"),"NON_COMMERCIAL_CONTEXT",IF(OR($G3="No",$H3="No"),"NO_COMMERCIAL_SUBSTITUTION",IF(OR($G3="Unknown",$H3="Unknown"),"SUBSTITUTION_EVIDENCE_MISSING",IF($I3="No","SERVICEABILITY_MISMATCH",IF($I3="Unknown","SERVICEABILITY_EVIDENCE_MISSING",IF(AND((IF(AND($J3="Yes",AND($E3="Resolved",$K3="Yes"),AND($F3="Yes",$L3="Yes")),"ENTERPRISE + MARKET + LOCATION",IF(AND($J3="Yes",AND($E3="Resolved",$K3="Yes")),"ENTERPRISE + MARKET",IF(AND($J3="Yes",AND($F3="Yes",$L3="Yes")),"ENTERPRISE + LOCATION",IF(AND(AND($E3="Resolved",$K3="Yes"),AND($F3="Yes",$L3="Yes")),"MARKET + LOCATION",IF($J3="Yes","ENTERPRISE",IF(AND($E3="Resolved",$K3="Yes"),"MARKET",IF(AND($F3="Yes",$L3="Yes"),"LOCATION",""))))))))&lt;&gt;"",OR($J3="Unknown",$E3="Unresolved",AND($E3="Resolved",$K3="Unknown"),AND($F3="Yes",$L3="Unknown"))),"CONFIRMED_LAYER_WITH_OPEN_EVIDENCE",IF((IF(AND($J3="Yes",AND($E3="Resolved",$K3="Yes"),AND($F3="Yes",$L3="Yes")),"ENTERPRISE + MARKET + LOCATION",IF(AND($J3="Yes",AND($E3="Resolved",$K3="Yes")),"ENTERPRISE + MARKET",IF(AND($J3="Yes",AND($F3="Yes",$L3="Yes")),"ENTERPRISE + LOCATION",IF(AND(AND($E3="Resolved",$K3="Yes"),AND($F3="Yes",$L3="Yes")),"MARKET + LOCATION",IF($J3="Yes","ENTERPRISE",IF(AND($E3="Resolved",$K3="Yes"),"MARKET",IF(AND($F3="Yes",$L3="Yes"),"LOCATION",""))))))))&lt;&gt;"","CONFIRMED_LAYER_ASSIGNMENT",IF($E3="Unresolved","MARKET_BOUNDARY_UNRESOLVED",IF(OR($J3="Unknown",$E3="Unresolved",AND($E3="Resolved",$K3="Unknown"),AND($F3="Yes",$L3="Unknown")),"LAYER_EVIDENCE_MISSING",IF($M3="Yes","NO_LAYER_RELEVANCE_CONTEXT","NO_LAYER_RELEVANCE"))))))))))))</f>
        <v>CONFIRMED_LAYER_ASSIGNMENT</v>
      </c>
      <c r="U3" s="4" t="s">
        <v>114</v>
      </c>
      <c r="V3" s="4" t="str">
        <f>IFERROR(VLOOKUP($T3,'Controlled Vocabulary'!$M$2:$N$18,2,FALSE),"Review the record.")</f>
        <v>Keep the assignment and preserve evidence/review metadata.</v>
      </c>
      <c r="W3" s="4" t="str">
        <f>IF(AND($Q3=$S3,$R3=$T3,$U3=$V3),"PASS","FAIL")</f>
        <v>PASS</v>
      </c>
    </row>
    <row r="4" spans="1:23" ht="28.5">
      <c r="A4" s="4" t="s">
        <v>203</v>
      </c>
      <c r="B4" s="4" t="s">
        <v>204</v>
      </c>
      <c r="C4" s="4" t="s">
        <v>60</v>
      </c>
      <c r="D4" s="4" t="s">
        <v>61</v>
      </c>
      <c r="E4" s="4" t="s">
        <v>82</v>
      </c>
      <c r="F4" s="4" t="s">
        <v>64</v>
      </c>
      <c r="G4" s="4" t="s">
        <v>64</v>
      </c>
      <c r="H4" s="4" t="s">
        <v>64</v>
      </c>
      <c r="I4" s="4" t="s">
        <v>64</v>
      </c>
      <c r="J4" s="4" t="s">
        <v>74</v>
      </c>
      <c r="K4" s="4" t="s">
        <v>74</v>
      </c>
      <c r="L4" s="4" t="s">
        <v>64</v>
      </c>
      <c r="M4" s="4" t="s">
        <v>74</v>
      </c>
      <c r="N4" s="4" t="s">
        <v>74</v>
      </c>
      <c r="O4" s="4" t="s">
        <v>62</v>
      </c>
      <c r="P4" s="4" t="s">
        <v>66</v>
      </c>
      <c r="Q4" s="4" t="s">
        <v>86</v>
      </c>
      <c r="R4" s="4" t="s">
        <v>113</v>
      </c>
      <c r="S4" s="4" t="str">
        <f>IF((IF(OR($C4="",$D4="",$E4="",$F4="",$G4="",$H4="",$I4="",$J4="",$K4="",$L4="",$M4="",$N4="",$O4="",$P4=""),"INVALID_REQUIRED_INPUT",IF(OR(COUNTIF('Controlled Vocabulary'!$A$2:$A$4,$C4)=0,COUNTIF('Controlled Vocabulary'!$B$2:$B$3,$D4)=0,COUNTIF('Controlled Vocabulary'!$D$2:$D$4,$E4)=0,COUNTIF('Controlled Vocabulary'!$H$2:$H$3,$F4)=0,COUNTIF('Controlled Vocabulary'!$F$2:$F$4,$G4)=0,COUNTIF('Controlled Vocabulary'!$F$2:$F$4,$H4)=0,COUNTIF('Controlled Vocabulary'!$F$2:$F$4,$I4)=0,COUNTIF('Controlled Vocabulary'!$F$2:$F$4,$J4)=0,COUNTIF('Controlled Vocabulary'!$F$2:$F$4,$K4)=0,COUNTIF('Controlled Vocabulary'!$G$2:$G$5,$L4)=0,COUNTIF('Controlled Vocabulary'!$H$2:$H$3,$M4)=0,COUNTIF('Controlled Vocabulary'!$H$2:$H$3,$N4)=0,COUNTIF('Controlled Vocabulary'!$C$2:$C$4,$O4)=0,COUNTIF('Controlled Vocabulary'!$J$2:$J$3,$P4)=0),"UNSUPPORTED_CONTROLLED_VALUE",IF(AND($P4="Active",$O4="Inactive"),"INVALID_SCOPE_COMBINATION",IF($N4="Yes","INVALID_SCOPE_COMBINATION",IF(AND($E4="Not applicable",$K4&lt;&gt;"No"),"INVALID_SCOPE_COMBINATION",IF(AND($F4="No",$L4&lt;&gt;"Not applicable"),"INVALID_LOCATION_EVIDENCE",IF(AND($F4="Yes",$L4="Not applicable"),"INVALID_LOCATION_EVIDENCE",""))))))))&lt;&gt;"","INVALID INPUT",IF($D4="Unresolved","UNRESOLVED",IF(OR($C4="Discovery intermediary",$C4="Reference entity"),"CONTEXT / REFERENCE ONLY",IF(OR($G4="No",$H4="No"),"EXCLUDED",IF(OR($G4="Unknown",$H4="Unknown"),"UNRESOLVED",IF($I4="No","EXCLUDED",IF($I4="Unknown","UNRESOLVED",IF((IF(AND($J4="Yes",AND($E4="Resolved",$K4="Yes"),AND($F4="Yes",$L4="Yes")),"ENTERPRISE + MARKET + LOCATION",IF(AND($J4="Yes",AND($E4="Resolved",$K4="Yes")),"ENTERPRISE + MARKET",IF(AND($J4="Yes",AND($F4="Yes",$L4="Yes")),"ENTERPRISE + LOCATION",IF(AND(AND($E4="Resolved",$K4="Yes"),AND($F4="Yes",$L4="Yes")),"MARKET + LOCATION",IF($J4="Yes","ENTERPRISE",IF(AND($E4="Resolved",$K4="Yes"),"MARKET",IF(AND($F4="Yes",$L4="Yes"),"LOCATION",""))))))))&lt;&gt;"",(IF(AND($J4="Yes",AND($E4="Resolved",$K4="Yes"),AND($F4="Yes",$L4="Yes")),"ENTERPRISE + MARKET + LOCATION",IF(AND($J4="Yes",AND($E4="Resolved",$K4="Yes")),"ENTERPRISE + MARKET",IF(AND($J4="Yes",AND($F4="Yes",$L4="Yes")),"ENTERPRISE + LOCATION",IF(AND(AND($E4="Resolved",$K4="Yes"),AND($F4="Yes",$L4="Yes")),"MARKET + LOCATION",IF($J4="Yes","ENTERPRISE",IF(AND($E4="Resolved",$K4="Yes"),"MARKET",IF(AND($F4="Yes",$L4="Yes"),"LOCATION","")))))))),IF($E4="Unresolved","UNRESOLVED",IF(OR($J4="Unknown",$E4="Unresolved",AND($E4="Resolved",$K4="Unknown"),AND($F4="Yes",$L4="Unknown")),"UNRESOLVED",IF($M4="Yes","CONTEXT / REFERENCE ONLY","EXCLUDED")))))))))))</f>
        <v>LOCATION</v>
      </c>
      <c r="T4" s="4" t="str">
        <f>IF((IF(OR($C4="",$D4="",$E4="",$F4="",$G4="",$H4="",$I4="",$J4="",$K4="",$L4="",$M4="",$N4="",$O4="",$P4=""),"INVALID_REQUIRED_INPUT",IF(OR(COUNTIF('Controlled Vocabulary'!$A$2:$A$4,$C4)=0,COUNTIF('Controlled Vocabulary'!$B$2:$B$3,$D4)=0,COUNTIF('Controlled Vocabulary'!$D$2:$D$4,$E4)=0,COUNTIF('Controlled Vocabulary'!$H$2:$H$3,$F4)=0,COUNTIF('Controlled Vocabulary'!$F$2:$F$4,$G4)=0,COUNTIF('Controlled Vocabulary'!$F$2:$F$4,$H4)=0,COUNTIF('Controlled Vocabulary'!$F$2:$F$4,$I4)=0,COUNTIF('Controlled Vocabulary'!$F$2:$F$4,$J4)=0,COUNTIF('Controlled Vocabulary'!$F$2:$F$4,$K4)=0,COUNTIF('Controlled Vocabulary'!$G$2:$G$5,$L4)=0,COUNTIF('Controlled Vocabulary'!$H$2:$H$3,$M4)=0,COUNTIF('Controlled Vocabulary'!$H$2:$H$3,$N4)=0,COUNTIF('Controlled Vocabulary'!$C$2:$C$4,$O4)=0,COUNTIF('Controlled Vocabulary'!$J$2:$J$3,$P4)=0),"UNSUPPORTED_CONTROLLED_VALUE",IF(AND($P4="Active",$O4="Inactive"),"INVALID_SCOPE_COMBINATION",IF($N4="Yes","INVALID_SCOPE_COMBINATION",IF(AND($E4="Not applicable",$K4&lt;&gt;"No"),"INVALID_SCOPE_COMBINATION",IF(AND($F4="No",$L4&lt;&gt;"Not applicable"),"INVALID_LOCATION_EVIDENCE",IF(AND($F4="Yes",$L4="Not applicable"),"INVALID_LOCATION_EVIDENCE",""))))))))&lt;&gt;"",(IF(OR($C4="",$D4="",$E4="",$F4="",$G4="",$H4="",$I4="",$J4="",$K4="",$L4="",$M4="",$N4="",$O4="",$P4=""),"INVALID_REQUIRED_INPUT",IF(OR(COUNTIF('Controlled Vocabulary'!$A$2:$A$4,$C4)=0,COUNTIF('Controlled Vocabulary'!$B$2:$B$3,$D4)=0,COUNTIF('Controlled Vocabulary'!$D$2:$D$4,$E4)=0,COUNTIF('Controlled Vocabulary'!$H$2:$H$3,$F4)=0,COUNTIF('Controlled Vocabulary'!$F$2:$F$4,$G4)=0,COUNTIF('Controlled Vocabulary'!$F$2:$F$4,$H4)=0,COUNTIF('Controlled Vocabulary'!$F$2:$F$4,$I4)=0,COUNTIF('Controlled Vocabulary'!$F$2:$F$4,$J4)=0,COUNTIF('Controlled Vocabulary'!$F$2:$F$4,$K4)=0,COUNTIF('Controlled Vocabulary'!$G$2:$G$5,$L4)=0,COUNTIF('Controlled Vocabulary'!$H$2:$H$3,$M4)=0,COUNTIF('Controlled Vocabulary'!$H$2:$H$3,$N4)=0,COUNTIF('Controlled Vocabulary'!$C$2:$C$4,$O4)=0,COUNTIF('Controlled Vocabulary'!$J$2:$J$3,$P4)=0),"UNSUPPORTED_CONTROLLED_VALUE",IF(AND($P4="Active",$O4="Inactive"),"INVALID_SCOPE_COMBINATION",IF($N4="Yes","INVALID_SCOPE_COMBINATION",IF(AND($E4="Not applicable",$K4&lt;&gt;"No"),"INVALID_SCOPE_COMBINATION",IF(AND($F4="No",$L4&lt;&gt;"Not applicable"),"INVALID_LOCATION_EVIDENCE",IF(AND($F4="Yes",$L4="Not applicable"),"INVALID_LOCATION_EVIDENCE","")))))))),IF($D4="Unresolved","IDENTITY_BOUNDARY_UNRESOLVED",IF(OR($C4="Discovery intermediary",$C4="Reference entity"),"NON_COMMERCIAL_CONTEXT",IF(OR($G4="No",$H4="No"),"NO_COMMERCIAL_SUBSTITUTION",IF(OR($G4="Unknown",$H4="Unknown"),"SUBSTITUTION_EVIDENCE_MISSING",IF($I4="No","SERVICEABILITY_MISMATCH",IF($I4="Unknown","SERVICEABILITY_EVIDENCE_MISSING",IF(AND((IF(AND($J4="Yes",AND($E4="Resolved",$K4="Yes"),AND($F4="Yes",$L4="Yes")),"ENTERPRISE + MARKET + LOCATION",IF(AND($J4="Yes",AND($E4="Resolved",$K4="Yes")),"ENTERPRISE + MARKET",IF(AND($J4="Yes",AND($F4="Yes",$L4="Yes")),"ENTERPRISE + LOCATION",IF(AND(AND($E4="Resolved",$K4="Yes"),AND($F4="Yes",$L4="Yes")),"MARKET + LOCATION",IF($J4="Yes","ENTERPRISE",IF(AND($E4="Resolved",$K4="Yes"),"MARKET",IF(AND($F4="Yes",$L4="Yes"),"LOCATION",""))))))))&lt;&gt;"",OR($J4="Unknown",$E4="Unresolved",AND($E4="Resolved",$K4="Unknown"),AND($F4="Yes",$L4="Unknown"))),"CONFIRMED_LAYER_WITH_OPEN_EVIDENCE",IF((IF(AND($J4="Yes",AND($E4="Resolved",$K4="Yes"),AND($F4="Yes",$L4="Yes")),"ENTERPRISE + MARKET + LOCATION",IF(AND($J4="Yes",AND($E4="Resolved",$K4="Yes")),"ENTERPRISE + MARKET",IF(AND($J4="Yes",AND($F4="Yes",$L4="Yes")),"ENTERPRISE + LOCATION",IF(AND(AND($E4="Resolved",$K4="Yes"),AND($F4="Yes",$L4="Yes")),"MARKET + LOCATION",IF($J4="Yes","ENTERPRISE",IF(AND($E4="Resolved",$K4="Yes"),"MARKET",IF(AND($F4="Yes",$L4="Yes"),"LOCATION",""))))))))&lt;&gt;"","CONFIRMED_LAYER_ASSIGNMENT",IF($E4="Unresolved","MARKET_BOUNDARY_UNRESOLVED",IF(OR($J4="Unknown",$E4="Unresolved",AND($E4="Resolved",$K4="Unknown"),AND($F4="Yes",$L4="Unknown")),"LAYER_EVIDENCE_MISSING",IF($M4="Yes","NO_LAYER_RELEVANCE_CONTEXT","NO_LAYER_RELEVANCE"))))))))))))</f>
        <v>CONFIRMED_LAYER_ASSIGNMENT</v>
      </c>
      <c r="U4" s="4" t="s">
        <v>114</v>
      </c>
      <c r="V4" s="4" t="str">
        <f>IFERROR(VLOOKUP($T4,'Controlled Vocabulary'!$M$2:$N$18,2,FALSE),"Review the record.")</f>
        <v>Keep the assignment and preserve evidence/review metadata.</v>
      </c>
      <c r="W4" s="4" t="str">
        <f>IF(AND($Q4=$S4,$R4=$T4,$U4=$V4),"PASS","FAIL")</f>
        <v>PASS</v>
      </c>
    </row>
    <row r="5" spans="1:23" ht="28.5">
      <c r="A5" s="4" t="s">
        <v>205</v>
      </c>
      <c r="B5" s="4" t="s">
        <v>206</v>
      </c>
      <c r="C5" s="4" t="s">
        <v>60</v>
      </c>
      <c r="D5" s="4" t="s">
        <v>61</v>
      </c>
      <c r="E5" s="4" t="s">
        <v>61</v>
      </c>
      <c r="F5" s="4" t="s">
        <v>74</v>
      </c>
      <c r="G5" s="4" t="s">
        <v>64</v>
      </c>
      <c r="H5" s="4" t="s">
        <v>64</v>
      </c>
      <c r="I5" s="4" t="s">
        <v>64</v>
      </c>
      <c r="J5" s="4" t="s">
        <v>64</v>
      </c>
      <c r="K5" s="4" t="s">
        <v>64</v>
      </c>
      <c r="L5" s="4" t="s">
        <v>82</v>
      </c>
      <c r="M5" s="4" t="s">
        <v>74</v>
      </c>
      <c r="N5" s="4" t="s">
        <v>74</v>
      </c>
      <c r="O5" s="4" t="s">
        <v>62</v>
      </c>
      <c r="P5" s="4" t="s">
        <v>66</v>
      </c>
      <c r="Q5" s="4" t="s">
        <v>91</v>
      </c>
      <c r="R5" s="4" t="s">
        <v>113</v>
      </c>
      <c r="S5" s="4" t="str">
        <f>IF((IF(OR($C5="",$D5="",$E5="",$F5="",$G5="",$H5="",$I5="",$J5="",$K5="",$L5="",$M5="",$N5="",$O5="",$P5=""),"INVALID_REQUIRED_INPUT",IF(OR(COUNTIF('Controlled Vocabulary'!$A$2:$A$4,$C5)=0,COUNTIF('Controlled Vocabulary'!$B$2:$B$3,$D5)=0,COUNTIF('Controlled Vocabulary'!$D$2:$D$4,$E5)=0,COUNTIF('Controlled Vocabulary'!$H$2:$H$3,$F5)=0,COUNTIF('Controlled Vocabulary'!$F$2:$F$4,$G5)=0,COUNTIF('Controlled Vocabulary'!$F$2:$F$4,$H5)=0,COUNTIF('Controlled Vocabulary'!$F$2:$F$4,$I5)=0,COUNTIF('Controlled Vocabulary'!$F$2:$F$4,$J5)=0,COUNTIF('Controlled Vocabulary'!$F$2:$F$4,$K5)=0,COUNTIF('Controlled Vocabulary'!$G$2:$G$5,$L5)=0,COUNTIF('Controlled Vocabulary'!$H$2:$H$3,$M5)=0,COUNTIF('Controlled Vocabulary'!$H$2:$H$3,$N5)=0,COUNTIF('Controlled Vocabulary'!$C$2:$C$4,$O5)=0,COUNTIF('Controlled Vocabulary'!$J$2:$J$3,$P5)=0),"UNSUPPORTED_CONTROLLED_VALUE",IF(AND($P5="Active",$O5="Inactive"),"INVALID_SCOPE_COMBINATION",IF($N5="Yes","INVALID_SCOPE_COMBINATION",IF(AND($E5="Not applicable",$K5&lt;&gt;"No"),"INVALID_SCOPE_COMBINATION",IF(AND($F5="No",$L5&lt;&gt;"Not applicable"),"INVALID_LOCATION_EVIDENCE",IF(AND($F5="Yes",$L5="Not applicable"),"INVALID_LOCATION_EVIDENCE",""))))))))&lt;&gt;"","INVALID INPUT",IF($D5="Unresolved","UNRESOLVED",IF(OR($C5="Discovery intermediary",$C5="Reference entity"),"CONTEXT / REFERENCE ONLY",IF(OR($G5="No",$H5="No"),"EXCLUDED",IF(OR($G5="Unknown",$H5="Unknown"),"UNRESOLVED",IF($I5="No","EXCLUDED",IF($I5="Unknown","UNRESOLVED",IF((IF(AND($J5="Yes",AND($E5="Resolved",$K5="Yes"),AND($F5="Yes",$L5="Yes")),"ENTERPRISE + MARKET + LOCATION",IF(AND($J5="Yes",AND($E5="Resolved",$K5="Yes")),"ENTERPRISE + MARKET",IF(AND($J5="Yes",AND($F5="Yes",$L5="Yes")),"ENTERPRISE + LOCATION",IF(AND(AND($E5="Resolved",$K5="Yes"),AND($F5="Yes",$L5="Yes")),"MARKET + LOCATION",IF($J5="Yes","ENTERPRISE",IF(AND($E5="Resolved",$K5="Yes"),"MARKET",IF(AND($F5="Yes",$L5="Yes"),"LOCATION",""))))))))&lt;&gt;"",(IF(AND($J5="Yes",AND($E5="Resolved",$K5="Yes"),AND($F5="Yes",$L5="Yes")),"ENTERPRISE + MARKET + LOCATION",IF(AND($J5="Yes",AND($E5="Resolved",$K5="Yes")),"ENTERPRISE + MARKET",IF(AND($J5="Yes",AND($F5="Yes",$L5="Yes")),"ENTERPRISE + LOCATION",IF(AND(AND($E5="Resolved",$K5="Yes"),AND($F5="Yes",$L5="Yes")),"MARKET + LOCATION",IF($J5="Yes","ENTERPRISE",IF(AND($E5="Resolved",$K5="Yes"),"MARKET",IF(AND($F5="Yes",$L5="Yes"),"LOCATION","")))))))),IF($E5="Unresolved","UNRESOLVED",IF(OR($J5="Unknown",$E5="Unresolved",AND($E5="Resolved",$K5="Unknown"),AND($F5="Yes",$L5="Unknown")),"UNRESOLVED",IF($M5="Yes","CONTEXT / REFERENCE ONLY","EXCLUDED")))))))))))</f>
        <v>ENTERPRISE + MARKET</v>
      </c>
      <c r="T5" s="4" t="str">
        <f>IF((IF(OR($C5="",$D5="",$E5="",$F5="",$G5="",$H5="",$I5="",$J5="",$K5="",$L5="",$M5="",$N5="",$O5="",$P5=""),"INVALID_REQUIRED_INPUT",IF(OR(COUNTIF('Controlled Vocabulary'!$A$2:$A$4,$C5)=0,COUNTIF('Controlled Vocabulary'!$B$2:$B$3,$D5)=0,COUNTIF('Controlled Vocabulary'!$D$2:$D$4,$E5)=0,COUNTIF('Controlled Vocabulary'!$H$2:$H$3,$F5)=0,COUNTIF('Controlled Vocabulary'!$F$2:$F$4,$G5)=0,COUNTIF('Controlled Vocabulary'!$F$2:$F$4,$H5)=0,COUNTIF('Controlled Vocabulary'!$F$2:$F$4,$I5)=0,COUNTIF('Controlled Vocabulary'!$F$2:$F$4,$J5)=0,COUNTIF('Controlled Vocabulary'!$F$2:$F$4,$K5)=0,COUNTIF('Controlled Vocabulary'!$G$2:$G$5,$L5)=0,COUNTIF('Controlled Vocabulary'!$H$2:$H$3,$M5)=0,COUNTIF('Controlled Vocabulary'!$H$2:$H$3,$N5)=0,COUNTIF('Controlled Vocabulary'!$C$2:$C$4,$O5)=0,COUNTIF('Controlled Vocabulary'!$J$2:$J$3,$P5)=0),"UNSUPPORTED_CONTROLLED_VALUE",IF(AND($P5="Active",$O5="Inactive"),"INVALID_SCOPE_COMBINATION",IF($N5="Yes","INVALID_SCOPE_COMBINATION",IF(AND($E5="Not applicable",$K5&lt;&gt;"No"),"INVALID_SCOPE_COMBINATION",IF(AND($F5="No",$L5&lt;&gt;"Not applicable"),"INVALID_LOCATION_EVIDENCE",IF(AND($F5="Yes",$L5="Not applicable"),"INVALID_LOCATION_EVIDENCE",""))))))))&lt;&gt;"",(IF(OR($C5="",$D5="",$E5="",$F5="",$G5="",$H5="",$I5="",$J5="",$K5="",$L5="",$M5="",$N5="",$O5="",$P5=""),"INVALID_REQUIRED_INPUT",IF(OR(COUNTIF('Controlled Vocabulary'!$A$2:$A$4,$C5)=0,COUNTIF('Controlled Vocabulary'!$B$2:$B$3,$D5)=0,COUNTIF('Controlled Vocabulary'!$D$2:$D$4,$E5)=0,COUNTIF('Controlled Vocabulary'!$H$2:$H$3,$F5)=0,COUNTIF('Controlled Vocabulary'!$F$2:$F$4,$G5)=0,COUNTIF('Controlled Vocabulary'!$F$2:$F$4,$H5)=0,COUNTIF('Controlled Vocabulary'!$F$2:$F$4,$I5)=0,COUNTIF('Controlled Vocabulary'!$F$2:$F$4,$J5)=0,COUNTIF('Controlled Vocabulary'!$F$2:$F$4,$K5)=0,COUNTIF('Controlled Vocabulary'!$G$2:$G$5,$L5)=0,COUNTIF('Controlled Vocabulary'!$H$2:$H$3,$M5)=0,COUNTIF('Controlled Vocabulary'!$H$2:$H$3,$N5)=0,COUNTIF('Controlled Vocabulary'!$C$2:$C$4,$O5)=0,COUNTIF('Controlled Vocabulary'!$J$2:$J$3,$P5)=0),"UNSUPPORTED_CONTROLLED_VALUE",IF(AND($P5="Active",$O5="Inactive"),"INVALID_SCOPE_COMBINATION",IF($N5="Yes","INVALID_SCOPE_COMBINATION",IF(AND($E5="Not applicable",$K5&lt;&gt;"No"),"INVALID_SCOPE_COMBINATION",IF(AND($F5="No",$L5&lt;&gt;"Not applicable"),"INVALID_LOCATION_EVIDENCE",IF(AND($F5="Yes",$L5="Not applicable"),"INVALID_LOCATION_EVIDENCE","")))))))),IF($D5="Unresolved","IDENTITY_BOUNDARY_UNRESOLVED",IF(OR($C5="Discovery intermediary",$C5="Reference entity"),"NON_COMMERCIAL_CONTEXT",IF(OR($G5="No",$H5="No"),"NO_COMMERCIAL_SUBSTITUTION",IF(OR($G5="Unknown",$H5="Unknown"),"SUBSTITUTION_EVIDENCE_MISSING",IF($I5="No","SERVICEABILITY_MISMATCH",IF($I5="Unknown","SERVICEABILITY_EVIDENCE_MISSING",IF(AND((IF(AND($J5="Yes",AND($E5="Resolved",$K5="Yes"),AND($F5="Yes",$L5="Yes")),"ENTERPRISE + MARKET + LOCATION",IF(AND($J5="Yes",AND($E5="Resolved",$K5="Yes")),"ENTERPRISE + MARKET",IF(AND($J5="Yes",AND($F5="Yes",$L5="Yes")),"ENTERPRISE + LOCATION",IF(AND(AND($E5="Resolved",$K5="Yes"),AND($F5="Yes",$L5="Yes")),"MARKET + LOCATION",IF($J5="Yes","ENTERPRISE",IF(AND($E5="Resolved",$K5="Yes"),"MARKET",IF(AND($F5="Yes",$L5="Yes"),"LOCATION",""))))))))&lt;&gt;"",OR($J5="Unknown",$E5="Unresolved",AND($E5="Resolved",$K5="Unknown"),AND($F5="Yes",$L5="Unknown"))),"CONFIRMED_LAYER_WITH_OPEN_EVIDENCE",IF((IF(AND($J5="Yes",AND($E5="Resolved",$K5="Yes"),AND($F5="Yes",$L5="Yes")),"ENTERPRISE + MARKET + LOCATION",IF(AND($J5="Yes",AND($E5="Resolved",$K5="Yes")),"ENTERPRISE + MARKET",IF(AND($J5="Yes",AND($F5="Yes",$L5="Yes")),"ENTERPRISE + LOCATION",IF(AND(AND($E5="Resolved",$K5="Yes"),AND($F5="Yes",$L5="Yes")),"MARKET + LOCATION",IF($J5="Yes","ENTERPRISE",IF(AND($E5="Resolved",$K5="Yes"),"MARKET",IF(AND($F5="Yes",$L5="Yes"),"LOCATION",""))))))))&lt;&gt;"","CONFIRMED_LAYER_ASSIGNMENT",IF($E5="Unresolved","MARKET_BOUNDARY_UNRESOLVED",IF(OR($J5="Unknown",$E5="Unresolved",AND($E5="Resolved",$K5="Unknown"),AND($F5="Yes",$L5="Unknown")),"LAYER_EVIDENCE_MISSING",IF($M5="Yes","NO_LAYER_RELEVANCE_CONTEXT","NO_LAYER_RELEVANCE"))))))))))))</f>
        <v>CONFIRMED_LAYER_ASSIGNMENT</v>
      </c>
      <c r="U5" s="4" t="s">
        <v>114</v>
      </c>
      <c r="V5" s="4" t="str">
        <f>IFERROR(VLOOKUP($T5,'Controlled Vocabulary'!$M$2:$N$18,2,FALSE),"Review the record.")</f>
        <v>Keep the assignment and preserve evidence/review metadata.</v>
      </c>
      <c r="W5" s="4" t="str">
        <f>IF(AND($Q5=$S5,$R5=$T5,$U5=$V5),"PASS","FAIL")</f>
        <v>PASS</v>
      </c>
    </row>
    <row r="6" spans="1:23" ht="28.5">
      <c r="A6" s="4" t="s">
        <v>207</v>
      </c>
      <c r="B6" s="4" t="s">
        <v>208</v>
      </c>
      <c r="C6" s="4" t="s">
        <v>60</v>
      </c>
      <c r="D6" s="4" t="s">
        <v>61</v>
      </c>
      <c r="E6" s="4" t="s">
        <v>82</v>
      </c>
      <c r="F6" s="4" t="s">
        <v>64</v>
      </c>
      <c r="G6" s="4" t="s">
        <v>64</v>
      </c>
      <c r="H6" s="4" t="s">
        <v>64</v>
      </c>
      <c r="I6" s="4" t="s">
        <v>64</v>
      </c>
      <c r="J6" s="4" t="s">
        <v>64</v>
      </c>
      <c r="K6" s="4" t="s">
        <v>74</v>
      </c>
      <c r="L6" s="4" t="s">
        <v>64</v>
      </c>
      <c r="M6" s="4" t="s">
        <v>74</v>
      </c>
      <c r="N6" s="4" t="s">
        <v>74</v>
      </c>
      <c r="O6" s="4" t="s">
        <v>62</v>
      </c>
      <c r="P6" s="4" t="s">
        <v>66</v>
      </c>
      <c r="Q6" s="4" t="s">
        <v>96</v>
      </c>
      <c r="R6" s="4" t="s">
        <v>113</v>
      </c>
      <c r="S6" s="4" t="str">
        <f>IF((IF(OR($C6="",$D6="",$E6="",$F6="",$G6="",$H6="",$I6="",$J6="",$K6="",$L6="",$M6="",$N6="",$O6="",$P6=""),"INVALID_REQUIRED_INPUT",IF(OR(COUNTIF('Controlled Vocabulary'!$A$2:$A$4,$C6)=0,COUNTIF('Controlled Vocabulary'!$B$2:$B$3,$D6)=0,COUNTIF('Controlled Vocabulary'!$D$2:$D$4,$E6)=0,COUNTIF('Controlled Vocabulary'!$H$2:$H$3,$F6)=0,COUNTIF('Controlled Vocabulary'!$F$2:$F$4,$G6)=0,COUNTIF('Controlled Vocabulary'!$F$2:$F$4,$H6)=0,COUNTIF('Controlled Vocabulary'!$F$2:$F$4,$I6)=0,COUNTIF('Controlled Vocabulary'!$F$2:$F$4,$J6)=0,COUNTIF('Controlled Vocabulary'!$F$2:$F$4,$K6)=0,COUNTIF('Controlled Vocabulary'!$G$2:$G$5,$L6)=0,COUNTIF('Controlled Vocabulary'!$H$2:$H$3,$M6)=0,COUNTIF('Controlled Vocabulary'!$H$2:$H$3,$N6)=0,COUNTIF('Controlled Vocabulary'!$C$2:$C$4,$O6)=0,COUNTIF('Controlled Vocabulary'!$J$2:$J$3,$P6)=0),"UNSUPPORTED_CONTROLLED_VALUE",IF(AND($P6="Active",$O6="Inactive"),"INVALID_SCOPE_COMBINATION",IF($N6="Yes","INVALID_SCOPE_COMBINATION",IF(AND($E6="Not applicable",$K6&lt;&gt;"No"),"INVALID_SCOPE_COMBINATION",IF(AND($F6="No",$L6&lt;&gt;"Not applicable"),"INVALID_LOCATION_EVIDENCE",IF(AND($F6="Yes",$L6="Not applicable"),"INVALID_LOCATION_EVIDENCE",""))))))))&lt;&gt;"","INVALID INPUT",IF($D6="Unresolved","UNRESOLVED",IF(OR($C6="Discovery intermediary",$C6="Reference entity"),"CONTEXT / REFERENCE ONLY",IF(OR($G6="No",$H6="No"),"EXCLUDED",IF(OR($G6="Unknown",$H6="Unknown"),"UNRESOLVED",IF($I6="No","EXCLUDED",IF($I6="Unknown","UNRESOLVED",IF((IF(AND($J6="Yes",AND($E6="Resolved",$K6="Yes"),AND($F6="Yes",$L6="Yes")),"ENTERPRISE + MARKET + LOCATION",IF(AND($J6="Yes",AND($E6="Resolved",$K6="Yes")),"ENTERPRISE + MARKET",IF(AND($J6="Yes",AND($F6="Yes",$L6="Yes")),"ENTERPRISE + LOCATION",IF(AND(AND($E6="Resolved",$K6="Yes"),AND($F6="Yes",$L6="Yes")),"MARKET + LOCATION",IF($J6="Yes","ENTERPRISE",IF(AND($E6="Resolved",$K6="Yes"),"MARKET",IF(AND($F6="Yes",$L6="Yes"),"LOCATION",""))))))))&lt;&gt;"",(IF(AND($J6="Yes",AND($E6="Resolved",$K6="Yes"),AND($F6="Yes",$L6="Yes")),"ENTERPRISE + MARKET + LOCATION",IF(AND($J6="Yes",AND($E6="Resolved",$K6="Yes")),"ENTERPRISE + MARKET",IF(AND($J6="Yes",AND($F6="Yes",$L6="Yes")),"ENTERPRISE + LOCATION",IF(AND(AND($E6="Resolved",$K6="Yes"),AND($F6="Yes",$L6="Yes")),"MARKET + LOCATION",IF($J6="Yes","ENTERPRISE",IF(AND($E6="Resolved",$K6="Yes"),"MARKET",IF(AND($F6="Yes",$L6="Yes"),"LOCATION","")))))))),IF($E6="Unresolved","UNRESOLVED",IF(OR($J6="Unknown",$E6="Unresolved",AND($E6="Resolved",$K6="Unknown"),AND($F6="Yes",$L6="Unknown")),"UNRESOLVED",IF($M6="Yes","CONTEXT / REFERENCE ONLY","EXCLUDED")))))))))))</f>
        <v>ENTERPRISE + LOCATION</v>
      </c>
      <c r="T6" s="4" t="str">
        <f>IF((IF(OR($C6="",$D6="",$E6="",$F6="",$G6="",$H6="",$I6="",$J6="",$K6="",$L6="",$M6="",$N6="",$O6="",$P6=""),"INVALID_REQUIRED_INPUT",IF(OR(COUNTIF('Controlled Vocabulary'!$A$2:$A$4,$C6)=0,COUNTIF('Controlled Vocabulary'!$B$2:$B$3,$D6)=0,COUNTIF('Controlled Vocabulary'!$D$2:$D$4,$E6)=0,COUNTIF('Controlled Vocabulary'!$H$2:$H$3,$F6)=0,COUNTIF('Controlled Vocabulary'!$F$2:$F$4,$G6)=0,COUNTIF('Controlled Vocabulary'!$F$2:$F$4,$H6)=0,COUNTIF('Controlled Vocabulary'!$F$2:$F$4,$I6)=0,COUNTIF('Controlled Vocabulary'!$F$2:$F$4,$J6)=0,COUNTIF('Controlled Vocabulary'!$F$2:$F$4,$K6)=0,COUNTIF('Controlled Vocabulary'!$G$2:$G$5,$L6)=0,COUNTIF('Controlled Vocabulary'!$H$2:$H$3,$M6)=0,COUNTIF('Controlled Vocabulary'!$H$2:$H$3,$N6)=0,COUNTIF('Controlled Vocabulary'!$C$2:$C$4,$O6)=0,COUNTIF('Controlled Vocabulary'!$J$2:$J$3,$P6)=0),"UNSUPPORTED_CONTROLLED_VALUE",IF(AND($P6="Active",$O6="Inactive"),"INVALID_SCOPE_COMBINATION",IF($N6="Yes","INVALID_SCOPE_COMBINATION",IF(AND($E6="Not applicable",$K6&lt;&gt;"No"),"INVALID_SCOPE_COMBINATION",IF(AND($F6="No",$L6&lt;&gt;"Not applicable"),"INVALID_LOCATION_EVIDENCE",IF(AND($F6="Yes",$L6="Not applicable"),"INVALID_LOCATION_EVIDENCE",""))))))))&lt;&gt;"",(IF(OR($C6="",$D6="",$E6="",$F6="",$G6="",$H6="",$I6="",$J6="",$K6="",$L6="",$M6="",$N6="",$O6="",$P6=""),"INVALID_REQUIRED_INPUT",IF(OR(COUNTIF('Controlled Vocabulary'!$A$2:$A$4,$C6)=0,COUNTIF('Controlled Vocabulary'!$B$2:$B$3,$D6)=0,COUNTIF('Controlled Vocabulary'!$D$2:$D$4,$E6)=0,COUNTIF('Controlled Vocabulary'!$H$2:$H$3,$F6)=0,COUNTIF('Controlled Vocabulary'!$F$2:$F$4,$G6)=0,COUNTIF('Controlled Vocabulary'!$F$2:$F$4,$H6)=0,COUNTIF('Controlled Vocabulary'!$F$2:$F$4,$I6)=0,COUNTIF('Controlled Vocabulary'!$F$2:$F$4,$J6)=0,COUNTIF('Controlled Vocabulary'!$F$2:$F$4,$K6)=0,COUNTIF('Controlled Vocabulary'!$G$2:$G$5,$L6)=0,COUNTIF('Controlled Vocabulary'!$H$2:$H$3,$M6)=0,COUNTIF('Controlled Vocabulary'!$H$2:$H$3,$N6)=0,COUNTIF('Controlled Vocabulary'!$C$2:$C$4,$O6)=0,COUNTIF('Controlled Vocabulary'!$J$2:$J$3,$P6)=0),"UNSUPPORTED_CONTROLLED_VALUE",IF(AND($P6="Active",$O6="Inactive"),"INVALID_SCOPE_COMBINATION",IF($N6="Yes","INVALID_SCOPE_COMBINATION",IF(AND($E6="Not applicable",$K6&lt;&gt;"No"),"INVALID_SCOPE_COMBINATION",IF(AND($F6="No",$L6&lt;&gt;"Not applicable"),"INVALID_LOCATION_EVIDENCE",IF(AND($F6="Yes",$L6="Not applicable"),"INVALID_LOCATION_EVIDENCE","")))))))),IF($D6="Unresolved","IDENTITY_BOUNDARY_UNRESOLVED",IF(OR($C6="Discovery intermediary",$C6="Reference entity"),"NON_COMMERCIAL_CONTEXT",IF(OR($G6="No",$H6="No"),"NO_COMMERCIAL_SUBSTITUTION",IF(OR($G6="Unknown",$H6="Unknown"),"SUBSTITUTION_EVIDENCE_MISSING",IF($I6="No","SERVICEABILITY_MISMATCH",IF($I6="Unknown","SERVICEABILITY_EVIDENCE_MISSING",IF(AND((IF(AND($J6="Yes",AND($E6="Resolved",$K6="Yes"),AND($F6="Yes",$L6="Yes")),"ENTERPRISE + MARKET + LOCATION",IF(AND($J6="Yes",AND($E6="Resolved",$K6="Yes")),"ENTERPRISE + MARKET",IF(AND($J6="Yes",AND($F6="Yes",$L6="Yes")),"ENTERPRISE + LOCATION",IF(AND(AND($E6="Resolved",$K6="Yes"),AND($F6="Yes",$L6="Yes")),"MARKET + LOCATION",IF($J6="Yes","ENTERPRISE",IF(AND($E6="Resolved",$K6="Yes"),"MARKET",IF(AND($F6="Yes",$L6="Yes"),"LOCATION",""))))))))&lt;&gt;"",OR($J6="Unknown",$E6="Unresolved",AND($E6="Resolved",$K6="Unknown"),AND($F6="Yes",$L6="Unknown"))),"CONFIRMED_LAYER_WITH_OPEN_EVIDENCE",IF((IF(AND($J6="Yes",AND($E6="Resolved",$K6="Yes"),AND($F6="Yes",$L6="Yes")),"ENTERPRISE + MARKET + LOCATION",IF(AND($J6="Yes",AND($E6="Resolved",$K6="Yes")),"ENTERPRISE + MARKET",IF(AND($J6="Yes",AND($F6="Yes",$L6="Yes")),"ENTERPRISE + LOCATION",IF(AND(AND($E6="Resolved",$K6="Yes"),AND($F6="Yes",$L6="Yes")),"MARKET + LOCATION",IF($J6="Yes","ENTERPRISE",IF(AND($E6="Resolved",$K6="Yes"),"MARKET",IF(AND($F6="Yes",$L6="Yes"),"LOCATION",""))))))))&lt;&gt;"","CONFIRMED_LAYER_ASSIGNMENT",IF($E6="Unresolved","MARKET_BOUNDARY_UNRESOLVED",IF(OR($J6="Unknown",$E6="Unresolved",AND($E6="Resolved",$K6="Unknown"),AND($F6="Yes",$L6="Unknown")),"LAYER_EVIDENCE_MISSING",IF($M6="Yes","NO_LAYER_RELEVANCE_CONTEXT","NO_LAYER_RELEVANCE"))))))))))))</f>
        <v>CONFIRMED_LAYER_ASSIGNMENT</v>
      </c>
      <c r="U6" s="4" t="s">
        <v>114</v>
      </c>
      <c r="V6" s="4" t="str">
        <f>IFERROR(VLOOKUP($T6,'Controlled Vocabulary'!$M$2:$N$18,2,FALSE),"Review the record.")</f>
        <v>Keep the assignment and preserve evidence/review metadata.</v>
      </c>
      <c r="W6" s="4" t="str">
        <f>IF(AND($Q6=$S6,$R6=$T6,$U6=$V6),"PASS","FAIL")</f>
        <v>PASS</v>
      </c>
    </row>
    <row r="7" spans="1:23" ht="28.5">
      <c r="A7" s="4" t="s">
        <v>209</v>
      </c>
      <c r="B7" s="4" t="s">
        <v>210</v>
      </c>
      <c r="C7" s="4" t="s">
        <v>60</v>
      </c>
      <c r="D7" s="4" t="s">
        <v>61</v>
      </c>
      <c r="E7" s="4" t="s">
        <v>61</v>
      </c>
      <c r="F7" s="4" t="s">
        <v>64</v>
      </c>
      <c r="G7" s="4" t="s">
        <v>64</v>
      </c>
      <c r="H7" s="4" t="s">
        <v>64</v>
      </c>
      <c r="I7" s="4" t="s">
        <v>64</v>
      </c>
      <c r="J7" s="4" t="s">
        <v>74</v>
      </c>
      <c r="K7" s="4" t="s">
        <v>64</v>
      </c>
      <c r="L7" s="4" t="s">
        <v>64</v>
      </c>
      <c r="M7" s="4" t="s">
        <v>74</v>
      </c>
      <c r="N7" s="4" t="s">
        <v>74</v>
      </c>
      <c r="O7" s="4" t="s">
        <v>62</v>
      </c>
      <c r="P7" s="4" t="s">
        <v>66</v>
      </c>
      <c r="Q7" s="4" t="s">
        <v>101</v>
      </c>
      <c r="R7" s="4" t="s">
        <v>113</v>
      </c>
      <c r="S7" s="4" t="str">
        <f>IF((IF(OR($C7="",$D7="",$E7="",$F7="",$G7="",$H7="",$I7="",$J7="",$K7="",$L7="",$M7="",$N7="",$O7="",$P7=""),"INVALID_REQUIRED_INPUT",IF(OR(COUNTIF('Controlled Vocabulary'!$A$2:$A$4,$C7)=0,COUNTIF('Controlled Vocabulary'!$B$2:$B$3,$D7)=0,COUNTIF('Controlled Vocabulary'!$D$2:$D$4,$E7)=0,COUNTIF('Controlled Vocabulary'!$H$2:$H$3,$F7)=0,COUNTIF('Controlled Vocabulary'!$F$2:$F$4,$G7)=0,COUNTIF('Controlled Vocabulary'!$F$2:$F$4,$H7)=0,COUNTIF('Controlled Vocabulary'!$F$2:$F$4,$I7)=0,COUNTIF('Controlled Vocabulary'!$F$2:$F$4,$J7)=0,COUNTIF('Controlled Vocabulary'!$F$2:$F$4,$K7)=0,COUNTIF('Controlled Vocabulary'!$G$2:$G$5,$L7)=0,COUNTIF('Controlled Vocabulary'!$H$2:$H$3,$M7)=0,COUNTIF('Controlled Vocabulary'!$H$2:$H$3,$N7)=0,COUNTIF('Controlled Vocabulary'!$C$2:$C$4,$O7)=0,COUNTIF('Controlled Vocabulary'!$J$2:$J$3,$P7)=0),"UNSUPPORTED_CONTROLLED_VALUE",IF(AND($P7="Active",$O7="Inactive"),"INVALID_SCOPE_COMBINATION",IF($N7="Yes","INVALID_SCOPE_COMBINATION",IF(AND($E7="Not applicable",$K7&lt;&gt;"No"),"INVALID_SCOPE_COMBINATION",IF(AND($F7="No",$L7&lt;&gt;"Not applicable"),"INVALID_LOCATION_EVIDENCE",IF(AND($F7="Yes",$L7="Not applicable"),"INVALID_LOCATION_EVIDENCE",""))))))))&lt;&gt;"","INVALID INPUT",IF($D7="Unresolved","UNRESOLVED",IF(OR($C7="Discovery intermediary",$C7="Reference entity"),"CONTEXT / REFERENCE ONLY",IF(OR($G7="No",$H7="No"),"EXCLUDED",IF(OR($G7="Unknown",$H7="Unknown"),"UNRESOLVED",IF($I7="No","EXCLUDED",IF($I7="Unknown","UNRESOLVED",IF((IF(AND($J7="Yes",AND($E7="Resolved",$K7="Yes"),AND($F7="Yes",$L7="Yes")),"ENTERPRISE + MARKET + LOCATION",IF(AND($J7="Yes",AND($E7="Resolved",$K7="Yes")),"ENTERPRISE + MARKET",IF(AND($J7="Yes",AND($F7="Yes",$L7="Yes")),"ENTERPRISE + LOCATION",IF(AND(AND($E7="Resolved",$K7="Yes"),AND($F7="Yes",$L7="Yes")),"MARKET + LOCATION",IF($J7="Yes","ENTERPRISE",IF(AND($E7="Resolved",$K7="Yes"),"MARKET",IF(AND($F7="Yes",$L7="Yes"),"LOCATION",""))))))))&lt;&gt;"",(IF(AND($J7="Yes",AND($E7="Resolved",$K7="Yes"),AND($F7="Yes",$L7="Yes")),"ENTERPRISE + MARKET + LOCATION",IF(AND($J7="Yes",AND($E7="Resolved",$K7="Yes")),"ENTERPRISE + MARKET",IF(AND($J7="Yes",AND($F7="Yes",$L7="Yes")),"ENTERPRISE + LOCATION",IF(AND(AND($E7="Resolved",$K7="Yes"),AND($F7="Yes",$L7="Yes")),"MARKET + LOCATION",IF($J7="Yes","ENTERPRISE",IF(AND($E7="Resolved",$K7="Yes"),"MARKET",IF(AND($F7="Yes",$L7="Yes"),"LOCATION","")))))))),IF($E7="Unresolved","UNRESOLVED",IF(OR($J7="Unknown",$E7="Unresolved",AND($E7="Resolved",$K7="Unknown"),AND($F7="Yes",$L7="Unknown")),"UNRESOLVED",IF($M7="Yes","CONTEXT / REFERENCE ONLY","EXCLUDED")))))))))))</f>
        <v>MARKET + LOCATION</v>
      </c>
      <c r="T7" s="4" t="str">
        <f>IF((IF(OR($C7="",$D7="",$E7="",$F7="",$G7="",$H7="",$I7="",$J7="",$K7="",$L7="",$M7="",$N7="",$O7="",$P7=""),"INVALID_REQUIRED_INPUT",IF(OR(COUNTIF('Controlled Vocabulary'!$A$2:$A$4,$C7)=0,COUNTIF('Controlled Vocabulary'!$B$2:$B$3,$D7)=0,COUNTIF('Controlled Vocabulary'!$D$2:$D$4,$E7)=0,COUNTIF('Controlled Vocabulary'!$H$2:$H$3,$F7)=0,COUNTIF('Controlled Vocabulary'!$F$2:$F$4,$G7)=0,COUNTIF('Controlled Vocabulary'!$F$2:$F$4,$H7)=0,COUNTIF('Controlled Vocabulary'!$F$2:$F$4,$I7)=0,COUNTIF('Controlled Vocabulary'!$F$2:$F$4,$J7)=0,COUNTIF('Controlled Vocabulary'!$F$2:$F$4,$K7)=0,COUNTIF('Controlled Vocabulary'!$G$2:$G$5,$L7)=0,COUNTIF('Controlled Vocabulary'!$H$2:$H$3,$M7)=0,COUNTIF('Controlled Vocabulary'!$H$2:$H$3,$N7)=0,COUNTIF('Controlled Vocabulary'!$C$2:$C$4,$O7)=0,COUNTIF('Controlled Vocabulary'!$J$2:$J$3,$P7)=0),"UNSUPPORTED_CONTROLLED_VALUE",IF(AND($P7="Active",$O7="Inactive"),"INVALID_SCOPE_COMBINATION",IF($N7="Yes","INVALID_SCOPE_COMBINATION",IF(AND($E7="Not applicable",$K7&lt;&gt;"No"),"INVALID_SCOPE_COMBINATION",IF(AND($F7="No",$L7&lt;&gt;"Not applicable"),"INVALID_LOCATION_EVIDENCE",IF(AND($F7="Yes",$L7="Not applicable"),"INVALID_LOCATION_EVIDENCE",""))))))))&lt;&gt;"",(IF(OR($C7="",$D7="",$E7="",$F7="",$G7="",$H7="",$I7="",$J7="",$K7="",$L7="",$M7="",$N7="",$O7="",$P7=""),"INVALID_REQUIRED_INPUT",IF(OR(COUNTIF('Controlled Vocabulary'!$A$2:$A$4,$C7)=0,COUNTIF('Controlled Vocabulary'!$B$2:$B$3,$D7)=0,COUNTIF('Controlled Vocabulary'!$D$2:$D$4,$E7)=0,COUNTIF('Controlled Vocabulary'!$H$2:$H$3,$F7)=0,COUNTIF('Controlled Vocabulary'!$F$2:$F$4,$G7)=0,COUNTIF('Controlled Vocabulary'!$F$2:$F$4,$H7)=0,COUNTIF('Controlled Vocabulary'!$F$2:$F$4,$I7)=0,COUNTIF('Controlled Vocabulary'!$F$2:$F$4,$J7)=0,COUNTIF('Controlled Vocabulary'!$F$2:$F$4,$K7)=0,COUNTIF('Controlled Vocabulary'!$G$2:$G$5,$L7)=0,COUNTIF('Controlled Vocabulary'!$H$2:$H$3,$M7)=0,COUNTIF('Controlled Vocabulary'!$H$2:$H$3,$N7)=0,COUNTIF('Controlled Vocabulary'!$C$2:$C$4,$O7)=0,COUNTIF('Controlled Vocabulary'!$J$2:$J$3,$P7)=0),"UNSUPPORTED_CONTROLLED_VALUE",IF(AND($P7="Active",$O7="Inactive"),"INVALID_SCOPE_COMBINATION",IF($N7="Yes","INVALID_SCOPE_COMBINATION",IF(AND($E7="Not applicable",$K7&lt;&gt;"No"),"INVALID_SCOPE_COMBINATION",IF(AND($F7="No",$L7&lt;&gt;"Not applicable"),"INVALID_LOCATION_EVIDENCE",IF(AND($F7="Yes",$L7="Not applicable"),"INVALID_LOCATION_EVIDENCE","")))))))),IF($D7="Unresolved","IDENTITY_BOUNDARY_UNRESOLVED",IF(OR($C7="Discovery intermediary",$C7="Reference entity"),"NON_COMMERCIAL_CONTEXT",IF(OR($G7="No",$H7="No"),"NO_COMMERCIAL_SUBSTITUTION",IF(OR($G7="Unknown",$H7="Unknown"),"SUBSTITUTION_EVIDENCE_MISSING",IF($I7="No","SERVICEABILITY_MISMATCH",IF($I7="Unknown","SERVICEABILITY_EVIDENCE_MISSING",IF(AND((IF(AND($J7="Yes",AND($E7="Resolved",$K7="Yes"),AND($F7="Yes",$L7="Yes")),"ENTERPRISE + MARKET + LOCATION",IF(AND($J7="Yes",AND($E7="Resolved",$K7="Yes")),"ENTERPRISE + MARKET",IF(AND($J7="Yes",AND($F7="Yes",$L7="Yes")),"ENTERPRISE + LOCATION",IF(AND(AND($E7="Resolved",$K7="Yes"),AND($F7="Yes",$L7="Yes")),"MARKET + LOCATION",IF($J7="Yes","ENTERPRISE",IF(AND($E7="Resolved",$K7="Yes"),"MARKET",IF(AND($F7="Yes",$L7="Yes"),"LOCATION",""))))))))&lt;&gt;"",OR($J7="Unknown",$E7="Unresolved",AND($E7="Resolved",$K7="Unknown"),AND($F7="Yes",$L7="Unknown"))),"CONFIRMED_LAYER_WITH_OPEN_EVIDENCE",IF((IF(AND($J7="Yes",AND($E7="Resolved",$K7="Yes"),AND($F7="Yes",$L7="Yes")),"ENTERPRISE + MARKET + LOCATION",IF(AND($J7="Yes",AND($E7="Resolved",$K7="Yes")),"ENTERPRISE + MARKET",IF(AND($J7="Yes",AND($F7="Yes",$L7="Yes")),"ENTERPRISE + LOCATION",IF(AND(AND($E7="Resolved",$K7="Yes"),AND($F7="Yes",$L7="Yes")),"MARKET + LOCATION",IF($J7="Yes","ENTERPRISE",IF(AND($E7="Resolved",$K7="Yes"),"MARKET",IF(AND($F7="Yes",$L7="Yes"),"LOCATION",""))))))))&lt;&gt;"","CONFIRMED_LAYER_ASSIGNMENT",IF($E7="Unresolved","MARKET_BOUNDARY_UNRESOLVED",IF(OR($J7="Unknown",$E7="Unresolved",AND($E7="Resolved",$K7="Unknown"),AND($F7="Yes",$L7="Unknown")),"LAYER_EVIDENCE_MISSING",IF($M7="Yes","NO_LAYER_RELEVANCE_CONTEXT","NO_LAYER_RELEVANCE"))))))))))))</f>
        <v>CONFIRMED_LAYER_ASSIGNMENT</v>
      </c>
      <c r="U7" s="4" t="s">
        <v>114</v>
      </c>
      <c r="V7" s="4" t="str">
        <f>IFERROR(VLOOKUP($T7,'Controlled Vocabulary'!$M$2:$N$18,2,FALSE),"Review the record.")</f>
        <v>Keep the assignment and preserve evidence/review metadata.</v>
      </c>
      <c r="W7" s="4" t="str">
        <f>IF(AND($Q7=$S7,$R7=$T7,$U7=$V7),"PASS","FAIL")</f>
        <v>PASS</v>
      </c>
    </row>
    <row r="8" spans="1:23" ht="28.5">
      <c r="A8" s="4" t="s">
        <v>211</v>
      </c>
      <c r="B8" s="4" t="s">
        <v>212</v>
      </c>
      <c r="C8" s="4" t="s">
        <v>60</v>
      </c>
      <c r="D8" s="4" t="s">
        <v>61</v>
      </c>
      <c r="E8" s="4" t="s">
        <v>61</v>
      </c>
      <c r="F8" s="4" t="s">
        <v>64</v>
      </c>
      <c r="G8" s="4" t="s">
        <v>64</v>
      </c>
      <c r="H8" s="4" t="s">
        <v>64</v>
      </c>
      <c r="I8" s="4" t="s">
        <v>64</v>
      </c>
      <c r="J8" s="4" t="s">
        <v>64</v>
      </c>
      <c r="K8" s="4" t="s">
        <v>64</v>
      </c>
      <c r="L8" s="4" t="s">
        <v>64</v>
      </c>
      <c r="M8" s="4" t="s">
        <v>74</v>
      </c>
      <c r="N8" s="4" t="s">
        <v>74</v>
      </c>
      <c r="O8" s="4" t="s">
        <v>62</v>
      </c>
      <c r="P8" s="4" t="s">
        <v>66</v>
      </c>
      <c r="Q8" s="4" t="s">
        <v>106</v>
      </c>
      <c r="R8" s="4" t="s">
        <v>113</v>
      </c>
      <c r="S8" s="4" t="str">
        <f>IF((IF(OR($C8="",$D8="",$E8="",$F8="",$G8="",$H8="",$I8="",$J8="",$K8="",$L8="",$M8="",$N8="",$O8="",$P8=""),"INVALID_REQUIRED_INPUT",IF(OR(COUNTIF('Controlled Vocabulary'!$A$2:$A$4,$C8)=0,COUNTIF('Controlled Vocabulary'!$B$2:$B$3,$D8)=0,COUNTIF('Controlled Vocabulary'!$D$2:$D$4,$E8)=0,COUNTIF('Controlled Vocabulary'!$H$2:$H$3,$F8)=0,COUNTIF('Controlled Vocabulary'!$F$2:$F$4,$G8)=0,COUNTIF('Controlled Vocabulary'!$F$2:$F$4,$H8)=0,COUNTIF('Controlled Vocabulary'!$F$2:$F$4,$I8)=0,COUNTIF('Controlled Vocabulary'!$F$2:$F$4,$J8)=0,COUNTIF('Controlled Vocabulary'!$F$2:$F$4,$K8)=0,COUNTIF('Controlled Vocabulary'!$G$2:$G$5,$L8)=0,COUNTIF('Controlled Vocabulary'!$H$2:$H$3,$M8)=0,COUNTIF('Controlled Vocabulary'!$H$2:$H$3,$N8)=0,COUNTIF('Controlled Vocabulary'!$C$2:$C$4,$O8)=0,COUNTIF('Controlled Vocabulary'!$J$2:$J$3,$P8)=0),"UNSUPPORTED_CONTROLLED_VALUE",IF(AND($P8="Active",$O8="Inactive"),"INVALID_SCOPE_COMBINATION",IF($N8="Yes","INVALID_SCOPE_COMBINATION",IF(AND($E8="Not applicable",$K8&lt;&gt;"No"),"INVALID_SCOPE_COMBINATION",IF(AND($F8="No",$L8&lt;&gt;"Not applicable"),"INVALID_LOCATION_EVIDENCE",IF(AND($F8="Yes",$L8="Not applicable"),"INVALID_LOCATION_EVIDENCE",""))))))))&lt;&gt;"","INVALID INPUT",IF($D8="Unresolved","UNRESOLVED",IF(OR($C8="Discovery intermediary",$C8="Reference entity"),"CONTEXT / REFERENCE ONLY",IF(OR($G8="No",$H8="No"),"EXCLUDED",IF(OR($G8="Unknown",$H8="Unknown"),"UNRESOLVED",IF($I8="No","EXCLUDED",IF($I8="Unknown","UNRESOLVED",IF((IF(AND($J8="Yes",AND($E8="Resolved",$K8="Yes"),AND($F8="Yes",$L8="Yes")),"ENTERPRISE + MARKET + LOCATION",IF(AND($J8="Yes",AND($E8="Resolved",$K8="Yes")),"ENTERPRISE + MARKET",IF(AND($J8="Yes",AND($F8="Yes",$L8="Yes")),"ENTERPRISE + LOCATION",IF(AND(AND($E8="Resolved",$K8="Yes"),AND($F8="Yes",$L8="Yes")),"MARKET + LOCATION",IF($J8="Yes","ENTERPRISE",IF(AND($E8="Resolved",$K8="Yes"),"MARKET",IF(AND($F8="Yes",$L8="Yes"),"LOCATION",""))))))))&lt;&gt;"",(IF(AND($J8="Yes",AND($E8="Resolved",$K8="Yes"),AND($F8="Yes",$L8="Yes")),"ENTERPRISE + MARKET + LOCATION",IF(AND($J8="Yes",AND($E8="Resolved",$K8="Yes")),"ENTERPRISE + MARKET",IF(AND($J8="Yes",AND($F8="Yes",$L8="Yes")),"ENTERPRISE + LOCATION",IF(AND(AND($E8="Resolved",$K8="Yes"),AND($F8="Yes",$L8="Yes")),"MARKET + LOCATION",IF($J8="Yes","ENTERPRISE",IF(AND($E8="Resolved",$K8="Yes"),"MARKET",IF(AND($F8="Yes",$L8="Yes"),"LOCATION","")))))))),IF($E8="Unresolved","UNRESOLVED",IF(OR($J8="Unknown",$E8="Unresolved",AND($E8="Resolved",$K8="Unknown"),AND($F8="Yes",$L8="Unknown")),"UNRESOLVED",IF($M8="Yes","CONTEXT / REFERENCE ONLY","EXCLUDED")))))))))))</f>
        <v>ENTERPRISE + MARKET + LOCATION</v>
      </c>
      <c r="T8" s="4" t="str">
        <f>IF((IF(OR($C8="",$D8="",$E8="",$F8="",$G8="",$H8="",$I8="",$J8="",$K8="",$L8="",$M8="",$N8="",$O8="",$P8=""),"INVALID_REQUIRED_INPUT",IF(OR(COUNTIF('Controlled Vocabulary'!$A$2:$A$4,$C8)=0,COUNTIF('Controlled Vocabulary'!$B$2:$B$3,$D8)=0,COUNTIF('Controlled Vocabulary'!$D$2:$D$4,$E8)=0,COUNTIF('Controlled Vocabulary'!$H$2:$H$3,$F8)=0,COUNTIF('Controlled Vocabulary'!$F$2:$F$4,$G8)=0,COUNTIF('Controlled Vocabulary'!$F$2:$F$4,$H8)=0,COUNTIF('Controlled Vocabulary'!$F$2:$F$4,$I8)=0,COUNTIF('Controlled Vocabulary'!$F$2:$F$4,$J8)=0,COUNTIF('Controlled Vocabulary'!$F$2:$F$4,$K8)=0,COUNTIF('Controlled Vocabulary'!$G$2:$G$5,$L8)=0,COUNTIF('Controlled Vocabulary'!$H$2:$H$3,$M8)=0,COUNTIF('Controlled Vocabulary'!$H$2:$H$3,$N8)=0,COUNTIF('Controlled Vocabulary'!$C$2:$C$4,$O8)=0,COUNTIF('Controlled Vocabulary'!$J$2:$J$3,$P8)=0),"UNSUPPORTED_CONTROLLED_VALUE",IF(AND($P8="Active",$O8="Inactive"),"INVALID_SCOPE_COMBINATION",IF($N8="Yes","INVALID_SCOPE_COMBINATION",IF(AND($E8="Not applicable",$K8&lt;&gt;"No"),"INVALID_SCOPE_COMBINATION",IF(AND($F8="No",$L8&lt;&gt;"Not applicable"),"INVALID_LOCATION_EVIDENCE",IF(AND($F8="Yes",$L8="Not applicable"),"INVALID_LOCATION_EVIDENCE",""))))))))&lt;&gt;"",(IF(OR($C8="",$D8="",$E8="",$F8="",$G8="",$H8="",$I8="",$J8="",$K8="",$L8="",$M8="",$N8="",$O8="",$P8=""),"INVALID_REQUIRED_INPUT",IF(OR(COUNTIF('Controlled Vocabulary'!$A$2:$A$4,$C8)=0,COUNTIF('Controlled Vocabulary'!$B$2:$B$3,$D8)=0,COUNTIF('Controlled Vocabulary'!$D$2:$D$4,$E8)=0,COUNTIF('Controlled Vocabulary'!$H$2:$H$3,$F8)=0,COUNTIF('Controlled Vocabulary'!$F$2:$F$4,$G8)=0,COUNTIF('Controlled Vocabulary'!$F$2:$F$4,$H8)=0,COUNTIF('Controlled Vocabulary'!$F$2:$F$4,$I8)=0,COUNTIF('Controlled Vocabulary'!$F$2:$F$4,$J8)=0,COUNTIF('Controlled Vocabulary'!$F$2:$F$4,$K8)=0,COUNTIF('Controlled Vocabulary'!$G$2:$G$5,$L8)=0,COUNTIF('Controlled Vocabulary'!$H$2:$H$3,$M8)=0,COUNTIF('Controlled Vocabulary'!$H$2:$H$3,$N8)=0,COUNTIF('Controlled Vocabulary'!$C$2:$C$4,$O8)=0,COUNTIF('Controlled Vocabulary'!$J$2:$J$3,$P8)=0),"UNSUPPORTED_CONTROLLED_VALUE",IF(AND($P8="Active",$O8="Inactive"),"INVALID_SCOPE_COMBINATION",IF($N8="Yes","INVALID_SCOPE_COMBINATION",IF(AND($E8="Not applicable",$K8&lt;&gt;"No"),"INVALID_SCOPE_COMBINATION",IF(AND($F8="No",$L8&lt;&gt;"Not applicable"),"INVALID_LOCATION_EVIDENCE",IF(AND($F8="Yes",$L8="Not applicable"),"INVALID_LOCATION_EVIDENCE","")))))))),IF($D8="Unresolved","IDENTITY_BOUNDARY_UNRESOLVED",IF(OR($C8="Discovery intermediary",$C8="Reference entity"),"NON_COMMERCIAL_CONTEXT",IF(OR($G8="No",$H8="No"),"NO_COMMERCIAL_SUBSTITUTION",IF(OR($G8="Unknown",$H8="Unknown"),"SUBSTITUTION_EVIDENCE_MISSING",IF($I8="No","SERVICEABILITY_MISMATCH",IF($I8="Unknown","SERVICEABILITY_EVIDENCE_MISSING",IF(AND((IF(AND($J8="Yes",AND($E8="Resolved",$K8="Yes"),AND($F8="Yes",$L8="Yes")),"ENTERPRISE + MARKET + LOCATION",IF(AND($J8="Yes",AND($E8="Resolved",$K8="Yes")),"ENTERPRISE + MARKET",IF(AND($J8="Yes",AND($F8="Yes",$L8="Yes")),"ENTERPRISE + LOCATION",IF(AND(AND($E8="Resolved",$K8="Yes"),AND($F8="Yes",$L8="Yes")),"MARKET + LOCATION",IF($J8="Yes","ENTERPRISE",IF(AND($E8="Resolved",$K8="Yes"),"MARKET",IF(AND($F8="Yes",$L8="Yes"),"LOCATION",""))))))))&lt;&gt;"",OR($J8="Unknown",$E8="Unresolved",AND($E8="Resolved",$K8="Unknown"),AND($F8="Yes",$L8="Unknown"))),"CONFIRMED_LAYER_WITH_OPEN_EVIDENCE",IF((IF(AND($J8="Yes",AND($E8="Resolved",$K8="Yes"),AND($F8="Yes",$L8="Yes")),"ENTERPRISE + MARKET + LOCATION",IF(AND($J8="Yes",AND($E8="Resolved",$K8="Yes")),"ENTERPRISE + MARKET",IF(AND($J8="Yes",AND($F8="Yes",$L8="Yes")),"ENTERPRISE + LOCATION",IF(AND(AND($E8="Resolved",$K8="Yes"),AND($F8="Yes",$L8="Yes")),"MARKET + LOCATION",IF($J8="Yes","ENTERPRISE",IF(AND($E8="Resolved",$K8="Yes"),"MARKET",IF(AND($F8="Yes",$L8="Yes"),"LOCATION",""))))))))&lt;&gt;"","CONFIRMED_LAYER_ASSIGNMENT",IF($E8="Unresolved","MARKET_BOUNDARY_UNRESOLVED",IF(OR($J8="Unknown",$E8="Unresolved",AND($E8="Resolved",$K8="Unknown"),AND($F8="Yes",$L8="Unknown")),"LAYER_EVIDENCE_MISSING",IF($M8="Yes","NO_LAYER_RELEVANCE_CONTEXT","NO_LAYER_RELEVANCE"))))))))))))</f>
        <v>CONFIRMED_LAYER_ASSIGNMENT</v>
      </c>
      <c r="U8" s="4" t="s">
        <v>114</v>
      </c>
      <c r="V8" s="4" t="str">
        <f>IFERROR(VLOOKUP($T8,'Controlled Vocabulary'!$M$2:$N$18,2,FALSE),"Review the record.")</f>
        <v>Keep the assignment and preserve evidence/review metadata.</v>
      </c>
      <c r="W8" s="4" t="str">
        <f>IF(AND($Q8=$S8,$R8=$T8,$U8=$V8),"PASS","FAIL")</f>
        <v>PASS</v>
      </c>
    </row>
    <row r="9" spans="1:23" ht="28.5">
      <c r="A9" s="4" t="s">
        <v>213</v>
      </c>
      <c r="B9" s="4" t="s">
        <v>214</v>
      </c>
      <c r="C9" s="4" t="s">
        <v>60</v>
      </c>
      <c r="D9" s="4" t="s">
        <v>61</v>
      </c>
      <c r="E9" s="4" t="s">
        <v>61</v>
      </c>
      <c r="F9" s="4" t="s">
        <v>74</v>
      </c>
      <c r="G9" s="4" t="s">
        <v>64</v>
      </c>
      <c r="H9" s="4" t="s">
        <v>64</v>
      </c>
      <c r="I9" s="4" t="s">
        <v>64</v>
      </c>
      <c r="J9" s="4" t="s">
        <v>74</v>
      </c>
      <c r="K9" s="4" t="s">
        <v>64</v>
      </c>
      <c r="L9" s="4" t="s">
        <v>82</v>
      </c>
      <c r="M9" s="4" t="s">
        <v>74</v>
      </c>
      <c r="N9" s="4" t="s">
        <v>64</v>
      </c>
      <c r="O9" s="4" t="s">
        <v>62</v>
      </c>
      <c r="P9" s="4" t="s">
        <v>66</v>
      </c>
      <c r="Q9" s="4" t="s">
        <v>118</v>
      </c>
      <c r="R9" s="4" t="s">
        <v>123</v>
      </c>
      <c r="S9" s="4" t="str">
        <f>IF((IF(OR($C9="",$D9="",$E9="",$F9="",$G9="",$H9="",$I9="",$J9="",$K9="",$L9="",$M9="",$N9="",$O9="",$P9=""),"INVALID_REQUIRED_INPUT",IF(OR(COUNTIF('Controlled Vocabulary'!$A$2:$A$4,$C9)=0,COUNTIF('Controlled Vocabulary'!$B$2:$B$3,$D9)=0,COUNTIF('Controlled Vocabulary'!$D$2:$D$4,$E9)=0,COUNTIF('Controlled Vocabulary'!$H$2:$H$3,$F9)=0,COUNTIF('Controlled Vocabulary'!$F$2:$F$4,$G9)=0,COUNTIF('Controlled Vocabulary'!$F$2:$F$4,$H9)=0,COUNTIF('Controlled Vocabulary'!$F$2:$F$4,$I9)=0,COUNTIF('Controlled Vocabulary'!$F$2:$F$4,$J9)=0,COUNTIF('Controlled Vocabulary'!$F$2:$F$4,$K9)=0,COUNTIF('Controlled Vocabulary'!$G$2:$G$5,$L9)=0,COUNTIF('Controlled Vocabulary'!$H$2:$H$3,$M9)=0,COUNTIF('Controlled Vocabulary'!$H$2:$H$3,$N9)=0,COUNTIF('Controlled Vocabulary'!$C$2:$C$4,$O9)=0,COUNTIF('Controlled Vocabulary'!$J$2:$J$3,$P9)=0),"UNSUPPORTED_CONTROLLED_VALUE",IF(AND($P9="Active",$O9="Inactive"),"INVALID_SCOPE_COMBINATION",IF($N9="Yes","INVALID_SCOPE_COMBINATION",IF(AND($E9="Not applicable",$K9&lt;&gt;"No"),"INVALID_SCOPE_COMBINATION",IF(AND($F9="No",$L9&lt;&gt;"Not applicable"),"INVALID_LOCATION_EVIDENCE",IF(AND($F9="Yes",$L9="Not applicable"),"INVALID_LOCATION_EVIDENCE",""))))))))&lt;&gt;"","INVALID INPUT",IF($D9="Unresolved","UNRESOLVED",IF(OR($C9="Discovery intermediary",$C9="Reference entity"),"CONTEXT / REFERENCE ONLY",IF(OR($G9="No",$H9="No"),"EXCLUDED",IF(OR($G9="Unknown",$H9="Unknown"),"UNRESOLVED",IF($I9="No","EXCLUDED",IF($I9="Unknown","UNRESOLVED",IF((IF(AND($J9="Yes",AND($E9="Resolved",$K9="Yes"),AND($F9="Yes",$L9="Yes")),"ENTERPRISE + MARKET + LOCATION",IF(AND($J9="Yes",AND($E9="Resolved",$K9="Yes")),"ENTERPRISE + MARKET",IF(AND($J9="Yes",AND($F9="Yes",$L9="Yes")),"ENTERPRISE + LOCATION",IF(AND(AND($E9="Resolved",$K9="Yes"),AND($F9="Yes",$L9="Yes")),"MARKET + LOCATION",IF($J9="Yes","ENTERPRISE",IF(AND($E9="Resolved",$K9="Yes"),"MARKET",IF(AND($F9="Yes",$L9="Yes"),"LOCATION",""))))))))&lt;&gt;"",(IF(AND($J9="Yes",AND($E9="Resolved",$K9="Yes"),AND($F9="Yes",$L9="Yes")),"ENTERPRISE + MARKET + LOCATION",IF(AND($J9="Yes",AND($E9="Resolved",$K9="Yes")),"ENTERPRISE + MARKET",IF(AND($J9="Yes",AND($F9="Yes",$L9="Yes")),"ENTERPRISE + LOCATION",IF(AND(AND($E9="Resolved",$K9="Yes"),AND($F9="Yes",$L9="Yes")),"MARKET + LOCATION",IF($J9="Yes","ENTERPRISE",IF(AND($E9="Resolved",$K9="Yes"),"MARKET",IF(AND($F9="Yes",$L9="Yes"),"LOCATION","")))))))),IF($E9="Unresolved","UNRESOLVED",IF(OR($J9="Unknown",$E9="Unresolved",AND($E9="Resolved",$K9="Unknown"),AND($F9="Yes",$L9="Unknown")),"UNRESOLVED",IF($M9="Yes","CONTEXT / REFERENCE ONLY","EXCLUDED")))))))))))</f>
        <v>INVALID INPUT</v>
      </c>
      <c r="T9" s="4" t="str">
        <f>IF((IF(OR($C9="",$D9="",$E9="",$F9="",$G9="",$H9="",$I9="",$J9="",$K9="",$L9="",$M9="",$N9="",$O9="",$P9=""),"INVALID_REQUIRED_INPUT",IF(OR(COUNTIF('Controlled Vocabulary'!$A$2:$A$4,$C9)=0,COUNTIF('Controlled Vocabulary'!$B$2:$B$3,$D9)=0,COUNTIF('Controlled Vocabulary'!$D$2:$D$4,$E9)=0,COUNTIF('Controlled Vocabulary'!$H$2:$H$3,$F9)=0,COUNTIF('Controlled Vocabulary'!$F$2:$F$4,$G9)=0,COUNTIF('Controlled Vocabulary'!$F$2:$F$4,$H9)=0,COUNTIF('Controlled Vocabulary'!$F$2:$F$4,$I9)=0,COUNTIF('Controlled Vocabulary'!$F$2:$F$4,$J9)=0,COUNTIF('Controlled Vocabulary'!$F$2:$F$4,$K9)=0,COUNTIF('Controlled Vocabulary'!$G$2:$G$5,$L9)=0,COUNTIF('Controlled Vocabulary'!$H$2:$H$3,$M9)=0,COUNTIF('Controlled Vocabulary'!$H$2:$H$3,$N9)=0,COUNTIF('Controlled Vocabulary'!$C$2:$C$4,$O9)=0,COUNTIF('Controlled Vocabulary'!$J$2:$J$3,$P9)=0),"UNSUPPORTED_CONTROLLED_VALUE",IF(AND($P9="Active",$O9="Inactive"),"INVALID_SCOPE_COMBINATION",IF($N9="Yes","INVALID_SCOPE_COMBINATION",IF(AND($E9="Not applicable",$K9&lt;&gt;"No"),"INVALID_SCOPE_COMBINATION",IF(AND($F9="No",$L9&lt;&gt;"Not applicable"),"INVALID_LOCATION_EVIDENCE",IF(AND($F9="Yes",$L9="Not applicable"),"INVALID_LOCATION_EVIDENCE",""))))))))&lt;&gt;"",(IF(OR($C9="",$D9="",$E9="",$F9="",$G9="",$H9="",$I9="",$J9="",$K9="",$L9="",$M9="",$N9="",$O9="",$P9=""),"INVALID_REQUIRED_INPUT",IF(OR(COUNTIF('Controlled Vocabulary'!$A$2:$A$4,$C9)=0,COUNTIF('Controlled Vocabulary'!$B$2:$B$3,$D9)=0,COUNTIF('Controlled Vocabulary'!$D$2:$D$4,$E9)=0,COUNTIF('Controlled Vocabulary'!$H$2:$H$3,$F9)=0,COUNTIF('Controlled Vocabulary'!$F$2:$F$4,$G9)=0,COUNTIF('Controlled Vocabulary'!$F$2:$F$4,$H9)=0,COUNTIF('Controlled Vocabulary'!$F$2:$F$4,$I9)=0,COUNTIF('Controlled Vocabulary'!$F$2:$F$4,$J9)=0,COUNTIF('Controlled Vocabulary'!$F$2:$F$4,$K9)=0,COUNTIF('Controlled Vocabulary'!$G$2:$G$5,$L9)=0,COUNTIF('Controlled Vocabulary'!$H$2:$H$3,$M9)=0,COUNTIF('Controlled Vocabulary'!$H$2:$H$3,$N9)=0,COUNTIF('Controlled Vocabulary'!$C$2:$C$4,$O9)=0,COUNTIF('Controlled Vocabulary'!$J$2:$J$3,$P9)=0),"UNSUPPORTED_CONTROLLED_VALUE",IF(AND($P9="Active",$O9="Inactive"),"INVALID_SCOPE_COMBINATION",IF($N9="Yes","INVALID_SCOPE_COMBINATION",IF(AND($E9="Not applicable",$K9&lt;&gt;"No"),"INVALID_SCOPE_COMBINATION",IF(AND($F9="No",$L9&lt;&gt;"Not applicable"),"INVALID_LOCATION_EVIDENCE",IF(AND($F9="Yes",$L9="Not applicable"),"INVALID_LOCATION_EVIDENCE","")))))))),IF($D9="Unresolved","IDENTITY_BOUNDARY_UNRESOLVED",IF(OR($C9="Discovery intermediary",$C9="Reference entity"),"NON_COMMERCIAL_CONTEXT",IF(OR($G9="No",$H9="No"),"NO_COMMERCIAL_SUBSTITUTION",IF(OR($G9="Unknown",$H9="Unknown"),"SUBSTITUTION_EVIDENCE_MISSING",IF($I9="No","SERVICEABILITY_MISMATCH",IF($I9="Unknown","SERVICEABILITY_EVIDENCE_MISSING",IF(AND((IF(AND($J9="Yes",AND($E9="Resolved",$K9="Yes"),AND($F9="Yes",$L9="Yes")),"ENTERPRISE + MARKET + LOCATION",IF(AND($J9="Yes",AND($E9="Resolved",$K9="Yes")),"ENTERPRISE + MARKET",IF(AND($J9="Yes",AND($F9="Yes",$L9="Yes")),"ENTERPRISE + LOCATION",IF(AND(AND($E9="Resolved",$K9="Yes"),AND($F9="Yes",$L9="Yes")),"MARKET + LOCATION",IF($J9="Yes","ENTERPRISE",IF(AND($E9="Resolved",$K9="Yes"),"MARKET",IF(AND($F9="Yes",$L9="Yes"),"LOCATION",""))))))))&lt;&gt;"",OR($J9="Unknown",$E9="Unresolved",AND($E9="Resolved",$K9="Unknown"),AND($F9="Yes",$L9="Unknown"))),"CONFIRMED_LAYER_WITH_OPEN_EVIDENCE",IF((IF(AND($J9="Yes",AND($E9="Resolved",$K9="Yes"),AND($F9="Yes",$L9="Yes")),"ENTERPRISE + MARKET + LOCATION",IF(AND($J9="Yes",AND($E9="Resolved",$K9="Yes")),"ENTERPRISE + MARKET",IF(AND($J9="Yes",AND($F9="Yes",$L9="Yes")),"ENTERPRISE + LOCATION",IF(AND(AND($E9="Resolved",$K9="Yes"),AND($F9="Yes",$L9="Yes")),"MARKET + LOCATION",IF($J9="Yes","ENTERPRISE",IF(AND($E9="Resolved",$K9="Yes"),"MARKET",IF(AND($F9="Yes",$L9="Yes"),"LOCATION",""))))))))&lt;&gt;"","CONFIRMED_LAYER_ASSIGNMENT",IF($E9="Unresolved","MARKET_BOUNDARY_UNRESOLVED",IF(OR($J9="Unknown",$E9="Unresolved",AND($E9="Resolved",$K9="Unknown"),AND($F9="Yes",$L9="Unknown")),"LAYER_EVIDENCE_MISSING",IF($M9="Yes","NO_LAYER_RELEVANCE_CONTEXT","NO_LAYER_RELEVANCE"))))))))))))</f>
        <v>INVALID_SCOPE_COMBINATION</v>
      </c>
      <c r="U9" s="4" t="s">
        <v>124</v>
      </c>
      <c r="V9" s="4" t="str">
        <f>IFERROR(VLOOKUP($T9,'Controlled Vocabulary'!$M$2:$N$18,2,FALSE),"Review the record.")</f>
        <v>Select a valid Scope ID/evidence combination or resolve the duplicate active record.</v>
      </c>
      <c r="W9" s="4" t="str">
        <f>IF(AND($Q9=$S9,$R9=$T9,$U9=$V9),"PASS","FAIL")</f>
        <v>PASS</v>
      </c>
    </row>
    <row r="10" spans="1:23" ht="28.5">
      <c r="A10" s="4" t="s">
        <v>215</v>
      </c>
      <c r="B10" s="4" t="s">
        <v>216</v>
      </c>
      <c r="C10" s="4" t="s">
        <v>60</v>
      </c>
      <c r="D10" s="4" t="s">
        <v>61</v>
      </c>
      <c r="E10" s="4" t="s">
        <v>82</v>
      </c>
      <c r="F10" s="4" t="s">
        <v>64</v>
      </c>
      <c r="G10" s="4" t="s">
        <v>64</v>
      </c>
      <c r="H10" s="4" t="s">
        <v>64</v>
      </c>
      <c r="I10" s="4" t="s">
        <v>64</v>
      </c>
      <c r="J10" s="4" t="s">
        <v>64</v>
      </c>
      <c r="K10" s="4" t="s">
        <v>74</v>
      </c>
      <c r="L10" s="4" t="s">
        <v>84</v>
      </c>
      <c r="M10" s="4" t="s">
        <v>74</v>
      </c>
      <c r="N10" s="4" t="s">
        <v>74</v>
      </c>
      <c r="O10" s="4" t="s">
        <v>62</v>
      </c>
      <c r="P10" s="4" t="s">
        <v>66</v>
      </c>
      <c r="Q10" s="4" t="s">
        <v>67</v>
      </c>
      <c r="R10" s="4" t="s">
        <v>110</v>
      </c>
      <c r="S10" s="4" t="str">
        <f>IF((IF(OR($C10="",$D10="",$E10="",$F10="",$G10="",$H10="",$I10="",$J10="",$K10="",$L10="",$M10="",$N10="",$O10="",$P10=""),"INVALID_REQUIRED_INPUT",IF(OR(COUNTIF('Controlled Vocabulary'!$A$2:$A$4,$C10)=0,COUNTIF('Controlled Vocabulary'!$B$2:$B$3,$D10)=0,COUNTIF('Controlled Vocabulary'!$D$2:$D$4,$E10)=0,COUNTIF('Controlled Vocabulary'!$H$2:$H$3,$F10)=0,COUNTIF('Controlled Vocabulary'!$F$2:$F$4,$G10)=0,COUNTIF('Controlled Vocabulary'!$F$2:$F$4,$H10)=0,COUNTIF('Controlled Vocabulary'!$F$2:$F$4,$I10)=0,COUNTIF('Controlled Vocabulary'!$F$2:$F$4,$J10)=0,COUNTIF('Controlled Vocabulary'!$F$2:$F$4,$K10)=0,COUNTIF('Controlled Vocabulary'!$G$2:$G$5,$L10)=0,COUNTIF('Controlled Vocabulary'!$H$2:$H$3,$M10)=0,COUNTIF('Controlled Vocabulary'!$H$2:$H$3,$N10)=0,COUNTIF('Controlled Vocabulary'!$C$2:$C$4,$O10)=0,COUNTIF('Controlled Vocabulary'!$J$2:$J$3,$P10)=0),"UNSUPPORTED_CONTROLLED_VALUE",IF(AND($P10="Active",$O10="Inactive"),"INVALID_SCOPE_COMBINATION",IF($N10="Yes","INVALID_SCOPE_COMBINATION",IF(AND($E10="Not applicable",$K10&lt;&gt;"No"),"INVALID_SCOPE_COMBINATION",IF(AND($F10="No",$L10&lt;&gt;"Not applicable"),"INVALID_LOCATION_EVIDENCE",IF(AND($F10="Yes",$L10="Not applicable"),"INVALID_LOCATION_EVIDENCE",""))))))))&lt;&gt;"","INVALID INPUT",IF($D10="Unresolved","UNRESOLVED",IF(OR($C10="Discovery intermediary",$C10="Reference entity"),"CONTEXT / REFERENCE ONLY",IF(OR($G10="No",$H10="No"),"EXCLUDED",IF(OR($G10="Unknown",$H10="Unknown"),"UNRESOLVED",IF($I10="No","EXCLUDED",IF($I10="Unknown","UNRESOLVED",IF((IF(AND($J10="Yes",AND($E10="Resolved",$K10="Yes"),AND($F10="Yes",$L10="Yes")),"ENTERPRISE + MARKET + LOCATION",IF(AND($J10="Yes",AND($E10="Resolved",$K10="Yes")),"ENTERPRISE + MARKET",IF(AND($J10="Yes",AND($F10="Yes",$L10="Yes")),"ENTERPRISE + LOCATION",IF(AND(AND($E10="Resolved",$K10="Yes"),AND($F10="Yes",$L10="Yes")),"MARKET + LOCATION",IF($J10="Yes","ENTERPRISE",IF(AND($E10="Resolved",$K10="Yes"),"MARKET",IF(AND($F10="Yes",$L10="Yes"),"LOCATION",""))))))))&lt;&gt;"",(IF(AND($J10="Yes",AND($E10="Resolved",$K10="Yes"),AND($F10="Yes",$L10="Yes")),"ENTERPRISE + MARKET + LOCATION",IF(AND($J10="Yes",AND($E10="Resolved",$K10="Yes")),"ENTERPRISE + MARKET",IF(AND($J10="Yes",AND($F10="Yes",$L10="Yes")),"ENTERPRISE + LOCATION",IF(AND(AND($E10="Resolved",$K10="Yes"),AND($F10="Yes",$L10="Yes")),"MARKET + LOCATION",IF($J10="Yes","ENTERPRISE",IF(AND($E10="Resolved",$K10="Yes"),"MARKET",IF(AND($F10="Yes",$L10="Yes"),"LOCATION","")))))))),IF($E10="Unresolved","UNRESOLVED",IF(OR($J10="Unknown",$E10="Unresolved",AND($E10="Resolved",$K10="Unknown"),AND($F10="Yes",$L10="Unknown")),"UNRESOLVED",IF($M10="Yes","CONTEXT / REFERENCE ONLY","EXCLUDED")))))))))))</f>
        <v>ENTERPRISE</v>
      </c>
      <c r="T10" s="4" t="str">
        <f>IF((IF(OR($C10="",$D10="",$E10="",$F10="",$G10="",$H10="",$I10="",$J10="",$K10="",$L10="",$M10="",$N10="",$O10="",$P10=""),"INVALID_REQUIRED_INPUT",IF(OR(COUNTIF('Controlled Vocabulary'!$A$2:$A$4,$C10)=0,COUNTIF('Controlled Vocabulary'!$B$2:$B$3,$D10)=0,COUNTIF('Controlled Vocabulary'!$D$2:$D$4,$E10)=0,COUNTIF('Controlled Vocabulary'!$H$2:$H$3,$F10)=0,COUNTIF('Controlled Vocabulary'!$F$2:$F$4,$G10)=0,COUNTIF('Controlled Vocabulary'!$F$2:$F$4,$H10)=0,COUNTIF('Controlled Vocabulary'!$F$2:$F$4,$I10)=0,COUNTIF('Controlled Vocabulary'!$F$2:$F$4,$J10)=0,COUNTIF('Controlled Vocabulary'!$F$2:$F$4,$K10)=0,COUNTIF('Controlled Vocabulary'!$G$2:$G$5,$L10)=0,COUNTIF('Controlled Vocabulary'!$H$2:$H$3,$M10)=0,COUNTIF('Controlled Vocabulary'!$H$2:$H$3,$N10)=0,COUNTIF('Controlled Vocabulary'!$C$2:$C$4,$O10)=0,COUNTIF('Controlled Vocabulary'!$J$2:$J$3,$P10)=0),"UNSUPPORTED_CONTROLLED_VALUE",IF(AND($P10="Active",$O10="Inactive"),"INVALID_SCOPE_COMBINATION",IF($N10="Yes","INVALID_SCOPE_COMBINATION",IF(AND($E10="Not applicable",$K10&lt;&gt;"No"),"INVALID_SCOPE_COMBINATION",IF(AND($F10="No",$L10&lt;&gt;"Not applicable"),"INVALID_LOCATION_EVIDENCE",IF(AND($F10="Yes",$L10="Not applicable"),"INVALID_LOCATION_EVIDENCE",""))))))))&lt;&gt;"",(IF(OR($C10="",$D10="",$E10="",$F10="",$G10="",$H10="",$I10="",$J10="",$K10="",$L10="",$M10="",$N10="",$O10="",$P10=""),"INVALID_REQUIRED_INPUT",IF(OR(COUNTIF('Controlled Vocabulary'!$A$2:$A$4,$C10)=0,COUNTIF('Controlled Vocabulary'!$B$2:$B$3,$D10)=0,COUNTIF('Controlled Vocabulary'!$D$2:$D$4,$E10)=0,COUNTIF('Controlled Vocabulary'!$H$2:$H$3,$F10)=0,COUNTIF('Controlled Vocabulary'!$F$2:$F$4,$G10)=0,COUNTIF('Controlled Vocabulary'!$F$2:$F$4,$H10)=0,COUNTIF('Controlled Vocabulary'!$F$2:$F$4,$I10)=0,COUNTIF('Controlled Vocabulary'!$F$2:$F$4,$J10)=0,COUNTIF('Controlled Vocabulary'!$F$2:$F$4,$K10)=0,COUNTIF('Controlled Vocabulary'!$G$2:$G$5,$L10)=0,COUNTIF('Controlled Vocabulary'!$H$2:$H$3,$M10)=0,COUNTIF('Controlled Vocabulary'!$H$2:$H$3,$N10)=0,COUNTIF('Controlled Vocabulary'!$C$2:$C$4,$O10)=0,COUNTIF('Controlled Vocabulary'!$J$2:$J$3,$P10)=0),"UNSUPPORTED_CONTROLLED_VALUE",IF(AND($P10="Active",$O10="Inactive"),"INVALID_SCOPE_COMBINATION",IF($N10="Yes","INVALID_SCOPE_COMBINATION",IF(AND($E10="Not applicable",$K10&lt;&gt;"No"),"INVALID_SCOPE_COMBINATION",IF(AND($F10="No",$L10&lt;&gt;"Not applicable"),"INVALID_LOCATION_EVIDENCE",IF(AND($F10="Yes",$L10="Not applicable"),"INVALID_LOCATION_EVIDENCE","")))))))),IF($D10="Unresolved","IDENTITY_BOUNDARY_UNRESOLVED",IF(OR($C10="Discovery intermediary",$C10="Reference entity"),"NON_COMMERCIAL_CONTEXT",IF(OR($G10="No",$H10="No"),"NO_COMMERCIAL_SUBSTITUTION",IF(OR($G10="Unknown",$H10="Unknown"),"SUBSTITUTION_EVIDENCE_MISSING",IF($I10="No","SERVICEABILITY_MISMATCH",IF($I10="Unknown","SERVICEABILITY_EVIDENCE_MISSING",IF(AND((IF(AND($J10="Yes",AND($E10="Resolved",$K10="Yes"),AND($F10="Yes",$L10="Yes")),"ENTERPRISE + MARKET + LOCATION",IF(AND($J10="Yes",AND($E10="Resolved",$K10="Yes")),"ENTERPRISE + MARKET",IF(AND($J10="Yes",AND($F10="Yes",$L10="Yes")),"ENTERPRISE + LOCATION",IF(AND(AND($E10="Resolved",$K10="Yes"),AND($F10="Yes",$L10="Yes")),"MARKET + LOCATION",IF($J10="Yes","ENTERPRISE",IF(AND($E10="Resolved",$K10="Yes"),"MARKET",IF(AND($F10="Yes",$L10="Yes"),"LOCATION",""))))))))&lt;&gt;"",OR($J10="Unknown",$E10="Unresolved",AND($E10="Resolved",$K10="Unknown"),AND($F10="Yes",$L10="Unknown"))),"CONFIRMED_LAYER_WITH_OPEN_EVIDENCE",IF((IF(AND($J10="Yes",AND($E10="Resolved",$K10="Yes"),AND($F10="Yes",$L10="Yes")),"ENTERPRISE + MARKET + LOCATION",IF(AND($J10="Yes",AND($E10="Resolved",$K10="Yes")),"ENTERPRISE + MARKET",IF(AND($J10="Yes",AND($F10="Yes",$L10="Yes")),"ENTERPRISE + LOCATION",IF(AND(AND($E10="Resolved",$K10="Yes"),AND($F10="Yes",$L10="Yes")),"MARKET + LOCATION",IF($J10="Yes","ENTERPRISE",IF(AND($E10="Resolved",$K10="Yes"),"MARKET",IF(AND($F10="Yes",$L10="Yes"),"LOCATION",""))))))))&lt;&gt;"","CONFIRMED_LAYER_ASSIGNMENT",IF($E10="Unresolved","MARKET_BOUNDARY_UNRESOLVED",IF(OR($J10="Unknown",$E10="Unresolved",AND($E10="Resolved",$K10="Unknown"),AND($F10="Yes",$L10="Unknown")),"LAYER_EVIDENCE_MISSING",IF($M10="Yes","NO_LAYER_RELEVANCE_CONTEXT","NO_LAYER_RELEVANCE"))))))))))))</f>
        <v>CONFIRMED_LAYER_WITH_OPEN_EVIDENCE</v>
      </c>
      <c r="U10" s="4" t="s">
        <v>111</v>
      </c>
      <c r="V10" s="4" t="str">
        <f>IFERROR(VLOOKUP($T10,'Controlled Vocabulary'!$M$2:$N$18,2,FALSE),"Review the record.")</f>
        <v>Keep confirmed layers; resolve only the open condition.</v>
      </c>
      <c r="W10" s="4" t="str">
        <f>IF(AND($Q10=$S10,$R10=$T10,$U10=$V10),"PASS","FAIL")</f>
        <v>PASS</v>
      </c>
    </row>
    <row r="11" spans="1:23" ht="28.5">
      <c r="A11" s="4" t="s">
        <v>217</v>
      </c>
      <c r="B11" s="4" t="s">
        <v>168</v>
      </c>
      <c r="C11" s="4" t="s">
        <v>60</v>
      </c>
      <c r="D11" s="4" t="s">
        <v>61</v>
      </c>
      <c r="E11" s="4" t="s">
        <v>82</v>
      </c>
      <c r="F11" s="4" t="s">
        <v>64</v>
      </c>
      <c r="G11" s="4" t="s">
        <v>64</v>
      </c>
      <c r="H11" s="4" t="s">
        <v>64</v>
      </c>
      <c r="I11" s="4" t="s">
        <v>64</v>
      </c>
      <c r="J11" s="4" t="s">
        <v>74</v>
      </c>
      <c r="K11" s="4" t="s">
        <v>74</v>
      </c>
      <c r="L11" s="4" t="s">
        <v>64</v>
      </c>
      <c r="M11" s="4" t="s">
        <v>74</v>
      </c>
      <c r="N11" s="4" t="s">
        <v>74</v>
      </c>
      <c r="O11" s="4" t="s">
        <v>62</v>
      </c>
      <c r="P11" s="4" t="s">
        <v>66</v>
      </c>
      <c r="Q11" s="4" t="s">
        <v>86</v>
      </c>
      <c r="R11" s="4" t="s">
        <v>113</v>
      </c>
      <c r="S11" s="4" t="str">
        <f>IF((IF(OR($C11="",$D11="",$E11="",$F11="",$G11="",$H11="",$I11="",$J11="",$K11="",$L11="",$M11="",$N11="",$O11="",$P11=""),"INVALID_REQUIRED_INPUT",IF(OR(COUNTIF('Controlled Vocabulary'!$A$2:$A$4,$C11)=0,COUNTIF('Controlled Vocabulary'!$B$2:$B$3,$D11)=0,COUNTIF('Controlled Vocabulary'!$D$2:$D$4,$E11)=0,COUNTIF('Controlled Vocabulary'!$H$2:$H$3,$F11)=0,COUNTIF('Controlled Vocabulary'!$F$2:$F$4,$G11)=0,COUNTIF('Controlled Vocabulary'!$F$2:$F$4,$H11)=0,COUNTIF('Controlled Vocabulary'!$F$2:$F$4,$I11)=0,COUNTIF('Controlled Vocabulary'!$F$2:$F$4,$J11)=0,COUNTIF('Controlled Vocabulary'!$F$2:$F$4,$K11)=0,COUNTIF('Controlled Vocabulary'!$G$2:$G$5,$L11)=0,COUNTIF('Controlled Vocabulary'!$H$2:$H$3,$M11)=0,COUNTIF('Controlled Vocabulary'!$H$2:$H$3,$N11)=0,COUNTIF('Controlled Vocabulary'!$C$2:$C$4,$O11)=0,COUNTIF('Controlled Vocabulary'!$J$2:$J$3,$P11)=0),"UNSUPPORTED_CONTROLLED_VALUE",IF(AND($P11="Active",$O11="Inactive"),"INVALID_SCOPE_COMBINATION",IF($N11="Yes","INVALID_SCOPE_COMBINATION",IF(AND($E11="Not applicable",$K11&lt;&gt;"No"),"INVALID_SCOPE_COMBINATION",IF(AND($F11="No",$L11&lt;&gt;"Not applicable"),"INVALID_LOCATION_EVIDENCE",IF(AND($F11="Yes",$L11="Not applicable"),"INVALID_LOCATION_EVIDENCE",""))))))))&lt;&gt;"","INVALID INPUT",IF($D11="Unresolved","UNRESOLVED",IF(OR($C11="Discovery intermediary",$C11="Reference entity"),"CONTEXT / REFERENCE ONLY",IF(OR($G11="No",$H11="No"),"EXCLUDED",IF(OR($G11="Unknown",$H11="Unknown"),"UNRESOLVED",IF($I11="No","EXCLUDED",IF($I11="Unknown","UNRESOLVED",IF((IF(AND($J11="Yes",AND($E11="Resolved",$K11="Yes"),AND($F11="Yes",$L11="Yes")),"ENTERPRISE + MARKET + LOCATION",IF(AND($J11="Yes",AND($E11="Resolved",$K11="Yes")),"ENTERPRISE + MARKET",IF(AND($J11="Yes",AND($F11="Yes",$L11="Yes")),"ENTERPRISE + LOCATION",IF(AND(AND($E11="Resolved",$K11="Yes"),AND($F11="Yes",$L11="Yes")),"MARKET + LOCATION",IF($J11="Yes","ENTERPRISE",IF(AND($E11="Resolved",$K11="Yes"),"MARKET",IF(AND($F11="Yes",$L11="Yes"),"LOCATION",""))))))))&lt;&gt;"",(IF(AND($J11="Yes",AND($E11="Resolved",$K11="Yes"),AND($F11="Yes",$L11="Yes")),"ENTERPRISE + MARKET + LOCATION",IF(AND($J11="Yes",AND($E11="Resolved",$K11="Yes")),"ENTERPRISE + MARKET",IF(AND($J11="Yes",AND($F11="Yes",$L11="Yes")),"ENTERPRISE + LOCATION",IF(AND(AND($E11="Resolved",$K11="Yes"),AND($F11="Yes",$L11="Yes")),"MARKET + LOCATION",IF($J11="Yes","ENTERPRISE",IF(AND($E11="Resolved",$K11="Yes"),"MARKET",IF(AND($F11="Yes",$L11="Yes"),"LOCATION","")))))))),IF($E11="Unresolved","UNRESOLVED",IF(OR($J11="Unknown",$E11="Unresolved",AND($E11="Resolved",$K11="Unknown"),AND($F11="Yes",$L11="Unknown")),"UNRESOLVED",IF($M11="Yes","CONTEXT / REFERENCE ONLY","EXCLUDED")))))))))))</f>
        <v>LOCATION</v>
      </c>
      <c r="T11" s="4" t="str">
        <f>IF((IF(OR($C11="",$D11="",$E11="",$F11="",$G11="",$H11="",$I11="",$J11="",$K11="",$L11="",$M11="",$N11="",$O11="",$P11=""),"INVALID_REQUIRED_INPUT",IF(OR(COUNTIF('Controlled Vocabulary'!$A$2:$A$4,$C11)=0,COUNTIF('Controlled Vocabulary'!$B$2:$B$3,$D11)=0,COUNTIF('Controlled Vocabulary'!$D$2:$D$4,$E11)=0,COUNTIF('Controlled Vocabulary'!$H$2:$H$3,$F11)=0,COUNTIF('Controlled Vocabulary'!$F$2:$F$4,$G11)=0,COUNTIF('Controlled Vocabulary'!$F$2:$F$4,$H11)=0,COUNTIF('Controlled Vocabulary'!$F$2:$F$4,$I11)=0,COUNTIF('Controlled Vocabulary'!$F$2:$F$4,$J11)=0,COUNTIF('Controlled Vocabulary'!$F$2:$F$4,$K11)=0,COUNTIF('Controlled Vocabulary'!$G$2:$G$5,$L11)=0,COUNTIF('Controlled Vocabulary'!$H$2:$H$3,$M11)=0,COUNTIF('Controlled Vocabulary'!$H$2:$H$3,$N11)=0,COUNTIF('Controlled Vocabulary'!$C$2:$C$4,$O11)=0,COUNTIF('Controlled Vocabulary'!$J$2:$J$3,$P11)=0),"UNSUPPORTED_CONTROLLED_VALUE",IF(AND($P11="Active",$O11="Inactive"),"INVALID_SCOPE_COMBINATION",IF($N11="Yes","INVALID_SCOPE_COMBINATION",IF(AND($E11="Not applicable",$K11&lt;&gt;"No"),"INVALID_SCOPE_COMBINATION",IF(AND($F11="No",$L11&lt;&gt;"Not applicable"),"INVALID_LOCATION_EVIDENCE",IF(AND($F11="Yes",$L11="Not applicable"),"INVALID_LOCATION_EVIDENCE",""))))))))&lt;&gt;"",(IF(OR($C11="",$D11="",$E11="",$F11="",$G11="",$H11="",$I11="",$J11="",$K11="",$L11="",$M11="",$N11="",$O11="",$P11=""),"INVALID_REQUIRED_INPUT",IF(OR(COUNTIF('Controlled Vocabulary'!$A$2:$A$4,$C11)=0,COUNTIF('Controlled Vocabulary'!$B$2:$B$3,$D11)=0,COUNTIF('Controlled Vocabulary'!$D$2:$D$4,$E11)=0,COUNTIF('Controlled Vocabulary'!$H$2:$H$3,$F11)=0,COUNTIF('Controlled Vocabulary'!$F$2:$F$4,$G11)=0,COUNTIF('Controlled Vocabulary'!$F$2:$F$4,$H11)=0,COUNTIF('Controlled Vocabulary'!$F$2:$F$4,$I11)=0,COUNTIF('Controlled Vocabulary'!$F$2:$F$4,$J11)=0,COUNTIF('Controlled Vocabulary'!$F$2:$F$4,$K11)=0,COUNTIF('Controlled Vocabulary'!$G$2:$G$5,$L11)=0,COUNTIF('Controlled Vocabulary'!$H$2:$H$3,$M11)=0,COUNTIF('Controlled Vocabulary'!$H$2:$H$3,$N11)=0,COUNTIF('Controlled Vocabulary'!$C$2:$C$4,$O11)=0,COUNTIF('Controlled Vocabulary'!$J$2:$J$3,$P11)=0),"UNSUPPORTED_CONTROLLED_VALUE",IF(AND($P11="Active",$O11="Inactive"),"INVALID_SCOPE_COMBINATION",IF($N11="Yes","INVALID_SCOPE_COMBINATION",IF(AND($E11="Not applicable",$K11&lt;&gt;"No"),"INVALID_SCOPE_COMBINATION",IF(AND($F11="No",$L11&lt;&gt;"Not applicable"),"INVALID_LOCATION_EVIDENCE",IF(AND($F11="Yes",$L11="Not applicable"),"INVALID_LOCATION_EVIDENCE","")))))))),IF($D11="Unresolved","IDENTITY_BOUNDARY_UNRESOLVED",IF(OR($C11="Discovery intermediary",$C11="Reference entity"),"NON_COMMERCIAL_CONTEXT",IF(OR($G11="No",$H11="No"),"NO_COMMERCIAL_SUBSTITUTION",IF(OR($G11="Unknown",$H11="Unknown"),"SUBSTITUTION_EVIDENCE_MISSING",IF($I11="No","SERVICEABILITY_MISMATCH",IF($I11="Unknown","SERVICEABILITY_EVIDENCE_MISSING",IF(AND((IF(AND($J11="Yes",AND($E11="Resolved",$K11="Yes"),AND($F11="Yes",$L11="Yes")),"ENTERPRISE + MARKET + LOCATION",IF(AND($J11="Yes",AND($E11="Resolved",$K11="Yes")),"ENTERPRISE + MARKET",IF(AND($J11="Yes",AND($F11="Yes",$L11="Yes")),"ENTERPRISE + LOCATION",IF(AND(AND($E11="Resolved",$K11="Yes"),AND($F11="Yes",$L11="Yes")),"MARKET + LOCATION",IF($J11="Yes","ENTERPRISE",IF(AND($E11="Resolved",$K11="Yes"),"MARKET",IF(AND($F11="Yes",$L11="Yes"),"LOCATION",""))))))))&lt;&gt;"",OR($J11="Unknown",$E11="Unresolved",AND($E11="Resolved",$K11="Unknown"),AND($F11="Yes",$L11="Unknown"))),"CONFIRMED_LAYER_WITH_OPEN_EVIDENCE",IF((IF(AND($J11="Yes",AND($E11="Resolved",$K11="Yes"),AND($F11="Yes",$L11="Yes")),"ENTERPRISE + MARKET + LOCATION",IF(AND($J11="Yes",AND($E11="Resolved",$K11="Yes")),"ENTERPRISE + MARKET",IF(AND($J11="Yes",AND($F11="Yes",$L11="Yes")),"ENTERPRISE + LOCATION",IF(AND(AND($E11="Resolved",$K11="Yes"),AND($F11="Yes",$L11="Yes")),"MARKET + LOCATION",IF($J11="Yes","ENTERPRISE",IF(AND($E11="Resolved",$K11="Yes"),"MARKET",IF(AND($F11="Yes",$L11="Yes"),"LOCATION",""))))))))&lt;&gt;"","CONFIRMED_LAYER_ASSIGNMENT",IF($E11="Unresolved","MARKET_BOUNDARY_UNRESOLVED",IF(OR($J11="Unknown",$E11="Unresolved",AND($E11="Resolved",$K11="Unknown"),AND($F11="Yes",$L11="Unknown")),"LAYER_EVIDENCE_MISSING",IF($M11="Yes","NO_LAYER_RELEVANCE_CONTEXT","NO_LAYER_RELEVANCE"))))))))))))</f>
        <v>CONFIRMED_LAYER_ASSIGNMENT</v>
      </c>
      <c r="U11" s="4" t="s">
        <v>114</v>
      </c>
      <c r="V11" s="4" t="str">
        <f>IFERROR(VLOOKUP($T11,'Controlled Vocabulary'!$M$2:$N$18,2,FALSE),"Review the record.")</f>
        <v>Keep the assignment and preserve evidence/review metadata.</v>
      </c>
      <c r="W11" s="4" t="str">
        <f>IF(AND($Q11=$S11,$R11=$T11,$U11=$V11),"PASS","FAIL")</f>
        <v>PASS</v>
      </c>
    </row>
    <row r="12" spans="1:23" ht="28.5">
      <c r="A12" s="4" t="s">
        <v>218</v>
      </c>
      <c r="B12" s="4" t="s">
        <v>219</v>
      </c>
      <c r="C12" s="4" t="s">
        <v>60</v>
      </c>
      <c r="D12" s="4" t="s">
        <v>61</v>
      </c>
      <c r="E12" s="4" t="s">
        <v>82</v>
      </c>
      <c r="F12" s="4" t="s">
        <v>74</v>
      </c>
      <c r="G12" s="4" t="s">
        <v>64</v>
      </c>
      <c r="H12" s="4" t="s">
        <v>64</v>
      </c>
      <c r="I12" s="4" t="s">
        <v>64</v>
      </c>
      <c r="J12" s="4" t="s">
        <v>64</v>
      </c>
      <c r="K12" s="4" t="s">
        <v>74</v>
      </c>
      <c r="L12" s="4" t="s">
        <v>82</v>
      </c>
      <c r="M12" s="4" t="s">
        <v>74</v>
      </c>
      <c r="N12" s="4" t="s">
        <v>74</v>
      </c>
      <c r="O12" s="4" t="s">
        <v>62</v>
      </c>
      <c r="P12" s="4" t="s">
        <v>66</v>
      </c>
      <c r="Q12" s="4" t="s">
        <v>67</v>
      </c>
      <c r="R12" s="4" t="s">
        <v>113</v>
      </c>
      <c r="S12" s="4" t="str">
        <f>IF((IF(OR($C12="",$D12="",$E12="",$F12="",$G12="",$H12="",$I12="",$J12="",$K12="",$L12="",$M12="",$N12="",$O12="",$P12=""),"INVALID_REQUIRED_INPUT",IF(OR(COUNTIF('Controlled Vocabulary'!$A$2:$A$4,$C12)=0,COUNTIF('Controlled Vocabulary'!$B$2:$B$3,$D12)=0,COUNTIF('Controlled Vocabulary'!$D$2:$D$4,$E12)=0,COUNTIF('Controlled Vocabulary'!$H$2:$H$3,$F12)=0,COUNTIF('Controlled Vocabulary'!$F$2:$F$4,$G12)=0,COUNTIF('Controlled Vocabulary'!$F$2:$F$4,$H12)=0,COUNTIF('Controlled Vocabulary'!$F$2:$F$4,$I12)=0,COUNTIF('Controlled Vocabulary'!$F$2:$F$4,$J12)=0,COUNTIF('Controlled Vocabulary'!$F$2:$F$4,$K12)=0,COUNTIF('Controlled Vocabulary'!$G$2:$G$5,$L12)=0,COUNTIF('Controlled Vocabulary'!$H$2:$H$3,$M12)=0,COUNTIF('Controlled Vocabulary'!$H$2:$H$3,$N12)=0,COUNTIF('Controlled Vocabulary'!$C$2:$C$4,$O12)=0,COUNTIF('Controlled Vocabulary'!$J$2:$J$3,$P12)=0),"UNSUPPORTED_CONTROLLED_VALUE",IF(AND($P12="Active",$O12="Inactive"),"INVALID_SCOPE_COMBINATION",IF($N12="Yes","INVALID_SCOPE_COMBINATION",IF(AND($E12="Not applicable",$K12&lt;&gt;"No"),"INVALID_SCOPE_COMBINATION",IF(AND($F12="No",$L12&lt;&gt;"Not applicable"),"INVALID_LOCATION_EVIDENCE",IF(AND($F12="Yes",$L12="Not applicable"),"INVALID_LOCATION_EVIDENCE",""))))))))&lt;&gt;"","INVALID INPUT",IF($D12="Unresolved","UNRESOLVED",IF(OR($C12="Discovery intermediary",$C12="Reference entity"),"CONTEXT / REFERENCE ONLY",IF(OR($G12="No",$H12="No"),"EXCLUDED",IF(OR($G12="Unknown",$H12="Unknown"),"UNRESOLVED",IF($I12="No","EXCLUDED",IF($I12="Unknown","UNRESOLVED",IF((IF(AND($J12="Yes",AND($E12="Resolved",$K12="Yes"),AND($F12="Yes",$L12="Yes")),"ENTERPRISE + MARKET + LOCATION",IF(AND($J12="Yes",AND($E12="Resolved",$K12="Yes")),"ENTERPRISE + MARKET",IF(AND($J12="Yes",AND($F12="Yes",$L12="Yes")),"ENTERPRISE + LOCATION",IF(AND(AND($E12="Resolved",$K12="Yes"),AND($F12="Yes",$L12="Yes")),"MARKET + LOCATION",IF($J12="Yes","ENTERPRISE",IF(AND($E12="Resolved",$K12="Yes"),"MARKET",IF(AND($F12="Yes",$L12="Yes"),"LOCATION",""))))))))&lt;&gt;"",(IF(AND($J12="Yes",AND($E12="Resolved",$K12="Yes"),AND($F12="Yes",$L12="Yes")),"ENTERPRISE + MARKET + LOCATION",IF(AND($J12="Yes",AND($E12="Resolved",$K12="Yes")),"ENTERPRISE + MARKET",IF(AND($J12="Yes",AND($F12="Yes",$L12="Yes")),"ENTERPRISE + LOCATION",IF(AND(AND($E12="Resolved",$K12="Yes"),AND($F12="Yes",$L12="Yes")),"MARKET + LOCATION",IF($J12="Yes","ENTERPRISE",IF(AND($E12="Resolved",$K12="Yes"),"MARKET",IF(AND($F12="Yes",$L12="Yes"),"LOCATION","")))))))),IF($E12="Unresolved","UNRESOLVED",IF(OR($J12="Unknown",$E12="Unresolved",AND($E12="Resolved",$K12="Unknown"),AND($F12="Yes",$L12="Unknown")),"UNRESOLVED",IF($M12="Yes","CONTEXT / REFERENCE ONLY","EXCLUDED")))))))))))</f>
        <v>ENTERPRISE</v>
      </c>
      <c r="T12" s="4" t="str">
        <f>IF((IF(OR($C12="",$D12="",$E12="",$F12="",$G12="",$H12="",$I12="",$J12="",$K12="",$L12="",$M12="",$N12="",$O12="",$P12=""),"INVALID_REQUIRED_INPUT",IF(OR(COUNTIF('Controlled Vocabulary'!$A$2:$A$4,$C12)=0,COUNTIF('Controlled Vocabulary'!$B$2:$B$3,$D12)=0,COUNTIF('Controlled Vocabulary'!$D$2:$D$4,$E12)=0,COUNTIF('Controlled Vocabulary'!$H$2:$H$3,$F12)=0,COUNTIF('Controlled Vocabulary'!$F$2:$F$4,$G12)=0,COUNTIF('Controlled Vocabulary'!$F$2:$F$4,$H12)=0,COUNTIF('Controlled Vocabulary'!$F$2:$F$4,$I12)=0,COUNTIF('Controlled Vocabulary'!$F$2:$F$4,$J12)=0,COUNTIF('Controlled Vocabulary'!$F$2:$F$4,$K12)=0,COUNTIF('Controlled Vocabulary'!$G$2:$G$5,$L12)=0,COUNTIF('Controlled Vocabulary'!$H$2:$H$3,$M12)=0,COUNTIF('Controlled Vocabulary'!$H$2:$H$3,$N12)=0,COUNTIF('Controlled Vocabulary'!$C$2:$C$4,$O12)=0,COUNTIF('Controlled Vocabulary'!$J$2:$J$3,$P12)=0),"UNSUPPORTED_CONTROLLED_VALUE",IF(AND($P12="Active",$O12="Inactive"),"INVALID_SCOPE_COMBINATION",IF($N12="Yes","INVALID_SCOPE_COMBINATION",IF(AND($E12="Not applicable",$K12&lt;&gt;"No"),"INVALID_SCOPE_COMBINATION",IF(AND($F12="No",$L12&lt;&gt;"Not applicable"),"INVALID_LOCATION_EVIDENCE",IF(AND($F12="Yes",$L12="Not applicable"),"INVALID_LOCATION_EVIDENCE",""))))))))&lt;&gt;"",(IF(OR($C12="",$D12="",$E12="",$F12="",$G12="",$H12="",$I12="",$J12="",$K12="",$L12="",$M12="",$N12="",$O12="",$P12=""),"INVALID_REQUIRED_INPUT",IF(OR(COUNTIF('Controlled Vocabulary'!$A$2:$A$4,$C12)=0,COUNTIF('Controlled Vocabulary'!$B$2:$B$3,$D12)=0,COUNTIF('Controlled Vocabulary'!$D$2:$D$4,$E12)=0,COUNTIF('Controlled Vocabulary'!$H$2:$H$3,$F12)=0,COUNTIF('Controlled Vocabulary'!$F$2:$F$4,$G12)=0,COUNTIF('Controlled Vocabulary'!$F$2:$F$4,$H12)=0,COUNTIF('Controlled Vocabulary'!$F$2:$F$4,$I12)=0,COUNTIF('Controlled Vocabulary'!$F$2:$F$4,$J12)=0,COUNTIF('Controlled Vocabulary'!$F$2:$F$4,$K12)=0,COUNTIF('Controlled Vocabulary'!$G$2:$G$5,$L12)=0,COUNTIF('Controlled Vocabulary'!$H$2:$H$3,$M12)=0,COUNTIF('Controlled Vocabulary'!$H$2:$H$3,$N12)=0,COUNTIF('Controlled Vocabulary'!$C$2:$C$4,$O12)=0,COUNTIF('Controlled Vocabulary'!$J$2:$J$3,$P12)=0),"UNSUPPORTED_CONTROLLED_VALUE",IF(AND($P12="Active",$O12="Inactive"),"INVALID_SCOPE_COMBINATION",IF($N12="Yes","INVALID_SCOPE_COMBINATION",IF(AND($E12="Not applicable",$K12&lt;&gt;"No"),"INVALID_SCOPE_COMBINATION",IF(AND($F12="No",$L12&lt;&gt;"Not applicable"),"INVALID_LOCATION_EVIDENCE",IF(AND($F12="Yes",$L12="Not applicable"),"INVALID_LOCATION_EVIDENCE","")))))))),IF($D12="Unresolved","IDENTITY_BOUNDARY_UNRESOLVED",IF(OR($C12="Discovery intermediary",$C12="Reference entity"),"NON_COMMERCIAL_CONTEXT",IF(OR($G12="No",$H12="No"),"NO_COMMERCIAL_SUBSTITUTION",IF(OR($G12="Unknown",$H12="Unknown"),"SUBSTITUTION_EVIDENCE_MISSING",IF($I12="No","SERVICEABILITY_MISMATCH",IF($I12="Unknown","SERVICEABILITY_EVIDENCE_MISSING",IF(AND((IF(AND($J12="Yes",AND($E12="Resolved",$K12="Yes"),AND($F12="Yes",$L12="Yes")),"ENTERPRISE + MARKET + LOCATION",IF(AND($J12="Yes",AND($E12="Resolved",$K12="Yes")),"ENTERPRISE + MARKET",IF(AND($J12="Yes",AND($F12="Yes",$L12="Yes")),"ENTERPRISE + LOCATION",IF(AND(AND($E12="Resolved",$K12="Yes"),AND($F12="Yes",$L12="Yes")),"MARKET + LOCATION",IF($J12="Yes","ENTERPRISE",IF(AND($E12="Resolved",$K12="Yes"),"MARKET",IF(AND($F12="Yes",$L12="Yes"),"LOCATION",""))))))))&lt;&gt;"",OR($J12="Unknown",$E12="Unresolved",AND($E12="Resolved",$K12="Unknown"),AND($F12="Yes",$L12="Unknown"))),"CONFIRMED_LAYER_WITH_OPEN_EVIDENCE",IF((IF(AND($J12="Yes",AND($E12="Resolved",$K12="Yes"),AND($F12="Yes",$L12="Yes")),"ENTERPRISE + MARKET + LOCATION",IF(AND($J12="Yes",AND($E12="Resolved",$K12="Yes")),"ENTERPRISE + MARKET",IF(AND($J12="Yes",AND($F12="Yes",$L12="Yes")),"ENTERPRISE + LOCATION",IF(AND(AND($E12="Resolved",$K12="Yes"),AND($F12="Yes",$L12="Yes")),"MARKET + LOCATION",IF($J12="Yes","ENTERPRISE",IF(AND($E12="Resolved",$K12="Yes"),"MARKET",IF(AND($F12="Yes",$L12="Yes"),"LOCATION",""))))))))&lt;&gt;"","CONFIRMED_LAYER_ASSIGNMENT",IF($E12="Unresolved","MARKET_BOUNDARY_UNRESOLVED",IF(OR($J12="Unknown",$E12="Unresolved",AND($E12="Resolved",$K12="Unknown"),AND($F12="Yes",$L12="Unknown")),"LAYER_EVIDENCE_MISSING",IF($M12="Yes","NO_LAYER_RELEVANCE_CONTEXT","NO_LAYER_RELEVANCE"))))))))))))</f>
        <v>CONFIRMED_LAYER_ASSIGNMENT</v>
      </c>
      <c r="U12" s="4" t="s">
        <v>114</v>
      </c>
      <c r="V12" s="4" t="str">
        <f>IFERROR(VLOOKUP($T12,'Controlled Vocabulary'!$M$2:$N$18,2,FALSE),"Review the record.")</f>
        <v>Keep the assignment and preserve evidence/review metadata.</v>
      </c>
      <c r="W12" s="4" t="str">
        <f>IF(AND($Q12=$S12,$R12=$T12,$U12=$V12),"PASS","FAIL")</f>
        <v>PASS</v>
      </c>
    </row>
    <row r="13" spans="1:23" ht="28.5">
      <c r="A13" s="4" t="s">
        <v>220</v>
      </c>
      <c r="B13" s="4" t="s">
        <v>221</v>
      </c>
      <c r="C13" s="4" t="s">
        <v>70</v>
      </c>
      <c r="D13" s="4" t="s">
        <v>61</v>
      </c>
      <c r="E13" s="4" t="s">
        <v>82</v>
      </c>
      <c r="F13" s="4" t="s">
        <v>74</v>
      </c>
      <c r="G13" s="4" t="s">
        <v>64</v>
      </c>
      <c r="H13" s="4" t="s">
        <v>64</v>
      </c>
      <c r="I13" s="4" t="s">
        <v>64</v>
      </c>
      <c r="J13" s="4" t="s">
        <v>74</v>
      </c>
      <c r="K13" s="4" t="s">
        <v>74</v>
      </c>
      <c r="L13" s="4" t="s">
        <v>82</v>
      </c>
      <c r="M13" s="4" t="s">
        <v>64</v>
      </c>
      <c r="N13" s="4" t="s">
        <v>74</v>
      </c>
      <c r="O13" s="4" t="s">
        <v>62</v>
      </c>
      <c r="P13" s="4" t="s">
        <v>66</v>
      </c>
      <c r="Q13" s="4" t="s">
        <v>109</v>
      </c>
      <c r="R13" s="4" t="s">
        <v>92</v>
      </c>
      <c r="S13" s="4" t="str">
        <f>IF((IF(OR($C13="",$D13="",$E13="",$F13="",$G13="",$H13="",$I13="",$J13="",$K13="",$L13="",$M13="",$N13="",$O13="",$P13=""),"INVALID_REQUIRED_INPUT",IF(OR(COUNTIF('Controlled Vocabulary'!$A$2:$A$4,$C13)=0,COUNTIF('Controlled Vocabulary'!$B$2:$B$3,$D13)=0,COUNTIF('Controlled Vocabulary'!$D$2:$D$4,$E13)=0,COUNTIF('Controlled Vocabulary'!$H$2:$H$3,$F13)=0,COUNTIF('Controlled Vocabulary'!$F$2:$F$4,$G13)=0,COUNTIF('Controlled Vocabulary'!$F$2:$F$4,$H13)=0,COUNTIF('Controlled Vocabulary'!$F$2:$F$4,$I13)=0,COUNTIF('Controlled Vocabulary'!$F$2:$F$4,$J13)=0,COUNTIF('Controlled Vocabulary'!$F$2:$F$4,$K13)=0,COUNTIF('Controlled Vocabulary'!$G$2:$G$5,$L13)=0,COUNTIF('Controlled Vocabulary'!$H$2:$H$3,$M13)=0,COUNTIF('Controlled Vocabulary'!$H$2:$H$3,$N13)=0,COUNTIF('Controlled Vocabulary'!$C$2:$C$4,$O13)=0,COUNTIF('Controlled Vocabulary'!$J$2:$J$3,$P13)=0),"UNSUPPORTED_CONTROLLED_VALUE",IF(AND($P13="Active",$O13="Inactive"),"INVALID_SCOPE_COMBINATION",IF($N13="Yes","INVALID_SCOPE_COMBINATION",IF(AND($E13="Not applicable",$K13&lt;&gt;"No"),"INVALID_SCOPE_COMBINATION",IF(AND($F13="No",$L13&lt;&gt;"Not applicable"),"INVALID_LOCATION_EVIDENCE",IF(AND($F13="Yes",$L13="Not applicable"),"INVALID_LOCATION_EVIDENCE",""))))))))&lt;&gt;"","INVALID INPUT",IF($D13="Unresolved","UNRESOLVED",IF(OR($C13="Discovery intermediary",$C13="Reference entity"),"CONTEXT / REFERENCE ONLY",IF(OR($G13="No",$H13="No"),"EXCLUDED",IF(OR($G13="Unknown",$H13="Unknown"),"UNRESOLVED",IF($I13="No","EXCLUDED",IF($I13="Unknown","UNRESOLVED",IF((IF(AND($J13="Yes",AND($E13="Resolved",$K13="Yes"),AND($F13="Yes",$L13="Yes")),"ENTERPRISE + MARKET + LOCATION",IF(AND($J13="Yes",AND($E13="Resolved",$K13="Yes")),"ENTERPRISE + MARKET",IF(AND($J13="Yes",AND($F13="Yes",$L13="Yes")),"ENTERPRISE + LOCATION",IF(AND(AND($E13="Resolved",$K13="Yes"),AND($F13="Yes",$L13="Yes")),"MARKET + LOCATION",IF($J13="Yes","ENTERPRISE",IF(AND($E13="Resolved",$K13="Yes"),"MARKET",IF(AND($F13="Yes",$L13="Yes"),"LOCATION",""))))))))&lt;&gt;"",(IF(AND($J13="Yes",AND($E13="Resolved",$K13="Yes"),AND($F13="Yes",$L13="Yes")),"ENTERPRISE + MARKET + LOCATION",IF(AND($J13="Yes",AND($E13="Resolved",$K13="Yes")),"ENTERPRISE + MARKET",IF(AND($J13="Yes",AND($F13="Yes",$L13="Yes")),"ENTERPRISE + LOCATION",IF(AND(AND($E13="Resolved",$K13="Yes"),AND($F13="Yes",$L13="Yes")),"MARKET + LOCATION",IF($J13="Yes","ENTERPRISE",IF(AND($E13="Resolved",$K13="Yes"),"MARKET",IF(AND($F13="Yes",$L13="Yes"),"LOCATION","")))))))),IF($E13="Unresolved","UNRESOLVED",IF(OR($J13="Unknown",$E13="Unresolved",AND($E13="Resolved",$K13="Unknown"),AND($F13="Yes",$L13="Unknown")),"UNRESOLVED",IF($M13="Yes","CONTEXT / REFERENCE ONLY","EXCLUDED")))))))))))</f>
        <v>CONTEXT / REFERENCE ONLY</v>
      </c>
      <c r="T13" s="4" t="str">
        <f>IF((IF(OR($C13="",$D13="",$E13="",$F13="",$G13="",$H13="",$I13="",$J13="",$K13="",$L13="",$M13="",$N13="",$O13="",$P13=""),"INVALID_REQUIRED_INPUT",IF(OR(COUNTIF('Controlled Vocabulary'!$A$2:$A$4,$C13)=0,COUNTIF('Controlled Vocabulary'!$B$2:$B$3,$D13)=0,COUNTIF('Controlled Vocabulary'!$D$2:$D$4,$E13)=0,COUNTIF('Controlled Vocabulary'!$H$2:$H$3,$F13)=0,COUNTIF('Controlled Vocabulary'!$F$2:$F$4,$G13)=0,COUNTIF('Controlled Vocabulary'!$F$2:$F$4,$H13)=0,COUNTIF('Controlled Vocabulary'!$F$2:$F$4,$I13)=0,COUNTIF('Controlled Vocabulary'!$F$2:$F$4,$J13)=0,COUNTIF('Controlled Vocabulary'!$F$2:$F$4,$K13)=0,COUNTIF('Controlled Vocabulary'!$G$2:$G$5,$L13)=0,COUNTIF('Controlled Vocabulary'!$H$2:$H$3,$M13)=0,COUNTIF('Controlled Vocabulary'!$H$2:$H$3,$N13)=0,COUNTIF('Controlled Vocabulary'!$C$2:$C$4,$O13)=0,COUNTIF('Controlled Vocabulary'!$J$2:$J$3,$P13)=0),"UNSUPPORTED_CONTROLLED_VALUE",IF(AND($P13="Active",$O13="Inactive"),"INVALID_SCOPE_COMBINATION",IF($N13="Yes","INVALID_SCOPE_COMBINATION",IF(AND($E13="Not applicable",$K13&lt;&gt;"No"),"INVALID_SCOPE_COMBINATION",IF(AND($F13="No",$L13&lt;&gt;"Not applicable"),"INVALID_LOCATION_EVIDENCE",IF(AND($F13="Yes",$L13="Not applicable"),"INVALID_LOCATION_EVIDENCE",""))))))))&lt;&gt;"",(IF(OR($C13="",$D13="",$E13="",$F13="",$G13="",$H13="",$I13="",$J13="",$K13="",$L13="",$M13="",$N13="",$O13="",$P13=""),"INVALID_REQUIRED_INPUT",IF(OR(COUNTIF('Controlled Vocabulary'!$A$2:$A$4,$C13)=0,COUNTIF('Controlled Vocabulary'!$B$2:$B$3,$D13)=0,COUNTIF('Controlled Vocabulary'!$D$2:$D$4,$E13)=0,COUNTIF('Controlled Vocabulary'!$H$2:$H$3,$F13)=0,COUNTIF('Controlled Vocabulary'!$F$2:$F$4,$G13)=0,COUNTIF('Controlled Vocabulary'!$F$2:$F$4,$H13)=0,COUNTIF('Controlled Vocabulary'!$F$2:$F$4,$I13)=0,COUNTIF('Controlled Vocabulary'!$F$2:$F$4,$J13)=0,COUNTIF('Controlled Vocabulary'!$F$2:$F$4,$K13)=0,COUNTIF('Controlled Vocabulary'!$G$2:$G$5,$L13)=0,COUNTIF('Controlled Vocabulary'!$H$2:$H$3,$M13)=0,COUNTIF('Controlled Vocabulary'!$H$2:$H$3,$N13)=0,COUNTIF('Controlled Vocabulary'!$C$2:$C$4,$O13)=0,COUNTIF('Controlled Vocabulary'!$J$2:$J$3,$P13)=0),"UNSUPPORTED_CONTROLLED_VALUE",IF(AND($P13="Active",$O13="Inactive"),"INVALID_SCOPE_COMBINATION",IF($N13="Yes","INVALID_SCOPE_COMBINATION",IF(AND($E13="Not applicable",$K13&lt;&gt;"No"),"INVALID_SCOPE_COMBINATION",IF(AND($F13="No",$L13&lt;&gt;"Not applicable"),"INVALID_LOCATION_EVIDENCE",IF(AND($F13="Yes",$L13="Not applicable"),"INVALID_LOCATION_EVIDENCE","")))))))),IF($D13="Unresolved","IDENTITY_BOUNDARY_UNRESOLVED",IF(OR($C13="Discovery intermediary",$C13="Reference entity"),"NON_COMMERCIAL_CONTEXT",IF(OR($G13="No",$H13="No"),"NO_COMMERCIAL_SUBSTITUTION",IF(OR($G13="Unknown",$H13="Unknown"),"SUBSTITUTION_EVIDENCE_MISSING",IF($I13="No","SERVICEABILITY_MISMATCH",IF($I13="Unknown","SERVICEABILITY_EVIDENCE_MISSING",IF(AND((IF(AND($J13="Yes",AND($E13="Resolved",$K13="Yes"),AND($F13="Yes",$L13="Yes")),"ENTERPRISE + MARKET + LOCATION",IF(AND($J13="Yes",AND($E13="Resolved",$K13="Yes")),"ENTERPRISE + MARKET",IF(AND($J13="Yes",AND($F13="Yes",$L13="Yes")),"ENTERPRISE + LOCATION",IF(AND(AND($E13="Resolved",$K13="Yes"),AND($F13="Yes",$L13="Yes")),"MARKET + LOCATION",IF($J13="Yes","ENTERPRISE",IF(AND($E13="Resolved",$K13="Yes"),"MARKET",IF(AND($F13="Yes",$L13="Yes"),"LOCATION",""))))))))&lt;&gt;"",OR($J13="Unknown",$E13="Unresolved",AND($E13="Resolved",$K13="Unknown"),AND($F13="Yes",$L13="Unknown"))),"CONFIRMED_LAYER_WITH_OPEN_EVIDENCE",IF((IF(AND($J13="Yes",AND($E13="Resolved",$K13="Yes"),AND($F13="Yes",$L13="Yes")),"ENTERPRISE + MARKET + LOCATION",IF(AND($J13="Yes",AND($E13="Resolved",$K13="Yes")),"ENTERPRISE + MARKET",IF(AND($J13="Yes",AND($F13="Yes",$L13="Yes")),"ENTERPRISE + LOCATION",IF(AND(AND($E13="Resolved",$K13="Yes"),AND($F13="Yes",$L13="Yes")),"MARKET + LOCATION",IF($J13="Yes","ENTERPRISE",IF(AND($E13="Resolved",$K13="Yes"),"MARKET",IF(AND($F13="Yes",$L13="Yes"),"LOCATION",""))))))))&lt;&gt;"","CONFIRMED_LAYER_ASSIGNMENT",IF($E13="Unresolved","MARKET_BOUNDARY_UNRESOLVED",IF(OR($J13="Unknown",$E13="Unresolved",AND($E13="Resolved",$K13="Unknown"),AND($F13="Yes",$L13="Unknown")),"LAYER_EVIDENCE_MISSING",IF($M13="Yes","NO_LAYER_RELEVANCE_CONTEXT","NO_LAYER_RELEVANCE"))))))))))))</f>
        <v>NON_COMMERCIAL_CONTEXT</v>
      </c>
      <c r="U13" s="4" t="s">
        <v>93</v>
      </c>
      <c r="V13" s="4" t="str">
        <f>IFERROR(VLOOKUP($T13,'Controlled Vocabulary'!$M$2:$N$18,2,FALSE),"Review the record.")</f>
        <v>Retain as context; use the adjacent intermediary method if disputed.</v>
      </c>
      <c r="W13" s="4" t="str">
        <f>IF(AND($Q13=$S13,$R13=$T13,$U13=$V13),"PASS","FAIL")</f>
        <v>PASS</v>
      </c>
    </row>
    <row r="14" spans="1:23" ht="28.5">
      <c r="A14" s="4" t="s">
        <v>222</v>
      </c>
      <c r="B14" s="4" t="s">
        <v>223</v>
      </c>
      <c r="C14" s="4" t="s">
        <v>60</v>
      </c>
      <c r="D14" s="4" t="s">
        <v>61</v>
      </c>
      <c r="E14" s="4" t="s">
        <v>61</v>
      </c>
      <c r="F14" s="4" t="s">
        <v>74</v>
      </c>
      <c r="G14" s="4" t="s">
        <v>64</v>
      </c>
      <c r="H14" s="4" t="s">
        <v>64</v>
      </c>
      <c r="I14" s="4" t="s">
        <v>64</v>
      </c>
      <c r="J14" s="4" t="s">
        <v>74</v>
      </c>
      <c r="K14" s="4" t="s">
        <v>64</v>
      </c>
      <c r="L14" s="4" t="s">
        <v>82</v>
      </c>
      <c r="M14" s="4" t="s">
        <v>74</v>
      </c>
      <c r="N14" s="4" t="s">
        <v>74</v>
      </c>
      <c r="O14" s="4" t="s">
        <v>62</v>
      </c>
      <c r="P14" s="4" t="s">
        <v>66</v>
      </c>
      <c r="Q14" s="4" t="s">
        <v>77</v>
      </c>
      <c r="R14" s="4" t="s">
        <v>113</v>
      </c>
      <c r="S14" s="4" t="str">
        <f>IF((IF(OR($C14="",$D14="",$E14="",$F14="",$G14="",$H14="",$I14="",$J14="",$K14="",$L14="",$M14="",$N14="",$O14="",$P14=""),"INVALID_REQUIRED_INPUT",IF(OR(COUNTIF('Controlled Vocabulary'!$A$2:$A$4,$C14)=0,COUNTIF('Controlled Vocabulary'!$B$2:$B$3,$D14)=0,COUNTIF('Controlled Vocabulary'!$D$2:$D$4,$E14)=0,COUNTIF('Controlled Vocabulary'!$H$2:$H$3,$F14)=0,COUNTIF('Controlled Vocabulary'!$F$2:$F$4,$G14)=0,COUNTIF('Controlled Vocabulary'!$F$2:$F$4,$H14)=0,COUNTIF('Controlled Vocabulary'!$F$2:$F$4,$I14)=0,COUNTIF('Controlled Vocabulary'!$F$2:$F$4,$J14)=0,COUNTIF('Controlled Vocabulary'!$F$2:$F$4,$K14)=0,COUNTIF('Controlled Vocabulary'!$G$2:$G$5,$L14)=0,COUNTIF('Controlled Vocabulary'!$H$2:$H$3,$M14)=0,COUNTIF('Controlled Vocabulary'!$H$2:$H$3,$N14)=0,COUNTIF('Controlled Vocabulary'!$C$2:$C$4,$O14)=0,COUNTIF('Controlled Vocabulary'!$J$2:$J$3,$P14)=0),"UNSUPPORTED_CONTROLLED_VALUE",IF(AND($P14="Active",$O14="Inactive"),"INVALID_SCOPE_COMBINATION",IF($N14="Yes","INVALID_SCOPE_COMBINATION",IF(AND($E14="Not applicable",$K14&lt;&gt;"No"),"INVALID_SCOPE_COMBINATION",IF(AND($F14="No",$L14&lt;&gt;"Not applicable"),"INVALID_LOCATION_EVIDENCE",IF(AND($F14="Yes",$L14="Not applicable"),"INVALID_LOCATION_EVIDENCE",""))))))))&lt;&gt;"","INVALID INPUT",IF($D14="Unresolved","UNRESOLVED",IF(OR($C14="Discovery intermediary",$C14="Reference entity"),"CONTEXT / REFERENCE ONLY",IF(OR($G14="No",$H14="No"),"EXCLUDED",IF(OR($G14="Unknown",$H14="Unknown"),"UNRESOLVED",IF($I14="No","EXCLUDED",IF($I14="Unknown","UNRESOLVED",IF((IF(AND($J14="Yes",AND($E14="Resolved",$K14="Yes"),AND($F14="Yes",$L14="Yes")),"ENTERPRISE + MARKET + LOCATION",IF(AND($J14="Yes",AND($E14="Resolved",$K14="Yes")),"ENTERPRISE + MARKET",IF(AND($J14="Yes",AND($F14="Yes",$L14="Yes")),"ENTERPRISE + LOCATION",IF(AND(AND($E14="Resolved",$K14="Yes"),AND($F14="Yes",$L14="Yes")),"MARKET + LOCATION",IF($J14="Yes","ENTERPRISE",IF(AND($E14="Resolved",$K14="Yes"),"MARKET",IF(AND($F14="Yes",$L14="Yes"),"LOCATION",""))))))))&lt;&gt;"",(IF(AND($J14="Yes",AND($E14="Resolved",$K14="Yes"),AND($F14="Yes",$L14="Yes")),"ENTERPRISE + MARKET + LOCATION",IF(AND($J14="Yes",AND($E14="Resolved",$K14="Yes")),"ENTERPRISE + MARKET",IF(AND($J14="Yes",AND($F14="Yes",$L14="Yes")),"ENTERPRISE + LOCATION",IF(AND(AND($E14="Resolved",$K14="Yes"),AND($F14="Yes",$L14="Yes")),"MARKET + LOCATION",IF($J14="Yes","ENTERPRISE",IF(AND($E14="Resolved",$K14="Yes"),"MARKET",IF(AND($F14="Yes",$L14="Yes"),"LOCATION","")))))))),IF($E14="Unresolved","UNRESOLVED",IF(OR($J14="Unknown",$E14="Unresolved",AND($E14="Resolved",$K14="Unknown"),AND($F14="Yes",$L14="Unknown")),"UNRESOLVED",IF($M14="Yes","CONTEXT / REFERENCE ONLY","EXCLUDED")))))))))))</f>
        <v>MARKET</v>
      </c>
      <c r="T14" s="4" t="str">
        <f>IF((IF(OR($C14="",$D14="",$E14="",$F14="",$G14="",$H14="",$I14="",$J14="",$K14="",$L14="",$M14="",$N14="",$O14="",$P14=""),"INVALID_REQUIRED_INPUT",IF(OR(COUNTIF('Controlled Vocabulary'!$A$2:$A$4,$C14)=0,COUNTIF('Controlled Vocabulary'!$B$2:$B$3,$D14)=0,COUNTIF('Controlled Vocabulary'!$D$2:$D$4,$E14)=0,COUNTIF('Controlled Vocabulary'!$H$2:$H$3,$F14)=0,COUNTIF('Controlled Vocabulary'!$F$2:$F$4,$G14)=0,COUNTIF('Controlled Vocabulary'!$F$2:$F$4,$H14)=0,COUNTIF('Controlled Vocabulary'!$F$2:$F$4,$I14)=0,COUNTIF('Controlled Vocabulary'!$F$2:$F$4,$J14)=0,COUNTIF('Controlled Vocabulary'!$F$2:$F$4,$K14)=0,COUNTIF('Controlled Vocabulary'!$G$2:$G$5,$L14)=0,COUNTIF('Controlled Vocabulary'!$H$2:$H$3,$M14)=0,COUNTIF('Controlled Vocabulary'!$H$2:$H$3,$N14)=0,COUNTIF('Controlled Vocabulary'!$C$2:$C$4,$O14)=0,COUNTIF('Controlled Vocabulary'!$J$2:$J$3,$P14)=0),"UNSUPPORTED_CONTROLLED_VALUE",IF(AND($P14="Active",$O14="Inactive"),"INVALID_SCOPE_COMBINATION",IF($N14="Yes","INVALID_SCOPE_COMBINATION",IF(AND($E14="Not applicable",$K14&lt;&gt;"No"),"INVALID_SCOPE_COMBINATION",IF(AND($F14="No",$L14&lt;&gt;"Not applicable"),"INVALID_LOCATION_EVIDENCE",IF(AND($F14="Yes",$L14="Not applicable"),"INVALID_LOCATION_EVIDENCE",""))))))))&lt;&gt;"",(IF(OR($C14="",$D14="",$E14="",$F14="",$G14="",$H14="",$I14="",$J14="",$K14="",$L14="",$M14="",$N14="",$O14="",$P14=""),"INVALID_REQUIRED_INPUT",IF(OR(COUNTIF('Controlled Vocabulary'!$A$2:$A$4,$C14)=0,COUNTIF('Controlled Vocabulary'!$B$2:$B$3,$D14)=0,COUNTIF('Controlled Vocabulary'!$D$2:$D$4,$E14)=0,COUNTIF('Controlled Vocabulary'!$H$2:$H$3,$F14)=0,COUNTIF('Controlled Vocabulary'!$F$2:$F$4,$G14)=0,COUNTIF('Controlled Vocabulary'!$F$2:$F$4,$H14)=0,COUNTIF('Controlled Vocabulary'!$F$2:$F$4,$I14)=0,COUNTIF('Controlled Vocabulary'!$F$2:$F$4,$J14)=0,COUNTIF('Controlled Vocabulary'!$F$2:$F$4,$K14)=0,COUNTIF('Controlled Vocabulary'!$G$2:$G$5,$L14)=0,COUNTIF('Controlled Vocabulary'!$H$2:$H$3,$M14)=0,COUNTIF('Controlled Vocabulary'!$H$2:$H$3,$N14)=0,COUNTIF('Controlled Vocabulary'!$C$2:$C$4,$O14)=0,COUNTIF('Controlled Vocabulary'!$J$2:$J$3,$P14)=0),"UNSUPPORTED_CONTROLLED_VALUE",IF(AND($P14="Active",$O14="Inactive"),"INVALID_SCOPE_COMBINATION",IF($N14="Yes","INVALID_SCOPE_COMBINATION",IF(AND($E14="Not applicable",$K14&lt;&gt;"No"),"INVALID_SCOPE_COMBINATION",IF(AND($F14="No",$L14&lt;&gt;"Not applicable"),"INVALID_LOCATION_EVIDENCE",IF(AND($F14="Yes",$L14="Not applicable"),"INVALID_LOCATION_EVIDENCE","")))))))),IF($D14="Unresolved","IDENTITY_BOUNDARY_UNRESOLVED",IF(OR($C14="Discovery intermediary",$C14="Reference entity"),"NON_COMMERCIAL_CONTEXT",IF(OR($G14="No",$H14="No"),"NO_COMMERCIAL_SUBSTITUTION",IF(OR($G14="Unknown",$H14="Unknown"),"SUBSTITUTION_EVIDENCE_MISSING",IF($I14="No","SERVICEABILITY_MISMATCH",IF($I14="Unknown","SERVICEABILITY_EVIDENCE_MISSING",IF(AND((IF(AND($J14="Yes",AND($E14="Resolved",$K14="Yes"),AND($F14="Yes",$L14="Yes")),"ENTERPRISE + MARKET + LOCATION",IF(AND($J14="Yes",AND($E14="Resolved",$K14="Yes")),"ENTERPRISE + MARKET",IF(AND($J14="Yes",AND($F14="Yes",$L14="Yes")),"ENTERPRISE + LOCATION",IF(AND(AND($E14="Resolved",$K14="Yes"),AND($F14="Yes",$L14="Yes")),"MARKET + LOCATION",IF($J14="Yes","ENTERPRISE",IF(AND($E14="Resolved",$K14="Yes"),"MARKET",IF(AND($F14="Yes",$L14="Yes"),"LOCATION",""))))))))&lt;&gt;"",OR($J14="Unknown",$E14="Unresolved",AND($E14="Resolved",$K14="Unknown"),AND($F14="Yes",$L14="Unknown"))),"CONFIRMED_LAYER_WITH_OPEN_EVIDENCE",IF((IF(AND($J14="Yes",AND($E14="Resolved",$K14="Yes"),AND($F14="Yes",$L14="Yes")),"ENTERPRISE + MARKET + LOCATION",IF(AND($J14="Yes",AND($E14="Resolved",$K14="Yes")),"ENTERPRISE + MARKET",IF(AND($J14="Yes",AND($F14="Yes",$L14="Yes")),"ENTERPRISE + LOCATION",IF(AND(AND($E14="Resolved",$K14="Yes"),AND($F14="Yes",$L14="Yes")),"MARKET + LOCATION",IF($J14="Yes","ENTERPRISE",IF(AND($E14="Resolved",$K14="Yes"),"MARKET",IF(AND($F14="Yes",$L14="Yes"),"LOCATION",""))))))))&lt;&gt;"","CONFIRMED_LAYER_ASSIGNMENT",IF($E14="Unresolved","MARKET_BOUNDARY_UNRESOLVED",IF(OR($J14="Unknown",$E14="Unresolved",AND($E14="Resolved",$K14="Unknown"),AND($F14="Yes",$L14="Unknown")),"LAYER_EVIDENCE_MISSING",IF($M14="Yes","NO_LAYER_RELEVANCE_CONTEXT","NO_LAYER_RELEVANCE"))))))))))))</f>
        <v>CONFIRMED_LAYER_ASSIGNMENT</v>
      </c>
      <c r="U14" s="4" t="s">
        <v>114</v>
      </c>
      <c r="V14" s="4" t="str">
        <f>IFERROR(VLOOKUP($T14,'Controlled Vocabulary'!$M$2:$N$18,2,FALSE),"Review the record.")</f>
        <v>Keep the assignment and preserve evidence/review metadata.</v>
      </c>
      <c r="W14" s="4" t="str">
        <f>IF(AND($Q14=$S14,$R14=$T14,$U14=$V14),"PASS","FAIL")</f>
        <v>PASS</v>
      </c>
    </row>
    <row r="15" spans="1:23" ht="28.5">
      <c r="A15" s="4" t="s">
        <v>224</v>
      </c>
      <c r="B15" s="4" t="s">
        <v>225</v>
      </c>
      <c r="C15" s="4" t="s">
        <v>60</v>
      </c>
      <c r="D15" s="4" t="s">
        <v>61</v>
      </c>
      <c r="E15" s="4" t="s">
        <v>61</v>
      </c>
      <c r="F15" s="4" t="s">
        <v>74</v>
      </c>
      <c r="G15" s="4" t="s">
        <v>64</v>
      </c>
      <c r="H15" s="4" t="s">
        <v>64</v>
      </c>
      <c r="I15" s="4" t="s">
        <v>64</v>
      </c>
      <c r="J15" s="4" t="s">
        <v>74</v>
      </c>
      <c r="K15" s="4" t="s">
        <v>64</v>
      </c>
      <c r="L15" s="4" t="s">
        <v>82</v>
      </c>
      <c r="M15" s="4" t="s">
        <v>74</v>
      </c>
      <c r="N15" s="4" t="s">
        <v>74</v>
      </c>
      <c r="O15" s="4" t="s">
        <v>62</v>
      </c>
      <c r="P15" s="4" t="s">
        <v>66</v>
      </c>
      <c r="Q15" s="4" t="s">
        <v>77</v>
      </c>
      <c r="R15" s="4" t="s">
        <v>113</v>
      </c>
      <c r="S15" s="4" t="str">
        <f>IF((IF(OR($C15="",$D15="",$E15="",$F15="",$G15="",$H15="",$I15="",$J15="",$K15="",$L15="",$M15="",$N15="",$O15="",$P15=""),"INVALID_REQUIRED_INPUT",IF(OR(COUNTIF('Controlled Vocabulary'!$A$2:$A$4,$C15)=0,COUNTIF('Controlled Vocabulary'!$B$2:$B$3,$D15)=0,COUNTIF('Controlled Vocabulary'!$D$2:$D$4,$E15)=0,COUNTIF('Controlled Vocabulary'!$H$2:$H$3,$F15)=0,COUNTIF('Controlled Vocabulary'!$F$2:$F$4,$G15)=0,COUNTIF('Controlled Vocabulary'!$F$2:$F$4,$H15)=0,COUNTIF('Controlled Vocabulary'!$F$2:$F$4,$I15)=0,COUNTIF('Controlled Vocabulary'!$F$2:$F$4,$J15)=0,COUNTIF('Controlled Vocabulary'!$F$2:$F$4,$K15)=0,COUNTIF('Controlled Vocabulary'!$G$2:$G$5,$L15)=0,COUNTIF('Controlled Vocabulary'!$H$2:$H$3,$M15)=0,COUNTIF('Controlled Vocabulary'!$H$2:$H$3,$N15)=0,COUNTIF('Controlled Vocabulary'!$C$2:$C$4,$O15)=0,COUNTIF('Controlled Vocabulary'!$J$2:$J$3,$P15)=0),"UNSUPPORTED_CONTROLLED_VALUE",IF(AND($P15="Active",$O15="Inactive"),"INVALID_SCOPE_COMBINATION",IF($N15="Yes","INVALID_SCOPE_COMBINATION",IF(AND($E15="Not applicable",$K15&lt;&gt;"No"),"INVALID_SCOPE_COMBINATION",IF(AND($F15="No",$L15&lt;&gt;"Not applicable"),"INVALID_LOCATION_EVIDENCE",IF(AND($F15="Yes",$L15="Not applicable"),"INVALID_LOCATION_EVIDENCE",""))))))))&lt;&gt;"","INVALID INPUT",IF($D15="Unresolved","UNRESOLVED",IF(OR($C15="Discovery intermediary",$C15="Reference entity"),"CONTEXT / REFERENCE ONLY",IF(OR($G15="No",$H15="No"),"EXCLUDED",IF(OR($G15="Unknown",$H15="Unknown"),"UNRESOLVED",IF($I15="No","EXCLUDED",IF($I15="Unknown","UNRESOLVED",IF((IF(AND($J15="Yes",AND($E15="Resolved",$K15="Yes"),AND($F15="Yes",$L15="Yes")),"ENTERPRISE + MARKET + LOCATION",IF(AND($J15="Yes",AND($E15="Resolved",$K15="Yes")),"ENTERPRISE + MARKET",IF(AND($J15="Yes",AND($F15="Yes",$L15="Yes")),"ENTERPRISE + LOCATION",IF(AND(AND($E15="Resolved",$K15="Yes"),AND($F15="Yes",$L15="Yes")),"MARKET + LOCATION",IF($J15="Yes","ENTERPRISE",IF(AND($E15="Resolved",$K15="Yes"),"MARKET",IF(AND($F15="Yes",$L15="Yes"),"LOCATION",""))))))))&lt;&gt;"",(IF(AND($J15="Yes",AND($E15="Resolved",$K15="Yes"),AND($F15="Yes",$L15="Yes")),"ENTERPRISE + MARKET + LOCATION",IF(AND($J15="Yes",AND($E15="Resolved",$K15="Yes")),"ENTERPRISE + MARKET",IF(AND($J15="Yes",AND($F15="Yes",$L15="Yes")),"ENTERPRISE + LOCATION",IF(AND(AND($E15="Resolved",$K15="Yes"),AND($F15="Yes",$L15="Yes")),"MARKET + LOCATION",IF($J15="Yes","ENTERPRISE",IF(AND($E15="Resolved",$K15="Yes"),"MARKET",IF(AND($F15="Yes",$L15="Yes"),"LOCATION","")))))))),IF($E15="Unresolved","UNRESOLVED",IF(OR($J15="Unknown",$E15="Unresolved",AND($E15="Resolved",$K15="Unknown"),AND($F15="Yes",$L15="Unknown")),"UNRESOLVED",IF($M15="Yes","CONTEXT / REFERENCE ONLY","EXCLUDED")))))))))))</f>
        <v>MARKET</v>
      </c>
      <c r="T15" s="4" t="str">
        <f>IF((IF(OR($C15="",$D15="",$E15="",$F15="",$G15="",$H15="",$I15="",$J15="",$K15="",$L15="",$M15="",$N15="",$O15="",$P15=""),"INVALID_REQUIRED_INPUT",IF(OR(COUNTIF('Controlled Vocabulary'!$A$2:$A$4,$C15)=0,COUNTIF('Controlled Vocabulary'!$B$2:$B$3,$D15)=0,COUNTIF('Controlled Vocabulary'!$D$2:$D$4,$E15)=0,COUNTIF('Controlled Vocabulary'!$H$2:$H$3,$F15)=0,COUNTIF('Controlled Vocabulary'!$F$2:$F$4,$G15)=0,COUNTIF('Controlled Vocabulary'!$F$2:$F$4,$H15)=0,COUNTIF('Controlled Vocabulary'!$F$2:$F$4,$I15)=0,COUNTIF('Controlled Vocabulary'!$F$2:$F$4,$J15)=0,COUNTIF('Controlled Vocabulary'!$F$2:$F$4,$K15)=0,COUNTIF('Controlled Vocabulary'!$G$2:$G$5,$L15)=0,COUNTIF('Controlled Vocabulary'!$H$2:$H$3,$M15)=0,COUNTIF('Controlled Vocabulary'!$H$2:$H$3,$N15)=0,COUNTIF('Controlled Vocabulary'!$C$2:$C$4,$O15)=0,COUNTIF('Controlled Vocabulary'!$J$2:$J$3,$P15)=0),"UNSUPPORTED_CONTROLLED_VALUE",IF(AND($P15="Active",$O15="Inactive"),"INVALID_SCOPE_COMBINATION",IF($N15="Yes","INVALID_SCOPE_COMBINATION",IF(AND($E15="Not applicable",$K15&lt;&gt;"No"),"INVALID_SCOPE_COMBINATION",IF(AND($F15="No",$L15&lt;&gt;"Not applicable"),"INVALID_LOCATION_EVIDENCE",IF(AND($F15="Yes",$L15="Not applicable"),"INVALID_LOCATION_EVIDENCE",""))))))))&lt;&gt;"",(IF(OR($C15="",$D15="",$E15="",$F15="",$G15="",$H15="",$I15="",$J15="",$K15="",$L15="",$M15="",$N15="",$O15="",$P15=""),"INVALID_REQUIRED_INPUT",IF(OR(COUNTIF('Controlled Vocabulary'!$A$2:$A$4,$C15)=0,COUNTIF('Controlled Vocabulary'!$B$2:$B$3,$D15)=0,COUNTIF('Controlled Vocabulary'!$D$2:$D$4,$E15)=0,COUNTIF('Controlled Vocabulary'!$H$2:$H$3,$F15)=0,COUNTIF('Controlled Vocabulary'!$F$2:$F$4,$G15)=0,COUNTIF('Controlled Vocabulary'!$F$2:$F$4,$H15)=0,COUNTIF('Controlled Vocabulary'!$F$2:$F$4,$I15)=0,COUNTIF('Controlled Vocabulary'!$F$2:$F$4,$J15)=0,COUNTIF('Controlled Vocabulary'!$F$2:$F$4,$K15)=0,COUNTIF('Controlled Vocabulary'!$G$2:$G$5,$L15)=0,COUNTIF('Controlled Vocabulary'!$H$2:$H$3,$M15)=0,COUNTIF('Controlled Vocabulary'!$H$2:$H$3,$N15)=0,COUNTIF('Controlled Vocabulary'!$C$2:$C$4,$O15)=0,COUNTIF('Controlled Vocabulary'!$J$2:$J$3,$P15)=0),"UNSUPPORTED_CONTROLLED_VALUE",IF(AND($P15="Active",$O15="Inactive"),"INVALID_SCOPE_COMBINATION",IF($N15="Yes","INVALID_SCOPE_COMBINATION",IF(AND($E15="Not applicable",$K15&lt;&gt;"No"),"INVALID_SCOPE_COMBINATION",IF(AND($F15="No",$L15&lt;&gt;"Not applicable"),"INVALID_LOCATION_EVIDENCE",IF(AND($F15="Yes",$L15="Not applicable"),"INVALID_LOCATION_EVIDENCE","")))))))),IF($D15="Unresolved","IDENTITY_BOUNDARY_UNRESOLVED",IF(OR($C15="Discovery intermediary",$C15="Reference entity"),"NON_COMMERCIAL_CONTEXT",IF(OR($G15="No",$H15="No"),"NO_COMMERCIAL_SUBSTITUTION",IF(OR($G15="Unknown",$H15="Unknown"),"SUBSTITUTION_EVIDENCE_MISSING",IF($I15="No","SERVICEABILITY_MISMATCH",IF($I15="Unknown","SERVICEABILITY_EVIDENCE_MISSING",IF(AND((IF(AND($J15="Yes",AND($E15="Resolved",$K15="Yes"),AND($F15="Yes",$L15="Yes")),"ENTERPRISE + MARKET + LOCATION",IF(AND($J15="Yes",AND($E15="Resolved",$K15="Yes")),"ENTERPRISE + MARKET",IF(AND($J15="Yes",AND($F15="Yes",$L15="Yes")),"ENTERPRISE + LOCATION",IF(AND(AND($E15="Resolved",$K15="Yes"),AND($F15="Yes",$L15="Yes")),"MARKET + LOCATION",IF($J15="Yes","ENTERPRISE",IF(AND($E15="Resolved",$K15="Yes"),"MARKET",IF(AND($F15="Yes",$L15="Yes"),"LOCATION",""))))))))&lt;&gt;"",OR($J15="Unknown",$E15="Unresolved",AND($E15="Resolved",$K15="Unknown"),AND($F15="Yes",$L15="Unknown"))),"CONFIRMED_LAYER_WITH_OPEN_EVIDENCE",IF((IF(AND($J15="Yes",AND($E15="Resolved",$K15="Yes"),AND($F15="Yes",$L15="Yes")),"ENTERPRISE + MARKET + LOCATION",IF(AND($J15="Yes",AND($E15="Resolved",$K15="Yes")),"ENTERPRISE + MARKET",IF(AND($J15="Yes",AND($F15="Yes",$L15="Yes")),"ENTERPRISE + LOCATION",IF(AND(AND($E15="Resolved",$K15="Yes"),AND($F15="Yes",$L15="Yes")),"MARKET + LOCATION",IF($J15="Yes","ENTERPRISE",IF(AND($E15="Resolved",$K15="Yes"),"MARKET",IF(AND($F15="Yes",$L15="Yes"),"LOCATION",""))))))))&lt;&gt;"","CONFIRMED_LAYER_ASSIGNMENT",IF($E15="Unresolved","MARKET_BOUNDARY_UNRESOLVED",IF(OR($J15="Unknown",$E15="Unresolved",AND($E15="Resolved",$K15="Unknown"),AND($F15="Yes",$L15="Unknown")),"LAYER_EVIDENCE_MISSING",IF($M15="Yes","NO_LAYER_RELEVANCE_CONTEXT","NO_LAYER_RELEVANCE"))))))))))))</f>
        <v>CONFIRMED_LAYER_ASSIGNMENT</v>
      </c>
      <c r="U15" s="4" t="s">
        <v>114</v>
      </c>
      <c r="V15" s="4" t="str">
        <f>IFERROR(VLOOKUP($T15,'Controlled Vocabulary'!$M$2:$N$18,2,FALSE),"Review the record.")</f>
        <v>Keep the assignment and preserve evidence/review metadata.</v>
      </c>
      <c r="W15" s="4" t="str">
        <f>IF(AND($Q15=$S15,$R15=$T15,$U15=$V15),"PASS","FAIL")</f>
        <v>PASS</v>
      </c>
    </row>
    <row r="16" spans="1:23" ht="28.5">
      <c r="A16" s="4" t="s">
        <v>226</v>
      </c>
      <c r="B16" s="4" t="s">
        <v>227</v>
      </c>
      <c r="C16" s="4" t="s">
        <v>60</v>
      </c>
      <c r="D16" s="4" t="s">
        <v>61</v>
      </c>
      <c r="E16" s="4" t="s">
        <v>82</v>
      </c>
      <c r="F16" s="4" t="s">
        <v>64</v>
      </c>
      <c r="G16" s="4" t="s">
        <v>64</v>
      </c>
      <c r="H16" s="4" t="s">
        <v>64</v>
      </c>
      <c r="I16" s="4" t="s">
        <v>64</v>
      </c>
      <c r="J16" s="4" t="s">
        <v>74</v>
      </c>
      <c r="K16" s="4" t="s">
        <v>74</v>
      </c>
      <c r="L16" s="4" t="s">
        <v>64</v>
      </c>
      <c r="M16" s="4" t="s">
        <v>74</v>
      </c>
      <c r="N16" s="4" t="s">
        <v>74</v>
      </c>
      <c r="O16" s="4" t="s">
        <v>62</v>
      </c>
      <c r="P16" s="4" t="s">
        <v>66</v>
      </c>
      <c r="Q16" s="4" t="s">
        <v>86</v>
      </c>
      <c r="R16" s="4" t="s">
        <v>113</v>
      </c>
      <c r="S16" s="4" t="str">
        <f>IF((IF(OR($C16="",$D16="",$E16="",$F16="",$G16="",$H16="",$I16="",$J16="",$K16="",$L16="",$M16="",$N16="",$O16="",$P16=""),"INVALID_REQUIRED_INPUT",IF(OR(COUNTIF('Controlled Vocabulary'!$A$2:$A$4,$C16)=0,COUNTIF('Controlled Vocabulary'!$B$2:$B$3,$D16)=0,COUNTIF('Controlled Vocabulary'!$D$2:$D$4,$E16)=0,COUNTIF('Controlled Vocabulary'!$H$2:$H$3,$F16)=0,COUNTIF('Controlled Vocabulary'!$F$2:$F$4,$G16)=0,COUNTIF('Controlled Vocabulary'!$F$2:$F$4,$H16)=0,COUNTIF('Controlled Vocabulary'!$F$2:$F$4,$I16)=0,COUNTIF('Controlled Vocabulary'!$F$2:$F$4,$J16)=0,COUNTIF('Controlled Vocabulary'!$F$2:$F$4,$K16)=0,COUNTIF('Controlled Vocabulary'!$G$2:$G$5,$L16)=0,COUNTIF('Controlled Vocabulary'!$H$2:$H$3,$M16)=0,COUNTIF('Controlled Vocabulary'!$H$2:$H$3,$N16)=0,COUNTIF('Controlled Vocabulary'!$C$2:$C$4,$O16)=0,COUNTIF('Controlled Vocabulary'!$J$2:$J$3,$P16)=0),"UNSUPPORTED_CONTROLLED_VALUE",IF(AND($P16="Active",$O16="Inactive"),"INVALID_SCOPE_COMBINATION",IF($N16="Yes","INVALID_SCOPE_COMBINATION",IF(AND($E16="Not applicable",$K16&lt;&gt;"No"),"INVALID_SCOPE_COMBINATION",IF(AND($F16="No",$L16&lt;&gt;"Not applicable"),"INVALID_LOCATION_EVIDENCE",IF(AND($F16="Yes",$L16="Not applicable"),"INVALID_LOCATION_EVIDENCE",""))))))))&lt;&gt;"","INVALID INPUT",IF($D16="Unresolved","UNRESOLVED",IF(OR($C16="Discovery intermediary",$C16="Reference entity"),"CONTEXT / REFERENCE ONLY",IF(OR($G16="No",$H16="No"),"EXCLUDED",IF(OR($G16="Unknown",$H16="Unknown"),"UNRESOLVED",IF($I16="No","EXCLUDED",IF($I16="Unknown","UNRESOLVED",IF((IF(AND($J16="Yes",AND($E16="Resolved",$K16="Yes"),AND($F16="Yes",$L16="Yes")),"ENTERPRISE + MARKET + LOCATION",IF(AND($J16="Yes",AND($E16="Resolved",$K16="Yes")),"ENTERPRISE + MARKET",IF(AND($J16="Yes",AND($F16="Yes",$L16="Yes")),"ENTERPRISE + LOCATION",IF(AND(AND($E16="Resolved",$K16="Yes"),AND($F16="Yes",$L16="Yes")),"MARKET + LOCATION",IF($J16="Yes","ENTERPRISE",IF(AND($E16="Resolved",$K16="Yes"),"MARKET",IF(AND($F16="Yes",$L16="Yes"),"LOCATION",""))))))))&lt;&gt;"",(IF(AND($J16="Yes",AND($E16="Resolved",$K16="Yes"),AND($F16="Yes",$L16="Yes")),"ENTERPRISE + MARKET + LOCATION",IF(AND($J16="Yes",AND($E16="Resolved",$K16="Yes")),"ENTERPRISE + MARKET",IF(AND($J16="Yes",AND($F16="Yes",$L16="Yes")),"ENTERPRISE + LOCATION",IF(AND(AND($E16="Resolved",$K16="Yes"),AND($F16="Yes",$L16="Yes")),"MARKET + LOCATION",IF($J16="Yes","ENTERPRISE",IF(AND($E16="Resolved",$K16="Yes"),"MARKET",IF(AND($F16="Yes",$L16="Yes"),"LOCATION","")))))))),IF($E16="Unresolved","UNRESOLVED",IF(OR($J16="Unknown",$E16="Unresolved",AND($E16="Resolved",$K16="Unknown"),AND($F16="Yes",$L16="Unknown")),"UNRESOLVED",IF($M16="Yes","CONTEXT / REFERENCE ONLY","EXCLUDED")))))))))))</f>
        <v>LOCATION</v>
      </c>
      <c r="T16" s="4" t="str">
        <f>IF((IF(OR($C16="",$D16="",$E16="",$F16="",$G16="",$H16="",$I16="",$J16="",$K16="",$L16="",$M16="",$N16="",$O16="",$P16=""),"INVALID_REQUIRED_INPUT",IF(OR(COUNTIF('Controlled Vocabulary'!$A$2:$A$4,$C16)=0,COUNTIF('Controlled Vocabulary'!$B$2:$B$3,$D16)=0,COUNTIF('Controlled Vocabulary'!$D$2:$D$4,$E16)=0,COUNTIF('Controlled Vocabulary'!$H$2:$H$3,$F16)=0,COUNTIF('Controlled Vocabulary'!$F$2:$F$4,$G16)=0,COUNTIF('Controlled Vocabulary'!$F$2:$F$4,$H16)=0,COUNTIF('Controlled Vocabulary'!$F$2:$F$4,$I16)=0,COUNTIF('Controlled Vocabulary'!$F$2:$F$4,$J16)=0,COUNTIF('Controlled Vocabulary'!$F$2:$F$4,$K16)=0,COUNTIF('Controlled Vocabulary'!$G$2:$G$5,$L16)=0,COUNTIF('Controlled Vocabulary'!$H$2:$H$3,$M16)=0,COUNTIF('Controlled Vocabulary'!$H$2:$H$3,$N16)=0,COUNTIF('Controlled Vocabulary'!$C$2:$C$4,$O16)=0,COUNTIF('Controlled Vocabulary'!$J$2:$J$3,$P16)=0),"UNSUPPORTED_CONTROLLED_VALUE",IF(AND($P16="Active",$O16="Inactive"),"INVALID_SCOPE_COMBINATION",IF($N16="Yes","INVALID_SCOPE_COMBINATION",IF(AND($E16="Not applicable",$K16&lt;&gt;"No"),"INVALID_SCOPE_COMBINATION",IF(AND($F16="No",$L16&lt;&gt;"Not applicable"),"INVALID_LOCATION_EVIDENCE",IF(AND($F16="Yes",$L16="Not applicable"),"INVALID_LOCATION_EVIDENCE",""))))))))&lt;&gt;"",(IF(OR($C16="",$D16="",$E16="",$F16="",$G16="",$H16="",$I16="",$J16="",$K16="",$L16="",$M16="",$N16="",$O16="",$P16=""),"INVALID_REQUIRED_INPUT",IF(OR(COUNTIF('Controlled Vocabulary'!$A$2:$A$4,$C16)=0,COUNTIF('Controlled Vocabulary'!$B$2:$B$3,$D16)=0,COUNTIF('Controlled Vocabulary'!$D$2:$D$4,$E16)=0,COUNTIF('Controlled Vocabulary'!$H$2:$H$3,$F16)=0,COUNTIF('Controlled Vocabulary'!$F$2:$F$4,$G16)=0,COUNTIF('Controlled Vocabulary'!$F$2:$F$4,$H16)=0,COUNTIF('Controlled Vocabulary'!$F$2:$F$4,$I16)=0,COUNTIF('Controlled Vocabulary'!$F$2:$F$4,$J16)=0,COUNTIF('Controlled Vocabulary'!$F$2:$F$4,$K16)=0,COUNTIF('Controlled Vocabulary'!$G$2:$G$5,$L16)=0,COUNTIF('Controlled Vocabulary'!$H$2:$H$3,$M16)=0,COUNTIF('Controlled Vocabulary'!$H$2:$H$3,$N16)=0,COUNTIF('Controlled Vocabulary'!$C$2:$C$4,$O16)=0,COUNTIF('Controlled Vocabulary'!$J$2:$J$3,$P16)=0),"UNSUPPORTED_CONTROLLED_VALUE",IF(AND($P16="Active",$O16="Inactive"),"INVALID_SCOPE_COMBINATION",IF($N16="Yes","INVALID_SCOPE_COMBINATION",IF(AND($E16="Not applicable",$K16&lt;&gt;"No"),"INVALID_SCOPE_COMBINATION",IF(AND($F16="No",$L16&lt;&gt;"Not applicable"),"INVALID_LOCATION_EVIDENCE",IF(AND($F16="Yes",$L16="Not applicable"),"INVALID_LOCATION_EVIDENCE","")))))))),IF($D16="Unresolved","IDENTITY_BOUNDARY_UNRESOLVED",IF(OR($C16="Discovery intermediary",$C16="Reference entity"),"NON_COMMERCIAL_CONTEXT",IF(OR($G16="No",$H16="No"),"NO_COMMERCIAL_SUBSTITUTION",IF(OR($G16="Unknown",$H16="Unknown"),"SUBSTITUTION_EVIDENCE_MISSING",IF($I16="No","SERVICEABILITY_MISMATCH",IF($I16="Unknown","SERVICEABILITY_EVIDENCE_MISSING",IF(AND((IF(AND($J16="Yes",AND($E16="Resolved",$K16="Yes"),AND($F16="Yes",$L16="Yes")),"ENTERPRISE + MARKET + LOCATION",IF(AND($J16="Yes",AND($E16="Resolved",$K16="Yes")),"ENTERPRISE + MARKET",IF(AND($J16="Yes",AND($F16="Yes",$L16="Yes")),"ENTERPRISE + LOCATION",IF(AND(AND($E16="Resolved",$K16="Yes"),AND($F16="Yes",$L16="Yes")),"MARKET + LOCATION",IF($J16="Yes","ENTERPRISE",IF(AND($E16="Resolved",$K16="Yes"),"MARKET",IF(AND($F16="Yes",$L16="Yes"),"LOCATION",""))))))))&lt;&gt;"",OR($J16="Unknown",$E16="Unresolved",AND($E16="Resolved",$K16="Unknown"),AND($F16="Yes",$L16="Unknown"))),"CONFIRMED_LAYER_WITH_OPEN_EVIDENCE",IF((IF(AND($J16="Yes",AND($E16="Resolved",$K16="Yes"),AND($F16="Yes",$L16="Yes")),"ENTERPRISE + MARKET + LOCATION",IF(AND($J16="Yes",AND($E16="Resolved",$K16="Yes")),"ENTERPRISE + MARKET",IF(AND($J16="Yes",AND($F16="Yes",$L16="Yes")),"ENTERPRISE + LOCATION",IF(AND(AND($E16="Resolved",$K16="Yes"),AND($F16="Yes",$L16="Yes")),"MARKET + LOCATION",IF($J16="Yes","ENTERPRISE",IF(AND($E16="Resolved",$K16="Yes"),"MARKET",IF(AND($F16="Yes",$L16="Yes"),"LOCATION",""))))))))&lt;&gt;"","CONFIRMED_LAYER_ASSIGNMENT",IF($E16="Unresolved","MARKET_BOUNDARY_UNRESOLVED",IF(OR($J16="Unknown",$E16="Unresolved",AND($E16="Resolved",$K16="Unknown"),AND($F16="Yes",$L16="Unknown")),"LAYER_EVIDENCE_MISSING",IF($M16="Yes","NO_LAYER_RELEVANCE_CONTEXT","NO_LAYER_RELEVANCE"))))))))))))</f>
        <v>CONFIRMED_LAYER_ASSIGNMENT</v>
      </c>
      <c r="U16" s="4" t="s">
        <v>114</v>
      </c>
      <c r="V16" s="4" t="str">
        <f>IFERROR(VLOOKUP($T16,'Controlled Vocabulary'!$M$2:$N$18,2,FALSE),"Review the record.")</f>
        <v>Keep the assignment and preserve evidence/review metadata.</v>
      </c>
      <c r="W16" s="4" t="str">
        <f>IF(AND($Q16=$S16,$R16=$T16,$U16=$V16),"PASS","FAIL")</f>
        <v>PASS</v>
      </c>
    </row>
    <row r="17" spans="1:23" ht="28.5">
      <c r="A17" s="4" t="s">
        <v>228</v>
      </c>
      <c r="B17" s="4" t="s">
        <v>229</v>
      </c>
      <c r="C17" s="4" t="s">
        <v>60</v>
      </c>
      <c r="D17" s="4" t="s">
        <v>61</v>
      </c>
      <c r="E17" s="4" t="s">
        <v>61</v>
      </c>
      <c r="F17" s="4" t="s">
        <v>64</v>
      </c>
      <c r="G17" s="4" t="s">
        <v>64</v>
      </c>
      <c r="H17" s="4" t="s">
        <v>64</v>
      </c>
      <c r="I17" s="4" t="s">
        <v>64</v>
      </c>
      <c r="J17" s="4" t="s">
        <v>74</v>
      </c>
      <c r="K17" s="4" t="s">
        <v>64</v>
      </c>
      <c r="L17" s="4" t="s">
        <v>64</v>
      </c>
      <c r="M17" s="4" t="s">
        <v>74</v>
      </c>
      <c r="N17" s="4" t="s">
        <v>74</v>
      </c>
      <c r="O17" s="4" t="s">
        <v>62</v>
      </c>
      <c r="P17" s="4" t="s">
        <v>66</v>
      </c>
      <c r="Q17" s="4" t="s">
        <v>101</v>
      </c>
      <c r="R17" s="4" t="s">
        <v>113</v>
      </c>
      <c r="S17" s="4" t="str">
        <f>IF((IF(OR($C17="",$D17="",$E17="",$F17="",$G17="",$H17="",$I17="",$J17="",$K17="",$L17="",$M17="",$N17="",$O17="",$P17=""),"INVALID_REQUIRED_INPUT",IF(OR(COUNTIF('Controlled Vocabulary'!$A$2:$A$4,$C17)=0,COUNTIF('Controlled Vocabulary'!$B$2:$B$3,$D17)=0,COUNTIF('Controlled Vocabulary'!$D$2:$D$4,$E17)=0,COUNTIF('Controlled Vocabulary'!$H$2:$H$3,$F17)=0,COUNTIF('Controlled Vocabulary'!$F$2:$F$4,$G17)=0,COUNTIF('Controlled Vocabulary'!$F$2:$F$4,$H17)=0,COUNTIF('Controlled Vocabulary'!$F$2:$F$4,$I17)=0,COUNTIF('Controlled Vocabulary'!$F$2:$F$4,$J17)=0,COUNTIF('Controlled Vocabulary'!$F$2:$F$4,$K17)=0,COUNTIF('Controlled Vocabulary'!$G$2:$G$5,$L17)=0,COUNTIF('Controlled Vocabulary'!$H$2:$H$3,$M17)=0,COUNTIF('Controlled Vocabulary'!$H$2:$H$3,$N17)=0,COUNTIF('Controlled Vocabulary'!$C$2:$C$4,$O17)=0,COUNTIF('Controlled Vocabulary'!$J$2:$J$3,$P17)=0),"UNSUPPORTED_CONTROLLED_VALUE",IF(AND($P17="Active",$O17="Inactive"),"INVALID_SCOPE_COMBINATION",IF($N17="Yes","INVALID_SCOPE_COMBINATION",IF(AND($E17="Not applicable",$K17&lt;&gt;"No"),"INVALID_SCOPE_COMBINATION",IF(AND($F17="No",$L17&lt;&gt;"Not applicable"),"INVALID_LOCATION_EVIDENCE",IF(AND($F17="Yes",$L17="Not applicable"),"INVALID_LOCATION_EVIDENCE",""))))))))&lt;&gt;"","INVALID INPUT",IF($D17="Unresolved","UNRESOLVED",IF(OR($C17="Discovery intermediary",$C17="Reference entity"),"CONTEXT / REFERENCE ONLY",IF(OR($G17="No",$H17="No"),"EXCLUDED",IF(OR($G17="Unknown",$H17="Unknown"),"UNRESOLVED",IF($I17="No","EXCLUDED",IF($I17="Unknown","UNRESOLVED",IF((IF(AND($J17="Yes",AND($E17="Resolved",$K17="Yes"),AND($F17="Yes",$L17="Yes")),"ENTERPRISE + MARKET + LOCATION",IF(AND($J17="Yes",AND($E17="Resolved",$K17="Yes")),"ENTERPRISE + MARKET",IF(AND($J17="Yes",AND($F17="Yes",$L17="Yes")),"ENTERPRISE + LOCATION",IF(AND(AND($E17="Resolved",$K17="Yes"),AND($F17="Yes",$L17="Yes")),"MARKET + LOCATION",IF($J17="Yes","ENTERPRISE",IF(AND($E17="Resolved",$K17="Yes"),"MARKET",IF(AND($F17="Yes",$L17="Yes"),"LOCATION",""))))))))&lt;&gt;"",(IF(AND($J17="Yes",AND($E17="Resolved",$K17="Yes"),AND($F17="Yes",$L17="Yes")),"ENTERPRISE + MARKET + LOCATION",IF(AND($J17="Yes",AND($E17="Resolved",$K17="Yes")),"ENTERPRISE + MARKET",IF(AND($J17="Yes",AND($F17="Yes",$L17="Yes")),"ENTERPRISE + LOCATION",IF(AND(AND($E17="Resolved",$K17="Yes"),AND($F17="Yes",$L17="Yes")),"MARKET + LOCATION",IF($J17="Yes","ENTERPRISE",IF(AND($E17="Resolved",$K17="Yes"),"MARKET",IF(AND($F17="Yes",$L17="Yes"),"LOCATION","")))))))),IF($E17="Unresolved","UNRESOLVED",IF(OR($J17="Unknown",$E17="Unresolved",AND($E17="Resolved",$K17="Unknown"),AND($F17="Yes",$L17="Unknown")),"UNRESOLVED",IF($M17="Yes","CONTEXT / REFERENCE ONLY","EXCLUDED")))))))))))</f>
        <v>MARKET + LOCATION</v>
      </c>
      <c r="T17" s="4" t="str">
        <f>IF((IF(OR($C17="",$D17="",$E17="",$F17="",$G17="",$H17="",$I17="",$J17="",$K17="",$L17="",$M17="",$N17="",$O17="",$P17=""),"INVALID_REQUIRED_INPUT",IF(OR(COUNTIF('Controlled Vocabulary'!$A$2:$A$4,$C17)=0,COUNTIF('Controlled Vocabulary'!$B$2:$B$3,$D17)=0,COUNTIF('Controlled Vocabulary'!$D$2:$D$4,$E17)=0,COUNTIF('Controlled Vocabulary'!$H$2:$H$3,$F17)=0,COUNTIF('Controlled Vocabulary'!$F$2:$F$4,$G17)=0,COUNTIF('Controlled Vocabulary'!$F$2:$F$4,$H17)=0,COUNTIF('Controlled Vocabulary'!$F$2:$F$4,$I17)=0,COUNTIF('Controlled Vocabulary'!$F$2:$F$4,$J17)=0,COUNTIF('Controlled Vocabulary'!$F$2:$F$4,$K17)=0,COUNTIF('Controlled Vocabulary'!$G$2:$G$5,$L17)=0,COUNTIF('Controlled Vocabulary'!$H$2:$H$3,$M17)=0,COUNTIF('Controlled Vocabulary'!$H$2:$H$3,$N17)=0,COUNTIF('Controlled Vocabulary'!$C$2:$C$4,$O17)=0,COUNTIF('Controlled Vocabulary'!$J$2:$J$3,$P17)=0),"UNSUPPORTED_CONTROLLED_VALUE",IF(AND($P17="Active",$O17="Inactive"),"INVALID_SCOPE_COMBINATION",IF($N17="Yes","INVALID_SCOPE_COMBINATION",IF(AND($E17="Not applicable",$K17&lt;&gt;"No"),"INVALID_SCOPE_COMBINATION",IF(AND($F17="No",$L17&lt;&gt;"Not applicable"),"INVALID_LOCATION_EVIDENCE",IF(AND($F17="Yes",$L17="Not applicable"),"INVALID_LOCATION_EVIDENCE",""))))))))&lt;&gt;"",(IF(OR($C17="",$D17="",$E17="",$F17="",$G17="",$H17="",$I17="",$J17="",$K17="",$L17="",$M17="",$N17="",$O17="",$P17=""),"INVALID_REQUIRED_INPUT",IF(OR(COUNTIF('Controlled Vocabulary'!$A$2:$A$4,$C17)=0,COUNTIF('Controlled Vocabulary'!$B$2:$B$3,$D17)=0,COUNTIF('Controlled Vocabulary'!$D$2:$D$4,$E17)=0,COUNTIF('Controlled Vocabulary'!$H$2:$H$3,$F17)=0,COUNTIF('Controlled Vocabulary'!$F$2:$F$4,$G17)=0,COUNTIF('Controlled Vocabulary'!$F$2:$F$4,$H17)=0,COUNTIF('Controlled Vocabulary'!$F$2:$F$4,$I17)=0,COUNTIF('Controlled Vocabulary'!$F$2:$F$4,$J17)=0,COUNTIF('Controlled Vocabulary'!$F$2:$F$4,$K17)=0,COUNTIF('Controlled Vocabulary'!$G$2:$G$5,$L17)=0,COUNTIF('Controlled Vocabulary'!$H$2:$H$3,$M17)=0,COUNTIF('Controlled Vocabulary'!$H$2:$H$3,$N17)=0,COUNTIF('Controlled Vocabulary'!$C$2:$C$4,$O17)=0,COUNTIF('Controlled Vocabulary'!$J$2:$J$3,$P17)=0),"UNSUPPORTED_CONTROLLED_VALUE",IF(AND($P17="Active",$O17="Inactive"),"INVALID_SCOPE_COMBINATION",IF($N17="Yes","INVALID_SCOPE_COMBINATION",IF(AND($E17="Not applicable",$K17&lt;&gt;"No"),"INVALID_SCOPE_COMBINATION",IF(AND($F17="No",$L17&lt;&gt;"Not applicable"),"INVALID_LOCATION_EVIDENCE",IF(AND($F17="Yes",$L17="Not applicable"),"INVALID_LOCATION_EVIDENCE","")))))))),IF($D17="Unresolved","IDENTITY_BOUNDARY_UNRESOLVED",IF(OR($C17="Discovery intermediary",$C17="Reference entity"),"NON_COMMERCIAL_CONTEXT",IF(OR($G17="No",$H17="No"),"NO_COMMERCIAL_SUBSTITUTION",IF(OR($G17="Unknown",$H17="Unknown"),"SUBSTITUTION_EVIDENCE_MISSING",IF($I17="No","SERVICEABILITY_MISMATCH",IF($I17="Unknown","SERVICEABILITY_EVIDENCE_MISSING",IF(AND((IF(AND($J17="Yes",AND($E17="Resolved",$K17="Yes"),AND($F17="Yes",$L17="Yes")),"ENTERPRISE + MARKET + LOCATION",IF(AND($J17="Yes",AND($E17="Resolved",$K17="Yes")),"ENTERPRISE + MARKET",IF(AND($J17="Yes",AND($F17="Yes",$L17="Yes")),"ENTERPRISE + LOCATION",IF(AND(AND($E17="Resolved",$K17="Yes"),AND($F17="Yes",$L17="Yes")),"MARKET + LOCATION",IF($J17="Yes","ENTERPRISE",IF(AND($E17="Resolved",$K17="Yes"),"MARKET",IF(AND($F17="Yes",$L17="Yes"),"LOCATION",""))))))))&lt;&gt;"",OR($J17="Unknown",$E17="Unresolved",AND($E17="Resolved",$K17="Unknown"),AND($F17="Yes",$L17="Unknown"))),"CONFIRMED_LAYER_WITH_OPEN_EVIDENCE",IF((IF(AND($J17="Yes",AND($E17="Resolved",$K17="Yes"),AND($F17="Yes",$L17="Yes")),"ENTERPRISE + MARKET + LOCATION",IF(AND($J17="Yes",AND($E17="Resolved",$K17="Yes")),"ENTERPRISE + MARKET",IF(AND($J17="Yes",AND($F17="Yes",$L17="Yes")),"ENTERPRISE + LOCATION",IF(AND(AND($E17="Resolved",$K17="Yes"),AND($F17="Yes",$L17="Yes")),"MARKET + LOCATION",IF($J17="Yes","ENTERPRISE",IF(AND($E17="Resolved",$K17="Yes"),"MARKET",IF(AND($F17="Yes",$L17="Yes"),"LOCATION",""))))))))&lt;&gt;"","CONFIRMED_LAYER_ASSIGNMENT",IF($E17="Unresolved","MARKET_BOUNDARY_UNRESOLVED",IF(OR($J17="Unknown",$E17="Unresolved",AND($E17="Resolved",$K17="Unknown"),AND($F17="Yes",$L17="Unknown")),"LAYER_EVIDENCE_MISSING",IF($M17="Yes","NO_LAYER_RELEVANCE_CONTEXT","NO_LAYER_RELEVANCE"))))))))))))</f>
        <v>CONFIRMED_LAYER_ASSIGNMENT</v>
      </c>
      <c r="U17" s="4" t="s">
        <v>114</v>
      </c>
      <c r="V17" s="4" t="str">
        <f>IFERROR(VLOOKUP($T17,'Controlled Vocabulary'!$M$2:$N$18,2,FALSE),"Review the record.")</f>
        <v>Keep the assignment and preserve evidence/review metadata.</v>
      </c>
      <c r="W17" s="4" t="str">
        <f>IF(AND($Q17=$S17,$R17=$T17,$U17=$V17),"PASS","FAIL")</f>
        <v>PASS</v>
      </c>
    </row>
    <row r="18" spans="1:23" ht="28.5">
      <c r="A18" s="4" t="s">
        <v>230</v>
      </c>
      <c r="B18" s="4" t="s">
        <v>231</v>
      </c>
      <c r="C18" s="4" t="s">
        <v>60</v>
      </c>
      <c r="D18" s="4" t="s">
        <v>71</v>
      </c>
      <c r="E18" s="4" t="s">
        <v>82</v>
      </c>
      <c r="F18" s="4" t="s">
        <v>64</v>
      </c>
      <c r="G18" s="4" t="s">
        <v>64</v>
      </c>
      <c r="H18" s="4" t="s">
        <v>64</v>
      </c>
      <c r="I18" s="4" t="s">
        <v>64</v>
      </c>
      <c r="J18" s="4" t="s">
        <v>74</v>
      </c>
      <c r="K18" s="4" t="s">
        <v>74</v>
      </c>
      <c r="L18" s="4" t="s">
        <v>64</v>
      </c>
      <c r="M18" s="4" t="s">
        <v>74</v>
      </c>
      <c r="N18" s="4" t="s">
        <v>74</v>
      </c>
      <c r="O18" s="4" t="s">
        <v>62</v>
      </c>
      <c r="P18" s="4" t="s">
        <v>66</v>
      </c>
      <c r="Q18" s="4" t="s">
        <v>115</v>
      </c>
      <c r="R18" s="4" t="s">
        <v>125</v>
      </c>
      <c r="S18" s="4" t="str">
        <f>IF((IF(OR($C18="",$D18="",$E18="",$F18="",$G18="",$H18="",$I18="",$J18="",$K18="",$L18="",$M18="",$N18="",$O18="",$P18=""),"INVALID_REQUIRED_INPUT",IF(OR(COUNTIF('Controlled Vocabulary'!$A$2:$A$4,$C18)=0,COUNTIF('Controlled Vocabulary'!$B$2:$B$3,$D18)=0,COUNTIF('Controlled Vocabulary'!$D$2:$D$4,$E18)=0,COUNTIF('Controlled Vocabulary'!$H$2:$H$3,$F18)=0,COUNTIF('Controlled Vocabulary'!$F$2:$F$4,$G18)=0,COUNTIF('Controlled Vocabulary'!$F$2:$F$4,$H18)=0,COUNTIF('Controlled Vocabulary'!$F$2:$F$4,$I18)=0,COUNTIF('Controlled Vocabulary'!$F$2:$F$4,$J18)=0,COUNTIF('Controlled Vocabulary'!$F$2:$F$4,$K18)=0,COUNTIF('Controlled Vocabulary'!$G$2:$G$5,$L18)=0,COUNTIF('Controlled Vocabulary'!$H$2:$H$3,$M18)=0,COUNTIF('Controlled Vocabulary'!$H$2:$H$3,$N18)=0,COUNTIF('Controlled Vocabulary'!$C$2:$C$4,$O18)=0,COUNTIF('Controlled Vocabulary'!$J$2:$J$3,$P18)=0),"UNSUPPORTED_CONTROLLED_VALUE",IF(AND($P18="Active",$O18="Inactive"),"INVALID_SCOPE_COMBINATION",IF($N18="Yes","INVALID_SCOPE_COMBINATION",IF(AND($E18="Not applicable",$K18&lt;&gt;"No"),"INVALID_SCOPE_COMBINATION",IF(AND($F18="No",$L18&lt;&gt;"Not applicable"),"INVALID_LOCATION_EVIDENCE",IF(AND($F18="Yes",$L18="Not applicable"),"INVALID_LOCATION_EVIDENCE",""))))))))&lt;&gt;"","INVALID INPUT",IF($D18="Unresolved","UNRESOLVED",IF(OR($C18="Discovery intermediary",$C18="Reference entity"),"CONTEXT / REFERENCE ONLY",IF(OR($G18="No",$H18="No"),"EXCLUDED",IF(OR($G18="Unknown",$H18="Unknown"),"UNRESOLVED",IF($I18="No","EXCLUDED",IF($I18="Unknown","UNRESOLVED",IF((IF(AND($J18="Yes",AND($E18="Resolved",$K18="Yes"),AND($F18="Yes",$L18="Yes")),"ENTERPRISE + MARKET + LOCATION",IF(AND($J18="Yes",AND($E18="Resolved",$K18="Yes")),"ENTERPRISE + MARKET",IF(AND($J18="Yes",AND($F18="Yes",$L18="Yes")),"ENTERPRISE + LOCATION",IF(AND(AND($E18="Resolved",$K18="Yes"),AND($F18="Yes",$L18="Yes")),"MARKET + LOCATION",IF($J18="Yes","ENTERPRISE",IF(AND($E18="Resolved",$K18="Yes"),"MARKET",IF(AND($F18="Yes",$L18="Yes"),"LOCATION",""))))))))&lt;&gt;"",(IF(AND($J18="Yes",AND($E18="Resolved",$K18="Yes"),AND($F18="Yes",$L18="Yes")),"ENTERPRISE + MARKET + LOCATION",IF(AND($J18="Yes",AND($E18="Resolved",$K18="Yes")),"ENTERPRISE + MARKET",IF(AND($J18="Yes",AND($F18="Yes",$L18="Yes")),"ENTERPRISE + LOCATION",IF(AND(AND($E18="Resolved",$K18="Yes"),AND($F18="Yes",$L18="Yes")),"MARKET + LOCATION",IF($J18="Yes","ENTERPRISE",IF(AND($E18="Resolved",$K18="Yes"),"MARKET",IF(AND($F18="Yes",$L18="Yes"),"LOCATION","")))))))),IF($E18="Unresolved","UNRESOLVED",IF(OR($J18="Unknown",$E18="Unresolved",AND($E18="Resolved",$K18="Unknown"),AND($F18="Yes",$L18="Unknown")),"UNRESOLVED",IF($M18="Yes","CONTEXT / REFERENCE ONLY","EXCLUDED")))))))))))</f>
        <v>UNRESOLVED</v>
      </c>
      <c r="T18" s="4" t="str">
        <f>IF((IF(OR($C18="",$D18="",$E18="",$F18="",$G18="",$H18="",$I18="",$J18="",$K18="",$L18="",$M18="",$N18="",$O18="",$P18=""),"INVALID_REQUIRED_INPUT",IF(OR(COUNTIF('Controlled Vocabulary'!$A$2:$A$4,$C18)=0,COUNTIF('Controlled Vocabulary'!$B$2:$B$3,$D18)=0,COUNTIF('Controlled Vocabulary'!$D$2:$D$4,$E18)=0,COUNTIF('Controlled Vocabulary'!$H$2:$H$3,$F18)=0,COUNTIF('Controlled Vocabulary'!$F$2:$F$4,$G18)=0,COUNTIF('Controlled Vocabulary'!$F$2:$F$4,$H18)=0,COUNTIF('Controlled Vocabulary'!$F$2:$F$4,$I18)=0,COUNTIF('Controlled Vocabulary'!$F$2:$F$4,$J18)=0,COUNTIF('Controlled Vocabulary'!$F$2:$F$4,$K18)=0,COUNTIF('Controlled Vocabulary'!$G$2:$G$5,$L18)=0,COUNTIF('Controlled Vocabulary'!$H$2:$H$3,$M18)=0,COUNTIF('Controlled Vocabulary'!$H$2:$H$3,$N18)=0,COUNTIF('Controlled Vocabulary'!$C$2:$C$4,$O18)=0,COUNTIF('Controlled Vocabulary'!$J$2:$J$3,$P18)=0),"UNSUPPORTED_CONTROLLED_VALUE",IF(AND($P18="Active",$O18="Inactive"),"INVALID_SCOPE_COMBINATION",IF($N18="Yes","INVALID_SCOPE_COMBINATION",IF(AND($E18="Not applicable",$K18&lt;&gt;"No"),"INVALID_SCOPE_COMBINATION",IF(AND($F18="No",$L18&lt;&gt;"Not applicable"),"INVALID_LOCATION_EVIDENCE",IF(AND($F18="Yes",$L18="Not applicable"),"INVALID_LOCATION_EVIDENCE",""))))))))&lt;&gt;"",(IF(OR($C18="",$D18="",$E18="",$F18="",$G18="",$H18="",$I18="",$J18="",$K18="",$L18="",$M18="",$N18="",$O18="",$P18=""),"INVALID_REQUIRED_INPUT",IF(OR(COUNTIF('Controlled Vocabulary'!$A$2:$A$4,$C18)=0,COUNTIF('Controlled Vocabulary'!$B$2:$B$3,$D18)=0,COUNTIF('Controlled Vocabulary'!$D$2:$D$4,$E18)=0,COUNTIF('Controlled Vocabulary'!$H$2:$H$3,$F18)=0,COUNTIF('Controlled Vocabulary'!$F$2:$F$4,$G18)=0,COUNTIF('Controlled Vocabulary'!$F$2:$F$4,$H18)=0,COUNTIF('Controlled Vocabulary'!$F$2:$F$4,$I18)=0,COUNTIF('Controlled Vocabulary'!$F$2:$F$4,$J18)=0,COUNTIF('Controlled Vocabulary'!$F$2:$F$4,$K18)=0,COUNTIF('Controlled Vocabulary'!$G$2:$G$5,$L18)=0,COUNTIF('Controlled Vocabulary'!$H$2:$H$3,$M18)=0,COUNTIF('Controlled Vocabulary'!$H$2:$H$3,$N18)=0,COUNTIF('Controlled Vocabulary'!$C$2:$C$4,$O18)=0,COUNTIF('Controlled Vocabulary'!$J$2:$J$3,$P18)=0),"UNSUPPORTED_CONTROLLED_VALUE",IF(AND($P18="Active",$O18="Inactive"),"INVALID_SCOPE_COMBINATION",IF($N18="Yes","INVALID_SCOPE_COMBINATION",IF(AND($E18="Not applicable",$K18&lt;&gt;"No"),"INVALID_SCOPE_COMBINATION",IF(AND($F18="No",$L18&lt;&gt;"Not applicable"),"INVALID_LOCATION_EVIDENCE",IF(AND($F18="Yes",$L18="Not applicable"),"INVALID_LOCATION_EVIDENCE","")))))))),IF($D18="Unresolved","IDENTITY_BOUNDARY_UNRESOLVED",IF(OR($C18="Discovery intermediary",$C18="Reference entity"),"NON_COMMERCIAL_CONTEXT",IF(OR($G18="No",$H18="No"),"NO_COMMERCIAL_SUBSTITUTION",IF(OR($G18="Unknown",$H18="Unknown"),"SUBSTITUTION_EVIDENCE_MISSING",IF($I18="No","SERVICEABILITY_MISMATCH",IF($I18="Unknown","SERVICEABILITY_EVIDENCE_MISSING",IF(AND((IF(AND($J18="Yes",AND($E18="Resolved",$K18="Yes"),AND($F18="Yes",$L18="Yes")),"ENTERPRISE + MARKET + LOCATION",IF(AND($J18="Yes",AND($E18="Resolved",$K18="Yes")),"ENTERPRISE + MARKET",IF(AND($J18="Yes",AND($F18="Yes",$L18="Yes")),"ENTERPRISE + LOCATION",IF(AND(AND($E18="Resolved",$K18="Yes"),AND($F18="Yes",$L18="Yes")),"MARKET + LOCATION",IF($J18="Yes","ENTERPRISE",IF(AND($E18="Resolved",$K18="Yes"),"MARKET",IF(AND($F18="Yes",$L18="Yes"),"LOCATION",""))))))))&lt;&gt;"",OR($J18="Unknown",$E18="Unresolved",AND($E18="Resolved",$K18="Unknown"),AND($F18="Yes",$L18="Unknown"))),"CONFIRMED_LAYER_WITH_OPEN_EVIDENCE",IF((IF(AND($J18="Yes",AND($E18="Resolved",$K18="Yes"),AND($F18="Yes",$L18="Yes")),"ENTERPRISE + MARKET + LOCATION",IF(AND($J18="Yes",AND($E18="Resolved",$K18="Yes")),"ENTERPRISE + MARKET",IF(AND($J18="Yes",AND($F18="Yes",$L18="Yes")),"ENTERPRISE + LOCATION",IF(AND(AND($E18="Resolved",$K18="Yes"),AND($F18="Yes",$L18="Yes")),"MARKET + LOCATION",IF($J18="Yes","ENTERPRISE",IF(AND($E18="Resolved",$K18="Yes"),"MARKET",IF(AND($F18="Yes",$L18="Yes"),"LOCATION",""))))))))&lt;&gt;"","CONFIRMED_LAYER_ASSIGNMENT",IF($E18="Unresolved","MARKET_BOUNDARY_UNRESOLVED",IF(OR($J18="Unknown",$E18="Unresolved",AND($E18="Resolved",$K18="Unknown"),AND($F18="Yes",$L18="Unknown")),"LAYER_EVIDENCE_MISSING",IF($M18="Yes","NO_LAYER_RELEVANCE_CONTEXT","NO_LAYER_RELEVANCE"))))))))))))</f>
        <v>IDENTITY_BOUNDARY_UNRESOLVED</v>
      </c>
      <c r="U18" s="4" t="s">
        <v>126</v>
      </c>
      <c r="V18" s="4" t="str">
        <f>IFERROR(VLOOKUP($T18,'Controlled Vocabulary'!$M$2:$N$18,2,FALSE),"Review the record.")</f>
        <v>Resolve identity before assignment.</v>
      </c>
      <c r="W18" s="4" t="str">
        <f>IF(AND($Q18=$S18,$R18=$T18,$U18=$V18),"PASS","FAIL")</f>
        <v>PASS</v>
      </c>
    </row>
    <row r="19" spans="1:23" ht="28.5">
      <c r="A19" s="4" t="s">
        <v>232</v>
      </c>
      <c r="B19" s="4" t="s">
        <v>233</v>
      </c>
      <c r="C19" s="4" t="s">
        <v>60</v>
      </c>
      <c r="D19" s="4" t="s">
        <v>61</v>
      </c>
      <c r="E19" s="4" t="s">
        <v>61</v>
      </c>
      <c r="F19" s="4" t="s">
        <v>74</v>
      </c>
      <c r="G19" s="4" t="s">
        <v>64</v>
      </c>
      <c r="H19" s="4" t="s">
        <v>64</v>
      </c>
      <c r="I19" s="4" t="s">
        <v>64</v>
      </c>
      <c r="J19" s="4" t="s">
        <v>74</v>
      </c>
      <c r="K19" s="4" t="s">
        <v>64</v>
      </c>
      <c r="L19" s="4" t="s">
        <v>82</v>
      </c>
      <c r="M19" s="4" t="s">
        <v>74</v>
      </c>
      <c r="N19" s="4" t="s">
        <v>74</v>
      </c>
      <c r="O19" s="4" t="s">
        <v>62</v>
      </c>
      <c r="P19" s="4" t="s">
        <v>66</v>
      </c>
      <c r="Q19" s="4" t="s">
        <v>77</v>
      </c>
      <c r="R19" s="4" t="s">
        <v>113</v>
      </c>
      <c r="S19" s="4" t="str">
        <f>IF((IF(OR($C19="",$D19="",$E19="",$F19="",$G19="",$H19="",$I19="",$J19="",$K19="",$L19="",$M19="",$N19="",$O19="",$P19=""),"INVALID_REQUIRED_INPUT",IF(OR(COUNTIF('Controlled Vocabulary'!$A$2:$A$4,$C19)=0,COUNTIF('Controlled Vocabulary'!$B$2:$B$3,$D19)=0,COUNTIF('Controlled Vocabulary'!$D$2:$D$4,$E19)=0,COUNTIF('Controlled Vocabulary'!$H$2:$H$3,$F19)=0,COUNTIF('Controlled Vocabulary'!$F$2:$F$4,$G19)=0,COUNTIF('Controlled Vocabulary'!$F$2:$F$4,$H19)=0,COUNTIF('Controlled Vocabulary'!$F$2:$F$4,$I19)=0,COUNTIF('Controlled Vocabulary'!$F$2:$F$4,$J19)=0,COUNTIF('Controlled Vocabulary'!$F$2:$F$4,$K19)=0,COUNTIF('Controlled Vocabulary'!$G$2:$G$5,$L19)=0,COUNTIF('Controlled Vocabulary'!$H$2:$H$3,$M19)=0,COUNTIF('Controlled Vocabulary'!$H$2:$H$3,$N19)=0,COUNTIF('Controlled Vocabulary'!$C$2:$C$4,$O19)=0,COUNTIF('Controlled Vocabulary'!$J$2:$J$3,$P19)=0),"UNSUPPORTED_CONTROLLED_VALUE",IF(AND($P19="Active",$O19="Inactive"),"INVALID_SCOPE_COMBINATION",IF($N19="Yes","INVALID_SCOPE_COMBINATION",IF(AND($E19="Not applicable",$K19&lt;&gt;"No"),"INVALID_SCOPE_COMBINATION",IF(AND($F19="No",$L19&lt;&gt;"Not applicable"),"INVALID_LOCATION_EVIDENCE",IF(AND($F19="Yes",$L19="Not applicable"),"INVALID_LOCATION_EVIDENCE",""))))))))&lt;&gt;"","INVALID INPUT",IF($D19="Unresolved","UNRESOLVED",IF(OR($C19="Discovery intermediary",$C19="Reference entity"),"CONTEXT / REFERENCE ONLY",IF(OR($G19="No",$H19="No"),"EXCLUDED",IF(OR($G19="Unknown",$H19="Unknown"),"UNRESOLVED",IF($I19="No","EXCLUDED",IF($I19="Unknown","UNRESOLVED",IF((IF(AND($J19="Yes",AND($E19="Resolved",$K19="Yes"),AND($F19="Yes",$L19="Yes")),"ENTERPRISE + MARKET + LOCATION",IF(AND($J19="Yes",AND($E19="Resolved",$K19="Yes")),"ENTERPRISE + MARKET",IF(AND($J19="Yes",AND($F19="Yes",$L19="Yes")),"ENTERPRISE + LOCATION",IF(AND(AND($E19="Resolved",$K19="Yes"),AND($F19="Yes",$L19="Yes")),"MARKET + LOCATION",IF($J19="Yes","ENTERPRISE",IF(AND($E19="Resolved",$K19="Yes"),"MARKET",IF(AND($F19="Yes",$L19="Yes"),"LOCATION",""))))))))&lt;&gt;"",(IF(AND($J19="Yes",AND($E19="Resolved",$K19="Yes"),AND($F19="Yes",$L19="Yes")),"ENTERPRISE + MARKET + LOCATION",IF(AND($J19="Yes",AND($E19="Resolved",$K19="Yes")),"ENTERPRISE + MARKET",IF(AND($J19="Yes",AND($F19="Yes",$L19="Yes")),"ENTERPRISE + LOCATION",IF(AND(AND($E19="Resolved",$K19="Yes"),AND($F19="Yes",$L19="Yes")),"MARKET + LOCATION",IF($J19="Yes","ENTERPRISE",IF(AND($E19="Resolved",$K19="Yes"),"MARKET",IF(AND($F19="Yes",$L19="Yes"),"LOCATION","")))))))),IF($E19="Unresolved","UNRESOLVED",IF(OR($J19="Unknown",$E19="Unresolved",AND($E19="Resolved",$K19="Unknown"),AND($F19="Yes",$L19="Unknown")),"UNRESOLVED",IF($M19="Yes","CONTEXT / REFERENCE ONLY","EXCLUDED")))))))))))</f>
        <v>MARKET</v>
      </c>
      <c r="T19" s="4" t="str">
        <f>IF((IF(OR($C19="",$D19="",$E19="",$F19="",$G19="",$H19="",$I19="",$J19="",$K19="",$L19="",$M19="",$N19="",$O19="",$P19=""),"INVALID_REQUIRED_INPUT",IF(OR(COUNTIF('Controlled Vocabulary'!$A$2:$A$4,$C19)=0,COUNTIF('Controlled Vocabulary'!$B$2:$B$3,$D19)=0,COUNTIF('Controlled Vocabulary'!$D$2:$D$4,$E19)=0,COUNTIF('Controlled Vocabulary'!$H$2:$H$3,$F19)=0,COUNTIF('Controlled Vocabulary'!$F$2:$F$4,$G19)=0,COUNTIF('Controlled Vocabulary'!$F$2:$F$4,$H19)=0,COUNTIF('Controlled Vocabulary'!$F$2:$F$4,$I19)=0,COUNTIF('Controlled Vocabulary'!$F$2:$F$4,$J19)=0,COUNTIF('Controlled Vocabulary'!$F$2:$F$4,$K19)=0,COUNTIF('Controlled Vocabulary'!$G$2:$G$5,$L19)=0,COUNTIF('Controlled Vocabulary'!$H$2:$H$3,$M19)=0,COUNTIF('Controlled Vocabulary'!$H$2:$H$3,$N19)=0,COUNTIF('Controlled Vocabulary'!$C$2:$C$4,$O19)=0,COUNTIF('Controlled Vocabulary'!$J$2:$J$3,$P19)=0),"UNSUPPORTED_CONTROLLED_VALUE",IF(AND($P19="Active",$O19="Inactive"),"INVALID_SCOPE_COMBINATION",IF($N19="Yes","INVALID_SCOPE_COMBINATION",IF(AND($E19="Not applicable",$K19&lt;&gt;"No"),"INVALID_SCOPE_COMBINATION",IF(AND($F19="No",$L19&lt;&gt;"Not applicable"),"INVALID_LOCATION_EVIDENCE",IF(AND($F19="Yes",$L19="Not applicable"),"INVALID_LOCATION_EVIDENCE",""))))))))&lt;&gt;"",(IF(OR($C19="",$D19="",$E19="",$F19="",$G19="",$H19="",$I19="",$J19="",$K19="",$L19="",$M19="",$N19="",$O19="",$P19=""),"INVALID_REQUIRED_INPUT",IF(OR(COUNTIF('Controlled Vocabulary'!$A$2:$A$4,$C19)=0,COUNTIF('Controlled Vocabulary'!$B$2:$B$3,$D19)=0,COUNTIF('Controlled Vocabulary'!$D$2:$D$4,$E19)=0,COUNTIF('Controlled Vocabulary'!$H$2:$H$3,$F19)=0,COUNTIF('Controlled Vocabulary'!$F$2:$F$4,$G19)=0,COUNTIF('Controlled Vocabulary'!$F$2:$F$4,$H19)=0,COUNTIF('Controlled Vocabulary'!$F$2:$F$4,$I19)=0,COUNTIF('Controlled Vocabulary'!$F$2:$F$4,$J19)=0,COUNTIF('Controlled Vocabulary'!$F$2:$F$4,$K19)=0,COUNTIF('Controlled Vocabulary'!$G$2:$G$5,$L19)=0,COUNTIF('Controlled Vocabulary'!$H$2:$H$3,$M19)=0,COUNTIF('Controlled Vocabulary'!$H$2:$H$3,$N19)=0,COUNTIF('Controlled Vocabulary'!$C$2:$C$4,$O19)=0,COUNTIF('Controlled Vocabulary'!$J$2:$J$3,$P19)=0),"UNSUPPORTED_CONTROLLED_VALUE",IF(AND($P19="Active",$O19="Inactive"),"INVALID_SCOPE_COMBINATION",IF($N19="Yes","INVALID_SCOPE_COMBINATION",IF(AND($E19="Not applicable",$K19&lt;&gt;"No"),"INVALID_SCOPE_COMBINATION",IF(AND($F19="No",$L19&lt;&gt;"Not applicable"),"INVALID_LOCATION_EVIDENCE",IF(AND($F19="Yes",$L19="Not applicable"),"INVALID_LOCATION_EVIDENCE","")))))))),IF($D19="Unresolved","IDENTITY_BOUNDARY_UNRESOLVED",IF(OR($C19="Discovery intermediary",$C19="Reference entity"),"NON_COMMERCIAL_CONTEXT",IF(OR($G19="No",$H19="No"),"NO_COMMERCIAL_SUBSTITUTION",IF(OR($G19="Unknown",$H19="Unknown"),"SUBSTITUTION_EVIDENCE_MISSING",IF($I19="No","SERVICEABILITY_MISMATCH",IF($I19="Unknown","SERVICEABILITY_EVIDENCE_MISSING",IF(AND((IF(AND($J19="Yes",AND($E19="Resolved",$K19="Yes"),AND($F19="Yes",$L19="Yes")),"ENTERPRISE + MARKET + LOCATION",IF(AND($J19="Yes",AND($E19="Resolved",$K19="Yes")),"ENTERPRISE + MARKET",IF(AND($J19="Yes",AND($F19="Yes",$L19="Yes")),"ENTERPRISE + LOCATION",IF(AND(AND($E19="Resolved",$K19="Yes"),AND($F19="Yes",$L19="Yes")),"MARKET + LOCATION",IF($J19="Yes","ENTERPRISE",IF(AND($E19="Resolved",$K19="Yes"),"MARKET",IF(AND($F19="Yes",$L19="Yes"),"LOCATION",""))))))))&lt;&gt;"",OR($J19="Unknown",$E19="Unresolved",AND($E19="Resolved",$K19="Unknown"),AND($F19="Yes",$L19="Unknown"))),"CONFIRMED_LAYER_WITH_OPEN_EVIDENCE",IF((IF(AND($J19="Yes",AND($E19="Resolved",$K19="Yes"),AND($F19="Yes",$L19="Yes")),"ENTERPRISE + MARKET + LOCATION",IF(AND($J19="Yes",AND($E19="Resolved",$K19="Yes")),"ENTERPRISE + MARKET",IF(AND($J19="Yes",AND($F19="Yes",$L19="Yes")),"ENTERPRISE + LOCATION",IF(AND(AND($E19="Resolved",$K19="Yes"),AND($F19="Yes",$L19="Yes")),"MARKET + LOCATION",IF($J19="Yes","ENTERPRISE",IF(AND($E19="Resolved",$K19="Yes"),"MARKET",IF(AND($F19="Yes",$L19="Yes"),"LOCATION",""))))))))&lt;&gt;"","CONFIRMED_LAYER_ASSIGNMENT",IF($E19="Unresolved","MARKET_BOUNDARY_UNRESOLVED",IF(OR($J19="Unknown",$E19="Unresolved",AND($E19="Resolved",$K19="Unknown"),AND($F19="Yes",$L19="Unknown")),"LAYER_EVIDENCE_MISSING",IF($M19="Yes","NO_LAYER_RELEVANCE_CONTEXT","NO_LAYER_RELEVANCE"))))))))))))</f>
        <v>CONFIRMED_LAYER_ASSIGNMENT</v>
      </c>
      <c r="U19" s="4" t="s">
        <v>114</v>
      </c>
      <c r="V19" s="4" t="str">
        <f>IFERROR(VLOOKUP($T19,'Controlled Vocabulary'!$M$2:$N$18,2,FALSE),"Review the record.")</f>
        <v>Keep the assignment and preserve evidence/review metadata.</v>
      </c>
      <c r="W19" s="4" t="str">
        <f>IF(AND($Q19=$S19,$R19=$T19,$U19=$V19),"PASS","FAIL")</f>
        <v>PASS</v>
      </c>
    </row>
    <row r="20" spans="1:23" ht="28.5">
      <c r="A20" s="4" t="s">
        <v>234</v>
      </c>
      <c r="B20" s="4" t="s">
        <v>235</v>
      </c>
      <c r="C20" s="4" t="s">
        <v>60</v>
      </c>
      <c r="D20" s="4" t="s">
        <v>61</v>
      </c>
      <c r="E20" s="4" t="s">
        <v>71</v>
      </c>
      <c r="F20" s="4" t="s">
        <v>74</v>
      </c>
      <c r="G20" s="4" t="s">
        <v>64</v>
      </c>
      <c r="H20" s="4" t="s">
        <v>64</v>
      </c>
      <c r="I20" s="4" t="s">
        <v>64</v>
      </c>
      <c r="J20" s="4" t="s">
        <v>74</v>
      </c>
      <c r="K20" s="4" t="s">
        <v>64</v>
      </c>
      <c r="L20" s="4" t="s">
        <v>82</v>
      </c>
      <c r="M20" s="4" t="s">
        <v>74</v>
      </c>
      <c r="N20" s="4" t="s">
        <v>74</v>
      </c>
      <c r="O20" s="4" t="s">
        <v>62</v>
      </c>
      <c r="P20" s="4" t="s">
        <v>66</v>
      </c>
      <c r="Q20" s="4" t="s">
        <v>115</v>
      </c>
      <c r="R20" s="4" t="s">
        <v>131</v>
      </c>
      <c r="S20" s="4" t="str">
        <f>IF((IF(OR($C20="",$D20="",$E20="",$F20="",$G20="",$H20="",$I20="",$J20="",$K20="",$L20="",$M20="",$N20="",$O20="",$P20=""),"INVALID_REQUIRED_INPUT",IF(OR(COUNTIF('Controlled Vocabulary'!$A$2:$A$4,$C20)=0,COUNTIF('Controlled Vocabulary'!$B$2:$B$3,$D20)=0,COUNTIF('Controlled Vocabulary'!$D$2:$D$4,$E20)=0,COUNTIF('Controlled Vocabulary'!$H$2:$H$3,$F20)=0,COUNTIF('Controlled Vocabulary'!$F$2:$F$4,$G20)=0,COUNTIF('Controlled Vocabulary'!$F$2:$F$4,$H20)=0,COUNTIF('Controlled Vocabulary'!$F$2:$F$4,$I20)=0,COUNTIF('Controlled Vocabulary'!$F$2:$F$4,$J20)=0,COUNTIF('Controlled Vocabulary'!$F$2:$F$4,$K20)=0,COUNTIF('Controlled Vocabulary'!$G$2:$G$5,$L20)=0,COUNTIF('Controlled Vocabulary'!$H$2:$H$3,$M20)=0,COUNTIF('Controlled Vocabulary'!$H$2:$H$3,$N20)=0,COUNTIF('Controlled Vocabulary'!$C$2:$C$4,$O20)=0,COUNTIF('Controlled Vocabulary'!$J$2:$J$3,$P20)=0),"UNSUPPORTED_CONTROLLED_VALUE",IF(AND($P20="Active",$O20="Inactive"),"INVALID_SCOPE_COMBINATION",IF($N20="Yes","INVALID_SCOPE_COMBINATION",IF(AND($E20="Not applicable",$K20&lt;&gt;"No"),"INVALID_SCOPE_COMBINATION",IF(AND($F20="No",$L20&lt;&gt;"Not applicable"),"INVALID_LOCATION_EVIDENCE",IF(AND($F20="Yes",$L20="Not applicable"),"INVALID_LOCATION_EVIDENCE",""))))))))&lt;&gt;"","INVALID INPUT",IF($D20="Unresolved","UNRESOLVED",IF(OR($C20="Discovery intermediary",$C20="Reference entity"),"CONTEXT / REFERENCE ONLY",IF(OR($G20="No",$H20="No"),"EXCLUDED",IF(OR($G20="Unknown",$H20="Unknown"),"UNRESOLVED",IF($I20="No","EXCLUDED",IF($I20="Unknown","UNRESOLVED",IF((IF(AND($J20="Yes",AND($E20="Resolved",$K20="Yes"),AND($F20="Yes",$L20="Yes")),"ENTERPRISE + MARKET + LOCATION",IF(AND($J20="Yes",AND($E20="Resolved",$K20="Yes")),"ENTERPRISE + MARKET",IF(AND($J20="Yes",AND($F20="Yes",$L20="Yes")),"ENTERPRISE + LOCATION",IF(AND(AND($E20="Resolved",$K20="Yes"),AND($F20="Yes",$L20="Yes")),"MARKET + LOCATION",IF($J20="Yes","ENTERPRISE",IF(AND($E20="Resolved",$K20="Yes"),"MARKET",IF(AND($F20="Yes",$L20="Yes"),"LOCATION",""))))))))&lt;&gt;"",(IF(AND($J20="Yes",AND($E20="Resolved",$K20="Yes"),AND($F20="Yes",$L20="Yes")),"ENTERPRISE + MARKET + LOCATION",IF(AND($J20="Yes",AND($E20="Resolved",$K20="Yes")),"ENTERPRISE + MARKET",IF(AND($J20="Yes",AND($F20="Yes",$L20="Yes")),"ENTERPRISE + LOCATION",IF(AND(AND($E20="Resolved",$K20="Yes"),AND($F20="Yes",$L20="Yes")),"MARKET + LOCATION",IF($J20="Yes","ENTERPRISE",IF(AND($E20="Resolved",$K20="Yes"),"MARKET",IF(AND($F20="Yes",$L20="Yes"),"LOCATION","")))))))),IF($E20="Unresolved","UNRESOLVED",IF(OR($J20="Unknown",$E20="Unresolved",AND($E20="Resolved",$K20="Unknown"),AND($F20="Yes",$L20="Unknown")),"UNRESOLVED",IF($M20="Yes","CONTEXT / REFERENCE ONLY","EXCLUDED")))))))))))</f>
        <v>UNRESOLVED</v>
      </c>
      <c r="T20" s="4" t="str">
        <f>IF((IF(OR($C20="",$D20="",$E20="",$F20="",$G20="",$H20="",$I20="",$J20="",$K20="",$L20="",$M20="",$N20="",$O20="",$P20=""),"INVALID_REQUIRED_INPUT",IF(OR(COUNTIF('Controlled Vocabulary'!$A$2:$A$4,$C20)=0,COUNTIF('Controlled Vocabulary'!$B$2:$B$3,$D20)=0,COUNTIF('Controlled Vocabulary'!$D$2:$D$4,$E20)=0,COUNTIF('Controlled Vocabulary'!$H$2:$H$3,$F20)=0,COUNTIF('Controlled Vocabulary'!$F$2:$F$4,$G20)=0,COUNTIF('Controlled Vocabulary'!$F$2:$F$4,$H20)=0,COUNTIF('Controlled Vocabulary'!$F$2:$F$4,$I20)=0,COUNTIF('Controlled Vocabulary'!$F$2:$F$4,$J20)=0,COUNTIF('Controlled Vocabulary'!$F$2:$F$4,$K20)=0,COUNTIF('Controlled Vocabulary'!$G$2:$G$5,$L20)=0,COUNTIF('Controlled Vocabulary'!$H$2:$H$3,$M20)=0,COUNTIF('Controlled Vocabulary'!$H$2:$H$3,$N20)=0,COUNTIF('Controlled Vocabulary'!$C$2:$C$4,$O20)=0,COUNTIF('Controlled Vocabulary'!$J$2:$J$3,$P20)=0),"UNSUPPORTED_CONTROLLED_VALUE",IF(AND($P20="Active",$O20="Inactive"),"INVALID_SCOPE_COMBINATION",IF($N20="Yes","INVALID_SCOPE_COMBINATION",IF(AND($E20="Not applicable",$K20&lt;&gt;"No"),"INVALID_SCOPE_COMBINATION",IF(AND($F20="No",$L20&lt;&gt;"Not applicable"),"INVALID_LOCATION_EVIDENCE",IF(AND($F20="Yes",$L20="Not applicable"),"INVALID_LOCATION_EVIDENCE",""))))))))&lt;&gt;"",(IF(OR($C20="",$D20="",$E20="",$F20="",$G20="",$H20="",$I20="",$J20="",$K20="",$L20="",$M20="",$N20="",$O20="",$P20=""),"INVALID_REQUIRED_INPUT",IF(OR(COUNTIF('Controlled Vocabulary'!$A$2:$A$4,$C20)=0,COUNTIF('Controlled Vocabulary'!$B$2:$B$3,$D20)=0,COUNTIF('Controlled Vocabulary'!$D$2:$D$4,$E20)=0,COUNTIF('Controlled Vocabulary'!$H$2:$H$3,$F20)=0,COUNTIF('Controlled Vocabulary'!$F$2:$F$4,$G20)=0,COUNTIF('Controlled Vocabulary'!$F$2:$F$4,$H20)=0,COUNTIF('Controlled Vocabulary'!$F$2:$F$4,$I20)=0,COUNTIF('Controlled Vocabulary'!$F$2:$F$4,$J20)=0,COUNTIF('Controlled Vocabulary'!$F$2:$F$4,$K20)=0,COUNTIF('Controlled Vocabulary'!$G$2:$G$5,$L20)=0,COUNTIF('Controlled Vocabulary'!$H$2:$H$3,$M20)=0,COUNTIF('Controlled Vocabulary'!$H$2:$H$3,$N20)=0,COUNTIF('Controlled Vocabulary'!$C$2:$C$4,$O20)=0,COUNTIF('Controlled Vocabulary'!$J$2:$J$3,$P20)=0),"UNSUPPORTED_CONTROLLED_VALUE",IF(AND($P20="Active",$O20="Inactive"),"INVALID_SCOPE_COMBINATION",IF($N20="Yes","INVALID_SCOPE_COMBINATION",IF(AND($E20="Not applicable",$K20&lt;&gt;"No"),"INVALID_SCOPE_COMBINATION",IF(AND($F20="No",$L20&lt;&gt;"Not applicable"),"INVALID_LOCATION_EVIDENCE",IF(AND($F20="Yes",$L20="Not applicable"),"INVALID_LOCATION_EVIDENCE","")))))))),IF($D20="Unresolved","IDENTITY_BOUNDARY_UNRESOLVED",IF(OR($C20="Discovery intermediary",$C20="Reference entity"),"NON_COMMERCIAL_CONTEXT",IF(OR($G20="No",$H20="No"),"NO_COMMERCIAL_SUBSTITUTION",IF(OR($G20="Unknown",$H20="Unknown"),"SUBSTITUTION_EVIDENCE_MISSING",IF($I20="No","SERVICEABILITY_MISMATCH",IF($I20="Unknown","SERVICEABILITY_EVIDENCE_MISSING",IF(AND((IF(AND($J20="Yes",AND($E20="Resolved",$K20="Yes"),AND($F20="Yes",$L20="Yes")),"ENTERPRISE + MARKET + LOCATION",IF(AND($J20="Yes",AND($E20="Resolved",$K20="Yes")),"ENTERPRISE + MARKET",IF(AND($J20="Yes",AND($F20="Yes",$L20="Yes")),"ENTERPRISE + LOCATION",IF(AND(AND($E20="Resolved",$K20="Yes"),AND($F20="Yes",$L20="Yes")),"MARKET + LOCATION",IF($J20="Yes","ENTERPRISE",IF(AND($E20="Resolved",$K20="Yes"),"MARKET",IF(AND($F20="Yes",$L20="Yes"),"LOCATION",""))))))))&lt;&gt;"",OR($J20="Unknown",$E20="Unresolved",AND($E20="Resolved",$K20="Unknown"),AND($F20="Yes",$L20="Unknown"))),"CONFIRMED_LAYER_WITH_OPEN_EVIDENCE",IF((IF(AND($J20="Yes",AND($E20="Resolved",$K20="Yes"),AND($F20="Yes",$L20="Yes")),"ENTERPRISE + MARKET + LOCATION",IF(AND($J20="Yes",AND($E20="Resolved",$K20="Yes")),"ENTERPRISE + MARKET",IF(AND($J20="Yes",AND($F20="Yes",$L20="Yes")),"ENTERPRISE + LOCATION",IF(AND(AND($E20="Resolved",$K20="Yes"),AND($F20="Yes",$L20="Yes")),"MARKET + LOCATION",IF($J20="Yes","ENTERPRISE",IF(AND($E20="Resolved",$K20="Yes"),"MARKET",IF(AND($F20="Yes",$L20="Yes"),"LOCATION",""))))))))&lt;&gt;"","CONFIRMED_LAYER_ASSIGNMENT",IF($E20="Unresolved","MARKET_BOUNDARY_UNRESOLVED",IF(OR($J20="Unknown",$E20="Unresolved",AND($E20="Resolved",$K20="Unknown"),AND($F20="Yes",$L20="Unknown")),"LAYER_EVIDENCE_MISSING",IF($M20="Yes","NO_LAYER_RELEVANCE_CONTEXT","NO_LAYER_RELEVANCE"))))))))))))</f>
        <v>MARKET_BOUNDARY_UNRESOLVED</v>
      </c>
      <c r="U20" s="4" t="s">
        <v>132</v>
      </c>
      <c r="V20" s="4" t="str">
        <f>IFERROR(VLOOKUP($T20,'Controlled Vocabulary'!$M$2:$N$18,2,FALSE),"Review the record.")</f>
        <v>Resolve the Market boundary before confirming the Market layer.</v>
      </c>
      <c r="W20" s="4" t="str">
        <f>IF(AND($Q20=$S20,$R20=$T20,$U20=$V20),"PASS","FAIL")</f>
        <v>PASS</v>
      </c>
    </row>
    <row r="21" spans="1:23" ht="28.5">
      <c r="A21" s="4" t="s">
        <v>236</v>
      </c>
      <c r="B21" s="4" t="s">
        <v>237</v>
      </c>
      <c r="C21" s="4" t="s">
        <v>60</v>
      </c>
      <c r="D21" s="4" t="s">
        <v>61</v>
      </c>
      <c r="E21" s="4" t="s">
        <v>61</v>
      </c>
      <c r="F21" s="4" t="s">
        <v>74</v>
      </c>
      <c r="G21" s="4" t="s">
        <v>64</v>
      </c>
      <c r="H21" s="4" t="s">
        <v>64</v>
      </c>
      <c r="I21" s="4" t="s">
        <v>64</v>
      </c>
      <c r="J21" s="4" t="s">
        <v>74</v>
      </c>
      <c r="K21" s="4" t="s">
        <v>64</v>
      </c>
      <c r="L21" s="4" t="s">
        <v>82</v>
      </c>
      <c r="M21" s="4" t="s">
        <v>74</v>
      </c>
      <c r="N21" s="4" t="s">
        <v>74</v>
      </c>
      <c r="O21" s="4" t="s">
        <v>62</v>
      </c>
      <c r="P21" s="4" t="s">
        <v>66</v>
      </c>
      <c r="Q21" s="4" t="s">
        <v>77</v>
      </c>
      <c r="R21" s="4" t="s">
        <v>113</v>
      </c>
      <c r="S21" s="4" t="str">
        <f>IF((IF(OR($C21="",$D21="",$E21="",$F21="",$G21="",$H21="",$I21="",$J21="",$K21="",$L21="",$M21="",$N21="",$O21="",$P21=""),"INVALID_REQUIRED_INPUT",IF(OR(COUNTIF('Controlled Vocabulary'!$A$2:$A$4,$C21)=0,COUNTIF('Controlled Vocabulary'!$B$2:$B$3,$D21)=0,COUNTIF('Controlled Vocabulary'!$D$2:$D$4,$E21)=0,COUNTIF('Controlled Vocabulary'!$H$2:$H$3,$F21)=0,COUNTIF('Controlled Vocabulary'!$F$2:$F$4,$G21)=0,COUNTIF('Controlled Vocabulary'!$F$2:$F$4,$H21)=0,COUNTIF('Controlled Vocabulary'!$F$2:$F$4,$I21)=0,COUNTIF('Controlled Vocabulary'!$F$2:$F$4,$J21)=0,COUNTIF('Controlled Vocabulary'!$F$2:$F$4,$K21)=0,COUNTIF('Controlled Vocabulary'!$G$2:$G$5,$L21)=0,COUNTIF('Controlled Vocabulary'!$H$2:$H$3,$M21)=0,COUNTIF('Controlled Vocabulary'!$H$2:$H$3,$N21)=0,COUNTIF('Controlled Vocabulary'!$C$2:$C$4,$O21)=0,COUNTIF('Controlled Vocabulary'!$J$2:$J$3,$P21)=0),"UNSUPPORTED_CONTROLLED_VALUE",IF(AND($P21="Active",$O21="Inactive"),"INVALID_SCOPE_COMBINATION",IF($N21="Yes","INVALID_SCOPE_COMBINATION",IF(AND($E21="Not applicable",$K21&lt;&gt;"No"),"INVALID_SCOPE_COMBINATION",IF(AND($F21="No",$L21&lt;&gt;"Not applicable"),"INVALID_LOCATION_EVIDENCE",IF(AND($F21="Yes",$L21="Not applicable"),"INVALID_LOCATION_EVIDENCE",""))))))))&lt;&gt;"","INVALID INPUT",IF($D21="Unresolved","UNRESOLVED",IF(OR($C21="Discovery intermediary",$C21="Reference entity"),"CONTEXT / REFERENCE ONLY",IF(OR($G21="No",$H21="No"),"EXCLUDED",IF(OR($G21="Unknown",$H21="Unknown"),"UNRESOLVED",IF($I21="No","EXCLUDED",IF($I21="Unknown","UNRESOLVED",IF((IF(AND($J21="Yes",AND($E21="Resolved",$K21="Yes"),AND($F21="Yes",$L21="Yes")),"ENTERPRISE + MARKET + LOCATION",IF(AND($J21="Yes",AND($E21="Resolved",$K21="Yes")),"ENTERPRISE + MARKET",IF(AND($J21="Yes",AND($F21="Yes",$L21="Yes")),"ENTERPRISE + LOCATION",IF(AND(AND($E21="Resolved",$K21="Yes"),AND($F21="Yes",$L21="Yes")),"MARKET + LOCATION",IF($J21="Yes","ENTERPRISE",IF(AND($E21="Resolved",$K21="Yes"),"MARKET",IF(AND($F21="Yes",$L21="Yes"),"LOCATION",""))))))))&lt;&gt;"",(IF(AND($J21="Yes",AND($E21="Resolved",$K21="Yes"),AND($F21="Yes",$L21="Yes")),"ENTERPRISE + MARKET + LOCATION",IF(AND($J21="Yes",AND($E21="Resolved",$K21="Yes")),"ENTERPRISE + MARKET",IF(AND($J21="Yes",AND($F21="Yes",$L21="Yes")),"ENTERPRISE + LOCATION",IF(AND(AND($E21="Resolved",$K21="Yes"),AND($F21="Yes",$L21="Yes")),"MARKET + LOCATION",IF($J21="Yes","ENTERPRISE",IF(AND($E21="Resolved",$K21="Yes"),"MARKET",IF(AND($F21="Yes",$L21="Yes"),"LOCATION","")))))))),IF($E21="Unresolved","UNRESOLVED",IF(OR($J21="Unknown",$E21="Unresolved",AND($E21="Resolved",$K21="Unknown"),AND($F21="Yes",$L21="Unknown")),"UNRESOLVED",IF($M21="Yes","CONTEXT / REFERENCE ONLY","EXCLUDED")))))))))))</f>
        <v>MARKET</v>
      </c>
      <c r="T21" s="4" t="str">
        <f>IF((IF(OR($C21="",$D21="",$E21="",$F21="",$G21="",$H21="",$I21="",$J21="",$K21="",$L21="",$M21="",$N21="",$O21="",$P21=""),"INVALID_REQUIRED_INPUT",IF(OR(COUNTIF('Controlled Vocabulary'!$A$2:$A$4,$C21)=0,COUNTIF('Controlled Vocabulary'!$B$2:$B$3,$D21)=0,COUNTIF('Controlled Vocabulary'!$D$2:$D$4,$E21)=0,COUNTIF('Controlled Vocabulary'!$H$2:$H$3,$F21)=0,COUNTIF('Controlled Vocabulary'!$F$2:$F$4,$G21)=0,COUNTIF('Controlled Vocabulary'!$F$2:$F$4,$H21)=0,COUNTIF('Controlled Vocabulary'!$F$2:$F$4,$I21)=0,COUNTIF('Controlled Vocabulary'!$F$2:$F$4,$J21)=0,COUNTIF('Controlled Vocabulary'!$F$2:$F$4,$K21)=0,COUNTIF('Controlled Vocabulary'!$G$2:$G$5,$L21)=0,COUNTIF('Controlled Vocabulary'!$H$2:$H$3,$M21)=0,COUNTIF('Controlled Vocabulary'!$H$2:$H$3,$N21)=0,COUNTIF('Controlled Vocabulary'!$C$2:$C$4,$O21)=0,COUNTIF('Controlled Vocabulary'!$J$2:$J$3,$P21)=0),"UNSUPPORTED_CONTROLLED_VALUE",IF(AND($P21="Active",$O21="Inactive"),"INVALID_SCOPE_COMBINATION",IF($N21="Yes","INVALID_SCOPE_COMBINATION",IF(AND($E21="Not applicable",$K21&lt;&gt;"No"),"INVALID_SCOPE_COMBINATION",IF(AND($F21="No",$L21&lt;&gt;"Not applicable"),"INVALID_LOCATION_EVIDENCE",IF(AND($F21="Yes",$L21="Not applicable"),"INVALID_LOCATION_EVIDENCE",""))))))))&lt;&gt;"",(IF(OR($C21="",$D21="",$E21="",$F21="",$G21="",$H21="",$I21="",$J21="",$K21="",$L21="",$M21="",$N21="",$O21="",$P21=""),"INVALID_REQUIRED_INPUT",IF(OR(COUNTIF('Controlled Vocabulary'!$A$2:$A$4,$C21)=0,COUNTIF('Controlled Vocabulary'!$B$2:$B$3,$D21)=0,COUNTIF('Controlled Vocabulary'!$D$2:$D$4,$E21)=0,COUNTIF('Controlled Vocabulary'!$H$2:$H$3,$F21)=0,COUNTIF('Controlled Vocabulary'!$F$2:$F$4,$G21)=0,COUNTIF('Controlled Vocabulary'!$F$2:$F$4,$H21)=0,COUNTIF('Controlled Vocabulary'!$F$2:$F$4,$I21)=0,COUNTIF('Controlled Vocabulary'!$F$2:$F$4,$J21)=0,COUNTIF('Controlled Vocabulary'!$F$2:$F$4,$K21)=0,COUNTIF('Controlled Vocabulary'!$G$2:$G$5,$L21)=0,COUNTIF('Controlled Vocabulary'!$H$2:$H$3,$M21)=0,COUNTIF('Controlled Vocabulary'!$H$2:$H$3,$N21)=0,COUNTIF('Controlled Vocabulary'!$C$2:$C$4,$O21)=0,COUNTIF('Controlled Vocabulary'!$J$2:$J$3,$P21)=0),"UNSUPPORTED_CONTROLLED_VALUE",IF(AND($P21="Active",$O21="Inactive"),"INVALID_SCOPE_COMBINATION",IF($N21="Yes","INVALID_SCOPE_COMBINATION",IF(AND($E21="Not applicable",$K21&lt;&gt;"No"),"INVALID_SCOPE_COMBINATION",IF(AND($F21="No",$L21&lt;&gt;"Not applicable"),"INVALID_LOCATION_EVIDENCE",IF(AND($F21="Yes",$L21="Not applicable"),"INVALID_LOCATION_EVIDENCE","")))))))),IF($D21="Unresolved","IDENTITY_BOUNDARY_UNRESOLVED",IF(OR($C21="Discovery intermediary",$C21="Reference entity"),"NON_COMMERCIAL_CONTEXT",IF(OR($G21="No",$H21="No"),"NO_COMMERCIAL_SUBSTITUTION",IF(OR($G21="Unknown",$H21="Unknown"),"SUBSTITUTION_EVIDENCE_MISSING",IF($I21="No","SERVICEABILITY_MISMATCH",IF($I21="Unknown","SERVICEABILITY_EVIDENCE_MISSING",IF(AND((IF(AND($J21="Yes",AND($E21="Resolved",$K21="Yes"),AND($F21="Yes",$L21="Yes")),"ENTERPRISE + MARKET + LOCATION",IF(AND($J21="Yes",AND($E21="Resolved",$K21="Yes")),"ENTERPRISE + MARKET",IF(AND($J21="Yes",AND($F21="Yes",$L21="Yes")),"ENTERPRISE + LOCATION",IF(AND(AND($E21="Resolved",$K21="Yes"),AND($F21="Yes",$L21="Yes")),"MARKET + LOCATION",IF($J21="Yes","ENTERPRISE",IF(AND($E21="Resolved",$K21="Yes"),"MARKET",IF(AND($F21="Yes",$L21="Yes"),"LOCATION",""))))))))&lt;&gt;"",OR($J21="Unknown",$E21="Unresolved",AND($E21="Resolved",$K21="Unknown"),AND($F21="Yes",$L21="Unknown"))),"CONFIRMED_LAYER_WITH_OPEN_EVIDENCE",IF((IF(AND($J21="Yes",AND($E21="Resolved",$K21="Yes"),AND($F21="Yes",$L21="Yes")),"ENTERPRISE + MARKET + LOCATION",IF(AND($J21="Yes",AND($E21="Resolved",$K21="Yes")),"ENTERPRISE + MARKET",IF(AND($J21="Yes",AND($F21="Yes",$L21="Yes")),"ENTERPRISE + LOCATION",IF(AND(AND($E21="Resolved",$K21="Yes"),AND($F21="Yes",$L21="Yes")),"MARKET + LOCATION",IF($J21="Yes","ENTERPRISE",IF(AND($E21="Resolved",$K21="Yes"),"MARKET",IF(AND($F21="Yes",$L21="Yes"),"LOCATION",""))))))))&lt;&gt;"","CONFIRMED_LAYER_ASSIGNMENT",IF($E21="Unresolved","MARKET_BOUNDARY_UNRESOLVED",IF(OR($J21="Unknown",$E21="Unresolved",AND($E21="Resolved",$K21="Unknown"),AND($F21="Yes",$L21="Unknown")),"LAYER_EVIDENCE_MISSING",IF($M21="Yes","NO_LAYER_RELEVANCE_CONTEXT","NO_LAYER_RELEVANCE"))))))))))))</f>
        <v>CONFIRMED_LAYER_ASSIGNMENT</v>
      </c>
      <c r="U21" s="4" t="s">
        <v>114</v>
      </c>
      <c r="V21" s="4" t="str">
        <f>IFERROR(VLOOKUP($T21,'Controlled Vocabulary'!$M$2:$N$18,2,FALSE),"Review the record.")</f>
        <v>Keep the assignment and preserve evidence/review metadata.</v>
      </c>
      <c r="W21" s="4" t="str">
        <f>IF(AND($Q21=$S21,$R21=$T21,$U21=$V21),"PASS","FAIL")</f>
        <v>PASS</v>
      </c>
    </row>
    <row r="22" spans="1:23" ht="28.5">
      <c r="A22" s="4" t="s">
        <v>238</v>
      </c>
      <c r="B22" s="4" t="s">
        <v>239</v>
      </c>
      <c r="C22" s="4" t="s">
        <v>60</v>
      </c>
      <c r="D22" s="4" t="s">
        <v>61</v>
      </c>
      <c r="E22" s="4" t="s">
        <v>71</v>
      </c>
      <c r="F22" s="4" t="s">
        <v>74</v>
      </c>
      <c r="G22" s="4" t="s">
        <v>64</v>
      </c>
      <c r="H22" s="4" t="s">
        <v>64</v>
      </c>
      <c r="I22" s="4" t="s">
        <v>64</v>
      </c>
      <c r="J22" s="4" t="s">
        <v>74</v>
      </c>
      <c r="K22" s="4" t="s">
        <v>64</v>
      </c>
      <c r="L22" s="4" t="s">
        <v>82</v>
      </c>
      <c r="M22" s="4" t="s">
        <v>74</v>
      </c>
      <c r="N22" s="4" t="s">
        <v>74</v>
      </c>
      <c r="O22" s="4" t="s">
        <v>62</v>
      </c>
      <c r="P22" s="4" t="s">
        <v>66</v>
      </c>
      <c r="Q22" s="4" t="s">
        <v>115</v>
      </c>
      <c r="R22" s="4" t="s">
        <v>131</v>
      </c>
      <c r="S22" s="4" t="str">
        <f>IF((IF(OR($C22="",$D22="",$E22="",$F22="",$G22="",$H22="",$I22="",$J22="",$K22="",$L22="",$M22="",$N22="",$O22="",$P22=""),"INVALID_REQUIRED_INPUT",IF(OR(COUNTIF('Controlled Vocabulary'!$A$2:$A$4,$C22)=0,COUNTIF('Controlled Vocabulary'!$B$2:$B$3,$D22)=0,COUNTIF('Controlled Vocabulary'!$D$2:$D$4,$E22)=0,COUNTIF('Controlled Vocabulary'!$H$2:$H$3,$F22)=0,COUNTIF('Controlled Vocabulary'!$F$2:$F$4,$G22)=0,COUNTIF('Controlled Vocabulary'!$F$2:$F$4,$H22)=0,COUNTIF('Controlled Vocabulary'!$F$2:$F$4,$I22)=0,COUNTIF('Controlled Vocabulary'!$F$2:$F$4,$J22)=0,COUNTIF('Controlled Vocabulary'!$F$2:$F$4,$K22)=0,COUNTIF('Controlled Vocabulary'!$G$2:$G$5,$L22)=0,COUNTIF('Controlled Vocabulary'!$H$2:$H$3,$M22)=0,COUNTIF('Controlled Vocabulary'!$H$2:$H$3,$N22)=0,COUNTIF('Controlled Vocabulary'!$C$2:$C$4,$O22)=0,COUNTIF('Controlled Vocabulary'!$J$2:$J$3,$P22)=0),"UNSUPPORTED_CONTROLLED_VALUE",IF(AND($P22="Active",$O22="Inactive"),"INVALID_SCOPE_COMBINATION",IF($N22="Yes","INVALID_SCOPE_COMBINATION",IF(AND($E22="Not applicable",$K22&lt;&gt;"No"),"INVALID_SCOPE_COMBINATION",IF(AND($F22="No",$L22&lt;&gt;"Not applicable"),"INVALID_LOCATION_EVIDENCE",IF(AND($F22="Yes",$L22="Not applicable"),"INVALID_LOCATION_EVIDENCE",""))))))))&lt;&gt;"","INVALID INPUT",IF($D22="Unresolved","UNRESOLVED",IF(OR($C22="Discovery intermediary",$C22="Reference entity"),"CONTEXT / REFERENCE ONLY",IF(OR($G22="No",$H22="No"),"EXCLUDED",IF(OR($G22="Unknown",$H22="Unknown"),"UNRESOLVED",IF($I22="No","EXCLUDED",IF($I22="Unknown","UNRESOLVED",IF((IF(AND($J22="Yes",AND($E22="Resolved",$K22="Yes"),AND($F22="Yes",$L22="Yes")),"ENTERPRISE + MARKET + LOCATION",IF(AND($J22="Yes",AND($E22="Resolved",$K22="Yes")),"ENTERPRISE + MARKET",IF(AND($J22="Yes",AND($F22="Yes",$L22="Yes")),"ENTERPRISE + LOCATION",IF(AND(AND($E22="Resolved",$K22="Yes"),AND($F22="Yes",$L22="Yes")),"MARKET + LOCATION",IF($J22="Yes","ENTERPRISE",IF(AND($E22="Resolved",$K22="Yes"),"MARKET",IF(AND($F22="Yes",$L22="Yes"),"LOCATION",""))))))))&lt;&gt;"",(IF(AND($J22="Yes",AND($E22="Resolved",$K22="Yes"),AND($F22="Yes",$L22="Yes")),"ENTERPRISE + MARKET + LOCATION",IF(AND($J22="Yes",AND($E22="Resolved",$K22="Yes")),"ENTERPRISE + MARKET",IF(AND($J22="Yes",AND($F22="Yes",$L22="Yes")),"ENTERPRISE + LOCATION",IF(AND(AND($E22="Resolved",$K22="Yes"),AND($F22="Yes",$L22="Yes")),"MARKET + LOCATION",IF($J22="Yes","ENTERPRISE",IF(AND($E22="Resolved",$K22="Yes"),"MARKET",IF(AND($F22="Yes",$L22="Yes"),"LOCATION","")))))))),IF($E22="Unresolved","UNRESOLVED",IF(OR($J22="Unknown",$E22="Unresolved",AND($E22="Resolved",$K22="Unknown"),AND($F22="Yes",$L22="Unknown")),"UNRESOLVED",IF($M22="Yes","CONTEXT / REFERENCE ONLY","EXCLUDED")))))))))))</f>
        <v>UNRESOLVED</v>
      </c>
      <c r="T22" s="4" t="str">
        <f>IF((IF(OR($C22="",$D22="",$E22="",$F22="",$G22="",$H22="",$I22="",$J22="",$K22="",$L22="",$M22="",$N22="",$O22="",$P22=""),"INVALID_REQUIRED_INPUT",IF(OR(COUNTIF('Controlled Vocabulary'!$A$2:$A$4,$C22)=0,COUNTIF('Controlled Vocabulary'!$B$2:$B$3,$D22)=0,COUNTIF('Controlled Vocabulary'!$D$2:$D$4,$E22)=0,COUNTIF('Controlled Vocabulary'!$H$2:$H$3,$F22)=0,COUNTIF('Controlled Vocabulary'!$F$2:$F$4,$G22)=0,COUNTIF('Controlled Vocabulary'!$F$2:$F$4,$H22)=0,COUNTIF('Controlled Vocabulary'!$F$2:$F$4,$I22)=0,COUNTIF('Controlled Vocabulary'!$F$2:$F$4,$J22)=0,COUNTIF('Controlled Vocabulary'!$F$2:$F$4,$K22)=0,COUNTIF('Controlled Vocabulary'!$G$2:$G$5,$L22)=0,COUNTIF('Controlled Vocabulary'!$H$2:$H$3,$M22)=0,COUNTIF('Controlled Vocabulary'!$H$2:$H$3,$N22)=0,COUNTIF('Controlled Vocabulary'!$C$2:$C$4,$O22)=0,COUNTIF('Controlled Vocabulary'!$J$2:$J$3,$P22)=0),"UNSUPPORTED_CONTROLLED_VALUE",IF(AND($P22="Active",$O22="Inactive"),"INVALID_SCOPE_COMBINATION",IF($N22="Yes","INVALID_SCOPE_COMBINATION",IF(AND($E22="Not applicable",$K22&lt;&gt;"No"),"INVALID_SCOPE_COMBINATION",IF(AND($F22="No",$L22&lt;&gt;"Not applicable"),"INVALID_LOCATION_EVIDENCE",IF(AND($F22="Yes",$L22="Not applicable"),"INVALID_LOCATION_EVIDENCE",""))))))))&lt;&gt;"",(IF(OR($C22="",$D22="",$E22="",$F22="",$G22="",$H22="",$I22="",$J22="",$K22="",$L22="",$M22="",$N22="",$O22="",$P22=""),"INVALID_REQUIRED_INPUT",IF(OR(COUNTIF('Controlled Vocabulary'!$A$2:$A$4,$C22)=0,COUNTIF('Controlled Vocabulary'!$B$2:$B$3,$D22)=0,COUNTIF('Controlled Vocabulary'!$D$2:$D$4,$E22)=0,COUNTIF('Controlled Vocabulary'!$H$2:$H$3,$F22)=0,COUNTIF('Controlled Vocabulary'!$F$2:$F$4,$G22)=0,COUNTIF('Controlled Vocabulary'!$F$2:$F$4,$H22)=0,COUNTIF('Controlled Vocabulary'!$F$2:$F$4,$I22)=0,COUNTIF('Controlled Vocabulary'!$F$2:$F$4,$J22)=0,COUNTIF('Controlled Vocabulary'!$F$2:$F$4,$K22)=0,COUNTIF('Controlled Vocabulary'!$G$2:$G$5,$L22)=0,COUNTIF('Controlled Vocabulary'!$H$2:$H$3,$M22)=0,COUNTIF('Controlled Vocabulary'!$H$2:$H$3,$N22)=0,COUNTIF('Controlled Vocabulary'!$C$2:$C$4,$O22)=0,COUNTIF('Controlled Vocabulary'!$J$2:$J$3,$P22)=0),"UNSUPPORTED_CONTROLLED_VALUE",IF(AND($P22="Active",$O22="Inactive"),"INVALID_SCOPE_COMBINATION",IF($N22="Yes","INVALID_SCOPE_COMBINATION",IF(AND($E22="Not applicable",$K22&lt;&gt;"No"),"INVALID_SCOPE_COMBINATION",IF(AND($F22="No",$L22&lt;&gt;"Not applicable"),"INVALID_LOCATION_EVIDENCE",IF(AND($F22="Yes",$L22="Not applicable"),"INVALID_LOCATION_EVIDENCE","")))))))),IF($D22="Unresolved","IDENTITY_BOUNDARY_UNRESOLVED",IF(OR($C22="Discovery intermediary",$C22="Reference entity"),"NON_COMMERCIAL_CONTEXT",IF(OR($G22="No",$H22="No"),"NO_COMMERCIAL_SUBSTITUTION",IF(OR($G22="Unknown",$H22="Unknown"),"SUBSTITUTION_EVIDENCE_MISSING",IF($I22="No","SERVICEABILITY_MISMATCH",IF($I22="Unknown","SERVICEABILITY_EVIDENCE_MISSING",IF(AND((IF(AND($J22="Yes",AND($E22="Resolved",$K22="Yes"),AND($F22="Yes",$L22="Yes")),"ENTERPRISE + MARKET + LOCATION",IF(AND($J22="Yes",AND($E22="Resolved",$K22="Yes")),"ENTERPRISE + MARKET",IF(AND($J22="Yes",AND($F22="Yes",$L22="Yes")),"ENTERPRISE + LOCATION",IF(AND(AND($E22="Resolved",$K22="Yes"),AND($F22="Yes",$L22="Yes")),"MARKET + LOCATION",IF($J22="Yes","ENTERPRISE",IF(AND($E22="Resolved",$K22="Yes"),"MARKET",IF(AND($F22="Yes",$L22="Yes"),"LOCATION",""))))))))&lt;&gt;"",OR($J22="Unknown",$E22="Unresolved",AND($E22="Resolved",$K22="Unknown"),AND($F22="Yes",$L22="Unknown"))),"CONFIRMED_LAYER_WITH_OPEN_EVIDENCE",IF((IF(AND($J22="Yes",AND($E22="Resolved",$K22="Yes"),AND($F22="Yes",$L22="Yes")),"ENTERPRISE + MARKET + LOCATION",IF(AND($J22="Yes",AND($E22="Resolved",$K22="Yes")),"ENTERPRISE + MARKET",IF(AND($J22="Yes",AND($F22="Yes",$L22="Yes")),"ENTERPRISE + LOCATION",IF(AND(AND($E22="Resolved",$K22="Yes"),AND($F22="Yes",$L22="Yes")),"MARKET + LOCATION",IF($J22="Yes","ENTERPRISE",IF(AND($E22="Resolved",$K22="Yes"),"MARKET",IF(AND($F22="Yes",$L22="Yes"),"LOCATION",""))))))))&lt;&gt;"","CONFIRMED_LAYER_ASSIGNMENT",IF($E22="Unresolved","MARKET_BOUNDARY_UNRESOLVED",IF(OR($J22="Unknown",$E22="Unresolved",AND($E22="Resolved",$K22="Unknown"),AND($F22="Yes",$L22="Unknown")),"LAYER_EVIDENCE_MISSING",IF($M22="Yes","NO_LAYER_RELEVANCE_CONTEXT","NO_LAYER_RELEVANCE"))))))))))))</f>
        <v>MARKET_BOUNDARY_UNRESOLVED</v>
      </c>
      <c r="U22" s="4" t="s">
        <v>132</v>
      </c>
      <c r="V22" s="4" t="str">
        <f>IFERROR(VLOOKUP($T22,'Controlled Vocabulary'!$M$2:$N$18,2,FALSE),"Review the record.")</f>
        <v>Resolve the Market boundary before confirming the Market layer.</v>
      </c>
      <c r="W22" s="4" t="str">
        <f>IF(AND($Q22=$S22,$R22=$T22,$U22=$V22),"PASS","FAIL")</f>
        <v>PASS</v>
      </c>
    </row>
    <row r="23" spans="1:23" ht="28.5">
      <c r="A23" s="4" t="s">
        <v>240</v>
      </c>
      <c r="B23" s="4" t="s">
        <v>241</v>
      </c>
      <c r="C23" s="4" t="s">
        <v>60</v>
      </c>
      <c r="D23" s="4" t="s">
        <v>61</v>
      </c>
      <c r="E23" s="4" t="s">
        <v>61</v>
      </c>
      <c r="F23" s="4" t="s">
        <v>74</v>
      </c>
      <c r="G23" s="4" t="s">
        <v>64</v>
      </c>
      <c r="H23" s="4" t="s">
        <v>64</v>
      </c>
      <c r="I23" s="4" t="s">
        <v>64</v>
      </c>
      <c r="J23" s="4" t="s">
        <v>74</v>
      </c>
      <c r="K23" s="4" t="s">
        <v>64</v>
      </c>
      <c r="L23" s="4" t="s">
        <v>82</v>
      </c>
      <c r="M23" s="4" t="s">
        <v>74</v>
      </c>
      <c r="N23" s="4" t="s">
        <v>74</v>
      </c>
      <c r="O23" s="4" t="s">
        <v>62</v>
      </c>
      <c r="P23" s="4" t="s">
        <v>66</v>
      </c>
      <c r="Q23" s="4" t="s">
        <v>77</v>
      </c>
      <c r="R23" s="4" t="s">
        <v>113</v>
      </c>
      <c r="S23" s="4" t="str">
        <f>IF((IF(OR($C23="",$D23="",$E23="",$F23="",$G23="",$H23="",$I23="",$J23="",$K23="",$L23="",$M23="",$N23="",$O23="",$P23=""),"INVALID_REQUIRED_INPUT",IF(OR(COUNTIF('Controlled Vocabulary'!$A$2:$A$4,$C23)=0,COUNTIF('Controlled Vocabulary'!$B$2:$B$3,$D23)=0,COUNTIF('Controlled Vocabulary'!$D$2:$D$4,$E23)=0,COUNTIF('Controlled Vocabulary'!$H$2:$H$3,$F23)=0,COUNTIF('Controlled Vocabulary'!$F$2:$F$4,$G23)=0,COUNTIF('Controlled Vocabulary'!$F$2:$F$4,$H23)=0,COUNTIF('Controlled Vocabulary'!$F$2:$F$4,$I23)=0,COUNTIF('Controlled Vocabulary'!$F$2:$F$4,$J23)=0,COUNTIF('Controlled Vocabulary'!$F$2:$F$4,$K23)=0,COUNTIF('Controlled Vocabulary'!$G$2:$G$5,$L23)=0,COUNTIF('Controlled Vocabulary'!$H$2:$H$3,$M23)=0,COUNTIF('Controlled Vocabulary'!$H$2:$H$3,$N23)=0,COUNTIF('Controlled Vocabulary'!$C$2:$C$4,$O23)=0,COUNTIF('Controlled Vocabulary'!$J$2:$J$3,$P23)=0),"UNSUPPORTED_CONTROLLED_VALUE",IF(AND($P23="Active",$O23="Inactive"),"INVALID_SCOPE_COMBINATION",IF($N23="Yes","INVALID_SCOPE_COMBINATION",IF(AND($E23="Not applicable",$K23&lt;&gt;"No"),"INVALID_SCOPE_COMBINATION",IF(AND($F23="No",$L23&lt;&gt;"Not applicable"),"INVALID_LOCATION_EVIDENCE",IF(AND($F23="Yes",$L23="Not applicable"),"INVALID_LOCATION_EVIDENCE",""))))))))&lt;&gt;"","INVALID INPUT",IF($D23="Unresolved","UNRESOLVED",IF(OR($C23="Discovery intermediary",$C23="Reference entity"),"CONTEXT / REFERENCE ONLY",IF(OR($G23="No",$H23="No"),"EXCLUDED",IF(OR($G23="Unknown",$H23="Unknown"),"UNRESOLVED",IF($I23="No","EXCLUDED",IF($I23="Unknown","UNRESOLVED",IF((IF(AND($J23="Yes",AND($E23="Resolved",$K23="Yes"),AND($F23="Yes",$L23="Yes")),"ENTERPRISE + MARKET + LOCATION",IF(AND($J23="Yes",AND($E23="Resolved",$K23="Yes")),"ENTERPRISE + MARKET",IF(AND($J23="Yes",AND($F23="Yes",$L23="Yes")),"ENTERPRISE + LOCATION",IF(AND(AND($E23="Resolved",$K23="Yes"),AND($F23="Yes",$L23="Yes")),"MARKET + LOCATION",IF($J23="Yes","ENTERPRISE",IF(AND($E23="Resolved",$K23="Yes"),"MARKET",IF(AND($F23="Yes",$L23="Yes"),"LOCATION",""))))))))&lt;&gt;"",(IF(AND($J23="Yes",AND($E23="Resolved",$K23="Yes"),AND($F23="Yes",$L23="Yes")),"ENTERPRISE + MARKET + LOCATION",IF(AND($J23="Yes",AND($E23="Resolved",$K23="Yes")),"ENTERPRISE + MARKET",IF(AND($J23="Yes",AND($F23="Yes",$L23="Yes")),"ENTERPRISE + LOCATION",IF(AND(AND($E23="Resolved",$K23="Yes"),AND($F23="Yes",$L23="Yes")),"MARKET + LOCATION",IF($J23="Yes","ENTERPRISE",IF(AND($E23="Resolved",$K23="Yes"),"MARKET",IF(AND($F23="Yes",$L23="Yes"),"LOCATION","")))))))),IF($E23="Unresolved","UNRESOLVED",IF(OR($J23="Unknown",$E23="Unresolved",AND($E23="Resolved",$K23="Unknown"),AND($F23="Yes",$L23="Unknown")),"UNRESOLVED",IF($M23="Yes","CONTEXT / REFERENCE ONLY","EXCLUDED")))))))))))</f>
        <v>MARKET</v>
      </c>
      <c r="T23" s="4" t="str">
        <f>IF((IF(OR($C23="",$D23="",$E23="",$F23="",$G23="",$H23="",$I23="",$J23="",$K23="",$L23="",$M23="",$N23="",$O23="",$P23=""),"INVALID_REQUIRED_INPUT",IF(OR(COUNTIF('Controlled Vocabulary'!$A$2:$A$4,$C23)=0,COUNTIF('Controlled Vocabulary'!$B$2:$B$3,$D23)=0,COUNTIF('Controlled Vocabulary'!$D$2:$D$4,$E23)=0,COUNTIF('Controlled Vocabulary'!$H$2:$H$3,$F23)=0,COUNTIF('Controlled Vocabulary'!$F$2:$F$4,$G23)=0,COUNTIF('Controlled Vocabulary'!$F$2:$F$4,$H23)=0,COUNTIF('Controlled Vocabulary'!$F$2:$F$4,$I23)=0,COUNTIF('Controlled Vocabulary'!$F$2:$F$4,$J23)=0,COUNTIF('Controlled Vocabulary'!$F$2:$F$4,$K23)=0,COUNTIF('Controlled Vocabulary'!$G$2:$G$5,$L23)=0,COUNTIF('Controlled Vocabulary'!$H$2:$H$3,$M23)=0,COUNTIF('Controlled Vocabulary'!$H$2:$H$3,$N23)=0,COUNTIF('Controlled Vocabulary'!$C$2:$C$4,$O23)=0,COUNTIF('Controlled Vocabulary'!$J$2:$J$3,$P23)=0),"UNSUPPORTED_CONTROLLED_VALUE",IF(AND($P23="Active",$O23="Inactive"),"INVALID_SCOPE_COMBINATION",IF($N23="Yes","INVALID_SCOPE_COMBINATION",IF(AND($E23="Not applicable",$K23&lt;&gt;"No"),"INVALID_SCOPE_COMBINATION",IF(AND($F23="No",$L23&lt;&gt;"Not applicable"),"INVALID_LOCATION_EVIDENCE",IF(AND($F23="Yes",$L23="Not applicable"),"INVALID_LOCATION_EVIDENCE",""))))))))&lt;&gt;"",(IF(OR($C23="",$D23="",$E23="",$F23="",$G23="",$H23="",$I23="",$J23="",$K23="",$L23="",$M23="",$N23="",$O23="",$P23=""),"INVALID_REQUIRED_INPUT",IF(OR(COUNTIF('Controlled Vocabulary'!$A$2:$A$4,$C23)=0,COUNTIF('Controlled Vocabulary'!$B$2:$B$3,$D23)=0,COUNTIF('Controlled Vocabulary'!$D$2:$D$4,$E23)=0,COUNTIF('Controlled Vocabulary'!$H$2:$H$3,$F23)=0,COUNTIF('Controlled Vocabulary'!$F$2:$F$4,$G23)=0,COUNTIF('Controlled Vocabulary'!$F$2:$F$4,$H23)=0,COUNTIF('Controlled Vocabulary'!$F$2:$F$4,$I23)=0,COUNTIF('Controlled Vocabulary'!$F$2:$F$4,$J23)=0,COUNTIF('Controlled Vocabulary'!$F$2:$F$4,$K23)=0,COUNTIF('Controlled Vocabulary'!$G$2:$G$5,$L23)=0,COUNTIF('Controlled Vocabulary'!$H$2:$H$3,$M23)=0,COUNTIF('Controlled Vocabulary'!$H$2:$H$3,$N23)=0,COUNTIF('Controlled Vocabulary'!$C$2:$C$4,$O23)=0,COUNTIF('Controlled Vocabulary'!$J$2:$J$3,$P23)=0),"UNSUPPORTED_CONTROLLED_VALUE",IF(AND($P23="Active",$O23="Inactive"),"INVALID_SCOPE_COMBINATION",IF($N23="Yes","INVALID_SCOPE_COMBINATION",IF(AND($E23="Not applicable",$K23&lt;&gt;"No"),"INVALID_SCOPE_COMBINATION",IF(AND($F23="No",$L23&lt;&gt;"Not applicable"),"INVALID_LOCATION_EVIDENCE",IF(AND($F23="Yes",$L23="Not applicable"),"INVALID_LOCATION_EVIDENCE","")))))))),IF($D23="Unresolved","IDENTITY_BOUNDARY_UNRESOLVED",IF(OR($C23="Discovery intermediary",$C23="Reference entity"),"NON_COMMERCIAL_CONTEXT",IF(OR($G23="No",$H23="No"),"NO_COMMERCIAL_SUBSTITUTION",IF(OR($G23="Unknown",$H23="Unknown"),"SUBSTITUTION_EVIDENCE_MISSING",IF($I23="No","SERVICEABILITY_MISMATCH",IF($I23="Unknown","SERVICEABILITY_EVIDENCE_MISSING",IF(AND((IF(AND($J23="Yes",AND($E23="Resolved",$K23="Yes"),AND($F23="Yes",$L23="Yes")),"ENTERPRISE + MARKET + LOCATION",IF(AND($J23="Yes",AND($E23="Resolved",$K23="Yes")),"ENTERPRISE + MARKET",IF(AND($J23="Yes",AND($F23="Yes",$L23="Yes")),"ENTERPRISE + LOCATION",IF(AND(AND($E23="Resolved",$K23="Yes"),AND($F23="Yes",$L23="Yes")),"MARKET + LOCATION",IF($J23="Yes","ENTERPRISE",IF(AND($E23="Resolved",$K23="Yes"),"MARKET",IF(AND($F23="Yes",$L23="Yes"),"LOCATION",""))))))))&lt;&gt;"",OR($J23="Unknown",$E23="Unresolved",AND($E23="Resolved",$K23="Unknown"),AND($F23="Yes",$L23="Unknown"))),"CONFIRMED_LAYER_WITH_OPEN_EVIDENCE",IF((IF(AND($J23="Yes",AND($E23="Resolved",$K23="Yes"),AND($F23="Yes",$L23="Yes")),"ENTERPRISE + MARKET + LOCATION",IF(AND($J23="Yes",AND($E23="Resolved",$K23="Yes")),"ENTERPRISE + MARKET",IF(AND($J23="Yes",AND($F23="Yes",$L23="Yes")),"ENTERPRISE + LOCATION",IF(AND(AND($E23="Resolved",$K23="Yes"),AND($F23="Yes",$L23="Yes")),"MARKET + LOCATION",IF($J23="Yes","ENTERPRISE",IF(AND($E23="Resolved",$K23="Yes"),"MARKET",IF(AND($F23="Yes",$L23="Yes"),"LOCATION",""))))))))&lt;&gt;"","CONFIRMED_LAYER_ASSIGNMENT",IF($E23="Unresolved","MARKET_BOUNDARY_UNRESOLVED",IF(OR($J23="Unknown",$E23="Unresolved",AND($E23="Resolved",$K23="Unknown"),AND($F23="Yes",$L23="Unknown")),"LAYER_EVIDENCE_MISSING",IF($M23="Yes","NO_LAYER_RELEVANCE_CONTEXT","NO_LAYER_RELEVANCE"))))))))))))</f>
        <v>CONFIRMED_LAYER_ASSIGNMENT</v>
      </c>
      <c r="U23" s="4" t="s">
        <v>114</v>
      </c>
      <c r="V23" s="4" t="str">
        <f>IFERROR(VLOOKUP($T23,'Controlled Vocabulary'!$M$2:$N$18,2,FALSE),"Review the record.")</f>
        <v>Keep the assignment and preserve evidence/review metadata.</v>
      </c>
      <c r="W23" s="4" t="str">
        <f>IF(AND($Q23=$S23,$R23=$T23,$U23=$V23),"PASS","FAIL")</f>
        <v>PASS</v>
      </c>
    </row>
    <row r="24" spans="1:23" ht="28.5">
      <c r="A24" s="4" t="s">
        <v>242</v>
      </c>
      <c r="B24" s="4" t="s">
        <v>243</v>
      </c>
      <c r="C24" s="4" t="s">
        <v>60</v>
      </c>
      <c r="D24" s="4" t="s">
        <v>61</v>
      </c>
      <c r="E24" s="4" t="s">
        <v>82</v>
      </c>
      <c r="F24" s="4" t="s">
        <v>74</v>
      </c>
      <c r="G24" s="4" t="s">
        <v>64</v>
      </c>
      <c r="H24" s="4" t="s">
        <v>64</v>
      </c>
      <c r="I24" s="4" t="s">
        <v>64</v>
      </c>
      <c r="J24" s="4" t="s">
        <v>74</v>
      </c>
      <c r="K24" s="4" t="s">
        <v>64</v>
      </c>
      <c r="L24" s="4" t="s">
        <v>82</v>
      </c>
      <c r="M24" s="4" t="s">
        <v>74</v>
      </c>
      <c r="N24" s="4" t="s">
        <v>74</v>
      </c>
      <c r="O24" s="4" t="s">
        <v>62</v>
      </c>
      <c r="P24" s="4" t="s">
        <v>66</v>
      </c>
      <c r="Q24" s="4" t="s">
        <v>118</v>
      </c>
      <c r="R24" s="4" t="s">
        <v>123</v>
      </c>
      <c r="S24" s="4" t="str">
        <f>IF((IF(OR($C24="",$D24="",$E24="",$F24="",$G24="",$H24="",$I24="",$J24="",$K24="",$L24="",$M24="",$N24="",$O24="",$P24=""),"INVALID_REQUIRED_INPUT",IF(OR(COUNTIF('Controlled Vocabulary'!$A$2:$A$4,$C24)=0,COUNTIF('Controlled Vocabulary'!$B$2:$B$3,$D24)=0,COUNTIF('Controlled Vocabulary'!$D$2:$D$4,$E24)=0,COUNTIF('Controlled Vocabulary'!$H$2:$H$3,$F24)=0,COUNTIF('Controlled Vocabulary'!$F$2:$F$4,$G24)=0,COUNTIF('Controlled Vocabulary'!$F$2:$F$4,$H24)=0,COUNTIF('Controlled Vocabulary'!$F$2:$F$4,$I24)=0,COUNTIF('Controlled Vocabulary'!$F$2:$F$4,$J24)=0,COUNTIF('Controlled Vocabulary'!$F$2:$F$4,$K24)=0,COUNTIF('Controlled Vocabulary'!$G$2:$G$5,$L24)=0,COUNTIF('Controlled Vocabulary'!$H$2:$H$3,$M24)=0,COUNTIF('Controlled Vocabulary'!$H$2:$H$3,$N24)=0,COUNTIF('Controlled Vocabulary'!$C$2:$C$4,$O24)=0,COUNTIF('Controlled Vocabulary'!$J$2:$J$3,$P24)=0),"UNSUPPORTED_CONTROLLED_VALUE",IF(AND($P24="Active",$O24="Inactive"),"INVALID_SCOPE_COMBINATION",IF($N24="Yes","INVALID_SCOPE_COMBINATION",IF(AND($E24="Not applicable",$K24&lt;&gt;"No"),"INVALID_SCOPE_COMBINATION",IF(AND($F24="No",$L24&lt;&gt;"Not applicable"),"INVALID_LOCATION_EVIDENCE",IF(AND($F24="Yes",$L24="Not applicable"),"INVALID_LOCATION_EVIDENCE",""))))))))&lt;&gt;"","INVALID INPUT",IF($D24="Unresolved","UNRESOLVED",IF(OR($C24="Discovery intermediary",$C24="Reference entity"),"CONTEXT / REFERENCE ONLY",IF(OR($G24="No",$H24="No"),"EXCLUDED",IF(OR($G24="Unknown",$H24="Unknown"),"UNRESOLVED",IF($I24="No","EXCLUDED",IF($I24="Unknown","UNRESOLVED",IF((IF(AND($J24="Yes",AND($E24="Resolved",$K24="Yes"),AND($F24="Yes",$L24="Yes")),"ENTERPRISE + MARKET + LOCATION",IF(AND($J24="Yes",AND($E24="Resolved",$K24="Yes")),"ENTERPRISE + MARKET",IF(AND($J24="Yes",AND($F24="Yes",$L24="Yes")),"ENTERPRISE + LOCATION",IF(AND(AND($E24="Resolved",$K24="Yes"),AND($F24="Yes",$L24="Yes")),"MARKET + LOCATION",IF($J24="Yes","ENTERPRISE",IF(AND($E24="Resolved",$K24="Yes"),"MARKET",IF(AND($F24="Yes",$L24="Yes"),"LOCATION",""))))))))&lt;&gt;"",(IF(AND($J24="Yes",AND($E24="Resolved",$K24="Yes"),AND($F24="Yes",$L24="Yes")),"ENTERPRISE + MARKET + LOCATION",IF(AND($J24="Yes",AND($E24="Resolved",$K24="Yes")),"ENTERPRISE + MARKET",IF(AND($J24="Yes",AND($F24="Yes",$L24="Yes")),"ENTERPRISE + LOCATION",IF(AND(AND($E24="Resolved",$K24="Yes"),AND($F24="Yes",$L24="Yes")),"MARKET + LOCATION",IF($J24="Yes","ENTERPRISE",IF(AND($E24="Resolved",$K24="Yes"),"MARKET",IF(AND($F24="Yes",$L24="Yes"),"LOCATION","")))))))),IF($E24="Unresolved","UNRESOLVED",IF(OR($J24="Unknown",$E24="Unresolved",AND($E24="Resolved",$K24="Unknown"),AND($F24="Yes",$L24="Unknown")),"UNRESOLVED",IF($M24="Yes","CONTEXT / REFERENCE ONLY","EXCLUDED")))))))))))</f>
        <v>INVALID INPUT</v>
      </c>
      <c r="T24" s="4" t="str">
        <f>IF((IF(OR($C24="",$D24="",$E24="",$F24="",$G24="",$H24="",$I24="",$J24="",$K24="",$L24="",$M24="",$N24="",$O24="",$P24=""),"INVALID_REQUIRED_INPUT",IF(OR(COUNTIF('Controlled Vocabulary'!$A$2:$A$4,$C24)=0,COUNTIF('Controlled Vocabulary'!$B$2:$B$3,$D24)=0,COUNTIF('Controlled Vocabulary'!$D$2:$D$4,$E24)=0,COUNTIF('Controlled Vocabulary'!$H$2:$H$3,$F24)=0,COUNTIF('Controlled Vocabulary'!$F$2:$F$4,$G24)=0,COUNTIF('Controlled Vocabulary'!$F$2:$F$4,$H24)=0,COUNTIF('Controlled Vocabulary'!$F$2:$F$4,$I24)=0,COUNTIF('Controlled Vocabulary'!$F$2:$F$4,$J24)=0,COUNTIF('Controlled Vocabulary'!$F$2:$F$4,$K24)=0,COUNTIF('Controlled Vocabulary'!$G$2:$G$5,$L24)=0,COUNTIF('Controlled Vocabulary'!$H$2:$H$3,$M24)=0,COUNTIF('Controlled Vocabulary'!$H$2:$H$3,$N24)=0,COUNTIF('Controlled Vocabulary'!$C$2:$C$4,$O24)=0,COUNTIF('Controlled Vocabulary'!$J$2:$J$3,$P24)=0),"UNSUPPORTED_CONTROLLED_VALUE",IF(AND($P24="Active",$O24="Inactive"),"INVALID_SCOPE_COMBINATION",IF($N24="Yes","INVALID_SCOPE_COMBINATION",IF(AND($E24="Not applicable",$K24&lt;&gt;"No"),"INVALID_SCOPE_COMBINATION",IF(AND($F24="No",$L24&lt;&gt;"Not applicable"),"INVALID_LOCATION_EVIDENCE",IF(AND($F24="Yes",$L24="Not applicable"),"INVALID_LOCATION_EVIDENCE",""))))))))&lt;&gt;"",(IF(OR($C24="",$D24="",$E24="",$F24="",$G24="",$H24="",$I24="",$J24="",$K24="",$L24="",$M24="",$N24="",$O24="",$P24=""),"INVALID_REQUIRED_INPUT",IF(OR(COUNTIF('Controlled Vocabulary'!$A$2:$A$4,$C24)=0,COUNTIF('Controlled Vocabulary'!$B$2:$B$3,$D24)=0,COUNTIF('Controlled Vocabulary'!$D$2:$D$4,$E24)=0,COUNTIF('Controlled Vocabulary'!$H$2:$H$3,$F24)=0,COUNTIF('Controlled Vocabulary'!$F$2:$F$4,$G24)=0,COUNTIF('Controlled Vocabulary'!$F$2:$F$4,$H24)=0,COUNTIF('Controlled Vocabulary'!$F$2:$F$4,$I24)=0,COUNTIF('Controlled Vocabulary'!$F$2:$F$4,$J24)=0,COUNTIF('Controlled Vocabulary'!$F$2:$F$4,$K24)=0,COUNTIF('Controlled Vocabulary'!$G$2:$G$5,$L24)=0,COUNTIF('Controlled Vocabulary'!$H$2:$H$3,$M24)=0,COUNTIF('Controlled Vocabulary'!$H$2:$H$3,$N24)=0,COUNTIF('Controlled Vocabulary'!$C$2:$C$4,$O24)=0,COUNTIF('Controlled Vocabulary'!$J$2:$J$3,$P24)=0),"UNSUPPORTED_CONTROLLED_VALUE",IF(AND($P24="Active",$O24="Inactive"),"INVALID_SCOPE_COMBINATION",IF($N24="Yes","INVALID_SCOPE_COMBINATION",IF(AND($E24="Not applicable",$K24&lt;&gt;"No"),"INVALID_SCOPE_COMBINATION",IF(AND($F24="No",$L24&lt;&gt;"Not applicable"),"INVALID_LOCATION_EVIDENCE",IF(AND($F24="Yes",$L24="Not applicable"),"INVALID_LOCATION_EVIDENCE","")))))))),IF($D24="Unresolved","IDENTITY_BOUNDARY_UNRESOLVED",IF(OR($C24="Discovery intermediary",$C24="Reference entity"),"NON_COMMERCIAL_CONTEXT",IF(OR($G24="No",$H24="No"),"NO_COMMERCIAL_SUBSTITUTION",IF(OR($G24="Unknown",$H24="Unknown"),"SUBSTITUTION_EVIDENCE_MISSING",IF($I24="No","SERVICEABILITY_MISMATCH",IF($I24="Unknown","SERVICEABILITY_EVIDENCE_MISSING",IF(AND((IF(AND($J24="Yes",AND($E24="Resolved",$K24="Yes"),AND($F24="Yes",$L24="Yes")),"ENTERPRISE + MARKET + LOCATION",IF(AND($J24="Yes",AND($E24="Resolved",$K24="Yes")),"ENTERPRISE + MARKET",IF(AND($J24="Yes",AND($F24="Yes",$L24="Yes")),"ENTERPRISE + LOCATION",IF(AND(AND($E24="Resolved",$K24="Yes"),AND($F24="Yes",$L24="Yes")),"MARKET + LOCATION",IF($J24="Yes","ENTERPRISE",IF(AND($E24="Resolved",$K24="Yes"),"MARKET",IF(AND($F24="Yes",$L24="Yes"),"LOCATION",""))))))))&lt;&gt;"",OR($J24="Unknown",$E24="Unresolved",AND($E24="Resolved",$K24="Unknown"),AND($F24="Yes",$L24="Unknown"))),"CONFIRMED_LAYER_WITH_OPEN_EVIDENCE",IF((IF(AND($J24="Yes",AND($E24="Resolved",$K24="Yes"),AND($F24="Yes",$L24="Yes")),"ENTERPRISE + MARKET + LOCATION",IF(AND($J24="Yes",AND($E24="Resolved",$K24="Yes")),"ENTERPRISE + MARKET",IF(AND($J24="Yes",AND($F24="Yes",$L24="Yes")),"ENTERPRISE + LOCATION",IF(AND(AND($E24="Resolved",$K24="Yes"),AND($F24="Yes",$L24="Yes")),"MARKET + LOCATION",IF($J24="Yes","ENTERPRISE",IF(AND($E24="Resolved",$K24="Yes"),"MARKET",IF(AND($F24="Yes",$L24="Yes"),"LOCATION",""))))))))&lt;&gt;"","CONFIRMED_LAYER_ASSIGNMENT",IF($E24="Unresolved","MARKET_BOUNDARY_UNRESOLVED",IF(OR($J24="Unknown",$E24="Unresolved",AND($E24="Resolved",$K24="Unknown"),AND($F24="Yes",$L24="Unknown")),"LAYER_EVIDENCE_MISSING",IF($M24="Yes","NO_LAYER_RELEVANCE_CONTEXT","NO_LAYER_RELEVANCE"))))))))))))</f>
        <v>INVALID_SCOPE_COMBINATION</v>
      </c>
      <c r="U24" s="4" t="s">
        <v>124</v>
      </c>
      <c r="V24" s="4" t="str">
        <f>IFERROR(VLOOKUP($T24,'Controlled Vocabulary'!$M$2:$N$18,2,FALSE),"Review the record.")</f>
        <v>Select a valid Scope ID/evidence combination or resolve the duplicate active record.</v>
      </c>
      <c r="W24" s="4" t="str">
        <f>IF(AND($Q24=$S24,$R24=$T24,$U24=$V24),"PASS","FAIL")</f>
        <v>PASS</v>
      </c>
    </row>
    <row r="25" spans="1:23" ht="28.5">
      <c r="A25" s="4" t="s">
        <v>244</v>
      </c>
      <c r="B25" s="4" t="s">
        <v>245</v>
      </c>
      <c r="C25" s="4" t="s">
        <v>60</v>
      </c>
      <c r="D25" s="4" t="s">
        <v>61</v>
      </c>
      <c r="E25" s="4" t="s">
        <v>82</v>
      </c>
      <c r="F25" s="4" t="s">
        <v>74</v>
      </c>
      <c r="G25" s="4" t="s">
        <v>64</v>
      </c>
      <c r="H25" s="4" t="s">
        <v>64</v>
      </c>
      <c r="I25" s="4" t="s">
        <v>64</v>
      </c>
      <c r="J25" s="4" t="s">
        <v>74</v>
      </c>
      <c r="K25" s="4" t="s">
        <v>74</v>
      </c>
      <c r="L25" s="4" t="s">
        <v>64</v>
      </c>
      <c r="M25" s="4" t="s">
        <v>74</v>
      </c>
      <c r="N25" s="4" t="s">
        <v>74</v>
      </c>
      <c r="O25" s="4" t="s">
        <v>62</v>
      </c>
      <c r="P25" s="4" t="s">
        <v>66</v>
      </c>
      <c r="Q25" s="4" t="s">
        <v>118</v>
      </c>
      <c r="R25" s="4" t="s">
        <v>87</v>
      </c>
      <c r="S25" s="4" t="str">
        <f>IF((IF(OR($C25="",$D25="",$E25="",$F25="",$G25="",$H25="",$I25="",$J25="",$K25="",$L25="",$M25="",$N25="",$O25="",$P25=""),"INVALID_REQUIRED_INPUT",IF(OR(COUNTIF('Controlled Vocabulary'!$A$2:$A$4,$C25)=0,COUNTIF('Controlled Vocabulary'!$B$2:$B$3,$D25)=0,COUNTIF('Controlled Vocabulary'!$D$2:$D$4,$E25)=0,COUNTIF('Controlled Vocabulary'!$H$2:$H$3,$F25)=0,COUNTIF('Controlled Vocabulary'!$F$2:$F$4,$G25)=0,COUNTIF('Controlled Vocabulary'!$F$2:$F$4,$H25)=0,COUNTIF('Controlled Vocabulary'!$F$2:$F$4,$I25)=0,COUNTIF('Controlled Vocabulary'!$F$2:$F$4,$J25)=0,COUNTIF('Controlled Vocabulary'!$F$2:$F$4,$K25)=0,COUNTIF('Controlled Vocabulary'!$G$2:$G$5,$L25)=0,COUNTIF('Controlled Vocabulary'!$H$2:$H$3,$M25)=0,COUNTIF('Controlled Vocabulary'!$H$2:$H$3,$N25)=0,COUNTIF('Controlled Vocabulary'!$C$2:$C$4,$O25)=0,COUNTIF('Controlled Vocabulary'!$J$2:$J$3,$P25)=0),"UNSUPPORTED_CONTROLLED_VALUE",IF(AND($P25="Active",$O25="Inactive"),"INVALID_SCOPE_COMBINATION",IF($N25="Yes","INVALID_SCOPE_COMBINATION",IF(AND($E25="Not applicable",$K25&lt;&gt;"No"),"INVALID_SCOPE_COMBINATION",IF(AND($F25="No",$L25&lt;&gt;"Not applicable"),"INVALID_LOCATION_EVIDENCE",IF(AND($F25="Yes",$L25="Not applicable"),"INVALID_LOCATION_EVIDENCE",""))))))))&lt;&gt;"","INVALID INPUT",IF($D25="Unresolved","UNRESOLVED",IF(OR($C25="Discovery intermediary",$C25="Reference entity"),"CONTEXT / REFERENCE ONLY",IF(OR($G25="No",$H25="No"),"EXCLUDED",IF(OR($G25="Unknown",$H25="Unknown"),"UNRESOLVED",IF($I25="No","EXCLUDED",IF($I25="Unknown","UNRESOLVED",IF((IF(AND($J25="Yes",AND($E25="Resolved",$K25="Yes"),AND($F25="Yes",$L25="Yes")),"ENTERPRISE + MARKET + LOCATION",IF(AND($J25="Yes",AND($E25="Resolved",$K25="Yes")),"ENTERPRISE + MARKET",IF(AND($J25="Yes",AND($F25="Yes",$L25="Yes")),"ENTERPRISE + LOCATION",IF(AND(AND($E25="Resolved",$K25="Yes"),AND($F25="Yes",$L25="Yes")),"MARKET + LOCATION",IF($J25="Yes","ENTERPRISE",IF(AND($E25="Resolved",$K25="Yes"),"MARKET",IF(AND($F25="Yes",$L25="Yes"),"LOCATION",""))))))))&lt;&gt;"",(IF(AND($J25="Yes",AND($E25="Resolved",$K25="Yes"),AND($F25="Yes",$L25="Yes")),"ENTERPRISE + MARKET + LOCATION",IF(AND($J25="Yes",AND($E25="Resolved",$K25="Yes")),"ENTERPRISE + MARKET",IF(AND($J25="Yes",AND($F25="Yes",$L25="Yes")),"ENTERPRISE + LOCATION",IF(AND(AND($E25="Resolved",$K25="Yes"),AND($F25="Yes",$L25="Yes")),"MARKET + LOCATION",IF($J25="Yes","ENTERPRISE",IF(AND($E25="Resolved",$K25="Yes"),"MARKET",IF(AND($F25="Yes",$L25="Yes"),"LOCATION","")))))))),IF($E25="Unresolved","UNRESOLVED",IF(OR($J25="Unknown",$E25="Unresolved",AND($E25="Resolved",$K25="Unknown"),AND($F25="Yes",$L25="Unknown")),"UNRESOLVED",IF($M25="Yes","CONTEXT / REFERENCE ONLY","EXCLUDED")))))))))))</f>
        <v>INVALID INPUT</v>
      </c>
      <c r="T25" s="4" t="str">
        <f>IF((IF(OR($C25="",$D25="",$E25="",$F25="",$G25="",$H25="",$I25="",$J25="",$K25="",$L25="",$M25="",$N25="",$O25="",$P25=""),"INVALID_REQUIRED_INPUT",IF(OR(COUNTIF('Controlled Vocabulary'!$A$2:$A$4,$C25)=0,COUNTIF('Controlled Vocabulary'!$B$2:$B$3,$D25)=0,COUNTIF('Controlled Vocabulary'!$D$2:$D$4,$E25)=0,COUNTIF('Controlled Vocabulary'!$H$2:$H$3,$F25)=0,COUNTIF('Controlled Vocabulary'!$F$2:$F$4,$G25)=0,COUNTIF('Controlled Vocabulary'!$F$2:$F$4,$H25)=0,COUNTIF('Controlled Vocabulary'!$F$2:$F$4,$I25)=0,COUNTIF('Controlled Vocabulary'!$F$2:$F$4,$J25)=0,COUNTIF('Controlled Vocabulary'!$F$2:$F$4,$K25)=0,COUNTIF('Controlled Vocabulary'!$G$2:$G$5,$L25)=0,COUNTIF('Controlled Vocabulary'!$H$2:$H$3,$M25)=0,COUNTIF('Controlled Vocabulary'!$H$2:$H$3,$N25)=0,COUNTIF('Controlled Vocabulary'!$C$2:$C$4,$O25)=0,COUNTIF('Controlled Vocabulary'!$J$2:$J$3,$P25)=0),"UNSUPPORTED_CONTROLLED_VALUE",IF(AND($P25="Active",$O25="Inactive"),"INVALID_SCOPE_COMBINATION",IF($N25="Yes","INVALID_SCOPE_COMBINATION",IF(AND($E25="Not applicable",$K25&lt;&gt;"No"),"INVALID_SCOPE_COMBINATION",IF(AND($F25="No",$L25&lt;&gt;"Not applicable"),"INVALID_LOCATION_EVIDENCE",IF(AND($F25="Yes",$L25="Not applicable"),"INVALID_LOCATION_EVIDENCE",""))))))))&lt;&gt;"",(IF(OR($C25="",$D25="",$E25="",$F25="",$G25="",$H25="",$I25="",$J25="",$K25="",$L25="",$M25="",$N25="",$O25="",$P25=""),"INVALID_REQUIRED_INPUT",IF(OR(COUNTIF('Controlled Vocabulary'!$A$2:$A$4,$C25)=0,COUNTIF('Controlled Vocabulary'!$B$2:$B$3,$D25)=0,COUNTIF('Controlled Vocabulary'!$D$2:$D$4,$E25)=0,COUNTIF('Controlled Vocabulary'!$H$2:$H$3,$F25)=0,COUNTIF('Controlled Vocabulary'!$F$2:$F$4,$G25)=0,COUNTIF('Controlled Vocabulary'!$F$2:$F$4,$H25)=0,COUNTIF('Controlled Vocabulary'!$F$2:$F$4,$I25)=0,COUNTIF('Controlled Vocabulary'!$F$2:$F$4,$J25)=0,COUNTIF('Controlled Vocabulary'!$F$2:$F$4,$K25)=0,COUNTIF('Controlled Vocabulary'!$G$2:$G$5,$L25)=0,COUNTIF('Controlled Vocabulary'!$H$2:$H$3,$M25)=0,COUNTIF('Controlled Vocabulary'!$H$2:$H$3,$N25)=0,COUNTIF('Controlled Vocabulary'!$C$2:$C$4,$O25)=0,COUNTIF('Controlled Vocabulary'!$J$2:$J$3,$P25)=0),"UNSUPPORTED_CONTROLLED_VALUE",IF(AND($P25="Active",$O25="Inactive"),"INVALID_SCOPE_COMBINATION",IF($N25="Yes","INVALID_SCOPE_COMBINATION",IF(AND($E25="Not applicable",$K25&lt;&gt;"No"),"INVALID_SCOPE_COMBINATION",IF(AND($F25="No",$L25&lt;&gt;"Not applicable"),"INVALID_LOCATION_EVIDENCE",IF(AND($F25="Yes",$L25="Not applicable"),"INVALID_LOCATION_EVIDENCE","")))))))),IF($D25="Unresolved","IDENTITY_BOUNDARY_UNRESOLVED",IF(OR($C25="Discovery intermediary",$C25="Reference entity"),"NON_COMMERCIAL_CONTEXT",IF(OR($G25="No",$H25="No"),"NO_COMMERCIAL_SUBSTITUTION",IF(OR($G25="Unknown",$H25="Unknown"),"SUBSTITUTION_EVIDENCE_MISSING",IF($I25="No","SERVICEABILITY_MISMATCH",IF($I25="Unknown","SERVICEABILITY_EVIDENCE_MISSING",IF(AND((IF(AND($J25="Yes",AND($E25="Resolved",$K25="Yes"),AND($F25="Yes",$L25="Yes")),"ENTERPRISE + MARKET + LOCATION",IF(AND($J25="Yes",AND($E25="Resolved",$K25="Yes")),"ENTERPRISE + MARKET",IF(AND($J25="Yes",AND($F25="Yes",$L25="Yes")),"ENTERPRISE + LOCATION",IF(AND(AND($E25="Resolved",$K25="Yes"),AND($F25="Yes",$L25="Yes")),"MARKET + LOCATION",IF($J25="Yes","ENTERPRISE",IF(AND($E25="Resolved",$K25="Yes"),"MARKET",IF(AND($F25="Yes",$L25="Yes"),"LOCATION",""))))))))&lt;&gt;"",OR($J25="Unknown",$E25="Unresolved",AND($E25="Resolved",$K25="Unknown"),AND($F25="Yes",$L25="Unknown"))),"CONFIRMED_LAYER_WITH_OPEN_EVIDENCE",IF((IF(AND($J25="Yes",AND($E25="Resolved",$K25="Yes"),AND($F25="Yes",$L25="Yes")),"ENTERPRISE + MARKET + LOCATION",IF(AND($J25="Yes",AND($E25="Resolved",$K25="Yes")),"ENTERPRISE + MARKET",IF(AND($J25="Yes",AND($F25="Yes",$L25="Yes")),"ENTERPRISE + LOCATION",IF(AND(AND($E25="Resolved",$K25="Yes"),AND($F25="Yes",$L25="Yes")),"MARKET + LOCATION",IF($J25="Yes","ENTERPRISE",IF(AND($E25="Resolved",$K25="Yes"),"MARKET",IF(AND($F25="Yes",$L25="Yes"),"LOCATION",""))))))))&lt;&gt;"","CONFIRMED_LAYER_ASSIGNMENT",IF($E25="Unresolved","MARKET_BOUNDARY_UNRESOLVED",IF(OR($J25="Unknown",$E25="Unresolved",AND($E25="Resolved",$K25="Unknown"),AND($F25="Yes",$L25="Unknown")),"LAYER_EVIDENCE_MISSING",IF($M25="Yes","NO_LAYER_RELEVANCE_CONTEXT","NO_LAYER_RELEVANCE"))))))))))))</f>
        <v>INVALID_LOCATION_EVIDENCE</v>
      </c>
      <c r="U25" s="4" t="s">
        <v>88</v>
      </c>
      <c r="V25" s="4" t="str">
        <f>IFERROR(VLOOKUP($T25,'Controlled Vocabulary'!$M$2:$N$18,2,FALSE),"Review the record.")</f>
        <v>Correct Scope ID or location evidence.</v>
      </c>
      <c r="W25" s="4" t="str">
        <f>IF(AND($Q25=$S25,$R25=$T25,$U25=$V25),"PASS","FAIL")</f>
        <v>PASS</v>
      </c>
    </row>
    <row r="26" spans="1:23" ht="28.5">
      <c r="A26" s="4" t="s">
        <v>246</v>
      </c>
      <c r="B26" s="4" t="s">
        <v>247</v>
      </c>
      <c r="C26" s="4" t="s">
        <v>60</v>
      </c>
      <c r="D26" s="4" t="s">
        <v>61</v>
      </c>
      <c r="E26" s="4" t="s">
        <v>61</v>
      </c>
      <c r="F26" s="4" t="s">
        <v>74</v>
      </c>
      <c r="G26" s="4" t="s">
        <v>74</v>
      </c>
      <c r="H26" s="4" t="s">
        <v>64</v>
      </c>
      <c r="I26" s="4" t="s">
        <v>64</v>
      </c>
      <c r="J26" s="4" t="s">
        <v>74</v>
      </c>
      <c r="K26" s="4" t="s">
        <v>64</v>
      </c>
      <c r="L26" s="4" t="s">
        <v>82</v>
      </c>
      <c r="M26" s="4" t="s">
        <v>74</v>
      </c>
      <c r="N26" s="4" t="s">
        <v>74</v>
      </c>
      <c r="O26" s="4" t="s">
        <v>62</v>
      </c>
      <c r="P26" s="4" t="s">
        <v>66</v>
      </c>
      <c r="Q26" s="4" t="s">
        <v>112</v>
      </c>
      <c r="R26" s="4" t="s">
        <v>102</v>
      </c>
      <c r="S26" s="4" t="str">
        <f>IF((IF(OR($C26="",$D26="",$E26="",$F26="",$G26="",$H26="",$I26="",$J26="",$K26="",$L26="",$M26="",$N26="",$O26="",$P26=""),"INVALID_REQUIRED_INPUT",IF(OR(COUNTIF('Controlled Vocabulary'!$A$2:$A$4,$C26)=0,COUNTIF('Controlled Vocabulary'!$B$2:$B$3,$D26)=0,COUNTIF('Controlled Vocabulary'!$D$2:$D$4,$E26)=0,COUNTIF('Controlled Vocabulary'!$H$2:$H$3,$F26)=0,COUNTIF('Controlled Vocabulary'!$F$2:$F$4,$G26)=0,COUNTIF('Controlled Vocabulary'!$F$2:$F$4,$H26)=0,COUNTIF('Controlled Vocabulary'!$F$2:$F$4,$I26)=0,COUNTIF('Controlled Vocabulary'!$F$2:$F$4,$J26)=0,COUNTIF('Controlled Vocabulary'!$F$2:$F$4,$K26)=0,COUNTIF('Controlled Vocabulary'!$G$2:$G$5,$L26)=0,COUNTIF('Controlled Vocabulary'!$H$2:$H$3,$M26)=0,COUNTIF('Controlled Vocabulary'!$H$2:$H$3,$N26)=0,COUNTIF('Controlled Vocabulary'!$C$2:$C$4,$O26)=0,COUNTIF('Controlled Vocabulary'!$J$2:$J$3,$P26)=0),"UNSUPPORTED_CONTROLLED_VALUE",IF(AND($P26="Active",$O26="Inactive"),"INVALID_SCOPE_COMBINATION",IF($N26="Yes","INVALID_SCOPE_COMBINATION",IF(AND($E26="Not applicable",$K26&lt;&gt;"No"),"INVALID_SCOPE_COMBINATION",IF(AND($F26="No",$L26&lt;&gt;"Not applicable"),"INVALID_LOCATION_EVIDENCE",IF(AND($F26="Yes",$L26="Not applicable"),"INVALID_LOCATION_EVIDENCE",""))))))))&lt;&gt;"","INVALID INPUT",IF($D26="Unresolved","UNRESOLVED",IF(OR($C26="Discovery intermediary",$C26="Reference entity"),"CONTEXT / REFERENCE ONLY",IF(OR($G26="No",$H26="No"),"EXCLUDED",IF(OR($G26="Unknown",$H26="Unknown"),"UNRESOLVED",IF($I26="No","EXCLUDED",IF($I26="Unknown","UNRESOLVED",IF((IF(AND($J26="Yes",AND($E26="Resolved",$K26="Yes"),AND($F26="Yes",$L26="Yes")),"ENTERPRISE + MARKET + LOCATION",IF(AND($J26="Yes",AND($E26="Resolved",$K26="Yes")),"ENTERPRISE + MARKET",IF(AND($J26="Yes",AND($F26="Yes",$L26="Yes")),"ENTERPRISE + LOCATION",IF(AND(AND($E26="Resolved",$K26="Yes"),AND($F26="Yes",$L26="Yes")),"MARKET + LOCATION",IF($J26="Yes","ENTERPRISE",IF(AND($E26="Resolved",$K26="Yes"),"MARKET",IF(AND($F26="Yes",$L26="Yes"),"LOCATION",""))))))))&lt;&gt;"",(IF(AND($J26="Yes",AND($E26="Resolved",$K26="Yes"),AND($F26="Yes",$L26="Yes")),"ENTERPRISE + MARKET + LOCATION",IF(AND($J26="Yes",AND($E26="Resolved",$K26="Yes")),"ENTERPRISE + MARKET",IF(AND($J26="Yes",AND($F26="Yes",$L26="Yes")),"ENTERPRISE + LOCATION",IF(AND(AND($E26="Resolved",$K26="Yes"),AND($F26="Yes",$L26="Yes")),"MARKET + LOCATION",IF($J26="Yes","ENTERPRISE",IF(AND($E26="Resolved",$K26="Yes"),"MARKET",IF(AND($F26="Yes",$L26="Yes"),"LOCATION","")))))))),IF($E26="Unresolved","UNRESOLVED",IF(OR($J26="Unknown",$E26="Unresolved",AND($E26="Resolved",$K26="Unknown"),AND($F26="Yes",$L26="Unknown")),"UNRESOLVED",IF($M26="Yes","CONTEXT / REFERENCE ONLY","EXCLUDED")))))))))))</f>
        <v>EXCLUDED</v>
      </c>
      <c r="T26" s="4" t="str">
        <f>IF((IF(OR($C26="",$D26="",$E26="",$F26="",$G26="",$H26="",$I26="",$J26="",$K26="",$L26="",$M26="",$N26="",$O26="",$P26=""),"INVALID_REQUIRED_INPUT",IF(OR(COUNTIF('Controlled Vocabulary'!$A$2:$A$4,$C26)=0,COUNTIF('Controlled Vocabulary'!$B$2:$B$3,$D26)=0,COUNTIF('Controlled Vocabulary'!$D$2:$D$4,$E26)=0,COUNTIF('Controlled Vocabulary'!$H$2:$H$3,$F26)=0,COUNTIF('Controlled Vocabulary'!$F$2:$F$4,$G26)=0,COUNTIF('Controlled Vocabulary'!$F$2:$F$4,$H26)=0,COUNTIF('Controlled Vocabulary'!$F$2:$F$4,$I26)=0,COUNTIF('Controlled Vocabulary'!$F$2:$F$4,$J26)=0,COUNTIF('Controlled Vocabulary'!$F$2:$F$4,$K26)=0,COUNTIF('Controlled Vocabulary'!$G$2:$G$5,$L26)=0,COUNTIF('Controlled Vocabulary'!$H$2:$H$3,$M26)=0,COUNTIF('Controlled Vocabulary'!$H$2:$H$3,$N26)=0,COUNTIF('Controlled Vocabulary'!$C$2:$C$4,$O26)=0,COUNTIF('Controlled Vocabulary'!$J$2:$J$3,$P26)=0),"UNSUPPORTED_CONTROLLED_VALUE",IF(AND($P26="Active",$O26="Inactive"),"INVALID_SCOPE_COMBINATION",IF($N26="Yes","INVALID_SCOPE_COMBINATION",IF(AND($E26="Not applicable",$K26&lt;&gt;"No"),"INVALID_SCOPE_COMBINATION",IF(AND($F26="No",$L26&lt;&gt;"Not applicable"),"INVALID_LOCATION_EVIDENCE",IF(AND($F26="Yes",$L26="Not applicable"),"INVALID_LOCATION_EVIDENCE",""))))))))&lt;&gt;"",(IF(OR($C26="",$D26="",$E26="",$F26="",$G26="",$H26="",$I26="",$J26="",$K26="",$L26="",$M26="",$N26="",$O26="",$P26=""),"INVALID_REQUIRED_INPUT",IF(OR(COUNTIF('Controlled Vocabulary'!$A$2:$A$4,$C26)=0,COUNTIF('Controlled Vocabulary'!$B$2:$B$3,$D26)=0,COUNTIF('Controlled Vocabulary'!$D$2:$D$4,$E26)=0,COUNTIF('Controlled Vocabulary'!$H$2:$H$3,$F26)=0,COUNTIF('Controlled Vocabulary'!$F$2:$F$4,$G26)=0,COUNTIF('Controlled Vocabulary'!$F$2:$F$4,$H26)=0,COUNTIF('Controlled Vocabulary'!$F$2:$F$4,$I26)=0,COUNTIF('Controlled Vocabulary'!$F$2:$F$4,$J26)=0,COUNTIF('Controlled Vocabulary'!$F$2:$F$4,$K26)=0,COUNTIF('Controlled Vocabulary'!$G$2:$G$5,$L26)=0,COUNTIF('Controlled Vocabulary'!$H$2:$H$3,$M26)=0,COUNTIF('Controlled Vocabulary'!$H$2:$H$3,$N26)=0,COUNTIF('Controlled Vocabulary'!$C$2:$C$4,$O26)=0,COUNTIF('Controlled Vocabulary'!$J$2:$J$3,$P26)=0),"UNSUPPORTED_CONTROLLED_VALUE",IF(AND($P26="Active",$O26="Inactive"),"INVALID_SCOPE_COMBINATION",IF($N26="Yes","INVALID_SCOPE_COMBINATION",IF(AND($E26="Not applicable",$K26&lt;&gt;"No"),"INVALID_SCOPE_COMBINATION",IF(AND($F26="No",$L26&lt;&gt;"Not applicable"),"INVALID_LOCATION_EVIDENCE",IF(AND($F26="Yes",$L26="Not applicable"),"INVALID_LOCATION_EVIDENCE","")))))))),IF($D26="Unresolved","IDENTITY_BOUNDARY_UNRESOLVED",IF(OR($C26="Discovery intermediary",$C26="Reference entity"),"NON_COMMERCIAL_CONTEXT",IF(OR($G26="No",$H26="No"),"NO_COMMERCIAL_SUBSTITUTION",IF(OR($G26="Unknown",$H26="Unknown"),"SUBSTITUTION_EVIDENCE_MISSING",IF($I26="No","SERVICEABILITY_MISMATCH",IF($I26="Unknown","SERVICEABILITY_EVIDENCE_MISSING",IF(AND((IF(AND($J26="Yes",AND($E26="Resolved",$K26="Yes"),AND($F26="Yes",$L26="Yes")),"ENTERPRISE + MARKET + LOCATION",IF(AND($J26="Yes",AND($E26="Resolved",$K26="Yes")),"ENTERPRISE + MARKET",IF(AND($J26="Yes",AND($F26="Yes",$L26="Yes")),"ENTERPRISE + LOCATION",IF(AND(AND($E26="Resolved",$K26="Yes"),AND($F26="Yes",$L26="Yes")),"MARKET + LOCATION",IF($J26="Yes","ENTERPRISE",IF(AND($E26="Resolved",$K26="Yes"),"MARKET",IF(AND($F26="Yes",$L26="Yes"),"LOCATION",""))))))))&lt;&gt;"",OR($J26="Unknown",$E26="Unresolved",AND($E26="Resolved",$K26="Unknown"),AND($F26="Yes",$L26="Unknown"))),"CONFIRMED_LAYER_WITH_OPEN_EVIDENCE",IF((IF(AND($J26="Yes",AND($E26="Resolved",$K26="Yes"),AND($F26="Yes",$L26="Yes")),"ENTERPRISE + MARKET + LOCATION",IF(AND($J26="Yes",AND($E26="Resolved",$K26="Yes")),"ENTERPRISE + MARKET",IF(AND($J26="Yes",AND($F26="Yes",$L26="Yes")),"ENTERPRISE + LOCATION",IF(AND(AND($E26="Resolved",$K26="Yes"),AND($F26="Yes",$L26="Yes")),"MARKET + LOCATION",IF($J26="Yes","ENTERPRISE",IF(AND($E26="Resolved",$K26="Yes"),"MARKET",IF(AND($F26="Yes",$L26="Yes"),"LOCATION",""))))))))&lt;&gt;"","CONFIRMED_LAYER_ASSIGNMENT",IF($E26="Unresolved","MARKET_BOUNDARY_UNRESOLVED",IF(OR($J26="Unknown",$E26="Unresolved",AND($E26="Resolved",$K26="Unknown"),AND($F26="Yes",$L26="Unknown")),"LAYER_EVIDENCE_MISSING",IF($M26="Yes","NO_LAYER_RELEVANCE_CONTEXT","NO_LAYER_RELEVANCE"))))))))))))</f>
        <v>NO_COMMERCIAL_SUBSTITUTION</v>
      </c>
      <c r="U26" s="4" t="s">
        <v>103</v>
      </c>
      <c r="V26" s="4" t="str">
        <f>IFERROR(VLOOKUP($T26,'Controlled Vocabulary'!$M$2:$N$18,2,FALSE),"Review the record.")</f>
        <v>Exclude from commercial layers; correct evidence only if the entry was wrong.</v>
      </c>
      <c r="W26" s="4" t="str">
        <f>IF(AND($Q26=$S26,$R26=$T26,$U26=$V26),"PASS","FAIL")</f>
        <v>PASS</v>
      </c>
    </row>
    <row r="27" spans="1:23">
      <c r="A27" s="4" t="s">
        <v>248</v>
      </c>
      <c r="B27" s="4" t="s">
        <v>249</v>
      </c>
      <c r="C27" s="4"/>
      <c r="D27" s="4" t="s">
        <v>61</v>
      </c>
      <c r="E27" s="4" t="s">
        <v>82</v>
      </c>
      <c r="F27" s="4" t="s">
        <v>74</v>
      </c>
      <c r="G27" s="4" t="s">
        <v>64</v>
      </c>
      <c r="H27" s="4" t="s">
        <v>64</v>
      </c>
      <c r="I27" s="4" t="s">
        <v>64</v>
      </c>
      <c r="J27" s="4" t="s">
        <v>74</v>
      </c>
      <c r="K27" s="4" t="s">
        <v>74</v>
      </c>
      <c r="L27" s="4" t="s">
        <v>82</v>
      </c>
      <c r="M27" s="4" t="s">
        <v>74</v>
      </c>
      <c r="N27" s="4" t="s">
        <v>74</v>
      </c>
      <c r="O27" s="4" t="s">
        <v>62</v>
      </c>
      <c r="P27" s="4" t="s">
        <v>66</v>
      </c>
      <c r="Q27" s="4" t="s">
        <v>118</v>
      </c>
      <c r="R27" s="4" t="s">
        <v>68</v>
      </c>
      <c r="S27" s="4" t="str">
        <f>IF((IF(OR($C27="",$D27="",$E27="",$F27="",$G27="",$H27="",$I27="",$J27="",$K27="",$L27="",$M27="",$N27="",$O27="",$P27=""),"INVALID_REQUIRED_INPUT",IF(OR(COUNTIF('Controlled Vocabulary'!$A$2:$A$4,$C27)=0,COUNTIF('Controlled Vocabulary'!$B$2:$B$3,$D27)=0,COUNTIF('Controlled Vocabulary'!$D$2:$D$4,$E27)=0,COUNTIF('Controlled Vocabulary'!$H$2:$H$3,$F27)=0,COUNTIF('Controlled Vocabulary'!$F$2:$F$4,$G27)=0,COUNTIF('Controlled Vocabulary'!$F$2:$F$4,$H27)=0,COUNTIF('Controlled Vocabulary'!$F$2:$F$4,$I27)=0,COUNTIF('Controlled Vocabulary'!$F$2:$F$4,$J27)=0,COUNTIF('Controlled Vocabulary'!$F$2:$F$4,$K27)=0,COUNTIF('Controlled Vocabulary'!$G$2:$G$5,$L27)=0,COUNTIF('Controlled Vocabulary'!$H$2:$H$3,$M27)=0,COUNTIF('Controlled Vocabulary'!$H$2:$H$3,$N27)=0,COUNTIF('Controlled Vocabulary'!$C$2:$C$4,$O27)=0,COUNTIF('Controlled Vocabulary'!$J$2:$J$3,$P27)=0),"UNSUPPORTED_CONTROLLED_VALUE",IF(AND($P27="Active",$O27="Inactive"),"INVALID_SCOPE_COMBINATION",IF($N27="Yes","INVALID_SCOPE_COMBINATION",IF(AND($E27="Not applicable",$K27&lt;&gt;"No"),"INVALID_SCOPE_COMBINATION",IF(AND($F27="No",$L27&lt;&gt;"Not applicable"),"INVALID_LOCATION_EVIDENCE",IF(AND($F27="Yes",$L27="Not applicable"),"INVALID_LOCATION_EVIDENCE",""))))))))&lt;&gt;"","INVALID INPUT",IF($D27="Unresolved","UNRESOLVED",IF(OR($C27="Discovery intermediary",$C27="Reference entity"),"CONTEXT / REFERENCE ONLY",IF(OR($G27="No",$H27="No"),"EXCLUDED",IF(OR($G27="Unknown",$H27="Unknown"),"UNRESOLVED",IF($I27="No","EXCLUDED",IF($I27="Unknown","UNRESOLVED",IF((IF(AND($J27="Yes",AND($E27="Resolved",$K27="Yes"),AND($F27="Yes",$L27="Yes")),"ENTERPRISE + MARKET + LOCATION",IF(AND($J27="Yes",AND($E27="Resolved",$K27="Yes")),"ENTERPRISE + MARKET",IF(AND($J27="Yes",AND($F27="Yes",$L27="Yes")),"ENTERPRISE + LOCATION",IF(AND(AND($E27="Resolved",$K27="Yes"),AND($F27="Yes",$L27="Yes")),"MARKET + LOCATION",IF($J27="Yes","ENTERPRISE",IF(AND($E27="Resolved",$K27="Yes"),"MARKET",IF(AND($F27="Yes",$L27="Yes"),"LOCATION",""))))))))&lt;&gt;"",(IF(AND($J27="Yes",AND($E27="Resolved",$K27="Yes"),AND($F27="Yes",$L27="Yes")),"ENTERPRISE + MARKET + LOCATION",IF(AND($J27="Yes",AND($E27="Resolved",$K27="Yes")),"ENTERPRISE + MARKET",IF(AND($J27="Yes",AND($F27="Yes",$L27="Yes")),"ENTERPRISE + LOCATION",IF(AND(AND($E27="Resolved",$K27="Yes"),AND($F27="Yes",$L27="Yes")),"MARKET + LOCATION",IF($J27="Yes","ENTERPRISE",IF(AND($E27="Resolved",$K27="Yes"),"MARKET",IF(AND($F27="Yes",$L27="Yes"),"LOCATION","")))))))),IF($E27="Unresolved","UNRESOLVED",IF(OR($J27="Unknown",$E27="Unresolved",AND($E27="Resolved",$K27="Unknown"),AND($F27="Yes",$L27="Unknown")),"UNRESOLVED",IF($M27="Yes","CONTEXT / REFERENCE ONLY","EXCLUDED")))))))))))</f>
        <v>INVALID INPUT</v>
      </c>
      <c r="T27" s="4" t="str">
        <f>IF((IF(OR($C27="",$D27="",$E27="",$F27="",$G27="",$H27="",$I27="",$J27="",$K27="",$L27="",$M27="",$N27="",$O27="",$P27=""),"INVALID_REQUIRED_INPUT",IF(OR(COUNTIF('Controlled Vocabulary'!$A$2:$A$4,$C27)=0,COUNTIF('Controlled Vocabulary'!$B$2:$B$3,$D27)=0,COUNTIF('Controlled Vocabulary'!$D$2:$D$4,$E27)=0,COUNTIF('Controlled Vocabulary'!$H$2:$H$3,$F27)=0,COUNTIF('Controlled Vocabulary'!$F$2:$F$4,$G27)=0,COUNTIF('Controlled Vocabulary'!$F$2:$F$4,$H27)=0,COUNTIF('Controlled Vocabulary'!$F$2:$F$4,$I27)=0,COUNTIF('Controlled Vocabulary'!$F$2:$F$4,$J27)=0,COUNTIF('Controlled Vocabulary'!$F$2:$F$4,$K27)=0,COUNTIF('Controlled Vocabulary'!$G$2:$G$5,$L27)=0,COUNTIF('Controlled Vocabulary'!$H$2:$H$3,$M27)=0,COUNTIF('Controlled Vocabulary'!$H$2:$H$3,$N27)=0,COUNTIF('Controlled Vocabulary'!$C$2:$C$4,$O27)=0,COUNTIF('Controlled Vocabulary'!$J$2:$J$3,$P27)=0),"UNSUPPORTED_CONTROLLED_VALUE",IF(AND($P27="Active",$O27="Inactive"),"INVALID_SCOPE_COMBINATION",IF($N27="Yes","INVALID_SCOPE_COMBINATION",IF(AND($E27="Not applicable",$K27&lt;&gt;"No"),"INVALID_SCOPE_COMBINATION",IF(AND($F27="No",$L27&lt;&gt;"Not applicable"),"INVALID_LOCATION_EVIDENCE",IF(AND($F27="Yes",$L27="Not applicable"),"INVALID_LOCATION_EVIDENCE",""))))))))&lt;&gt;"",(IF(OR($C27="",$D27="",$E27="",$F27="",$G27="",$H27="",$I27="",$J27="",$K27="",$L27="",$M27="",$N27="",$O27="",$P27=""),"INVALID_REQUIRED_INPUT",IF(OR(COUNTIF('Controlled Vocabulary'!$A$2:$A$4,$C27)=0,COUNTIF('Controlled Vocabulary'!$B$2:$B$3,$D27)=0,COUNTIF('Controlled Vocabulary'!$D$2:$D$4,$E27)=0,COUNTIF('Controlled Vocabulary'!$H$2:$H$3,$F27)=0,COUNTIF('Controlled Vocabulary'!$F$2:$F$4,$G27)=0,COUNTIF('Controlled Vocabulary'!$F$2:$F$4,$H27)=0,COUNTIF('Controlled Vocabulary'!$F$2:$F$4,$I27)=0,COUNTIF('Controlled Vocabulary'!$F$2:$F$4,$J27)=0,COUNTIF('Controlled Vocabulary'!$F$2:$F$4,$K27)=0,COUNTIF('Controlled Vocabulary'!$G$2:$G$5,$L27)=0,COUNTIF('Controlled Vocabulary'!$H$2:$H$3,$M27)=0,COUNTIF('Controlled Vocabulary'!$H$2:$H$3,$N27)=0,COUNTIF('Controlled Vocabulary'!$C$2:$C$4,$O27)=0,COUNTIF('Controlled Vocabulary'!$J$2:$J$3,$P27)=0),"UNSUPPORTED_CONTROLLED_VALUE",IF(AND($P27="Active",$O27="Inactive"),"INVALID_SCOPE_COMBINATION",IF($N27="Yes","INVALID_SCOPE_COMBINATION",IF(AND($E27="Not applicable",$K27&lt;&gt;"No"),"INVALID_SCOPE_COMBINATION",IF(AND($F27="No",$L27&lt;&gt;"Not applicable"),"INVALID_LOCATION_EVIDENCE",IF(AND($F27="Yes",$L27="Not applicable"),"INVALID_LOCATION_EVIDENCE","")))))))),IF($D27="Unresolved","IDENTITY_BOUNDARY_UNRESOLVED",IF(OR($C27="Discovery intermediary",$C27="Reference entity"),"NON_COMMERCIAL_CONTEXT",IF(OR($G27="No",$H27="No"),"NO_COMMERCIAL_SUBSTITUTION",IF(OR($G27="Unknown",$H27="Unknown"),"SUBSTITUTION_EVIDENCE_MISSING",IF($I27="No","SERVICEABILITY_MISMATCH",IF($I27="Unknown","SERVICEABILITY_EVIDENCE_MISSING",IF(AND((IF(AND($J27="Yes",AND($E27="Resolved",$K27="Yes"),AND($F27="Yes",$L27="Yes")),"ENTERPRISE + MARKET + LOCATION",IF(AND($J27="Yes",AND($E27="Resolved",$K27="Yes")),"ENTERPRISE + MARKET",IF(AND($J27="Yes",AND($F27="Yes",$L27="Yes")),"ENTERPRISE + LOCATION",IF(AND(AND($E27="Resolved",$K27="Yes"),AND($F27="Yes",$L27="Yes")),"MARKET + LOCATION",IF($J27="Yes","ENTERPRISE",IF(AND($E27="Resolved",$K27="Yes"),"MARKET",IF(AND($F27="Yes",$L27="Yes"),"LOCATION",""))))))))&lt;&gt;"",OR($J27="Unknown",$E27="Unresolved",AND($E27="Resolved",$K27="Unknown"),AND($F27="Yes",$L27="Unknown"))),"CONFIRMED_LAYER_WITH_OPEN_EVIDENCE",IF((IF(AND($J27="Yes",AND($E27="Resolved",$K27="Yes"),AND($F27="Yes",$L27="Yes")),"ENTERPRISE + MARKET + LOCATION",IF(AND($J27="Yes",AND($E27="Resolved",$K27="Yes")),"ENTERPRISE + MARKET",IF(AND($J27="Yes",AND($F27="Yes",$L27="Yes")),"ENTERPRISE + LOCATION",IF(AND(AND($E27="Resolved",$K27="Yes"),AND($F27="Yes",$L27="Yes")),"MARKET + LOCATION",IF($J27="Yes","ENTERPRISE",IF(AND($E27="Resolved",$K27="Yes"),"MARKET",IF(AND($F27="Yes",$L27="Yes"),"LOCATION",""))))))))&lt;&gt;"","CONFIRMED_LAYER_ASSIGNMENT",IF($E27="Unresolved","MARKET_BOUNDARY_UNRESOLVED",IF(OR($J27="Unknown",$E27="Unresolved",AND($E27="Resolved",$K27="Unknown"),AND($F27="Yes",$L27="Unknown")),"LAYER_EVIDENCE_MISSING",IF($M27="Yes","NO_LAYER_RELEVANCE_CONTEXT","NO_LAYER_RELEVANCE"))))))))))))</f>
        <v>INVALID_REQUIRED_INPUT</v>
      </c>
      <c r="U27" s="4" t="s">
        <v>69</v>
      </c>
      <c r="V27" s="4" t="str">
        <f>IFERROR(VLOOKUP($T27,'Controlled Vocabulary'!$M$2:$N$18,2,FALSE),"Review the record.")</f>
        <v>Complete required input.</v>
      </c>
      <c r="W27" s="4" t="str">
        <f>IF(AND($Q27=$S27,$R27=$T27,$U27=$V27),"PASS","FAIL")</f>
        <v>PASS</v>
      </c>
    </row>
    <row r="28" spans="1:23" ht="28.5">
      <c r="A28" s="4" t="s">
        <v>250</v>
      </c>
      <c r="B28" s="4" t="s">
        <v>251</v>
      </c>
      <c r="C28" s="4" t="s">
        <v>60</v>
      </c>
      <c r="D28" s="4" t="s">
        <v>61</v>
      </c>
      <c r="E28" s="4" t="s">
        <v>82</v>
      </c>
      <c r="F28" s="4" t="s">
        <v>74</v>
      </c>
      <c r="G28" s="4" t="s">
        <v>64</v>
      </c>
      <c r="H28" s="4" t="s">
        <v>64</v>
      </c>
      <c r="I28" s="4" t="s">
        <v>252</v>
      </c>
      <c r="J28" s="4" t="s">
        <v>74</v>
      </c>
      <c r="K28" s="4" t="s">
        <v>74</v>
      </c>
      <c r="L28" s="4" t="s">
        <v>82</v>
      </c>
      <c r="M28" s="4" t="s">
        <v>74</v>
      </c>
      <c r="N28" s="4" t="s">
        <v>74</v>
      </c>
      <c r="O28" s="4" t="s">
        <v>62</v>
      </c>
      <c r="P28" s="4" t="s">
        <v>66</v>
      </c>
      <c r="Q28" s="4" t="s">
        <v>118</v>
      </c>
      <c r="R28" s="4" t="s">
        <v>78</v>
      </c>
      <c r="S28" s="4" t="str">
        <f>IF((IF(OR($C28="",$D28="",$E28="",$F28="",$G28="",$H28="",$I28="",$J28="",$K28="",$L28="",$M28="",$N28="",$O28="",$P28=""),"INVALID_REQUIRED_INPUT",IF(OR(COUNTIF('Controlled Vocabulary'!$A$2:$A$4,$C28)=0,COUNTIF('Controlled Vocabulary'!$B$2:$B$3,$D28)=0,COUNTIF('Controlled Vocabulary'!$D$2:$D$4,$E28)=0,COUNTIF('Controlled Vocabulary'!$H$2:$H$3,$F28)=0,COUNTIF('Controlled Vocabulary'!$F$2:$F$4,$G28)=0,COUNTIF('Controlled Vocabulary'!$F$2:$F$4,$H28)=0,COUNTIF('Controlled Vocabulary'!$F$2:$F$4,$I28)=0,COUNTIF('Controlled Vocabulary'!$F$2:$F$4,$J28)=0,COUNTIF('Controlled Vocabulary'!$F$2:$F$4,$K28)=0,COUNTIF('Controlled Vocabulary'!$G$2:$G$5,$L28)=0,COUNTIF('Controlled Vocabulary'!$H$2:$H$3,$M28)=0,COUNTIF('Controlled Vocabulary'!$H$2:$H$3,$N28)=0,COUNTIF('Controlled Vocabulary'!$C$2:$C$4,$O28)=0,COUNTIF('Controlled Vocabulary'!$J$2:$J$3,$P28)=0),"UNSUPPORTED_CONTROLLED_VALUE",IF(AND($P28="Active",$O28="Inactive"),"INVALID_SCOPE_COMBINATION",IF($N28="Yes","INVALID_SCOPE_COMBINATION",IF(AND($E28="Not applicable",$K28&lt;&gt;"No"),"INVALID_SCOPE_COMBINATION",IF(AND($F28="No",$L28&lt;&gt;"Not applicable"),"INVALID_LOCATION_EVIDENCE",IF(AND($F28="Yes",$L28="Not applicable"),"INVALID_LOCATION_EVIDENCE",""))))))))&lt;&gt;"","INVALID INPUT",IF($D28="Unresolved","UNRESOLVED",IF(OR($C28="Discovery intermediary",$C28="Reference entity"),"CONTEXT / REFERENCE ONLY",IF(OR($G28="No",$H28="No"),"EXCLUDED",IF(OR($G28="Unknown",$H28="Unknown"),"UNRESOLVED",IF($I28="No","EXCLUDED",IF($I28="Unknown","UNRESOLVED",IF((IF(AND($J28="Yes",AND($E28="Resolved",$K28="Yes"),AND($F28="Yes",$L28="Yes")),"ENTERPRISE + MARKET + LOCATION",IF(AND($J28="Yes",AND($E28="Resolved",$K28="Yes")),"ENTERPRISE + MARKET",IF(AND($J28="Yes",AND($F28="Yes",$L28="Yes")),"ENTERPRISE + LOCATION",IF(AND(AND($E28="Resolved",$K28="Yes"),AND($F28="Yes",$L28="Yes")),"MARKET + LOCATION",IF($J28="Yes","ENTERPRISE",IF(AND($E28="Resolved",$K28="Yes"),"MARKET",IF(AND($F28="Yes",$L28="Yes"),"LOCATION",""))))))))&lt;&gt;"",(IF(AND($J28="Yes",AND($E28="Resolved",$K28="Yes"),AND($F28="Yes",$L28="Yes")),"ENTERPRISE + MARKET + LOCATION",IF(AND($J28="Yes",AND($E28="Resolved",$K28="Yes")),"ENTERPRISE + MARKET",IF(AND($J28="Yes",AND($F28="Yes",$L28="Yes")),"ENTERPRISE + LOCATION",IF(AND(AND($E28="Resolved",$K28="Yes"),AND($F28="Yes",$L28="Yes")),"MARKET + LOCATION",IF($J28="Yes","ENTERPRISE",IF(AND($E28="Resolved",$K28="Yes"),"MARKET",IF(AND($F28="Yes",$L28="Yes"),"LOCATION","")))))))),IF($E28="Unresolved","UNRESOLVED",IF(OR($J28="Unknown",$E28="Unresolved",AND($E28="Resolved",$K28="Unknown"),AND($F28="Yes",$L28="Unknown")),"UNRESOLVED",IF($M28="Yes","CONTEXT / REFERENCE ONLY","EXCLUDED")))))))))))</f>
        <v>INVALID INPUT</v>
      </c>
      <c r="T28" s="4" t="str">
        <f>IF((IF(OR($C28="",$D28="",$E28="",$F28="",$G28="",$H28="",$I28="",$J28="",$K28="",$L28="",$M28="",$N28="",$O28="",$P28=""),"INVALID_REQUIRED_INPUT",IF(OR(COUNTIF('Controlled Vocabulary'!$A$2:$A$4,$C28)=0,COUNTIF('Controlled Vocabulary'!$B$2:$B$3,$D28)=0,COUNTIF('Controlled Vocabulary'!$D$2:$D$4,$E28)=0,COUNTIF('Controlled Vocabulary'!$H$2:$H$3,$F28)=0,COUNTIF('Controlled Vocabulary'!$F$2:$F$4,$G28)=0,COUNTIF('Controlled Vocabulary'!$F$2:$F$4,$H28)=0,COUNTIF('Controlled Vocabulary'!$F$2:$F$4,$I28)=0,COUNTIF('Controlled Vocabulary'!$F$2:$F$4,$J28)=0,COUNTIF('Controlled Vocabulary'!$F$2:$F$4,$K28)=0,COUNTIF('Controlled Vocabulary'!$G$2:$G$5,$L28)=0,COUNTIF('Controlled Vocabulary'!$H$2:$H$3,$M28)=0,COUNTIF('Controlled Vocabulary'!$H$2:$H$3,$N28)=0,COUNTIF('Controlled Vocabulary'!$C$2:$C$4,$O28)=0,COUNTIF('Controlled Vocabulary'!$J$2:$J$3,$P28)=0),"UNSUPPORTED_CONTROLLED_VALUE",IF(AND($P28="Active",$O28="Inactive"),"INVALID_SCOPE_COMBINATION",IF($N28="Yes","INVALID_SCOPE_COMBINATION",IF(AND($E28="Not applicable",$K28&lt;&gt;"No"),"INVALID_SCOPE_COMBINATION",IF(AND($F28="No",$L28&lt;&gt;"Not applicable"),"INVALID_LOCATION_EVIDENCE",IF(AND($F28="Yes",$L28="Not applicable"),"INVALID_LOCATION_EVIDENCE",""))))))))&lt;&gt;"",(IF(OR($C28="",$D28="",$E28="",$F28="",$G28="",$H28="",$I28="",$J28="",$K28="",$L28="",$M28="",$N28="",$O28="",$P28=""),"INVALID_REQUIRED_INPUT",IF(OR(COUNTIF('Controlled Vocabulary'!$A$2:$A$4,$C28)=0,COUNTIF('Controlled Vocabulary'!$B$2:$B$3,$D28)=0,COUNTIF('Controlled Vocabulary'!$D$2:$D$4,$E28)=0,COUNTIF('Controlled Vocabulary'!$H$2:$H$3,$F28)=0,COUNTIF('Controlled Vocabulary'!$F$2:$F$4,$G28)=0,COUNTIF('Controlled Vocabulary'!$F$2:$F$4,$H28)=0,COUNTIF('Controlled Vocabulary'!$F$2:$F$4,$I28)=0,COUNTIF('Controlled Vocabulary'!$F$2:$F$4,$J28)=0,COUNTIF('Controlled Vocabulary'!$F$2:$F$4,$K28)=0,COUNTIF('Controlled Vocabulary'!$G$2:$G$5,$L28)=0,COUNTIF('Controlled Vocabulary'!$H$2:$H$3,$M28)=0,COUNTIF('Controlled Vocabulary'!$H$2:$H$3,$N28)=0,COUNTIF('Controlled Vocabulary'!$C$2:$C$4,$O28)=0,COUNTIF('Controlled Vocabulary'!$J$2:$J$3,$P28)=0),"UNSUPPORTED_CONTROLLED_VALUE",IF(AND($P28="Active",$O28="Inactive"),"INVALID_SCOPE_COMBINATION",IF($N28="Yes","INVALID_SCOPE_COMBINATION",IF(AND($E28="Not applicable",$K28&lt;&gt;"No"),"INVALID_SCOPE_COMBINATION",IF(AND($F28="No",$L28&lt;&gt;"Not applicable"),"INVALID_LOCATION_EVIDENCE",IF(AND($F28="Yes",$L28="Not applicable"),"INVALID_LOCATION_EVIDENCE","")))))))),IF($D28="Unresolved","IDENTITY_BOUNDARY_UNRESOLVED",IF(OR($C28="Discovery intermediary",$C28="Reference entity"),"NON_COMMERCIAL_CONTEXT",IF(OR($G28="No",$H28="No"),"NO_COMMERCIAL_SUBSTITUTION",IF(OR($G28="Unknown",$H28="Unknown"),"SUBSTITUTION_EVIDENCE_MISSING",IF($I28="No","SERVICEABILITY_MISMATCH",IF($I28="Unknown","SERVICEABILITY_EVIDENCE_MISSING",IF(AND((IF(AND($J28="Yes",AND($E28="Resolved",$K28="Yes"),AND($F28="Yes",$L28="Yes")),"ENTERPRISE + MARKET + LOCATION",IF(AND($J28="Yes",AND($E28="Resolved",$K28="Yes")),"ENTERPRISE + MARKET",IF(AND($J28="Yes",AND($F28="Yes",$L28="Yes")),"ENTERPRISE + LOCATION",IF(AND(AND($E28="Resolved",$K28="Yes"),AND($F28="Yes",$L28="Yes")),"MARKET + LOCATION",IF($J28="Yes","ENTERPRISE",IF(AND($E28="Resolved",$K28="Yes"),"MARKET",IF(AND($F28="Yes",$L28="Yes"),"LOCATION",""))))))))&lt;&gt;"",OR($J28="Unknown",$E28="Unresolved",AND($E28="Resolved",$K28="Unknown"),AND($F28="Yes",$L28="Unknown"))),"CONFIRMED_LAYER_WITH_OPEN_EVIDENCE",IF((IF(AND($J28="Yes",AND($E28="Resolved",$K28="Yes"),AND($F28="Yes",$L28="Yes")),"ENTERPRISE + MARKET + LOCATION",IF(AND($J28="Yes",AND($E28="Resolved",$K28="Yes")),"ENTERPRISE + MARKET",IF(AND($J28="Yes",AND($F28="Yes",$L28="Yes")),"ENTERPRISE + LOCATION",IF(AND(AND($E28="Resolved",$K28="Yes"),AND($F28="Yes",$L28="Yes")),"MARKET + LOCATION",IF($J28="Yes","ENTERPRISE",IF(AND($E28="Resolved",$K28="Yes"),"MARKET",IF(AND($F28="Yes",$L28="Yes"),"LOCATION",""))))))))&lt;&gt;"","CONFIRMED_LAYER_ASSIGNMENT",IF($E28="Unresolved","MARKET_BOUNDARY_UNRESOLVED",IF(OR($J28="Unknown",$E28="Unresolved",AND($E28="Resolved",$K28="Unknown"),AND($F28="Yes",$L28="Unknown")),"LAYER_EVIDENCE_MISSING",IF($M28="Yes","NO_LAYER_RELEVANCE_CONTEXT","NO_LAYER_RELEVANCE"))))))))))))</f>
        <v>UNSUPPORTED_CONTROLLED_VALUE</v>
      </c>
      <c r="U28" s="4" t="s">
        <v>79</v>
      </c>
      <c r="V28" s="4" t="str">
        <f>IFERROR(VLOOKUP($T28,'Controlled Vocabulary'!$M$2:$N$18,2,FALSE),"Review the record.")</f>
        <v>Replace with a supported controlled value.</v>
      </c>
      <c r="W28" s="4" t="str">
        <f>IF(AND($Q28=$S28,$R28=$T28,$U28=$V28),"PASS","FAIL")</f>
        <v>PASS</v>
      </c>
    </row>
    <row r="29" spans="1:23" ht="28.5">
      <c r="A29" s="4" t="s">
        <v>253</v>
      </c>
      <c r="B29" s="4" t="s">
        <v>254</v>
      </c>
      <c r="C29" s="4" t="s">
        <v>60</v>
      </c>
      <c r="D29" s="4" t="s">
        <v>61</v>
      </c>
      <c r="E29" s="4" t="s">
        <v>82</v>
      </c>
      <c r="F29" s="4" t="s">
        <v>74</v>
      </c>
      <c r="G29" s="4" t="s">
        <v>64</v>
      </c>
      <c r="H29" s="4" t="s">
        <v>74</v>
      </c>
      <c r="I29" s="4" t="s">
        <v>64</v>
      </c>
      <c r="J29" s="4" t="s">
        <v>74</v>
      </c>
      <c r="K29" s="4" t="s">
        <v>74</v>
      </c>
      <c r="L29" s="4" t="s">
        <v>82</v>
      </c>
      <c r="M29" s="4" t="s">
        <v>74</v>
      </c>
      <c r="N29" s="4" t="s">
        <v>74</v>
      </c>
      <c r="O29" s="4" t="s">
        <v>62</v>
      </c>
      <c r="P29" s="4" t="s">
        <v>66</v>
      </c>
      <c r="Q29" s="4" t="s">
        <v>112</v>
      </c>
      <c r="R29" s="4" t="s">
        <v>102</v>
      </c>
      <c r="S29" s="4" t="str">
        <f>IF((IF(OR($C29="",$D29="",$E29="",$F29="",$G29="",$H29="",$I29="",$J29="",$K29="",$L29="",$M29="",$N29="",$O29="",$P29=""),"INVALID_REQUIRED_INPUT",IF(OR(COUNTIF('Controlled Vocabulary'!$A$2:$A$4,$C29)=0,COUNTIF('Controlled Vocabulary'!$B$2:$B$3,$D29)=0,COUNTIF('Controlled Vocabulary'!$D$2:$D$4,$E29)=0,COUNTIF('Controlled Vocabulary'!$H$2:$H$3,$F29)=0,COUNTIF('Controlled Vocabulary'!$F$2:$F$4,$G29)=0,COUNTIF('Controlled Vocabulary'!$F$2:$F$4,$H29)=0,COUNTIF('Controlled Vocabulary'!$F$2:$F$4,$I29)=0,COUNTIF('Controlled Vocabulary'!$F$2:$F$4,$J29)=0,COUNTIF('Controlled Vocabulary'!$F$2:$F$4,$K29)=0,COUNTIF('Controlled Vocabulary'!$G$2:$G$5,$L29)=0,COUNTIF('Controlled Vocabulary'!$H$2:$H$3,$M29)=0,COUNTIF('Controlled Vocabulary'!$H$2:$H$3,$N29)=0,COUNTIF('Controlled Vocabulary'!$C$2:$C$4,$O29)=0,COUNTIF('Controlled Vocabulary'!$J$2:$J$3,$P29)=0),"UNSUPPORTED_CONTROLLED_VALUE",IF(AND($P29="Active",$O29="Inactive"),"INVALID_SCOPE_COMBINATION",IF($N29="Yes","INVALID_SCOPE_COMBINATION",IF(AND($E29="Not applicable",$K29&lt;&gt;"No"),"INVALID_SCOPE_COMBINATION",IF(AND($F29="No",$L29&lt;&gt;"Not applicable"),"INVALID_LOCATION_EVIDENCE",IF(AND($F29="Yes",$L29="Not applicable"),"INVALID_LOCATION_EVIDENCE",""))))))))&lt;&gt;"","INVALID INPUT",IF($D29="Unresolved","UNRESOLVED",IF(OR($C29="Discovery intermediary",$C29="Reference entity"),"CONTEXT / REFERENCE ONLY",IF(OR($G29="No",$H29="No"),"EXCLUDED",IF(OR($G29="Unknown",$H29="Unknown"),"UNRESOLVED",IF($I29="No","EXCLUDED",IF($I29="Unknown","UNRESOLVED",IF((IF(AND($J29="Yes",AND($E29="Resolved",$K29="Yes"),AND($F29="Yes",$L29="Yes")),"ENTERPRISE + MARKET + LOCATION",IF(AND($J29="Yes",AND($E29="Resolved",$K29="Yes")),"ENTERPRISE + MARKET",IF(AND($J29="Yes",AND($F29="Yes",$L29="Yes")),"ENTERPRISE + LOCATION",IF(AND(AND($E29="Resolved",$K29="Yes"),AND($F29="Yes",$L29="Yes")),"MARKET + LOCATION",IF($J29="Yes","ENTERPRISE",IF(AND($E29="Resolved",$K29="Yes"),"MARKET",IF(AND($F29="Yes",$L29="Yes"),"LOCATION",""))))))))&lt;&gt;"",(IF(AND($J29="Yes",AND($E29="Resolved",$K29="Yes"),AND($F29="Yes",$L29="Yes")),"ENTERPRISE + MARKET + LOCATION",IF(AND($J29="Yes",AND($E29="Resolved",$K29="Yes")),"ENTERPRISE + MARKET",IF(AND($J29="Yes",AND($F29="Yes",$L29="Yes")),"ENTERPRISE + LOCATION",IF(AND(AND($E29="Resolved",$K29="Yes"),AND($F29="Yes",$L29="Yes")),"MARKET + LOCATION",IF($J29="Yes","ENTERPRISE",IF(AND($E29="Resolved",$K29="Yes"),"MARKET",IF(AND($F29="Yes",$L29="Yes"),"LOCATION","")))))))),IF($E29="Unresolved","UNRESOLVED",IF(OR($J29="Unknown",$E29="Unresolved",AND($E29="Resolved",$K29="Unknown"),AND($F29="Yes",$L29="Unknown")),"UNRESOLVED",IF($M29="Yes","CONTEXT / REFERENCE ONLY","EXCLUDED")))))))))))</f>
        <v>EXCLUDED</v>
      </c>
      <c r="T29" s="4" t="str">
        <f>IF((IF(OR($C29="",$D29="",$E29="",$F29="",$G29="",$H29="",$I29="",$J29="",$K29="",$L29="",$M29="",$N29="",$O29="",$P29=""),"INVALID_REQUIRED_INPUT",IF(OR(COUNTIF('Controlled Vocabulary'!$A$2:$A$4,$C29)=0,COUNTIF('Controlled Vocabulary'!$B$2:$B$3,$D29)=0,COUNTIF('Controlled Vocabulary'!$D$2:$D$4,$E29)=0,COUNTIF('Controlled Vocabulary'!$H$2:$H$3,$F29)=0,COUNTIF('Controlled Vocabulary'!$F$2:$F$4,$G29)=0,COUNTIF('Controlled Vocabulary'!$F$2:$F$4,$H29)=0,COUNTIF('Controlled Vocabulary'!$F$2:$F$4,$I29)=0,COUNTIF('Controlled Vocabulary'!$F$2:$F$4,$J29)=0,COUNTIF('Controlled Vocabulary'!$F$2:$F$4,$K29)=0,COUNTIF('Controlled Vocabulary'!$G$2:$G$5,$L29)=0,COUNTIF('Controlled Vocabulary'!$H$2:$H$3,$M29)=0,COUNTIF('Controlled Vocabulary'!$H$2:$H$3,$N29)=0,COUNTIF('Controlled Vocabulary'!$C$2:$C$4,$O29)=0,COUNTIF('Controlled Vocabulary'!$J$2:$J$3,$P29)=0),"UNSUPPORTED_CONTROLLED_VALUE",IF(AND($P29="Active",$O29="Inactive"),"INVALID_SCOPE_COMBINATION",IF($N29="Yes","INVALID_SCOPE_COMBINATION",IF(AND($E29="Not applicable",$K29&lt;&gt;"No"),"INVALID_SCOPE_COMBINATION",IF(AND($F29="No",$L29&lt;&gt;"Not applicable"),"INVALID_LOCATION_EVIDENCE",IF(AND($F29="Yes",$L29="Not applicable"),"INVALID_LOCATION_EVIDENCE",""))))))))&lt;&gt;"",(IF(OR($C29="",$D29="",$E29="",$F29="",$G29="",$H29="",$I29="",$J29="",$K29="",$L29="",$M29="",$N29="",$O29="",$P29=""),"INVALID_REQUIRED_INPUT",IF(OR(COUNTIF('Controlled Vocabulary'!$A$2:$A$4,$C29)=0,COUNTIF('Controlled Vocabulary'!$B$2:$B$3,$D29)=0,COUNTIF('Controlled Vocabulary'!$D$2:$D$4,$E29)=0,COUNTIF('Controlled Vocabulary'!$H$2:$H$3,$F29)=0,COUNTIF('Controlled Vocabulary'!$F$2:$F$4,$G29)=0,COUNTIF('Controlled Vocabulary'!$F$2:$F$4,$H29)=0,COUNTIF('Controlled Vocabulary'!$F$2:$F$4,$I29)=0,COUNTIF('Controlled Vocabulary'!$F$2:$F$4,$J29)=0,COUNTIF('Controlled Vocabulary'!$F$2:$F$4,$K29)=0,COUNTIF('Controlled Vocabulary'!$G$2:$G$5,$L29)=0,COUNTIF('Controlled Vocabulary'!$H$2:$H$3,$M29)=0,COUNTIF('Controlled Vocabulary'!$H$2:$H$3,$N29)=0,COUNTIF('Controlled Vocabulary'!$C$2:$C$4,$O29)=0,COUNTIF('Controlled Vocabulary'!$J$2:$J$3,$P29)=0),"UNSUPPORTED_CONTROLLED_VALUE",IF(AND($P29="Active",$O29="Inactive"),"INVALID_SCOPE_COMBINATION",IF($N29="Yes","INVALID_SCOPE_COMBINATION",IF(AND($E29="Not applicable",$K29&lt;&gt;"No"),"INVALID_SCOPE_COMBINATION",IF(AND($F29="No",$L29&lt;&gt;"Not applicable"),"INVALID_LOCATION_EVIDENCE",IF(AND($F29="Yes",$L29="Not applicable"),"INVALID_LOCATION_EVIDENCE","")))))))),IF($D29="Unresolved","IDENTITY_BOUNDARY_UNRESOLVED",IF(OR($C29="Discovery intermediary",$C29="Reference entity"),"NON_COMMERCIAL_CONTEXT",IF(OR($G29="No",$H29="No"),"NO_COMMERCIAL_SUBSTITUTION",IF(OR($G29="Unknown",$H29="Unknown"),"SUBSTITUTION_EVIDENCE_MISSING",IF($I29="No","SERVICEABILITY_MISMATCH",IF($I29="Unknown","SERVICEABILITY_EVIDENCE_MISSING",IF(AND((IF(AND($J29="Yes",AND($E29="Resolved",$K29="Yes"),AND($F29="Yes",$L29="Yes")),"ENTERPRISE + MARKET + LOCATION",IF(AND($J29="Yes",AND($E29="Resolved",$K29="Yes")),"ENTERPRISE + MARKET",IF(AND($J29="Yes",AND($F29="Yes",$L29="Yes")),"ENTERPRISE + LOCATION",IF(AND(AND($E29="Resolved",$K29="Yes"),AND($F29="Yes",$L29="Yes")),"MARKET + LOCATION",IF($J29="Yes","ENTERPRISE",IF(AND($E29="Resolved",$K29="Yes"),"MARKET",IF(AND($F29="Yes",$L29="Yes"),"LOCATION",""))))))))&lt;&gt;"",OR($J29="Unknown",$E29="Unresolved",AND($E29="Resolved",$K29="Unknown"),AND($F29="Yes",$L29="Unknown"))),"CONFIRMED_LAYER_WITH_OPEN_EVIDENCE",IF((IF(AND($J29="Yes",AND($E29="Resolved",$K29="Yes"),AND($F29="Yes",$L29="Yes")),"ENTERPRISE + MARKET + LOCATION",IF(AND($J29="Yes",AND($E29="Resolved",$K29="Yes")),"ENTERPRISE + MARKET",IF(AND($J29="Yes",AND($F29="Yes",$L29="Yes")),"ENTERPRISE + LOCATION",IF(AND(AND($E29="Resolved",$K29="Yes"),AND($F29="Yes",$L29="Yes")),"MARKET + LOCATION",IF($J29="Yes","ENTERPRISE",IF(AND($E29="Resolved",$K29="Yes"),"MARKET",IF(AND($F29="Yes",$L29="Yes"),"LOCATION",""))))))))&lt;&gt;"","CONFIRMED_LAYER_ASSIGNMENT",IF($E29="Unresolved","MARKET_BOUNDARY_UNRESOLVED",IF(OR($J29="Unknown",$E29="Unresolved",AND($E29="Resolved",$K29="Unknown"),AND($F29="Yes",$L29="Unknown")),"LAYER_EVIDENCE_MISSING",IF($M29="Yes","NO_LAYER_RELEVANCE_CONTEXT","NO_LAYER_RELEVANCE"))))))))))))</f>
        <v>NO_COMMERCIAL_SUBSTITUTION</v>
      </c>
      <c r="U29" s="4" t="s">
        <v>103</v>
      </c>
      <c r="V29" s="4" t="str">
        <f>IFERROR(VLOOKUP($T29,'Controlled Vocabulary'!$M$2:$N$18,2,FALSE),"Review the record.")</f>
        <v>Exclude from commercial layers; correct evidence only if the entry was wrong.</v>
      </c>
      <c r="W29" s="4" t="str">
        <f>IF(AND($Q29=$S29,$R29=$T29,$U29=$V29),"PASS","FAIL")</f>
        <v>PASS</v>
      </c>
    </row>
    <row r="30" spans="1:23" ht="28.5">
      <c r="A30" s="4" t="s">
        <v>255</v>
      </c>
      <c r="B30" s="4" t="s">
        <v>256</v>
      </c>
      <c r="C30" s="4" t="s">
        <v>60</v>
      </c>
      <c r="D30" s="4" t="s">
        <v>61</v>
      </c>
      <c r="E30" s="4" t="s">
        <v>82</v>
      </c>
      <c r="F30" s="4" t="s">
        <v>74</v>
      </c>
      <c r="G30" s="4" t="s">
        <v>84</v>
      </c>
      <c r="H30" s="4" t="s">
        <v>64</v>
      </c>
      <c r="I30" s="4" t="s">
        <v>64</v>
      </c>
      <c r="J30" s="4" t="s">
        <v>74</v>
      </c>
      <c r="K30" s="4" t="s">
        <v>74</v>
      </c>
      <c r="L30" s="4" t="s">
        <v>82</v>
      </c>
      <c r="M30" s="4" t="s">
        <v>74</v>
      </c>
      <c r="N30" s="4" t="s">
        <v>74</v>
      </c>
      <c r="O30" s="4" t="s">
        <v>62</v>
      </c>
      <c r="P30" s="4" t="s">
        <v>66</v>
      </c>
      <c r="Q30" s="4" t="s">
        <v>115</v>
      </c>
      <c r="R30" s="4" t="s">
        <v>107</v>
      </c>
      <c r="S30" s="4" t="str">
        <f>IF((IF(OR($C30="",$D30="",$E30="",$F30="",$G30="",$H30="",$I30="",$J30="",$K30="",$L30="",$M30="",$N30="",$O30="",$P30=""),"INVALID_REQUIRED_INPUT",IF(OR(COUNTIF('Controlled Vocabulary'!$A$2:$A$4,$C30)=0,COUNTIF('Controlled Vocabulary'!$B$2:$B$3,$D30)=0,COUNTIF('Controlled Vocabulary'!$D$2:$D$4,$E30)=0,COUNTIF('Controlled Vocabulary'!$H$2:$H$3,$F30)=0,COUNTIF('Controlled Vocabulary'!$F$2:$F$4,$G30)=0,COUNTIF('Controlled Vocabulary'!$F$2:$F$4,$H30)=0,COUNTIF('Controlled Vocabulary'!$F$2:$F$4,$I30)=0,COUNTIF('Controlled Vocabulary'!$F$2:$F$4,$J30)=0,COUNTIF('Controlled Vocabulary'!$F$2:$F$4,$K30)=0,COUNTIF('Controlled Vocabulary'!$G$2:$G$5,$L30)=0,COUNTIF('Controlled Vocabulary'!$H$2:$H$3,$M30)=0,COUNTIF('Controlled Vocabulary'!$H$2:$H$3,$N30)=0,COUNTIF('Controlled Vocabulary'!$C$2:$C$4,$O30)=0,COUNTIF('Controlled Vocabulary'!$J$2:$J$3,$P30)=0),"UNSUPPORTED_CONTROLLED_VALUE",IF(AND($P30="Active",$O30="Inactive"),"INVALID_SCOPE_COMBINATION",IF($N30="Yes","INVALID_SCOPE_COMBINATION",IF(AND($E30="Not applicable",$K30&lt;&gt;"No"),"INVALID_SCOPE_COMBINATION",IF(AND($F30="No",$L30&lt;&gt;"Not applicable"),"INVALID_LOCATION_EVIDENCE",IF(AND($F30="Yes",$L30="Not applicable"),"INVALID_LOCATION_EVIDENCE",""))))))))&lt;&gt;"","INVALID INPUT",IF($D30="Unresolved","UNRESOLVED",IF(OR($C30="Discovery intermediary",$C30="Reference entity"),"CONTEXT / REFERENCE ONLY",IF(OR($G30="No",$H30="No"),"EXCLUDED",IF(OR($G30="Unknown",$H30="Unknown"),"UNRESOLVED",IF($I30="No","EXCLUDED",IF($I30="Unknown","UNRESOLVED",IF((IF(AND($J30="Yes",AND($E30="Resolved",$K30="Yes"),AND($F30="Yes",$L30="Yes")),"ENTERPRISE + MARKET + LOCATION",IF(AND($J30="Yes",AND($E30="Resolved",$K30="Yes")),"ENTERPRISE + MARKET",IF(AND($J30="Yes",AND($F30="Yes",$L30="Yes")),"ENTERPRISE + LOCATION",IF(AND(AND($E30="Resolved",$K30="Yes"),AND($F30="Yes",$L30="Yes")),"MARKET + LOCATION",IF($J30="Yes","ENTERPRISE",IF(AND($E30="Resolved",$K30="Yes"),"MARKET",IF(AND($F30="Yes",$L30="Yes"),"LOCATION",""))))))))&lt;&gt;"",(IF(AND($J30="Yes",AND($E30="Resolved",$K30="Yes"),AND($F30="Yes",$L30="Yes")),"ENTERPRISE + MARKET + LOCATION",IF(AND($J30="Yes",AND($E30="Resolved",$K30="Yes")),"ENTERPRISE + MARKET",IF(AND($J30="Yes",AND($F30="Yes",$L30="Yes")),"ENTERPRISE + LOCATION",IF(AND(AND($E30="Resolved",$K30="Yes"),AND($F30="Yes",$L30="Yes")),"MARKET + LOCATION",IF($J30="Yes","ENTERPRISE",IF(AND($E30="Resolved",$K30="Yes"),"MARKET",IF(AND($F30="Yes",$L30="Yes"),"LOCATION","")))))))),IF($E30="Unresolved","UNRESOLVED",IF(OR($J30="Unknown",$E30="Unresolved",AND($E30="Resolved",$K30="Unknown"),AND($F30="Yes",$L30="Unknown")),"UNRESOLVED",IF($M30="Yes","CONTEXT / REFERENCE ONLY","EXCLUDED")))))))))))</f>
        <v>UNRESOLVED</v>
      </c>
      <c r="T30" s="4" t="str">
        <f>IF((IF(OR($C30="",$D30="",$E30="",$F30="",$G30="",$H30="",$I30="",$J30="",$K30="",$L30="",$M30="",$N30="",$O30="",$P30=""),"INVALID_REQUIRED_INPUT",IF(OR(COUNTIF('Controlled Vocabulary'!$A$2:$A$4,$C30)=0,COUNTIF('Controlled Vocabulary'!$B$2:$B$3,$D30)=0,COUNTIF('Controlled Vocabulary'!$D$2:$D$4,$E30)=0,COUNTIF('Controlled Vocabulary'!$H$2:$H$3,$F30)=0,COUNTIF('Controlled Vocabulary'!$F$2:$F$4,$G30)=0,COUNTIF('Controlled Vocabulary'!$F$2:$F$4,$H30)=0,COUNTIF('Controlled Vocabulary'!$F$2:$F$4,$I30)=0,COUNTIF('Controlled Vocabulary'!$F$2:$F$4,$J30)=0,COUNTIF('Controlled Vocabulary'!$F$2:$F$4,$K30)=0,COUNTIF('Controlled Vocabulary'!$G$2:$G$5,$L30)=0,COUNTIF('Controlled Vocabulary'!$H$2:$H$3,$M30)=0,COUNTIF('Controlled Vocabulary'!$H$2:$H$3,$N30)=0,COUNTIF('Controlled Vocabulary'!$C$2:$C$4,$O30)=0,COUNTIF('Controlled Vocabulary'!$J$2:$J$3,$P30)=0),"UNSUPPORTED_CONTROLLED_VALUE",IF(AND($P30="Active",$O30="Inactive"),"INVALID_SCOPE_COMBINATION",IF($N30="Yes","INVALID_SCOPE_COMBINATION",IF(AND($E30="Not applicable",$K30&lt;&gt;"No"),"INVALID_SCOPE_COMBINATION",IF(AND($F30="No",$L30&lt;&gt;"Not applicable"),"INVALID_LOCATION_EVIDENCE",IF(AND($F30="Yes",$L30="Not applicable"),"INVALID_LOCATION_EVIDENCE",""))))))))&lt;&gt;"",(IF(OR($C30="",$D30="",$E30="",$F30="",$G30="",$H30="",$I30="",$J30="",$K30="",$L30="",$M30="",$N30="",$O30="",$P30=""),"INVALID_REQUIRED_INPUT",IF(OR(COUNTIF('Controlled Vocabulary'!$A$2:$A$4,$C30)=0,COUNTIF('Controlled Vocabulary'!$B$2:$B$3,$D30)=0,COUNTIF('Controlled Vocabulary'!$D$2:$D$4,$E30)=0,COUNTIF('Controlled Vocabulary'!$H$2:$H$3,$F30)=0,COUNTIF('Controlled Vocabulary'!$F$2:$F$4,$G30)=0,COUNTIF('Controlled Vocabulary'!$F$2:$F$4,$H30)=0,COUNTIF('Controlled Vocabulary'!$F$2:$F$4,$I30)=0,COUNTIF('Controlled Vocabulary'!$F$2:$F$4,$J30)=0,COUNTIF('Controlled Vocabulary'!$F$2:$F$4,$K30)=0,COUNTIF('Controlled Vocabulary'!$G$2:$G$5,$L30)=0,COUNTIF('Controlled Vocabulary'!$H$2:$H$3,$M30)=0,COUNTIF('Controlled Vocabulary'!$H$2:$H$3,$N30)=0,COUNTIF('Controlled Vocabulary'!$C$2:$C$4,$O30)=0,COUNTIF('Controlled Vocabulary'!$J$2:$J$3,$P30)=0),"UNSUPPORTED_CONTROLLED_VALUE",IF(AND($P30="Active",$O30="Inactive"),"INVALID_SCOPE_COMBINATION",IF($N30="Yes","INVALID_SCOPE_COMBINATION",IF(AND($E30="Not applicable",$K30&lt;&gt;"No"),"INVALID_SCOPE_COMBINATION",IF(AND($F30="No",$L30&lt;&gt;"Not applicable"),"INVALID_LOCATION_EVIDENCE",IF(AND($F30="Yes",$L30="Not applicable"),"INVALID_LOCATION_EVIDENCE","")))))))),IF($D30="Unresolved","IDENTITY_BOUNDARY_UNRESOLVED",IF(OR($C30="Discovery intermediary",$C30="Reference entity"),"NON_COMMERCIAL_CONTEXT",IF(OR($G30="No",$H30="No"),"NO_COMMERCIAL_SUBSTITUTION",IF(OR($G30="Unknown",$H30="Unknown"),"SUBSTITUTION_EVIDENCE_MISSING",IF($I30="No","SERVICEABILITY_MISMATCH",IF($I30="Unknown","SERVICEABILITY_EVIDENCE_MISSING",IF(AND((IF(AND($J30="Yes",AND($E30="Resolved",$K30="Yes"),AND($F30="Yes",$L30="Yes")),"ENTERPRISE + MARKET + LOCATION",IF(AND($J30="Yes",AND($E30="Resolved",$K30="Yes")),"ENTERPRISE + MARKET",IF(AND($J30="Yes",AND($F30="Yes",$L30="Yes")),"ENTERPRISE + LOCATION",IF(AND(AND($E30="Resolved",$K30="Yes"),AND($F30="Yes",$L30="Yes")),"MARKET + LOCATION",IF($J30="Yes","ENTERPRISE",IF(AND($E30="Resolved",$K30="Yes"),"MARKET",IF(AND($F30="Yes",$L30="Yes"),"LOCATION",""))))))))&lt;&gt;"",OR($J30="Unknown",$E30="Unresolved",AND($E30="Resolved",$K30="Unknown"),AND($F30="Yes",$L30="Unknown"))),"CONFIRMED_LAYER_WITH_OPEN_EVIDENCE",IF((IF(AND($J30="Yes",AND($E30="Resolved",$K30="Yes"),AND($F30="Yes",$L30="Yes")),"ENTERPRISE + MARKET + LOCATION",IF(AND($J30="Yes",AND($E30="Resolved",$K30="Yes")),"ENTERPRISE + MARKET",IF(AND($J30="Yes",AND($F30="Yes",$L30="Yes")),"ENTERPRISE + LOCATION",IF(AND(AND($E30="Resolved",$K30="Yes"),AND($F30="Yes",$L30="Yes")),"MARKET + LOCATION",IF($J30="Yes","ENTERPRISE",IF(AND($E30="Resolved",$K30="Yes"),"MARKET",IF(AND($F30="Yes",$L30="Yes"),"LOCATION",""))))))))&lt;&gt;"","CONFIRMED_LAYER_ASSIGNMENT",IF($E30="Unresolved","MARKET_BOUNDARY_UNRESOLVED",IF(OR($J30="Unknown",$E30="Unresolved",AND($E30="Resolved",$K30="Unknown"),AND($F30="Yes",$L30="Unknown")),"LAYER_EVIDENCE_MISSING",IF($M30="Yes","NO_LAYER_RELEVANCE_CONTEXT","NO_LAYER_RELEVANCE"))))))))))))</f>
        <v>SUBSTITUTION_EVIDENCE_MISSING</v>
      </c>
      <c r="U30" s="4" t="s">
        <v>108</v>
      </c>
      <c r="V30" s="4" t="str">
        <f>IFERROR(VLOOKUP($T30,'Controlled Vocabulary'!$M$2:$N$18,2,FALSE),"Review the record.")</f>
        <v>Collect substitution evidence.</v>
      </c>
      <c r="W30" s="4" t="str">
        <f>IF(AND($Q30=$S30,$R30=$T30,$U30=$V30),"PASS","FAIL")</f>
        <v>PASS</v>
      </c>
    </row>
    <row r="31" spans="1:23" ht="28.5">
      <c r="A31" s="4" t="s">
        <v>257</v>
      </c>
      <c r="B31" s="4" t="s">
        <v>179</v>
      </c>
      <c r="C31" s="4" t="s">
        <v>60</v>
      </c>
      <c r="D31" s="4" t="s">
        <v>61</v>
      </c>
      <c r="E31" s="4" t="s">
        <v>82</v>
      </c>
      <c r="F31" s="4" t="s">
        <v>64</v>
      </c>
      <c r="G31" s="4" t="s">
        <v>64</v>
      </c>
      <c r="H31" s="4" t="s">
        <v>64</v>
      </c>
      <c r="I31" s="4" t="s">
        <v>74</v>
      </c>
      <c r="J31" s="4" t="s">
        <v>74</v>
      </c>
      <c r="K31" s="4" t="s">
        <v>74</v>
      </c>
      <c r="L31" s="4" t="s">
        <v>64</v>
      </c>
      <c r="M31" s="4" t="s">
        <v>74</v>
      </c>
      <c r="N31" s="4" t="s">
        <v>74</v>
      </c>
      <c r="O31" s="4" t="s">
        <v>62</v>
      </c>
      <c r="P31" s="4" t="s">
        <v>66</v>
      </c>
      <c r="Q31" s="4" t="s">
        <v>112</v>
      </c>
      <c r="R31" s="4" t="s">
        <v>127</v>
      </c>
      <c r="S31" s="4" t="str">
        <f>IF((IF(OR($C31="",$D31="",$E31="",$F31="",$G31="",$H31="",$I31="",$J31="",$K31="",$L31="",$M31="",$N31="",$O31="",$P31=""),"INVALID_REQUIRED_INPUT",IF(OR(COUNTIF('Controlled Vocabulary'!$A$2:$A$4,$C31)=0,COUNTIF('Controlled Vocabulary'!$B$2:$B$3,$D31)=0,COUNTIF('Controlled Vocabulary'!$D$2:$D$4,$E31)=0,COUNTIF('Controlled Vocabulary'!$H$2:$H$3,$F31)=0,COUNTIF('Controlled Vocabulary'!$F$2:$F$4,$G31)=0,COUNTIF('Controlled Vocabulary'!$F$2:$F$4,$H31)=0,COUNTIF('Controlled Vocabulary'!$F$2:$F$4,$I31)=0,COUNTIF('Controlled Vocabulary'!$F$2:$F$4,$J31)=0,COUNTIF('Controlled Vocabulary'!$F$2:$F$4,$K31)=0,COUNTIF('Controlled Vocabulary'!$G$2:$G$5,$L31)=0,COUNTIF('Controlled Vocabulary'!$H$2:$H$3,$M31)=0,COUNTIF('Controlled Vocabulary'!$H$2:$H$3,$N31)=0,COUNTIF('Controlled Vocabulary'!$C$2:$C$4,$O31)=0,COUNTIF('Controlled Vocabulary'!$J$2:$J$3,$P31)=0),"UNSUPPORTED_CONTROLLED_VALUE",IF(AND($P31="Active",$O31="Inactive"),"INVALID_SCOPE_COMBINATION",IF($N31="Yes","INVALID_SCOPE_COMBINATION",IF(AND($E31="Not applicable",$K31&lt;&gt;"No"),"INVALID_SCOPE_COMBINATION",IF(AND($F31="No",$L31&lt;&gt;"Not applicable"),"INVALID_LOCATION_EVIDENCE",IF(AND($F31="Yes",$L31="Not applicable"),"INVALID_LOCATION_EVIDENCE",""))))))))&lt;&gt;"","INVALID INPUT",IF($D31="Unresolved","UNRESOLVED",IF(OR($C31="Discovery intermediary",$C31="Reference entity"),"CONTEXT / REFERENCE ONLY",IF(OR($G31="No",$H31="No"),"EXCLUDED",IF(OR($G31="Unknown",$H31="Unknown"),"UNRESOLVED",IF($I31="No","EXCLUDED",IF($I31="Unknown","UNRESOLVED",IF((IF(AND($J31="Yes",AND($E31="Resolved",$K31="Yes"),AND($F31="Yes",$L31="Yes")),"ENTERPRISE + MARKET + LOCATION",IF(AND($J31="Yes",AND($E31="Resolved",$K31="Yes")),"ENTERPRISE + MARKET",IF(AND($J31="Yes",AND($F31="Yes",$L31="Yes")),"ENTERPRISE + LOCATION",IF(AND(AND($E31="Resolved",$K31="Yes"),AND($F31="Yes",$L31="Yes")),"MARKET + LOCATION",IF($J31="Yes","ENTERPRISE",IF(AND($E31="Resolved",$K31="Yes"),"MARKET",IF(AND($F31="Yes",$L31="Yes"),"LOCATION",""))))))))&lt;&gt;"",(IF(AND($J31="Yes",AND($E31="Resolved",$K31="Yes"),AND($F31="Yes",$L31="Yes")),"ENTERPRISE + MARKET + LOCATION",IF(AND($J31="Yes",AND($E31="Resolved",$K31="Yes")),"ENTERPRISE + MARKET",IF(AND($J31="Yes",AND($F31="Yes",$L31="Yes")),"ENTERPRISE + LOCATION",IF(AND(AND($E31="Resolved",$K31="Yes"),AND($F31="Yes",$L31="Yes")),"MARKET + LOCATION",IF($J31="Yes","ENTERPRISE",IF(AND($E31="Resolved",$K31="Yes"),"MARKET",IF(AND($F31="Yes",$L31="Yes"),"LOCATION","")))))))),IF($E31="Unresolved","UNRESOLVED",IF(OR($J31="Unknown",$E31="Unresolved",AND($E31="Resolved",$K31="Unknown"),AND($F31="Yes",$L31="Unknown")),"UNRESOLVED",IF($M31="Yes","CONTEXT / REFERENCE ONLY","EXCLUDED")))))))))))</f>
        <v>EXCLUDED</v>
      </c>
      <c r="T31" s="4" t="str">
        <f>IF((IF(OR($C31="",$D31="",$E31="",$F31="",$G31="",$H31="",$I31="",$J31="",$K31="",$L31="",$M31="",$N31="",$O31="",$P31=""),"INVALID_REQUIRED_INPUT",IF(OR(COUNTIF('Controlled Vocabulary'!$A$2:$A$4,$C31)=0,COUNTIF('Controlled Vocabulary'!$B$2:$B$3,$D31)=0,COUNTIF('Controlled Vocabulary'!$D$2:$D$4,$E31)=0,COUNTIF('Controlled Vocabulary'!$H$2:$H$3,$F31)=0,COUNTIF('Controlled Vocabulary'!$F$2:$F$4,$G31)=0,COUNTIF('Controlled Vocabulary'!$F$2:$F$4,$H31)=0,COUNTIF('Controlled Vocabulary'!$F$2:$F$4,$I31)=0,COUNTIF('Controlled Vocabulary'!$F$2:$F$4,$J31)=0,COUNTIF('Controlled Vocabulary'!$F$2:$F$4,$K31)=0,COUNTIF('Controlled Vocabulary'!$G$2:$G$5,$L31)=0,COUNTIF('Controlled Vocabulary'!$H$2:$H$3,$M31)=0,COUNTIF('Controlled Vocabulary'!$H$2:$H$3,$N31)=0,COUNTIF('Controlled Vocabulary'!$C$2:$C$4,$O31)=0,COUNTIF('Controlled Vocabulary'!$J$2:$J$3,$P31)=0),"UNSUPPORTED_CONTROLLED_VALUE",IF(AND($P31="Active",$O31="Inactive"),"INVALID_SCOPE_COMBINATION",IF($N31="Yes","INVALID_SCOPE_COMBINATION",IF(AND($E31="Not applicable",$K31&lt;&gt;"No"),"INVALID_SCOPE_COMBINATION",IF(AND($F31="No",$L31&lt;&gt;"Not applicable"),"INVALID_LOCATION_EVIDENCE",IF(AND($F31="Yes",$L31="Not applicable"),"INVALID_LOCATION_EVIDENCE",""))))))))&lt;&gt;"",(IF(OR($C31="",$D31="",$E31="",$F31="",$G31="",$H31="",$I31="",$J31="",$K31="",$L31="",$M31="",$N31="",$O31="",$P31=""),"INVALID_REQUIRED_INPUT",IF(OR(COUNTIF('Controlled Vocabulary'!$A$2:$A$4,$C31)=0,COUNTIF('Controlled Vocabulary'!$B$2:$B$3,$D31)=0,COUNTIF('Controlled Vocabulary'!$D$2:$D$4,$E31)=0,COUNTIF('Controlled Vocabulary'!$H$2:$H$3,$F31)=0,COUNTIF('Controlled Vocabulary'!$F$2:$F$4,$G31)=0,COUNTIF('Controlled Vocabulary'!$F$2:$F$4,$H31)=0,COUNTIF('Controlled Vocabulary'!$F$2:$F$4,$I31)=0,COUNTIF('Controlled Vocabulary'!$F$2:$F$4,$J31)=0,COUNTIF('Controlled Vocabulary'!$F$2:$F$4,$K31)=0,COUNTIF('Controlled Vocabulary'!$G$2:$G$5,$L31)=0,COUNTIF('Controlled Vocabulary'!$H$2:$H$3,$M31)=0,COUNTIF('Controlled Vocabulary'!$H$2:$H$3,$N31)=0,COUNTIF('Controlled Vocabulary'!$C$2:$C$4,$O31)=0,COUNTIF('Controlled Vocabulary'!$J$2:$J$3,$P31)=0),"UNSUPPORTED_CONTROLLED_VALUE",IF(AND($P31="Active",$O31="Inactive"),"INVALID_SCOPE_COMBINATION",IF($N31="Yes","INVALID_SCOPE_COMBINATION",IF(AND($E31="Not applicable",$K31&lt;&gt;"No"),"INVALID_SCOPE_COMBINATION",IF(AND($F31="No",$L31&lt;&gt;"Not applicable"),"INVALID_LOCATION_EVIDENCE",IF(AND($F31="Yes",$L31="Not applicable"),"INVALID_LOCATION_EVIDENCE","")))))))),IF($D31="Unresolved","IDENTITY_BOUNDARY_UNRESOLVED",IF(OR($C31="Discovery intermediary",$C31="Reference entity"),"NON_COMMERCIAL_CONTEXT",IF(OR($G31="No",$H31="No"),"NO_COMMERCIAL_SUBSTITUTION",IF(OR($G31="Unknown",$H31="Unknown"),"SUBSTITUTION_EVIDENCE_MISSING",IF($I31="No","SERVICEABILITY_MISMATCH",IF($I31="Unknown","SERVICEABILITY_EVIDENCE_MISSING",IF(AND((IF(AND($J31="Yes",AND($E31="Resolved",$K31="Yes"),AND($F31="Yes",$L31="Yes")),"ENTERPRISE + MARKET + LOCATION",IF(AND($J31="Yes",AND($E31="Resolved",$K31="Yes")),"ENTERPRISE + MARKET",IF(AND($J31="Yes",AND($F31="Yes",$L31="Yes")),"ENTERPRISE + LOCATION",IF(AND(AND($E31="Resolved",$K31="Yes"),AND($F31="Yes",$L31="Yes")),"MARKET + LOCATION",IF($J31="Yes","ENTERPRISE",IF(AND($E31="Resolved",$K31="Yes"),"MARKET",IF(AND($F31="Yes",$L31="Yes"),"LOCATION",""))))))))&lt;&gt;"",OR($J31="Unknown",$E31="Unresolved",AND($E31="Resolved",$K31="Unknown"),AND($F31="Yes",$L31="Unknown"))),"CONFIRMED_LAYER_WITH_OPEN_EVIDENCE",IF((IF(AND($J31="Yes",AND($E31="Resolved",$K31="Yes"),AND($F31="Yes",$L31="Yes")),"ENTERPRISE + MARKET + LOCATION",IF(AND($J31="Yes",AND($E31="Resolved",$K31="Yes")),"ENTERPRISE + MARKET",IF(AND($J31="Yes",AND($F31="Yes",$L31="Yes")),"ENTERPRISE + LOCATION",IF(AND(AND($E31="Resolved",$K31="Yes"),AND($F31="Yes",$L31="Yes")),"MARKET + LOCATION",IF($J31="Yes","ENTERPRISE",IF(AND($E31="Resolved",$K31="Yes"),"MARKET",IF(AND($F31="Yes",$L31="Yes"),"LOCATION",""))))))))&lt;&gt;"","CONFIRMED_LAYER_ASSIGNMENT",IF($E31="Unresolved","MARKET_BOUNDARY_UNRESOLVED",IF(OR($J31="Unknown",$E31="Unresolved",AND($E31="Resolved",$K31="Unknown"),AND($F31="Yes",$L31="Unknown")),"LAYER_EVIDENCE_MISSING",IF($M31="Yes","NO_LAYER_RELEVANCE_CONTEXT","NO_LAYER_RELEVANCE"))))))))))))</f>
        <v>SERVICEABILITY_MISMATCH</v>
      </c>
      <c r="U31" s="4" t="s">
        <v>128</v>
      </c>
      <c r="V31" s="4" t="str">
        <f>IFERROR(VLOOKUP($T31,'Controlled Vocabulary'!$M$2:$N$18,2,FALSE),"Review the record.")</f>
        <v>Exclude the commercial layer; retain context only if useful.</v>
      </c>
      <c r="W31" s="4" t="str">
        <f>IF(AND($Q31=$S31,$R31=$T31,$U31=$V31),"PASS","FAIL")</f>
        <v>PASS</v>
      </c>
    </row>
    <row r="32" spans="1:23" ht="28.5">
      <c r="A32" s="4" t="s">
        <v>258</v>
      </c>
      <c r="B32" s="4" t="s">
        <v>259</v>
      </c>
      <c r="C32" s="4" t="s">
        <v>60</v>
      </c>
      <c r="D32" s="4" t="s">
        <v>61</v>
      </c>
      <c r="E32" s="4" t="s">
        <v>82</v>
      </c>
      <c r="F32" s="4" t="s">
        <v>64</v>
      </c>
      <c r="G32" s="4" t="s">
        <v>64</v>
      </c>
      <c r="H32" s="4" t="s">
        <v>64</v>
      </c>
      <c r="I32" s="4" t="s">
        <v>64</v>
      </c>
      <c r="J32" s="4" t="s">
        <v>74</v>
      </c>
      <c r="K32" s="4" t="s">
        <v>74</v>
      </c>
      <c r="L32" s="4" t="s">
        <v>64</v>
      </c>
      <c r="M32" s="4" t="s">
        <v>74</v>
      </c>
      <c r="N32" s="4" t="s">
        <v>74</v>
      </c>
      <c r="O32" s="4" t="s">
        <v>62</v>
      </c>
      <c r="P32" s="4" t="s">
        <v>66</v>
      </c>
      <c r="Q32" s="4" t="s">
        <v>86</v>
      </c>
      <c r="R32" s="4" t="s">
        <v>113</v>
      </c>
      <c r="S32" s="4" t="str">
        <f>IF((IF(OR($C32="",$D32="",$E32="",$F32="",$G32="",$H32="",$I32="",$J32="",$K32="",$L32="",$M32="",$N32="",$O32="",$P32=""),"INVALID_REQUIRED_INPUT",IF(OR(COUNTIF('Controlled Vocabulary'!$A$2:$A$4,$C32)=0,COUNTIF('Controlled Vocabulary'!$B$2:$B$3,$D32)=0,COUNTIF('Controlled Vocabulary'!$D$2:$D$4,$E32)=0,COUNTIF('Controlled Vocabulary'!$H$2:$H$3,$F32)=0,COUNTIF('Controlled Vocabulary'!$F$2:$F$4,$G32)=0,COUNTIF('Controlled Vocabulary'!$F$2:$F$4,$H32)=0,COUNTIF('Controlled Vocabulary'!$F$2:$F$4,$I32)=0,COUNTIF('Controlled Vocabulary'!$F$2:$F$4,$J32)=0,COUNTIF('Controlled Vocabulary'!$F$2:$F$4,$K32)=0,COUNTIF('Controlled Vocabulary'!$G$2:$G$5,$L32)=0,COUNTIF('Controlled Vocabulary'!$H$2:$H$3,$M32)=0,COUNTIF('Controlled Vocabulary'!$H$2:$H$3,$N32)=0,COUNTIF('Controlled Vocabulary'!$C$2:$C$4,$O32)=0,COUNTIF('Controlled Vocabulary'!$J$2:$J$3,$P32)=0),"UNSUPPORTED_CONTROLLED_VALUE",IF(AND($P32="Active",$O32="Inactive"),"INVALID_SCOPE_COMBINATION",IF($N32="Yes","INVALID_SCOPE_COMBINATION",IF(AND($E32="Not applicable",$K32&lt;&gt;"No"),"INVALID_SCOPE_COMBINATION",IF(AND($F32="No",$L32&lt;&gt;"Not applicable"),"INVALID_LOCATION_EVIDENCE",IF(AND($F32="Yes",$L32="Not applicable"),"INVALID_LOCATION_EVIDENCE",""))))))))&lt;&gt;"","INVALID INPUT",IF($D32="Unresolved","UNRESOLVED",IF(OR($C32="Discovery intermediary",$C32="Reference entity"),"CONTEXT / REFERENCE ONLY",IF(OR($G32="No",$H32="No"),"EXCLUDED",IF(OR($G32="Unknown",$H32="Unknown"),"UNRESOLVED",IF($I32="No","EXCLUDED",IF($I32="Unknown","UNRESOLVED",IF((IF(AND($J32="Yes",AND($E32="Resolved",$K32="Yes"),AND($F32="Yes",$L32="Yes")),"ENTERPRISE + MARKET + LOCATION",IF(AND($J32="Yes",AND($E32="Resolved",$K32="Yes")),"ENTERPRISE + MARKET",IF(AND($J32="Yes",AND($F32="Yes",$L32="Yes")),"ENTERPRISE + LOCATION",IF(AND(AND($E32="Resolved",$K32="Yes"),AND($F32="Yes",$L32="Yes")),"MARKET + LOCATION",IF($J32="Yes","ENTERPRISE",IF(AND($E32="Resolved",$K32="Yes"),"MARKET",IF(AND($F32="Yes",$L32="Yes"),"LOCATION",""))))))))&lt;&gt;"",(IF(AND($J32="Yes",AND($E32="Resolved",$K32="Yes"),AND($F32="Yes",$L32="Yes")),"ENTERPRISE + MARKET + LOCATION",IF(AND($J32="Yes",AND($E32="Resolved",$K32="Yes")),"ENTERPRISE + MARKET",IF(AND($J32="Yes",AND($F32="Yes",$L32="Yes")),"ENTERPRISE + LOCATION",IF(AND(AND($E32="Resolved",$K32="Yes"),AND($F32="Yes",$L32="Yes")),"MARKET + LOCATION",IF($J32="Yes","ENTERPRISE",IF(AND($E32="Resolved",$K32="Yes"),"MARKET",IF(AND($F32="Yes",$L32="Yes"),"LOCATION","")))))))),IF($E32="Unresolved","UNRESOLVED",IF(OR($J32="Unknown",$E32="Unresolved",AND($E32="Resolved",$K32="Unknown"),AND($F32="Yes",$L32="Unknown")),"UNRESOLVED",IF($M32="Yes","CONTEXT / REFERENCE ONLY","EXCLUDED")))))))))))</f>
        <v>LOCATION</v>
      </c>
      <c r="T32" s="4" t="str">
        <f>IF((IF(OR($C32="",$D32="",$E32="",$F32="",$G32="",$H32="",$I32="",$J32="",$K32="",$L32="",$M32="",$N32="",$O32="",$P32=""),"INVALID_REQUIRED_INPUT",IF(OR(COUNTIF('Controlled Vocabulary'!$A$2:$A$4,$C32)=0,COUNTIF('Controlled Vocabulary'!$B$2:$B$3,$D32)=0,COUNTIF('Controlled Vocabulary'!$D$2:$D$4,$E32)=0,COUNTIF('Controlled Vocabulary'!$H$2:$H$3,$F32)=0,COUNTIF('Controlled Vocabulary'!$F$2:$F$4,$G32)=0,COUNTIF('Controlled Vocabulary'!$F$2:$F$4,$H32)=0,COUNTIF('Controlled Vocabulary'!$F$2:$F$4,$I32)=0,COUNTIF('Controlled Vocabulary'!$F$2:$F$4,$J32)=0,COUNTIF('Controlled Vocabulary'!$F$2:$F$4,$K32)=0,COUNTIF('Controlled Vocabulary'!$G$2:$G$5,$L32)=0,COUNTIF('Controlled Vocabulary'!$H$2:$H$3,$M32)=0,COUNTIF('Controlled Vocabulary'!$H$2:$H$3,$N32)=0,COUNTIF('Controlled Vocabulary'!$C$2:$C$4,$O32)=0,COUNTIF('Controlled Vocabulary'!$J$2:$J$3,$P32)=0),"UNSUPPORTED_CONTROLLED_VALUE",IF(AND($P32="Active",$O32="Inactive"),"INVALID_SCOPE_COMBINATION",IF($N32="Yes","INVALID_SCOPE_COMBINATION",IF(AND($E32="Not applicable",$K32&lt;&gt;"No"),"INVALID_SCOPE_COMBINATION",IF(AND($F32="No",$L32&lt;&gt;"Not applicable"),"INVALID_LOCATION_EVIDENCE",IF(AND($F32="Yes",$L32="Not applicable"),"INVALID_LOCATION_EVIDENCE",""))))))))&lt;&gt;"",(IF(OR($C32="",$D32="",$E32="",$F32="",$G32="",$H32="",$I32="",$J32="",$K32="",$L32="",$M32="",$N32="",$O32="",$P32=""),"INVALID_REQUIRED_INPUT",IF(OR(COUNTIF('Controlled Vocabulary'!$A$2:$A$4,$C32)=0,COUNTIF('Controlled Vocabulary'!$B$2:$B$3,$D32)=0,COUNTIF('Controlled Vocabulary'!$D$2:$D$4,$E32)=0,COUNTIF('Controlled Vocabulary'!$H$2:$H$3,$F32)=0,COUNTIF('Controlled Vocabulary'!$F$2:$F$4,$G32)=0,COUNTIF('Controlled Vocabulary'!$F$2:$F$4,$H32)=0,COUNTIF('Controlled Vocabulary'!$F$2:$F$4,$I32)=0,COUNTIF('Controlled Vocabulary'!$F$2:$F$4,$J32)=0,COUNTIF('Controlled Vocabulary'!$F$2:$F$4,$K32)=0,COUNTIF('Controlled Vocabulary'!$G$2:$G$5,$L32)=0,COUNTIF('Controlled Vocabulary'!$H$2:$H$3,$M32)=0,COUNTIF('Controlled Vocabulary'!$H$2:$H$3,$N32)=0,COUNTIF('Controlled Vocabulary'!$C$2:$C$4,$O32)=0,COUNTIF('Controlled Vocabulary'!$J$2:$J$3,$P32)=0),"UNSUPPORTED_CONTROLLED_VALUE",IF(AND($P32="Active",$O32="Inactive"),"INVALID_SCOPE_COMBINATION",IF($N32="Yes","INVALID_SCOPE_COMBINATION",IF(AND($E32="Not applicable",$K32&lt;&gt;"No"),"INVALID_SCOPE_COMBINATION",IF(AND($F32="No",$L32&lt;&gt;"Not applicable"),"INVALID_LOCATION_EVIDENCE",IF(AND($F32="Yes",$L32="Not applicable"),"INVALID_LOCATION_EVIDENCE","")))))))),IF($D32="Unresolved","IDENTITY_BOUNDARY_UNRESOLVED",IF(OR($C32="Discovery intermediary",$C32="Reference entity"),"NON_COMMERCIAL_CONTEXT",IF(OR($G32="No",$H32="No"),"NO_COMMERCIAL_SUBSTITUTION",IF(OR($G32="Unknown",$H32="Unknown"),"SUBSTITUTION_EVIDENCE_MISSING",IF($I32="No","SERVICEABILITY_MISMATCH",IF($I32="Unknown","SERVICEABILITY_EVIDENCE_MISSING",IF(AND((IF(AND($J32="Yes",AND($E32="Resolved",$K32="Yes"),AND($F32="Yes",$L32="Yes")),"ENTERPRISE + MARKET + LOCATION",IF(AND($J32="Yes",AND($E32="Resolved",$K32="Yes")),"ENTERPRISE + MARKET",IF(AND($J32="Yes",AND($F32="Yes",$L32="Yes")),"ENTERPRISE + LOCATION",IF(AND(AND($E32="Resolved",$K32="Yes"),AND($F32="Yes",$L32="Yes")),"MARKET + LOCATION",IF($J32="Yes","ENTERPRISE",IF(AND($E32="Resolved",$K32="Yes"),"MARKET",IF(AND($F32="Yes",$L32="Yes"),"LOCATION",""))))))))&lt;&gt;"",OR($J32="Unknown",$E32="Unresolved",AND($E32="Resolved",$K32="Unknown"),AND($F32="Yes",$L32="Unknown"))),"CONFIRMED_LAYER_WITH_OPEN_EVIDENCE",IF((IF(AND($J32="Yes",AND($E32="Resolved",$K32="Yes"),AND($F32="Yes",$L32="Yes")),"ENTERPRISE + MARKET + LOCATION",IF(AND($J32="Yes",AND($E32="Resolved",$K32="Yes")),"ENTERPRISE + MARKET",IF(AND($J32="Yes",AND($F32="Yes",$L32="Yes")),"ENTERPRISE + LOCATION",IF(AND(AND($E32="Resolved",$K32="Yes"),AND($F32="Yes",$L32="Yes")),"MARKET + LOCATION",IF($J32="Yes","ENTERPRISE",IF(AND($E32="Resolved",$K32="Yes"),"MARKET",IF(AND($F32="Yes",$L32="Yes"),"LOCATION",""))))))))&lt;&gt;"","CONFIRMED_LAYER_ASSIGNMENT",IF($E32="Unresolved","MARKET_BOUNDARY_UNRESOLVED",IF(OR($J32="Unknown",$E32="Unresolved",AND($E32="Resolved",$K32="Unknown"),AND($F32="Yes",$L32="Unknown")),"LAYER_EVIDENCE_MISSING",IF($M32="Yes","NO_LAYER_RELEVANCE_CONTEXT","NO_LAYER_RELEVANCE"))))))))))))</f>
        <v>CONFIRMED_LAYER_ASSIGNMENT</v>
      </c>
      <c r="U32" s="4" t="s">
        <v>114</v>
      </c>
      <c r="V32" s="4" t="str">
        <f>IFERROR(VLOOKUP($T32,'Controlled Vocabulary'!$M$2:$N$18,2,FALSE),"Review the record.")</f>
        <v>Keep the assignment and preserve evidence/review metadata.</v>
      </c>
      <c r="W32" s="4" t="str">
        <f>IF(AND($Q32=$S32,$R32=$T32,$U32=$V32),"PASS","FAIL")</f>
        <v>PASS</v>
      </c>
    </row>
    <row r="33" spans="1:23" ht="28.5">
      <c r="A33" s="4" t="s">
        <v>260</v>
      </c>
      <c r="B33" s="4" t="s">
        <v>261</v>
      </c>
      <c r="C33" s="4" t="s">
        <v>60</v>
      </c>
      <c r="D33" s="4" t="s">
        <v>61</v>
      </c>
      <c r="E33" s="4" t="s">
        <v>61</v>
      </c>
      <c r="F33" s="4" t="s">
        <v>74</v>
      </c>
      <c r="G33" s="4" t="s">
        <v>64</v>
      </c>
      <c r="H33" s="4" t="s">
        <v>64</v>
      </c>
      <c r="I33" s="4" t="s">
        <v>84</v>
      </c>
      <c r="J33" s="4" t="s">
        <v>74</v>
      </c>
      <c r="K33" s="4" t="s">
        <v>64</v>
      </c>
      <c r="L33" s="4" t="s">
        <v>82</v>
      </c>
      <c r="M33" s="4" t="s">
        <v>74</v>
      </c>
      <c r="N33" s="4" t="s">
        <v>74</v>
      </c>
      <c r="O33" s="4" t="s">
        <v>62</v>
      </c>
      <c r="P33" s="4" t="s">
        <v>66</v>
      </c>
      <c r="Q33" s="4" t="s">
        <v>115</v>
      </c>
      <c r="R33" s="4" t="s">
        <v>129</v>
      </c>
      <c r="S33" s="4" t="str">
        <f>IF((IF(OR($C33="",$D33="",$E33="",$F33="",$G33="",$H33="",$I33="",$J33="",$K33="",$L33="",$M33="",$N33="",$O33="",$P33=""),"INVALID_REQUIRED_INPUT",IF(OR(COUNTIF('Controlled Vocabulary'!$A$2:$A$4,$C33)=0,COUNTIF('Controlled Vocabulary'!$B$2:$B$3,$D33)=0,COUNTIF('Controlled Vocabulary'!$D$2:$D$4,$E33)=0,COUNTIF('Controlled Vocabulary'!$H$2:$H$3,$F33)=0,COUNTIF('Controlled Vocabulary'!$F$2:$F$4,$G33)=0,COUNTIF('Controlled Vocabulary'!$F$2:$F$4,$H33)=0,COUNTIF('Controlled Vocabulary'!$F$2:$F$4,$I33)=0,COUNTIF('Controlled Vocabulary'!$F$2:$F$4,$J33)=0,COUNTIF('Controlled Vocabulary'!$F$2:$F$4,$K33)=0,COUNTIF('Controlled Vocabulary'!$G$2:$G$5,$L33)=0,COUNTIF('Controlled Vocabulary'!$H$2:$H$3,$M33)=0,COUNTIF('Controlled Vocabulary'!$H$2:$H$3,$N33)=0,COUNTIF('Controlled Vocabulary'!$C$2:$C$4,$O33)=0,COUNTIF('Controlled Vocabulary'!$J$2:$J$3,$P33)=0),"UNSUPPORTED_CONTROLLED_VALUE",IF(AND($P33="Active",$O33="Inactive"),"INVALID_SCOPE_COMBINATION",IF($N33="Yes","INVALID_SCOPE_COMBINATION",IF(AND($E33="Not applicable",$K33&lt;&gt;"No"),"INVALID_SCOPE_COMBINATION",IF(AND($F33="No",$L33&lt;&gt;"Not applicable"),"INVALID_LOCATION_EVIDENCE",IF(AND($F33="Yes",$L33="Not applicable"),"INVALID_LOCATION_EVIDENCE",""))))))))&lt;&gt;"","INVALID INPUT",IF($D33="Unresolved","UNRESOLVED",IF(OR($C33="Discovery intermediary",$C33="Reference entity"),"CONTEXT / REFERENCE ONLY",IF(OR($G33="No",$H33="No"),"EXCLUDED",IF(OR($G33="Unknown",$H33="Unknown"),"UNRESOLVED",IF($I33="No","EXCLUDED",IF($I33="Unknown","UNRESOLVED",IF((IF(AND($J33="Yes",AND($E33="Resolved",$K33="Yes"),AND($F33="Yes",$L33="Yes")),"ENTERPRISE + MARKET + LOCATION",IF(AND($J33="Yes",AND($E33="Resolved",$K33="Yes")),"ENTERPRISE + MARKET",IF(AND($J33="Yes",AND($F33="Yes",$L33="Yes")),"ENTERPRISE + LOCATION",IF(AND(AND($E33="Resolved",$K33="Yes"),AND($F33="Yes",$L33="Yes")),"MARKET + LOCATION",IF($J33="Yes","ENTERPRISE",IF(AND($E33="Resolved",$K33="Yes"),"MARKET",IF(AND($F33="Yes",$L33="Yes"),"LOCATION",""))))))))&lt;&gt;"",(IF(AND($J33="Yes",AND($E33="Resolved",$K33="Yes"),AND($F33="Yes",$L33="Yes")),"ENTERPRISE + MARKET + LOCATION",IF(AND($J33="Yes",AND($E33="Resolved",$K33="Yes")),"ENTERPRISE + MARKET",IF(AND($J33="Yes",AND($F33="Yes",$L33="Yes")),"ENTERPRISE + LOCATION",IF(AND(AND($E33="Resolved",$K33="Yes"),AND($F33="Yes",$L33="Yes")),"MARKET + LOCATION",IF($J33="Yes","ENTERPRISE",IF(AND($E33="Resolved",$K33="Yes"),"MARKET",IF(AND($F33="Yes",$L33="Yes"),"LOCATION","")))))))),IF($E33="Unresolved","UNRESOLVED",IF(OR($J33="Unknown",$E33="Unresolved",AND($E33="Resolved",$K33="Unknown"),AND($F33="Yes",$L33="Unknown")),"UNRESOLVED",IF($M33="Yes","CONTEXT / REFERENCE ONLY","EXCLUDED")))))))))))</f>
        <v>UNRESOLVED</v>
      </c>
      <c r="T33" s="4" t="str">
        <f>IF((IF(OR($C33="",$D33="",$E33="",$F33="",$G33="",$H33="",$I33="",$J33="",$K33="",$L33="",$M33="",$N33="",$O33="",$P33=""),"INVALID_REQUIRED_INPUT",IF(OR(COUNTIF('Controlled Vocabulary'!$A$2:$A$4,$C33)=0,COUNTIF('Controlled Vocabulary'!$B$2:$B$3,$D33)=0,COUNTIF('Controlled Vocabulary'!$D$2:$D$4,$E33)=0,COUNTIF('Controlled Vocabulary'!$H$2:$H$3,$F33)=0,COUNTIF('Controlled Vocabulary'!$F$2:$F$4,$G33)=0,COUNTIF('Controlled Vocabulary'!$F$2:$F$4,$H33)=0,COUNTIF('Controlled Vocabulary'!$F$2:$F$4,$I33)=0,COUNTIF('Controlled Vocabulary'!$F$2:$F$4,$J33)=0,COUNTIF('Controlled Vocabulary'!$F$2:$F$4,$K33)=0,COUNTIF('Controlled Vocabulary'!$G$2:$G$5,$L33)=0,COUNTIF('Controlled Vocabulary'!$H$2:$H$3,$M33)=0,COUNTIF('Controlled Vocabulary'!$H$2:$H$3,$N33)=0,COUNTIF('Controlled Vocabulary'!$C$2:$C$4,$O33)=0,COUNTIF('Controlled Vocabulary'!$J$2:$J$3,$P33)=0),"UNSUPPORTED_CONTROLLED_VALUE",IF(AND($P33="Active",$O33="Inactive"),"INVALID_SCOPE_COMBINATION",IF($N33="Yes","INVALID_SCOPE_COMBINATION",IF(AND($E33="Not applicable",$K33&lt;&gt;"No"),"INVALID_SCOPE_COMBINATION",IF(AND($F33="No",$L33&lt;&gt;"Not applicable"),"INVALID_LOCATION_EVIDENCE",IF(AND($F33="Yes",$L33="Not applicable"),"INVALID_LOCATION_EVIDENCE",""))))))))&lt;&gt;"",(IF(OR($C33="",$D33="",$E33="",$F33="",$G33="",$H33="",$I33="",$J33="",$K33="",$L33="",$M33="",$N33="",$O33="",$P33=""),"INVALID_REQUIRED_INPUT",IF(OR(COUNTIF('Controlled Vocabulary'!$A$2:$A$4,$C33)=0,COUNTIF('Controlled Vocabulary'!$B$2:$B$3,$D33)=0,COUNTIF('Controlled Vocabulary'!$D$2:$D$4,$E33)=0,COUNTIF('Controlled Vocabulary'!$H$2:$H$3,$F33)=0,COUNTIF('Controlled Vocabulary'!$F$2:$F$4,$G33)=0,COUNTIF('Controlled Vocabulary'!$F$2:$F$4,$H33)=0,COUNTIF('Controlled Vocabulary'!$F$2:$F$4,$I33)=0,COUNTIF('Controlled Vocabulary'!$F$2:$F$4,$J33)=0,COUNTIF('Controlled Vocabulary'!$F$2:$F$4,$K33)=0,COUNTIF('Controlled Vocabulary'!$G$2:$G$5,$L33)=0,COUNTIF('Controlled Vocabulary'!$H$2:$H$3,$M33)=0,COUNTIF('Controlled Vocabulary'!$H$2:$H$3,$N33)=0,COUNTIF('Controlled Vocabulary'!$C$2:$C$4,$O33)=0,COUNTIF('Controlled Vocabulary'!$J$2:$J$3,$P33)=0),"UNSUPPORTED_CONTROLLED_VALUE",IF(AND($P33="Active",$O33="Inactive"),"INVALID_SCOPE_COMBINATION",IF($N33="Yes","INVALID_SCOPE_COMBINATION",IF(AND($E33="Not applicable",$K33&lt;&gt;"No"),"INVALID_SCOPE_COMBINATION",IF(AND($F33="No",$L33&lt;&gt;"Not applicable"),"INVALID_LOCATION_EVIDENCE",IF(AND($F33="Yes",$L33="Not applicable"),"INVALID_LOCATION_EVIDENCE","")))))))),IF($D33="Unresolved","IDENTITY_BOUNDARY_UNRESOLVED",IF(OR($C33="Discovery intermediary",$C33="Reference entity"),"NON_COMMERCIAL_CONTEXT",IF(OR($G33="No",$H33="No"),"NO_COMMERCIAL_SUBSTITUTION",IF(OR($G33="Unknown",$H33="Unknown"),"SUBSTITUTION_EVIDENCE_MISSING",IF($I33="No","SERVICEABILITY_MISMATCH",IF($I33="Unknown","SERVICEABILITY_EVIDENCE_MISSING",IF(AND((IF(AND($J33="Yes",AND($E33="Resolved",$K33="Yes"),AND($F33="Yes",$L33="Yes")),"ENTERPRISE + MARKET + LOCATION",IF(AND($J33="Yes",AND($E33="Resolved",$K33="Yes")),"ENTERPRISE + MARKET",IF(AND($J33="Yes",AND($F33="Yes",$L33="Yes")),"ENTERPRISE + LOCATION",IF(AND(AND($E33="Resolved",$K33="Yes"),AND($F33="Yes",$L33="Yes")),"MARKET + LOCATION",IF($J33="Yes","ENTERPRISE",IF(AND($E33="Resolved",$K33="Yes"),"MARKET",IF(AND($F33="Yes",$L33="Yes"),"LOCATION",""))))))))&lt;&gt;"",OR($J33="Unknown",$E33="Unresolved",AND($E33="Resolved",$K33="Unknown"),AND($F33="Yes",$L33="Unknown"))),"CONFIRMED_LAYER_WITH_OPEN_EVIDENCE",IF((IF(AND($J33="Yes",AND($E33="Resolved",$K33="Yes"),AND($F33="Yes",$L33="Yes")),"ENTERPRISE + MARKET + LOCATION",IF(AND($J33="Yes",AND($E33="Resolved",$K33="Yes")),"ENTERPRISE + MARKET",IF(AND($J33="Yes",AND($F33="Yes",$L33="Yes")),"ENTERPRISE + LOCATION",IF(AND(AND($E33="Resolved",$K33="Yes"),AND($F33="Yes",$L33="Yes")),"MARKET + LOCATION",IF($J33="Yes","ENTERPRISE",IF(AND($E33="Resolved",$K33="Yes"),"MARKET",IF(AND($F33="Yes",$L33="Yes"),"LOCATION",""))))))))&lt;&gt;"","CONFIRMED_LAYER_ASSIGNMENT",IF($E33="Unresolved","MARKET_BOUNDARY_UNRESOLVED",IF(OR($J33="Unknown",$E33="Unresolved",AND($E33="Resolved",$K33="Unknown"),AND($F33="Yes",$L33="Unknown")),"LAYER_EVIDENCE_MISSING",IF($M33="Yes","NO_LAYER_RELEVANCE_CONTEXT","NO_LAYER_RELEVANCE"))))))))))))</f>
        <v>SERVICEABILITY_EVIDENCE_MISSING</v>
      </c>
      <c r="U33" s="4" t="s">
        <v>130</v>
      </c>
      <c r="V33" s="4" t="str">
        <f>IFERROR(VLOOKUP($T33,'Controlled Vocabulary'!$M$2:$N$18,2,FALSE),"Review the record.")</f>
        <v>Verify scoped availability/serviceability.</v>
      </c>
      <c r="W33" s="4" t="str">
        <f>IF(AND($Q33=$S33,$R33=$T33,$U33=$V33),"PASS","FAIL")</f>
        <v>PASS</v>
      </c>
    </row>
    <row r="34" spans="1:23" ht="28.5">
      <c r="A34" s="4" t="s">
        <v>262</v>
      </c>
      <c r="B34" s="4" t="s">
        <v>263</v>
      </c>
      <c r="C34" s="4" t="s">
        <v>60</v>
      </c>
      <c r="D34" s="4" t="s">
        <v>61</v>
      </c>
      <c r="E34" s="4" t="s">
        <v>71</v>
      </c>
      <c r="F34" s="4" t="s">
        <v>74</v>
      </c>
      <c r="G34" s="4" t="s">
        <v>64</v>
      </c>
      <c r="H34" s="4" t="s">
        <v>64</v>
      </c>
      <c r="I34" s="4" t="s">
        <v>64</v>
      </c>
      <c r="J34" s="4" t="s">
        <v>74</v>
      </c>
      <c r="K34" s="4" t="s">
        <v>64</v>
      </c>
      <c r="L34" s="4" t="s">
        <v>82</v>
      </c>
      <c r="M34" s="4" t="s">
        <v>74</v>
      </c>
      <c r="N34" s="4" t="s">
        <v>74</v>
      </c>
      <c r="O34" s="4" t="s">
        <v>62</v>
      </c>
      <c r="P34" s="4" t="s">
        <v>66</v>
      </c>
      <c r="Q34" s="4" t="s">
        <v>115</v>
      </c>
      <c r="R34" s="4" t="s">
        <v>131</v>
      </c>
      <c r="S34" s="4" t="str">
        <f>IF((IF(OR($C34="",$D34="",$E34="",$F34="",$G34="",$H34="",$I34="",$J34="",$K34="",$L34="",$M34="",$N34="",$O34="",$P34=""),"INVALID_REQUIRED_INPUT",IF(OR(COUNTIF('Controlled Vocabulary'!$A$2:$A$4,$C34)=0,COUNTIF('Controlled Vocabulary'!$B$2:$B$3,$D34)=0,COUNTIF('Controlled Vocabulary'!$D$2:$D$4,$E34)=0,COUNTIF('Controlled Vocabulary'!$H$2:$H$3,$F34)=0,COUNTIF('Controlled Vocabulary'!$F$2:$F$4,$G34)=0,COUNTIF('Controlled Vocabulary'!$F$2:$F$4,$H34)=0,COUNTIF('Controlled Vocabulary'!$F$2:$F$4,$I34)=0,COUNTIF('Controlled Vocabulary'!$F$2:$F$4,$J34)=0,COUNTIF('Controlled Vocabulary'!$F$2:$F$4,$K34)=0,COUNTIF('Controlled Vocabulary'!$G$2:$G$5,$L34)=0,COUNTIF('Controlled Vocabulary'!$H$2:$H$3,$M34)=0,COUNTIF('Controlled Vocabulary'!$H$2:$H$3,$N34)=0,COUNTIF('Controlled Vocabulary'!$C$2:$C$4,$O34)=0,COUNTIF('Controlled Vocabulary'!$J$2:$J$3,$P34)=0),"UNSUPPORTED_CONTROLLED_VALUE",IF(AND($P34="Active",$O34="Inactive"),"INVALID_SCOPE_COMBINATION",IF($N34="Yes","INVALID_SCOPE_COMBINATION",IF(AND($E34="Not applicable",$K34&lt;&gt;"No"),"INVALID_SCOPE_COMBINATION",IF(AND($F34="No",$L34&lt;&gt;"Not applicable"),"INVALID_LOCATION_EVIDENCE",IF(AND($F34="Yes",$L34="Not applicable"),"INVALID_LOCATION_EVIDENCE",""))))))))&lt;&gt;"","INVALID INPUT",IF($D34="Unresolved","UNRESOLVED",IF(OR($C34="Discovery intermediary",$C34="Reference entity"),"CONTEXT / REFERENCE ONLY",IF(OR($G34="No",$H34="No"),"EXCLUDED",IF(OR($G34="Unknown",$H34="Unknown"),"UNRESOLVED",IF($I34="No","EXCLUDED",IF($I34="Unknown","UNRESOLVED",IF((IF(AND($J34="Yes",AND($E34="Resolved",$K34="Yes"),AND($F34="Yes",$L34="Yes")),"ENTERPRISE + MARKET + LOCATION",IF(AND($J34="Yes",AND($E34="Resolved",$K34="Yes")),"ENTERPRISE + MARKET",IF(AND($J34="Yes",AND($F34="Yes",$L34="Yes")),"ENTERPRISE + LOCATION",IF(AND(AND($E34="Resolved",$K34="Yes"),AND($F34="Yes",$L34="Yes")),"MARKET + LOCATION",IF($J34="Yes","ENTERPRISE",IF(AND($E34="Resolved",$K34="Yes"),"MARKET",IF(AND($F34="Yes",$L34="Yes"),"LOCATION",""))))))))&lt;&gt;"",(IF(AND($J34="Yes",AND($E34="Resolved",$K34="Yes"),AND($F34="Yes",$L34="Yes")),"ENTERPRISE + MARKET + LOCATION",IF(AND($J34="Yes",AND($E34="Resolved",$K34="Yes")),"ENTERPRISE + MARKET",IF(AND($J34="Yes",AND($F34="Yes",$L34="Yes")),"ENTERPRISE + LOCATION",IF(AND(AND($E34="Resolved",$K34="Yes"),AND($F34="Yes",$L34="Yes")),"MARKET + LOCATION",IF($J34="Yes","ENTERPRISE",IF(AND($E34="Resolved",$K34="Yes"),"MARKET",IF(AND($F34="Yes",$L34="Yes"),"LOCATION","")))))))),IF($E34="Unresolved","UNRESOLVED",IF(OR($J34="Unknown",$E34="Unresolved",AND($E34="Resolved",$K34="Unknown"),AND($F34="Yes",$L34="Unknown")),"UNRESOLVED",IF($M34="Yes","CONTEXT / REFERENCE ONLY","EXCLUDED")))))))))))</f>
        <v>UNRESOLVED</v>
      </c>
      <c r="T34" s="4" t="str">
        <f>IF((IF(OR($C34="",$D34="",$E34="",$F34="",$G34="",$H34="",$I34="",$J34="",$K34="",$L34="",$M34="",$N34="",$O34="",$P34=""),"INVALID_REQUIRED_INPUT",IF(OR(COUNTIF('Controlled Vocabulary'!$A$2:$A$4,$C34)=0,COUNTIF('Controlled Vocabulary'!$B$2:$B$3,$D34)=0,COUNTIF('Controlled Vocabulary'!$D$2:$D$4,$E34)=0,COUNTIF('Controlled Vocabulary'!$H$2:$H$3,$F34)=0,COUNTIF('Controlled Vocabulary'!$F$2:$F$4,$G34)=0,COUNTIF('Controlled Vocabulary'!$F$2:$F$4,$H34)=0,COUNTIF('Controlled Vocabulary'!$F$2:$F$4,$I34)=0,COUNTIF('Controlled Vocabulary'!$F$2:$F$4,$J34)=0,COUNTIF('Controlled Vocabulary'!$F$2:$F$4,$K34)=0,COUNTIF('Controlled Vocabulary'!$G$2:$G$5,$L34)=0,COUNTIF('Controlled Vocabulary'!$H$2:$H$3,$M34)=0,COUNTIF('Controlled Vocabulary'!$H$2:$H$3,$N34)=0,COUNTIF('Controlled Vocabulary'!$C$2:$C$4,$O34)=0,COUNTIF('Controlled Vocabulary'!$J$2:$J$3,$P34)=0),"UNSUPPORTED_CONTROLLED_VALUE",IF(AND($P34="Active",$O34="Inactive"),"INVALID_SCOPE_COMBINATION",IF($N34="Yes","INVALID_SCOPE_COMBINATION",IF(AND($E34="Not applicable",$K34&lt;&gt;"No"),"INVALID_SCOPE_COMBINATION",IF(AND($F34="No",$L34&lt;&gt;"Not applicable"),"INVALID_LOCATION_EVIDENCE",IF(AND($F34="Yes",$L34="Not applicable"),"INVALID_LOCATION_EVIDENCE",""))))))))&lt;&gt;"",(IF(OR($C34="",$D34="",$E34="",$F34="",$G34="",$H34="",$I34="",$J34="",$K34="",$L34="",$M34="",$N34="",$O34="",$P34=""),"INVALID_REQUIRED_INPUT",IF(OR(COUNTIF('Controlled Vocabulary'!$A$2:$A$4,$C34)=0,COUNTIF('Controlled Vocabulary'!$B$2:$B$3,$D34)=0,COUNTIF('Controlled Vocabulary'!$D$2:$D$4,$E34)=0,COUNTIF('Controlled Vocabulary'!$H$2:$H$3,$F34)=0,COUNTIF('Controlled Vocabulary'!$F$2:$F$4,$G34)=0,COUNTIF('Controlled Vocabulary'!$F$2:$F$4,$H34)=0,COUNTIF('Controlled Vocabulary'!$F$2:$F$4,$I34)=0,COUNTIF('Controlled Vocabulary'!$F$2:$F$4,$J34)=0,COUNTIF('Controlled Vocabulary'!$F$2:$F$4,$K34)=0,COUNTIF('Controlled Vocabulary'!$G$2:$G$5,$L34)=0,COUNTIF('Controlled Vocabulary'!$H$2:$H$3,$M34)=0,COUNTIF('Controlled Vocabulary'!$H$2:$H$3,$N34)=0,COUNTIF('Controlled Vocabulary'!$C$2:$C$4,$O34)=0,COUNTIF('Controlled Vocabulary'!$J$2:$J$3,$P34)=0),"UNSUPPORTED_CONTROLLED_VALUE",IF(AND($P34="Active",$O34="Inactive"),"INVALID_SCOPE_COMBINATION",IF($N34="Yes","INVALID_SCOPE_COMBINATION",IF(AND($E34="Not applicable",$K34&lt;&gt;"No"),"INVALID_SCOPE_COMBINATION",IF(AND($F34="No",$L34&lt;&gt;"Not applicable"),"INVALID_LOCATION_EVIDENCE",IF(AND($F34="Yes",$L34="Not applicable"),"INVALID_LOCATION_EVIDENCE","")))))))),IF($D34="Unresolved","IDENTITY_BOUNDARY_UNRESOLVED",IF(OR($C34="Discovery intermediary",$C34="Reference entity"),"NON_COMMERCIAL_CONTEXT",IF(OR($G34="No",$H34="No"),"NO_COMMERCIAL_SUBSTITUTION",IF(OR($G34="Unknown",$H34="Unknown"),"SUBSTITUTION_EVIDENCE_MISSING",IF($I34="No","SERVICEABILITY_MISMATCH",IF($I34="Unknown","SERVICEABILITY_EVIDENCE_MISSING",IF(AND((IF(AND($J34="Yes",AND($E34="Resolved",$K34="Yes"),AND($F34="Yes",$L34="Yes")),"ENTERPRISE + MARKET + LOCATION",IF(AND($J34="Yes",AND($E34="Resolved",$K34="Yes")),"ENTERPRISE + MARKET",IF(AND($J34="Yes",AND($F34="Yes",$L34="Yes")),"ENTERPRISE + LOCATION",IF(AND(AND($E34="Resolved",$K34="Yes"),AND($F34="Yes",$L34="Yes")),"MARKET + LOCATION",IF($J34="Yes","ENTERPRISE",IF(AND($E34="Resolved",$K34="Yes"),"MARKET",IF(AND($F34="Yes",$L34="Yes"),"LOCATION",""))))))))&lt;&gt;"",OR($J34="Unknown",$E34="Unresolved",AND($E34="Resolved",$K34="Unknown"),AND($F34="Yes",$L34="Unknown"))),"CONFIRMED_LAYER_WITH_OPEN_EVIDENCE",IF((IF(AND($J34="Yes",AND($E34="Resolved",$K34="Yes"),AND($F34="Yes",$L34="Yes")),"ENTERPRISE + MARKET + LOCATION",IF(AND($J34="Yes",AND($E34="Resolved",$K34="Yes")),"ENTERPRISE + MARKET",IF(AND($J34="Yes",AND($F34="Yes",$L34="Yes")),"ENTERPRISE + LOCATION",IF(AND(AND($E34="Resolved",$K34="Yes"),AND($F34="Yes",$L34="Yes")),"MARKET + LOCATION",IF($J34="Yes","ENTERPRISE",IF(AND($E34="Resolved",$K34="Yes"),"MARKET",IF(AND($F34="Yes",$L34="Yes"),"LOCATION",""))))))))&lt;&gt;"","CONFIRMED_LAYER_ASSIGNMENT",IF($E34="Unresolved","MARKET_BOUNDARY_UNRESOLVED",IF(OR($J34="Unknown",$E34="Unresolved",AND($E34="Resolved",$K34="Unknown"),AND($F34="Yes",$L34="Unknown")),"LAYER_EVIDENCE_MISSING",IF($M34="Yes","NO_LAYER_RELEVANCE_CONTEXT","NO_LAYER_RELEVANCE"))))))))))))</f>
        <v>MARKET_BOUNDARY_UNRESOLVED</v>
      </c>
      <c r="U34" s="4" t="s">
        <v>132</v>
      </c>
      <c r="V34" s="4" t="str">
        <f>IFERROR(VLOOKUP($T34,'Controlled Vocabulary'!$M$2:$N$18,2,FALSE),"Review the record.")</f>
        <v>Resolve the Market boundary before confirming the Market layer.</v>
      </c>
      <c r="W34" s="4" t="str">
        <f>IF(AND($Q34=$S34,$R34=$T34,$U34=$V34),"PASS","FAIL")</f>
        <v>PASS</v>
      </c>
    </row>
    <row r="35" spans="1:23" ht="28.5">
      <c r="A35" s="4" t="s">
        <v>264</v>
      </c>
      <c r="B35" s="4" t="s">
        <v>265</v>
      </c>
      <c r="C35" s="4" t="s">
        <v>60</v>
      </c>
      <c r="D35" s="4" t="s">
        <v>61</v>
      </c>
      <c r="E35" s="4" t="s">
        <v>71</v>
      </c>
      <c r="F35" s="4" t="s">
        <v>74</v>
      </c>
      <c r="G35" s="4" t="s">
        <v>64</v>
      </c>
      <c r="H35" s="4" t="s">
        <v>64</v>
      </c>
      <c r="I35" s="4" t="s">
        <v>64</v>
      </c>
      <c r="J35" s="4" t="s">
        <v>64</v>
      </c>
      <c r="K35" s="4" t="s">
        <v>64</v>
      </c>
      <c r="L35" s="4" t="s">
        <v>82</v>
      </c>
      <c r="M35" s="4" t="s">
        <v>74</v>
      </c>
      <c r="N35" s="4" t="s">
        <v>74</v>
      </c>
      <c r="O35" s="4" t="s">
        <v>62</v>
      </c>
      <c r="P35" s="4" t="s">
        <v>66</v>
      </c>
      <c r="Q35" s="4" t="s">
        <v>67</v>
      </c>
      <c r="R35" s="4" t="s">
        <v>110</v>
      </c>
      <c r="S35" s="4" t="str">
        <f>IF((IF(OR($C35="",$D35="",$E35="",$F35="",$G35="",$H35="",$I35="",$J35="",$K35="",$L35="",$M35="",$N35="",$O35="",$P35=""),"INVALID_REQUIRED_INPUT",IF(OR(COUNTIF('Controlled Vocabulary'!$A$2:$A$4,$C35)=0,COUNTIF('Controlled Vocabulary'!$B$2:$B$3,$D35)=0,COUNTIF('Controlled Vocabulary'!$D$2:$D$4,$E35)=0,COUNTIF('Controlled Vocabulary'!$H$2:$H$3,$F35)=0,COUNTIF('Controlled Vocabulary'!$F$2:$F$4,$G35)=0,COUNTIF('Controlled Vocabulary'!$F$2:$F$4,$H35)=0,COUNTIF('Controlled Vocabulary'!$F$2:$F$4,$I35)=0,COUNTIF('Controlled Vocabulary'!$F$2:$F$4,$J35)=0,COUNTIF('Controlled Vocabulary'!$F$2:$F$4,$K35)=0,COUNTIF('Controlled Vocabulary'!$G$2:$G$5,$L35)=0,COUNTIF('Controlled Vocabulary'!$H$2:$H$3,$M35)=0,COUNTIF('Controlled Vocabulary'!$H$2:$H$3,$N35)=0,COUNTIF('Controlled Vocabulary'!$C$2:$C$4,$O35)=0,COUNTIF('Controlled Vocabulary'!$J$2:$J$3,$P35)=0),"UNSUPPORTED_CONTROLLED_VALUE",IF(AND($P35="Active",$O35="Inactive"),"INVALID_SCOPE_COMBINATION",IF($N35="Yes","INVALID_SCOPE_COMBINATION",IF(AND($E35="Not applicable",$K35&lt;&gt;"No"),"INVALID_SCOPE_COMBINATION",IF(AND($F35="No",$L35&lt;&gt;"Not applicable"),"INVALID_LOCATION_EVIDENCE",IF(AND($F35="Yes",$L35="Not applicable"),"INVALID_LOCATION_EVIDENCE",""))))))))&lt;&gt;"","INVALID INPUT",IF($D35="Unresolved","UNRESOLVED",IF(OR($C35="Discovery intermediary",$C35="Reference entity"),"CONTEXT / REFERENCE ONLY",IF(OR($G35="No",$H35="No"),"EXCLUDED",IF(OR($G35="Unknown",$H35="Unknown"),"UNRESOLVED",IF($I35="No","EXCLUDED",IF($I35="Unknown","UNRESOLVED",IF((IF(AND($J35="Yes",AND($E35="Resolved",$K35="Yes"),AND($F35="Yes",$L35="Yes")),"ENTERPRISE + MARKET + LOCATION",IF(AND($J35="Yes",AND($E35="Resolved",$K35="Yes")),"ENTERPRISE + MARKET",IF(AND($J35="Yes",AND($F35="Yes",$L35="Yes")),"ENTERPRISE + LOCATION",IF(AND(AND($E35="Resolved",$K35="Yes"),AND($F35="Yes",$L35="Yes")),"MARKET + LOCATION",IF($J35="Yes","ENTERPRISE",IF(AND($E35="Resolved",$K35="Yes"),"MARKET",IF(AND($F35="Yes",$L35="Yes"),"LOCATION",""))))))))&lt;&gt;"",(IF(AND($J35="Yes",AND($E35="Resolved",$K35="Yes"),AND($F35="Yes",$L35="Yes")),"ENTERPRISE + MARKET + LOCATION",IF(AND($J35="Yes",AND($E35="Resolved",$K35="Yes")),"ENTERPRISE + MARKET",IF(AND($J35="Yes",AND($F35="Yes",$L35="Yes")),"ENTERPRISE + LOCATION",IF(AND(AND($E35="Resolved",$K35="Yes"),AND($F35="Yes",$L35="Yes")),"MARKET + LOCATION",IF($J35="Yes","ENTERPRISE",IF(AND($E35="Resolved",$K35="Yes"),"MARKET",IF(AND($F35="Yes",$L35="Yes"),"LOCATION","")))))))),IF($E35="Unresolved","UNRESOLVED",IF(OR($J35="Unknown",$E35="Unresolved",AND($E35="Resolved",$K35="Unknown"),AND($F35="Yes",$L35="Unknown")),"UNRESOLVED",IF($M35="Yes","CONTEXT / REFERENCE ONLY","EXCLUDED")))))))))))</f>
        <v>ENTERPRISE</v>
      </c>
      <c r="T35" s="4" t="str">
        <f>IF((IF(OR($C35="",$D35="",$E35="",$F35="",$G35="",$H35="",$I35="",$J35="",$K35="",$L35="",$M35="",$N35="",$O35="",$P35=""),"INVALID_REQUIRED_INPUT",IF(OR(COUNTIF('Controlled Vocabulary'!$A$2:$A$4,$C35)=0,COUNTIF('Controlled Vocabulary'!$B$2:$B$3,$D35)=0,COUNTIF('Controlled Vocabulary'!$D$2:$D$4,$E35)=0,COUNTIF('Controlled Vocabulary'!$H$2:$H$3,$F35)=0,COUNTIF('Controlled Vocabulary'!$F$2:$F$4,$G35)=0,COUNTIF('Controlled Vocabulary'!$F$2:$F$4,$H35)=0,COUNTIF('Controlled Vocabulary'!$F$2:$F$4,$I35)=0,COUNTIF('Controlled Vocabulary'!$F$2:$F$4,$J35)=0,COUNTIF('Controlled Vocabulary'!$F$2:$F$4,$K35)=0,COUNTIF('Controlled Vocabulary'!$G$2:$G$5,$L35)=0,COUNTIF('Controlled Vocabulary'!$H$2:$H$3,$M35)=0,COUNTIF('Controlled Vocabulary'!$H$2:$H$3,$N35)=0,COUNTIF('Controlled Vocabulary'!$C$2:$C$4,$O35)=0,COUNTIF('Controlled Vocabulary'!$J$2:$J$3,$P35)=0),"UNSUPPORTED_CONTROLLED_VALUE",IF(AND($P35="Active",$O35="Inactive"),"INVALID_SCOPE_COMBINATION",IF($N35="Yes","INVALID_SCOPE_COMBINATION",IF(AND($E35="Not applicable",$K35&lt;&gt;"No"),"INVALID_SCOPE_COMBINATION",IF(AND($F35="No",$L35&lt;&gt;"Not applicable"),"INVALID_LOCATION_EVIDENCE",IF(AND($F35="Yes",$L35="Not applicable"),"INVALID_LOCATION_EVIDENCE",""))))))))&lt;&gt;"",(IF(OR($C35="",$D35="",$E35="",$F35="",$G35="",$H35="",$I35="",$J35="",$K35="",$L35="",$M35="",$N35="",$O35="",$P35=""),"INVALID_REQUIRED_INPUT",IF(OR(COUNTIF('Controlled Vocabulary'!$A$2:$A$4,$C35)=0,COUNTIF('Controlled Vocabulary'!$B$2:$B$3,$D35)=0,COUNTIF('Controlled Vocabulary'!$D$2:$D$4,$E35)=0,COUNTIF('Controlled Vocabulary'!$H$2:$H$3,$F35)=0,COUNTIF('Controlled Vocabulary'!$F$2:$F$4,$G35)=0,COUNTIF('Controlled Vocabulary'!$F$2:$F$4,$H35)=0,COUNTIF('Controlled Vocabulary'!$F$2:$F$4,$I35)=0,COUNTIF('Controlled Vocabulary'!$F$2:$F$4,$J35)=0,COUNTIF('Controlled Vocabulary'!$F$2:$F$4,$K35)=0,COUNTIF('Controlled Vocabulary'!$G$2:$G$5,$L35)=0,COUNTIF('Controlled Vocabulary'!$H$2:$H$3,$M35)=0,COUNTIF('Controlled Vocabulary'!$H$2:$H$3,$N35)=0,COUNTIF('Controlled Vocabulary'!$C$2:$C$4,$O35)=0,COUNTIF('Controlled Vocabulary'!$J$2:$J$3,$P35)=0),"UNSUPPORTED_CONTROLLED_VALUE",IF(AND($P35="Active",$O35="Inactive"),"INVALID_SCOPE_COMBINATION",IF($N35="Yes","INVALID_SCOPE_COMBINATION",IF(AND($E35="Not applicable",$K35&lt;&gt;"No"),"INVALID_SCOPE_COMBINATION",IF(AND($F35="No",$L35&lt;&gt;"Not applicable"),"INVALID_LOCATION_EVIDENCE",IF(AND($F35="Yes",$L35="Not applicable"),"INVALID_LOCATION_EVIDENCE","")))))))),IF($D35="Unresolved","IDENTITY_BOUNDARY_UNRESOLVED",IF(OR($C35="Discovery intermediary",$C35="Reference entity"),"NON_COMMERCIAL_CONTEXT",IF(OR($G35="No",$H35="No"),"NO_COMMERCIAL_SUBSTITUTION",IF(OR($G35="Unknown",$H35="Unknown"),"SUBSTITUTION_EVIDENCE_MISSING",IF($I35="No","SERVICEABILITY_MISMATCH",IF($I35="Unknown","SERVICEABILITY_EVIDENCE_MISSING",IF(AND((IF(AND($J35="Yes",AND($E35="Resolved",$K35="Yes"),AND($F35="Yes",$L35="Yes")),"ENTERPRISE + MARKET + LOCATION",IF(AND($J35="Yes",AND($E35="Resolved",$K35="Yes")),"ENTERPRISE + MARKET",IF(AND($J35="Yes",AND($F35="Yes",$L35="Yes")),"ENTERPRISE + LOCATION",IF(AND(AND($E35="Resolved",$K35="Yes"),AND($F35="Yes",$L35="Yes")),"MARKET + LOCATION",IF($J35="Yes","ENTERPRISE",IF(AND($E35="Resolved",$K35="Yes"),"MARKET",IF(AND($F35="Yes",$L35="Yes"),"LOCATION",""))))))))&lt;&gt;"",OR($J35="Unknown",$E35="Unresolved",AND($E35="Resolved",$K35="Unknown"),AND($F35="Yes",$L35="Unknown"))),"CONFIRMED_LAYER_WITH_OPEN_EVIDENCE",IF((IF(AND($J35="Yes",AND($E35="Resolved",$K35="Yes"),AND($F35="Yes",$L35="Yes")),"ENTERPRISE + MARKET + LOCATION",IF(AND($J35="Yes",AND($E35="Resolved",$K35="Yes")),"ENTERPRISE + MARKET",IF(AND($J35="Yes",AND($F35="Yes",$L35="Yes")),"ENTERPRISE + LOCATION",IF(AND(AND($E35="Resolved",$K35="Yes"),AND($F35="Yes",$L35="Yes")),"MARKET + LOCATION",IF($J35="Yes","ENTERPRISE",IF(AND($E35="Resolved",$K35="Yes"),"MARKET",IF(AND($F35="Yes",$L35="Yes"),"LOCATION",""))))))))&lt;&gt;"","CONFIRMED_LAYER_ASSIGNMENT",IF($E35="Unresolved","MARKET_BOUNDARY_UNRESOLVED",IF(OR($J35="Unknown",$E35="Unresolved",AND($E35="Resolved",$K35="Unknown"),AND($F35="Yes",$L35="Unknown")),"LAYER_EVIDENCE_MISSING",IF($M35="Yes","NO_LAYER_RELEVANCE_CONTEXT","NO_LAYER_RELEVANCE"))))))))))))</f>
        <v>CONFIRMED_LAYER_WITH_OPEN_EVIDENCE</v>
      </c>
      <c r="U35" s="4" t="s">
        <v>111</v>
      </c>
      <c r="V35" s="4" t="str">
        <f>IFERROR(VLOOKUP($T35,'Controlled Vocabulary'!$M$2:$N$18,2,FALSE),"Review the record.")</f>
        <v>Keep confirmed layers; resolve only the open condition.</v>
      </c>
      <c r="W35" s="4" t="str">
        <f>IF(AND($Q35=$S35,$R35=$T35,$U35=$V35),"PASS","FAIL")</f>
        <v>PASS</v>
      </c>
    </row>
    <row r="36" spans="1:23" ht="28.5">
      <c r="A36" s="4" t="s">
        <v>266</v>
      </c>
      <c r="B36" s="4" t="s">
        <v>267</v>
      </c>
      <c r="C36" s="4" t="s">
        <v>60</v>
      </c>
      <c r="D36" s="4" t="s">
        <v>71</v>
      </c>
      <c r="E36" s="4" t="s">
        <v>82</v>
      </c>
      <c r="F36" s="4" t="s">
        <v>74</v>
      </c>
      <c r="G36" s="4" t="s">
        <v>64</v>
      </c>
      <c r="H36" s="4" t="s">
        <v>64</v>
      </c>
      <c r="I36" s="4" t="s">
        <v>64</v>
      </c>
      <c r="J36" s="4" t="s">
        <v>74</v>
      </c>
      <c r="K36" s="4" t="s">
        <v>74</v>
      </c>
      <c r="L36" s="4" t="s">
        <v>82</v>
      </c>
      <c r="M36" s="4" t="s">
        <v>74</v>
      </c>
      <c r="N36" s="4" t="s">
        <v>74</v>
      </c>
      <c r="O36" s="4" t="s">
        <v>62</v>
      </c>
      <c r="P36" s="4" t="s">
        <v>66</v>
      </c>
      <c r="Q36" s="4" t="s">
        <v>115</v>
      </c>
      <c r="R36" s="4" t="s">
        <v>125</v>
      </c>
      <c r="S36" s="4" t="str">
        <f>IF((IF(OR($C36="",$D36="",$E36="",$F36="",$G36="",$H36="",$I36="",$J36="",$K36="",$L36="",$M36="",$N36="",$O36="",$P36=""),"INVALID_REQUIRED_INPUT",IF(OR(COUNTIF('Controlled Vocabulary'!$A$2:$A$4,$C36)=0,COUNTIF('Controlled Vocabulary'!$B$2:$B$3,$D36)=0,COUNTIF('Controlled Vocabulary'!$D$2:$D$4,$E36)=0,COUNTIF('Controlled Vocabulary'!$H$2:$H$3,$F36)=0,COUNTIF('Controlled Vocabulary'!$F$2:$F$4,$G36)=0,COUNTIF('Controlled Vocabulary'!$F$2:$F$4,$H36)=0,COUNTIF('Controlled Vocabulary'!$F$2:$F$4,$I36)=0,COUNTIF('Controlled Vocabulary'!$F$2:$F$4,$J36)=0,COUNTIF('Controlled Vocabulary'!$F$2:$F$4,$K36)=0,COUNTIF('Controlled Vocabulary'!$G$2:$G$5,$L36)=0,COUNTIF('Controlled Vocabulary'!$H$2:$H$3,$M36)=0,COUNTIF('Controlled Vocabulary'!$H$2:$H$3,$N36)=0,COUNTIF('Controlled Vocabulary'!$C$2:$C$4,$O36)=0,COUNTIF('Controlled Vocabulary'!$J$2:$J$3,$P36)=0),"UNSUPPORTED_CONTROLLED_VALUE",IF(AND($P36="Active",$O36="Inactive"),"INVALID_SCOPE_COMBINATION",IF($N36="Yes","INVALID_SCOPE_COMBINATION",IF(AND($E36="Not applicable",$K36&lt;&gt;"No"),"INVALID_SCOPE_COMBINATION",IF(AND($F36="No",$L36&lt;&gt;"Not applicable"),"INVALID_LOCATION_EVIDENCE",IF(AND($F36="Yes",$L36="Not applicable"),"INVALID_LOCATION_EVIDENCE",""))))))))&lt;&gt;"","INVALID INPUT",IF($D36="Unresolved","UNRESOLVED",IF(OR($C36="Discovery intermediary",$C36="Reference entity"),"CONTEXT / REFERENCE ONLY",IF(OR($G36="No",$H36="No"),"EXCLUDED",IF(OR($G36="Unknown",$H36="Unknown"),"UNRESOLVED",IF($I36="No","EXCLUDED",IF($I36="Unknown","UNRESOLVED",IF((IF(AND($J36="Yes",AND($E36="Resolved",$K36="Yes"),AND($F36="Yes",$L36="Yes")),"ENTERPRISE + MARKET + LOCATION",IF(AND($J36="Yes",AND($E36="Resolved",$K36="Yes")),"ENTERPRISE + MARKET",IF(AND($J36="Yes",AND($F36="Yes",$L36="Yes")),"ENTERPRISE + LOCATION",IF(AND(AND($E36="Resolved",$K36="Yes"),AND($F36="Yes",$L36="Yes")),"MARKET + LOCATION",IF($J36="Yes","ENTERPRISE",IF(AND($E36="Resolved",$K36="Yes"),"MARKET",IF(AND($F36="Yes",$L36="Yes"),"LOCATION",""))))))))&lt;&gt;"",(IF(AND($J36="Yes",AND($E36="Resolved",$K36="Yes"),AND($F36="Yes",$L36="Yes")),"ENTERPRISE + MARKET + LOCATION",IF(AND($J36="Yes",AND($E36="Resolved",$K36="Yes")),"ENTERPRISE + MARKET",IF(AND($J36="Yes",AND($F36="Yes",$L36="Yes")),"ENTERPRISE + LOCATION",IF(AND(AND($E36="Resolved",$K36="Yes"),AND($F36="Yes",$L36="Yes")),"MARKET + LOCATION",IF($J36="Yes","ENTERPRISE",IF(AND($E36="Resolved",$K36="Yes"),"MARKET",IF(AND($F36="Yes",$L36="Yes"),"LOCATION","")))))))),IF($E36="Unresolved","UNRESOLVED",IF(OR($J36="Unknown",$E36="Unresolved",AND($E36="Resolved",$K36="Unknown"),AND($F36="Yes",$L36="Unknown")),"UNRESOLVED",IF($M36="Yes","CONTEXT / REFERENCE ONLY","EXCLUDED")))))))))))</f>
        <v>UNRESOLVED</v>
      </c>
      <c r="T36" s="4" t="str">
        <f>IF((IF(OR($C36="",$D36="",$E36="",$F36="",$G36="",$H36="",$I36="",$J36="",$K36="",$L36="",$M36="",$N36="",$O36="",$P36=""),"INVALID_REQUIRED_INPUT",IF(OR(COUNTIF('Controlled Vocabulary'!$A$2:$A$4,$C36)=0,COUNTIF('Controlled Vocabulary'!$B$2:$B$3,$D36)=0,COUNTIF('Controlled Vocabulary'!$D$2:$D$4,$E36)=0,COUNTIF('Controlled Vocabulary'!$H$2:$H$3,$F36)=0,COUNTIF('Controlled Vocabulary'!$F$2:$F$4,$G36)=0,COUNTIF('Controlled Vocabulary'!$F$2:$F$4,$H36)=0,COUNTIF('Controlled Vocabulary'!$F$2:$F$4,$I36)=0,COUNTIF('Controlled Vocabulary'!$F$2:$F$4,$J36)=0,COUNTIF('Controlled Vocabulary'!$F$2:$F$4,$K36)=0,COUNTIF('Controlled Vocabulary'!$G$2:$G$5,$L36)=0,COUNTIF('Controlled Vocabulary'!$H$2:$H$3,$M36)=0,COUNTIF('Controlled Vocabulary'!$H$2:$H$3,$N36)=0,COUNTIF('Controlled Vocabulary'!$C$2:$C$4,$O36)=0,COUNTIF('Controlled Vocabulary'!$J$2:$J$3,$P36)=0),"UNSUPPORTED_CONTROLLED_VALUE",IF(AND($P36="Active",$O36="Inactive"),"INVALID_SCOPE_COMBINATION",IF($N36="Yes","INVALID_SCOPE_COMBINATION",IF(AND($E36="Not applicable",$K36&lt;&gt;"No"),"INVALID_SCOPE_COMBINATION",IF(AND($F36="No",$L36&lt;&gt;"Not applicable"),"INVALID_LOCATION_EVIDENCE",IF(AND($F36="Yes",$L36="Not applicable"),"INVALID_LOCATION_EVIDENCE",""))))))))&lt;&gt;"",(IF(OR($C36="",$D36="",$E36="",$F36="",$G36="",$H36="",$I36="",$J36="",$K36="",$L36="",$M36="",$N36="",$O36="",$P36=""),"INVALID_REQUIRED_INPUT",IF(OR(COUNTIF('Controlled Vocabulary'!$A$2:$A$4,$C36)=0,COUNTIF('Controlled Vocabulary'!$B$2:$B$3,$D36)=0,COUNTIF('Controlled Vocabulary'!$D$2:$D$4,$E36)=0,COUNTIF('Controlled Vocabulary'!$H$2:$H$3,$F36)=0,COUNTIF('Controlled Vocabulary'!$F$2:$F$4,$G36)=0,COUNTIF('Controlled Vocabulary'!$F$2:$F$4,$H36)=0,COUNTIF('Controlled Vocabulary'!$F$2:$F$4,$I36)=0,COUNTIF('Controlled Vocabulary'!$F$2:$F$4,$J36)=0,COUNTIF('Controlled Vocabulary'!$F$2:$F$4,$K36)=0,COUNTIF('Controlled Vocabulary'!$G$2:$G$5,$L36)=0,COUNTIF('Controlled Vocabulary'!$H$2:$H$3,$M36)=0,COUNTIF('Controlled Vocabulary'!$H$2:$H$3,$N36)=0,COUNTIF('Controlled Vocabulary'!$C$2:$C$4,$O36)=0,COUNTIF('Controlled Vocabulary'!$J$2:$J$3,$P36)=0),"UNSUPPORTED_CONTROLLED_VALUE",IF(AND($P36="Active",$O36="Inactive"),"INVALID_SCOPE_COMBINATION",IF($N36="Yes","INVALID_SCOPE_COMBINATION",IF(AND($E36="Not applicable",$K36&lt;&gt;"No"),"INVALID_SCOPE_COMBINATION",IF(AND($F36="No",$L36&lt;&gt;"Not applicable"),"INVALID_LOCATION_EVIDENCE",IF(AND($F36="Yes",$L36="Not applicable"),"INVALID_LOCATION_EVIDENCE","")))))))),IF($D36="Unresolved","IDENTITY_BOUNDARY_UNRESOLVED",IF(OR($C36="Discovery intermediary",$C36="Reference entity"),"NON_COMMERCIAL_CONTEXT",IF(OR($G36="No",$H36="No"),"NO_COMMERCIAL_SUBSTITUTION",IF(OR($G36="Unknown",$H36="Unknown"),"SUBSTITUTION_EVIDENCE_MISSING",IF($I36="No","SERVICEABILITY_MISMATCH",IF($I36="Unknown","SERVICEABILITY_EVIDENCE_MISSING",IF(AND((IF(AND($J36="Yes",AND($E36="Resolved",$K36="Yes"),AND($F36="Yes",$L36="Yes")),"ENTERPRISE + MARKET + LOCATION",IF(AND($J36="Yes",AND($E36="Resolved",$K36="Yes")),"ENTERPRISE + MARKET",IF(AND($J36="Yes",AND($F36="Yes",$L36="Yes")),"ENTERPRISE + LOCATION",IF(AND(AND($E36="Resolved",$K36="Yes"),AND($F36="Yes",$L36="Yes")),"MARKET + LOCATION",IF($J36="Yes","ENTERPRISE",IF(AND($E36="Resolved",$K36="Yes"),"MARKET",IF(AND($F36="Yes",$L36="Yes"),"LOCATION",""))))))))&lt;&gt;"",OR($J36="Unknown",$E36="Unresolved",AND($E36="Resolved",$K36="Unknown"),AND($F36="Yes",$L36="Unknown"))),"CONFIRMED_LAYER_WITH_OPEN_EVIDENCE",IF((IF(AND($J36="Yes",AND($E36="Resolved",$K36="Yes"),AND($F36="Yes",$L36="Yes")),"ENTERPRISE + MARKET + LOCATION",IF(AND($J36="Yes",AND($E36="Resolved",$K36="Yes")),"ENTERPRISE + MARKET",IF(AND($J36="Yes",AND($F36="Yes",$L36="Yes")),"ENTERPRISE + LOCATION",IF(AND(AND($E36="Resolved",$K36="Yes"),AND($F36="Yes",$L36="Yes")),"MARKET + LOCATION",IF($J36="Yes","ENTERPRISE",IF(AND($E36="Resolved",$K36="Yes"),"MARKET",IF(AND($F36="Yes",$L36="Yes"),"LOCATION",""))))))))&lt;&gt;"","CONFIRMED_LAYER_ASSIGNMENT",IF($E36="Unresolved","MARKET_BOUNDARY_UNRESOLVED",IF(OR($J36="Unknown",$E36="Unresolved",AND($E36="Resolved",$K36="Unknown"),AND($F36="Yes",$L36="Unknown")),"LAYER_EVIDENCE_MISSING",IF($M36="Yes","NO_LAYER_RELEVANCE_CONTEXT","NO_LAYER_RELEVANCE"))))))))))))</f>
        <v>IDENTITY_BOUNDARY_UNRESOLVED</v>
      </c>
      <c r="U36" s="4" t="s">
        <v>126</v>
      </c>
      <c r="V36" s="4" t="str">
        <f>IFERROR(VLOOKUP($T36,'Controlled Vocabulary'!$M$2:$N$18,2,FALSE),"Review the record.")</f>
        <v>Resolve identity before assignment.</v>
      </c>
      <c r="W36" s="4" t="str">
        <f>IF(AND($Q36=$S36,$R36=$T36,$U36=$V36),"PASS","FAIL")</f>
        <v>PASS</v>
      </c>
    </row>
    <row r="37" spans="1:23">
      <c r="A37" s="4" t="s">
        <v>268</v>
      </c>
      <c r="B37" s="4" t="s">
        <v>269</v>
      </c>
      <c r="C37" s="4" t="s">
        <v>60</v>
      </c>
      <c r="D37" s="4" t="s">
        <v>61</v>
      </c>
      <c r="E37" s="4" t="s">
        <v>82</v>
      </c>
      <c r="F37" s="4" t="s">
        <v>74</v>
      </c>
      <c r="G37" s="4" t="s">
        <v>84</v>
      </c>
      <c r="H37" s="4" t="s">
        <v>64</v>
      </c>
      <c r="I37" s="4" t="s">
        <v>64</v>
      </c>
      <c r="J37" s="4" t="s">
        <v>74</v>
      </c>
      <c r="K37" s="4" t="s">
        <v>74</v>
      </c>
      <c r="L37" s="4" t="s">
        <v>82</v>
      </c>
      <c r="M37" s="4" t="s">
        <v>74</v>
      </c>
      <c r="N37" s="4" t="s">
        <v>74</v>
      </c>
      <c r="O37" s="4" t="s">
        <v>62</v>
      </c>
      <c r="P37" s="4" t="s">
        <v>66</v>
      </c>
      <c r="Q37" s="4" t="s">
        <v>115</v>
      </c>
      <c r="R37" s="4" t="s">
        <v>107</v>
      </c>
      <c r="S37" s="4" t="str">
        <f>IF((IF(OR($C37="",$D37="",$E37="",$F37="",$G37="",$H37="",$I37="",$J37="",$K37="",$L37="",$M37="",$N37="",$O37="",$P37=""),"INVALID_REQUIRED_INPUT",IF(OR(COUNTIF('Controlled Vocabulary'!$A$2:$A$4,$C37)=0,COUNTIF('Controlled Vocabulary'!$B$2:$B$3,$D37)=0,COUNTIF('Controlled Vocabulary'!$D$2:$D$4,$E37)=0,COUNTIF('Controlled Vocabulary'!$H$2:$H$3,$F37)=0,COUNTIF('Controlled Vocabulary'!$F$2:$F$4,$G37)=0,COUNTIF('Controlled Vocabulary'!$F$2:$F$4,$H37)=0,COUNTIF('Controlled Vocabulary'!$F$2:$F$4,$I37)=0,COUNTIF('Controlled Vocabulary'!$F$2:$F$4,$J37)=0,COUNTIF('Controlled Vocabulary'!$F$2:$F$4,$K37)=0,COUNTIF('Controlled Vocabulary'!$G$2:$G$5,$L37)=0,COUNTIF('Controlled Vocabulary'!$H$2:$H$3,$M37)=0,COUNTIF('Controlled Vocabulary'!$H$2:$H$3,$N37)=0,COUNTIF('Controlled Vocabulary'!$C$2:$C$4,$O37)=0,COUNTIF('Controlled Vocabulary'!$J$2:$J$3,$P37)=0),"UNSUPPORTED_CONTROLLED_VALUE",IF(AND($P37="Active",$O37="Inactive"),"INVALID_SCOPE_COMBINATION",IF($N37="Yes","INVALID_SCOPE_COMBINATION",IF(AND($E37="Not applicable",$K37&lt;&gt;"No"),"INVALID_SCOPE_COMBINATION",IF(AND($F37="No",$L37&lt;&gt;"Not applicable"),"INVALID_LOCATION_EVIDENCE",IF(AND($F37="Yes",$L37="Not applicable"),"INVALID_LOCATION_EVIDENCE",""))))))))&lt;&gt;"","INVALID INPUT",IF($D37="Unresolved","UNRESOLVED",IF(OR($C37="Discovery intermediary",$C37="Reference entity"),"CONTEXT / REFERENCE ONLY",IF(OR($G37="No",$H37="No"),"EXCLUDED",IF(OR($G37="Unknown",$H37="Unknown"),"UNRESOLVED",IF($I37="No","EXCLUDED",IF($I37="Unknown","UNRESOLVED",IF((IF(AND($J37="Yes",AND($E37="Resolved",$K37="Yes"),AND($F37="Yes",$L37="Yes")),"ENTERPRISE + MARKET + LOCATION",IF(AND($J37="Yes",AND($E37="Resolved",$K37="Yes")),"ENTERPRISE + MARKET",IF(AND($J37="Yes",AND($F37="Yes",$L37="Yes")),"ENTERPRISE + LOCATION",IF(AND(AND($E37="Resolved",$K37="Yes"),AND($F37="Yes",$L37="Yes")),"MARKET + LOCATION",IF($J37="Yes","ENTERPRISE",IF(AND($E37="Resolved",$K37="Yes"),"MARKET",IF(AND($F37="Yes",$L37="Yes"),"LOCATION",""))))))))&lt;&gt;"",(IF(AND($J37="Yes",AND($E37="Resolved",$K37="Yes"),AND($F37="Yes",$L37="Yes")),"ENTERPRISE + MARKET + LOCATION",IF(AND($J37="Yes",AND($E37="Resolved",$K37="Yes")),"ENTERPRISE + MARKET",IF(AND($J37="Yes",AND($F37="Yes",$L37="Yes")),"ENTERPRISE + LOCATION",IF(AND(AND($E37="Resolved",$K37="Yes"),AND($F37="Yes",$L37="Yes")),"MARKET + LOCATION",IF($J37="Yes","ENTERPRISE",IF(AND($E37="Resolved",$K37="Yes"),"MARKET",IF(AND($F37="Yes",$L37="Yes"),"LOCATION","")))))))),IF($E37="Unresolved","UNRESOLVED",IF(OR($J37="Unknown",$E37="Unresolved",AND($E37="Resolved",$K37="Unknown"),AND($F37="Yes",$L37="Unknown")),"UNRESOLVED",IF($M37="Yes","CONTEXT / REFERENCE ONLY","EXCLUDED")))))))))))</f>
        <v>UNRESOLVED</v>
      </c>
      <c r="T37" s="4" t="str">
        <f>IF((IF(OR($C37="",$D37="",$E37="",$F37="",$G37="",$H37="",$I37="",$J37="",$K37="",$L37="",$M37="",$N37="",$O37="",$P37=""),"INVALID_REQUIRED_INPUT",IF(OR(COUNTIF('Controlled Vocabulary'!$A$2:$A$4,$C37)=0,COUNTIF('Controlled Vocabulary'!$B$2:$B$3,$D37)=0,COUNTIF('Controlled Vocabulary'!$D$2:$D$4,$E37)=0,COUNTIF('Controlled Vocabulary'!$H$2:$H$3,$F37)=0,COUNTIF('Controlled Vocabulary'!$F$2:$F$4,$G37)=0,COUNTIF('Controlled Vocabulary'!$F$2:$F$4,$H37)=0,COUNTIF('Controlled Vocabulary'!$F$2:$F$4,$I37)=0,COUNTIF('Controlled Vocabulary'!$F$2:$F$4,$J37)=0,COUNTIF('Controlled Vocabulary'!$F$2:$F$4,$K37)=0,COUNTIF('Controlled Vocabulary'!$G$2:$G$5,$L37)=0,COUNTIF('Controlled Vocabulary'!$H$2:$H$3,$M37)=0,COUNTIF('Controlled Vocabulary'!$H$2:$H$3,$N37)=0,COUNTIF('Controlled Vocabulary'!$C$2:$C$4,$O37)=0,COUNTIF('Controlled Vocabulary'!$J$2:$J$3,$P37)=0),"UNSUPPORTED_CONTROLLED_VALUE",IF(AND($P37="Active",$O37="Inactive"),"INVALID_SCOPE_COMBINATION",IF($N37="Yes","INVALID_SCOPE_COMBINATION",IF(AND($E37="Not applicable",$K37&lt;&gt;"No"),"INVALID_SCOPE_COMBINATION",IF(AND($F37="No",$L37&lt;&gt;"Not applicable"),"INVALID_LOCATION_EVIDENCE",IF(AND($F37="Yes",$L37="Not applicable"),"INVALID_LOCATION_EVIDENCE",""))))))))&lt;&gt;"",(IF(OR($C37="",$D37="",$E37="",$F37="",$G37="",$H37="",$I37="",$J37="",$K37="",$L37="",$M37="",$N37="",$O37="",$P37=""),"INVALID_REQUIRED_INPUT",IF(OR(COUNTIF('Controlled Vocabulary'!$A$2:$A$4,$C37)=0,COUNTIF('Controlled Vocabulary'!$B$2:$B$3,$D37)=0,COUNTIF('Controlled Vocabulary'!$D$2:$D$4,$E37)=0,COUNTIF('Controlled Vocabulary'!$H$2:$H$3,$F37)=0,COUNTIF('Controlled Vocabulary'!$F$2:$F$4,$G37)=0,COUNTIF('Controlled Vocabulary'!$F$2:$F$4,$H37)=0,COUNTIF('Controlled Vocabulary'!$F$2:$F$4,$I37)=0,COUNTIF('Controlled Vocabulary'!$F$2:$F$4,$J37)=0,COUNTIF('Controlled Vocabulary'!$F$2:$F$4,$K37)=0,COUNTIF('Controlled Vocabulary'!$G$2:$G$5,$L37)=0,COUNTIF('Controlled Vocabulary'!$H$2:$H$3,$M37)=0,COUNTIF('Controlled Vocabulary'!$H$2:$H$3,$N37)=0,COUNTIF('Controlled Vocabulary'!$C$2:$C$4,$O37)=0,COUNTIF('Controlled Vocabulary'!$J$2:$J$3,$P37)=0),"UNSUPPORTED_CONTROLLED_VALUE",IF(AND($P37="Active",$O37="Inactive"),"INVALID_SCOPE_COMBINATION",IF($N37="Yes","INVALID_SCOPE_COMBINATION",IF(AND($E37="Not applicable",$K37&lt;&gt;"No"),"INVALID_SCOPE_COMBINATION",IF(AND($F37="No",$L37&lt;&gt;"Not applicable"),"INVALID_LOCATION_EVIDENCE",IF(AND($F37="Yes",$L37="Not applicable"),"INVALID_LOCATION_EVIDENCE","")))))))),IF($D37="Unresolved","IDENTITY_BOUNDARY_UNRESOLVED",IF(OR($C37="Discovery intermediary",$C37="Reference entity"),"NON_COMMERCIAL_CONTEXT",IF(OR($G37="No",$H37="No"),"NO_COMMERCIAL_SUBSTITUTION",IF(OR($G37="Unknown",$H37="Unknown"),"SUBSTITUTION_EVIDENCE_MISSING",IF($I37="No","SERVICEABILITY_MISMATCH",IF($I37="Unknown","SERVICEABILITY_EVIDENCE_MISSING",IF(AND((IF(AND($J37="Yes",AND($E37="Resolved",$K37="Yes"),AND($F37="Yes",$L37="Yes")),"ENTERPRISE + MARKET + LOCATION",IF(AND($J37="Yes",AND($E37="Resolved",$K37="Yes")),"ENTERPRISE + MARKET",IF(AND($J37="Yes",AND($F37="Yes",$L37="Yes")),"ENTERPRISE + LOCATION",IF(AND(AND($E37="Resolved",$K37="Yes"),AND($F37="Yes",$L37="Yes")),"MARKET + LOCATION",IF($J37="Yes","ENTERPRISE",IF(AND($E37="Resolved",$K37="Yes"),"MARKET",IF(AND($F37="Yes",$L37="Yes"),"LOCATION",""))))))))&lt;&gt;"",OR($J37="Unknown",$E37="Unresolved",AND($E37="Resolved",$K37="Unknown"),AND($F37="Yes",$L37="Unknown"))),"CONFIRMED_LAYER_WITH_OPEN_EVIDENCE",IF((IF(AND($J37="Yes",AND($E37="Resolved",$K37="Yes"),AND($F37="Yes",$L37="Yes")),"ENTERPRISE + MARKET + LOCATION",IF(AND($J37="Yes",AND($E37="Resolved",$K37="Yes")),"ENTERPRISE + MARKET",IF(AND($J37="Yes",AND($F37="Yes",$L37="Yes")),"ENTERPRISE + LOCATION",IF(AND(AND($E37="Resolved",$K37="Yes"),AND($F37="Yes",$L37="Yes")),"MARKET + LOCATION",IF($J37="Yes","ENTERPRISE",IF(AND($E37="Resolved",$K37="Yes"),"MARKET",IF(AND($F37="Yes",$L37="Yes"),"LOCATION",""))))))))&lt;&gt;"","CONFIRMED_LAYER_ASSIGNMENT",IF($E37="Unresolved","MARKET_BOUNDARY_UNRESOLVED",IF(OR($J37="Unknown",$E37="Unresolved",AND($E37="Resolved",$K37="Unknown"),AND($F37="Yes",$L37="Unknown")),"LAYER_EVIDENCE_MISSING",IF($M37="Yes","NO_LAYER_RELEVANCE_CONTEXT","NO_LAYER_RELEVANCE"))))))))))))</f>
        <v>SUBSTITUTION_EVIDENCE_MISSING</v>
      </c>
      <c r="U37" s="4" t="s">
        <v>108</v>
      </c>
      <c r="V37" s="4" t="str">
        <f>IFERROR(VLOOKUP($T37,'Controlled Vocabulary'!$M$2:$N$18,2,FALSE),"Review the record.")</f>
        <v>Collect substitution evidence.</v>
      </c>
      <c r="W37" s="4" t="str">
        <f>IF(AND($Q37=$S37,$R37=$T37,$U37=$V37),"PASS","FAIL")</f>
        <v>PASS</v>
      </c>
    </row>
    <row r="38" spans="1:23" ht="28.5">
      <c r="A38" s="4" t="s">
        <v>270</v>
      </c>
      <c r="B38" s="4" t="s">
        <v>271</v>
      </c>
      <c r="C38" s="4" t="s">
        <v>60</v>
      </c>
      <c r="D38" s="4" t="s">
        <v>61</v>
      </c>
      <c r="E38" s="4" t="s">
        <v>82</v>
      </c>
      <c r="F38" s="4" t="s">
        <v>64</v>
      </c>
      <c r="G38" s="4" t="s">
        <v>64</v>
      </c>
      <c r="H38" s="4" t="s">
        <v>64</v>
      </c>
      <c r="I38" s="4" t="s">
        <v>64</v>
      </c>
      <c r="J38" s="4" t="s">
        <v>74</v>
      </c>
      <c r="K38" s="4" t="s">
        <v>74</v>
      </c>
      <c r="L38" s="4" t="s">
        <v>64</v>
      </c>
      <c r="M38" s="4" t="s">
        <v>74</v>
      </c>
      <c r="N38" s="4" t="s">
        <v>74</v>
      </c>
      <c r="O38" s="4" t="s">
        <v>62</v>
      </c>
      <c r="P38" s="4" t="s">
        <v>66</v>
      </c>
      <c r="Q38" s="4" t="s">
        <v>86</v>
      </c>
      <c r="R38" s="4" t="s">
        <v>113</v>
      </c>
      <c r="S38" s="4" t="str">
        <f>IF((IF(OR($C38="",$D38="",$E38="",$F38="",$G38="",$H38="",$I38="",$J38="",$K38="",$L38="",$M38="",$N38="",$O38="",$P38=""),"INVALID_REQUIRED_INPUT",IF(OR(COUNTIF('Controlled Vocabulary'!$A$2:$A$4,$C38)=0,COUNTIF('Controlled Vocabulary'!$B$2:$B$3,$D38)=0,COUNTIF('Controlled Vocabulary'!$D$2:$D$4,$E38)=0,COUNTIF('Controlled Vocabulary'!$H$2:$H$3,$F38)=0,COUNTIF('Controlled Vocabulary'!$F$2:$F$4,$G38)=0,COUNTIF('Controlled Vocabulary'!$F$2:$F$4,$H38)=0,COUNTIF('Controlled Vocabulary'!$F$2:$F$4,$I38)=0,COUNTIF('Controlled Vocabulary'!$F$2:$F$4,$J38)=0,COUNTIF('Controlled Vocabulary'!$F$2:$F$4,$K38)=0,COUNTIF('Controlled Vocabulary'!$G$2:$G$5,$L38)=0,COUNTIF('Controlled Vocabulary'!$H$2:$H$3,$M38)=0,COUNTIF('Controlled Vocabulary'!$H$2:$H$3,$N38)=0,COUNTIF('Controlled Vocabulary'!$C$2:$C$4,$O38)=0,COUNTIF('Controlled Vocabulary'!$J$2:$J$3,$P38)=0),"UNSUPPORTED_CONTROLLED_VALUE",IF(AND($P38="Active",$O38="Inactive"),"INVALID_SCOPE_COMBINATION",IF($N38="Yes","INVALID_SCOPE_COMBINATION",IF(AND($E38="Not applicable",$K38&lt;&gt;"No"),"INVALID_SCOPE_COMBINATION",IF(AND($F38="No",$L38&lt;&gt;"Not applicable"),"INVALID_LOCATION_EVIDENCE",IF(AND($F38="Yes",$L38="Not applicable"),"INVALID_LOCATION_EVIDENCE",""))))))))&lt;&gt;"","INVALID INPUT",IF($D38="Unresolved","UNRESOLVED",IF(OR($C38="Discovery intermediary",$C38="Reference entity"),"CONTEXT / REFERENCE ONLY",IF(OR($G38="No",$H38="No"),"EXCLUDED",IF(OR($G38="Unknown",$H38="Unknown"),"UNRESOLVED",IF($I38="No","EXCLUDED",IF($I38="Unknown","UNRESOLVED",IF((IF(AND($J38="Yes",AND($E38="Resolved",$K38="Yes"),AND($F38="Yes",$L38="Yes")),"ENTERPRISE + MARKET + LOCATION",IF(AND($J38="Yes",AND($E38="Resolved",$K38="Yes")),"ENTERPRISE + MARKET",IF(AND($J38="Yes",AND($F38="Yes",$L38="Yes")),"ENTERPRISE + LOCATION",IF(AND(AND($E38="Resolved",$K38="Yes"),AND($F38="Yes",$L38="Yes")),"MARKET + LOCATION",IF($J38="Yes","ENTERPRISE",IF(AND($E38="Resolved",$K38="Yes"),"MARKET",IF(AND($F38="Yes",$L38="Yes"),"LOCATION",""))))))))&lt;&gt;"",(IF(AND($J38="Yes",AND($E38="Resolved",$K38="Yes"),AND($F38="Yes",$L38="Yes")),"ENTERPRISE + MARKET + LOCATION",IF(AND($J38="Yes",AND($E38="Resolved",$K38="Yes")),"ENTERPRISE + MARKET",IF(AND($J38="Yes",AND($F38="Yes",$L38="Yes")),"ENTERPRISE + LOCATION",IF(AND(AND($E38="Resolved",$K38="Yes"),AND($F38="Yes",$L38="Yes")),"MARKET + LOCATION",IF($J38="Yes","ENTERPRISE",IF(AND($E38="Resolved",$K38="Yes"),"MARKET",IF(AND($F38="Yes",$L38="Yes"),"LOCATION","")))))))),IF($E38="Unresolved","UNRESOLVED",IF(OR($J38="Unknown",$E38="Unresolved",AND($E38="Resolved",$K38="Unknown"),AND($F38="Yes",$L38="Unknown")),"UNRESOLVED",IF($M38="Yes","CONTEXT / REFERENCE ONLY","EXCLUDED")))))))))))</f>
        <v>LOCATION</v>
      </c>
      <c r="T38" s="4" t="str">
        <f>IF((IF(OR($C38="",$D38="",$E38="",$F38="",$G38="",$H38="",$I38="",$J38="",$K38="",$L38="",$M38="",$N38="",$O38="",$P38=""),"INVALID_REQUIRED_INPUT",IF(OR(COUNTIF('Controlled Vocabulary'!$A$2:$A$4,$C38)=0,COUNTIF('Controlled Vocabulary'!$B$2:$B$3,$D38)=0,COUNTIF('Controlled Vocabulary'!$D$2:$D$4,$E38)=0,COUNTIF('Controlled Vocabulary'!$H$2:$H$3,$F38)=0,COUNTIF('Controlled Vocabulary'!$F$2:$F$4,$G38)=0,COUNTIF('Controlled Vocabulary'!$F$2:$F$4,$H38)=0,COUNTIF('Controlled Vocabulary'!$F$2:$F$4,$I38)=0,COUNTIF('Controlled Vocabulary'!$F$2:$F$4,$J38)=0,COUNTIF('Controlled Vocabulary'!$F$2:$F$4,$K38)=0,COUNTIF('Controlled Vocabulary'!$G$2:$G$5,$L38)=0,COUNTIF('Controlled Vocabulary'!$H$2:$H$3,$M38)=0,COUNTIF('Controlled Vocabulary'!$H$2:$H$3,$N38)=0,COUNTIF('Controlled Vocabulary'!$C$2:$C$4,$O38)=0,COUNTIF('Controlled Vocabulary'!$J$2:$J$3,$P38)=0),"UNSUPPORTED_CONTROLLED_VALUE",IF(AND($P38="Active",$O38="Inactive"),"INVALID_SCOPE_COMBINATION",IF($N38="Yes","INVALID_SCOPE_COMBINATION",IF(AND($E38="Not applicable",$K38&lt;&gt;"No"),"INVALID_SCOPE_COMBINATION",IF(AND($F38="No",$L38&lt;&gt;"Not applicable"),"INVALID_LOCATION_EVIDENCE",IF(AND($F38="Yes",$L38="Not applicable"),"INVALID_LOCATION_EVIDENCE",""))))))))&lt;&gt;"",(IF(OR($C38="",$D38="",$E38="",$F38="",$G38="",$H38="",$I38="",$J38="",$K38="",$L38="",$M38="",$N38="",$O38="",$P38=""),"INVALID_REQUIRED_INPUT",IF(OR(COUNTIF('Controlled Vocabulary'!$A$2:$A$4,$C38)=0,COUNTIF('Controlled Vocabulary'!$B$2:$B$3,$D38)=0,COUNTIF('Controlled Vocabulary'!$D$2:$D$4,$E38)=0,COUNTIF('Controlled Vocabulary'!$H$2:$H$3,$F38)=0,COUNTIF('Controlled Vocabulary'!$F$2:$F$4,$G38)=0,COUNTIF('Controlled Vocabulary'!$F$2:$F$4,$H38)=0,COUNTIF('Controlled Vocabulary'!$F$2:$F$4,$I38)=0,COUNTIF('Controlled Vocabulary'!$F$2:$F$4,$J38)=0,COUNTIF('Controlled Vocabulary'!$F$2:$F$4,$K38)=0,COUNTIF('Controlled Vocabulary'!$G$2:$G$5,$L38)=0,COUNTIF('Controlled Vocabulary'!$H$2:$H$3,$M38)=0,COUNTIF('Controlled Vocabulary'!$H$2:$H$3,$N38)=0,COUNTIF('Controlled Vocabulary'!$C$2:$C$4,$O38)=0,COUNTIF('Controlled Vocabulary'!$J$2:$J$3,$P38)=0),"UNSUPPORTED_CONTROLLED_VALUE",IF(AND($P38="Active",$O38="Inactive"),"INVALID_SCOPE_COMBINATION",IF($N38="Yes","INVALID_SCOPE_COMBINATION",IF(AND($E38="Not applicable",$K38&lt;&gt;"No"),"INVALID_SCOPE_COMBINATION",IF(AND($F38="No",$L38&lt;&gt;"Not applicable"),"INVALID_LOCATION_EVIDENCE",IF(AND($F38="Yes",$L38="Not applicable"),"INVALID_LOCATION_EVIDENCE","")))))))),IF($D38="Unresolved","IDENTITY_BOUNDARY_UNRESOLVED",IF(OR($C38="Discovery intermediary",$C38="Reference entity"),"NON_COMMERCIAL_CONTEXT",IF(OR($G38="No",$H38="No"),"NO_COMMERCIAL_SUBSTITUTION",IF(OR($G38="Unknown",$H38="Unknown"),"SUBSTITUTION_EVIDENCE_MISSING",IF($I38="No","SERVICEABILITY_MISMATCH",IF($I38="Unknown","SERVICEABILITY_EVIDENCE_MISSING",IF(AND((IF(AND($J38="Yes",AND($E38="Resolved",$K38="Yes"),AND($F38="Yes",$L38="Yes")),"ENTERPRISE + MARKET + LOCATION",IF(AND($J38="Yes",AND($E38="Resolved",$K38="Yes")),"ENTERPRISE + MARKET",IF(AND($J38="Yes",AND($F38="Yes",$L38="Yes")),"ENTERPRISE + LOCATION",IF(AND(AND($E38="Resolved",$K38="Yes"),AND($F38="Yes",$L38="Yes")),"MARKET + LOCATION",IF($J38="Yes","ENTERPRISE",IF(AND($E38="Resolved",$K38="Yes"),"MARKET",IF(AND($F38="Yes",$L38="Yes"),"LOCATION",""))))))))&lt;&gt;"",OR($J38="Unknown",$E38="Unresolved",AND($E38="Resolved",$K38="Unknown"),AND($F38="Yes",$L38="Unknown"))),"CONFIRMED_LAYER_WITH_OPEN_EVIDENCE",IF((IF(AND($J38="Yes",AND($E38="Resolved",$K38="Yes"),AND($F38="Yes",$L38="Yes")),"ENTERPRISE + MARKET + LOCATION",IF(AND($J38="Yes",AND($E38="Resolved",$K38="Yes")),"ENTERPRISE + MARKET",IF(AND($J38="Yes",AND($F38="Yes",$L38="Yes")),"ENTERPRISE + LOCATION",IF(AND(AND($E38="Resolved",$K38="Yes"),AND($F38="Yes",$L38="Yes")),"MARKET + LOCATION",IF($J38="Yes","ENTERPRISE",IF(AND($E38="Resolved",$K38="Yes"),"MARKET",IF(AND($F38="Yes",$L38="Yes"),"LOCATION",""))))))))&lt;&gt;"","CONFIRMED_LAYER_ASSIGNMENT",IF($E38="Unresolved","MARKET_BOUNDARY_UNRESOLVED",IF(OR($J38="Unknown",$E38="Unresolved",AND($E38="Resolved",$K38="Unknown"),AND($F38="Yes",$L38="Unknown")),"LAYER_EVIDENCE_MISSING",IF($M38="Yes","NO_LAYER_RELEVANCE_CONTEXT","NO_LAYER_RELEVANCE"))))))))))))</f>
        <v>CONFIRMED_LAYER_ASSIGNMENT</v>
      </c>
      <c r="U38" s="4" t="s">
        <v>114</v>
      </c>
      <c r="V38" s="4" t="str">
        <f>IFERROR(VLOOKUP($T38,'Controlled Vocabulary'!$M$2:$N$18,2,FALSE),"Review the record.")</f>
        <v>Keep the assignment and preserve evidence/review metadata.</v>
      </c>
      <c r="W38" s="4" t="str">
        <f>IF(AND($Q38=$S38,$R38=$T38,$U38=$V38),"PASS","FAIL")</f>
        <v>PASS</v>
      </c>
    </row>
    <row r="39" spans="1:23" ht="28.5">
      <c r="A39" s="4" t="s">
        <v>272</v>
      </c>
      <c r="B39" s="4" t="s">
        <v>273</v>
      </c>
      <c r="C39" s="4" t="s">
        <v>60</v>
      </c>
      <c r="D39" s="4" t="s">
        <v>61</v>
      </c>
      <c r="E39" s="4" t="s">
        <v>61</v>
      </c>
      <c r="F39" s="4" t="s">
        <v>74</v>
      </c>
      <c r="G39" s="4" t="s">
        <v>64</v>
      </c>
      <c r="H39" s="4" t="s">
        <v>64</v>
      </c>
      <c r="I39" s="4" t="s">
        <v>64</v>
      </c>
      <c r="J39" s="4" t="s">
        <v>74</v>
      </c>
      <c r="K39" s="4" t="s">
        <v>64</v>
      </c>
      <c r="L39" s="4" t="s">
        <v>82</v>
      </c>
      <c r="M39" s="4" t="s">
        <v>74</v>
      </c>
      <c r="N39" s="4" t="s">
        <v>74</v>
      </c>
      <c r="O39" s="4" t="s">
        <v>62</v>
      </c>
      <c r="P39" s="4" t="s">
        <v>66</v>
      </c>
      <c r="Q39" s="4" t="s">
        <v>77</v>
      </c>
      <c r="R39" s="4" t="s">
        <v>113</v>
      </c>
      <c r="S39" s="4" t="str">
        <f>IF((IF(OR($C39="",$D39="",$E39="",$F39="",$G39="",$H39="",$I39="",$J39="",$K39="",$L39="",$M39="",$N39="",$O39="",$P39=""),"INVALID_REQUIRED_INPUT",IF(OR(COUNTIF('Controlled Vocabulary'!$A$2:$A$4,$C39)=0,COUNTIF('Controlled Vocabulary'!$B$2:$B$3,$D39)=0,COUNTIF('Controlled Vocabulary'!$D$2:$D$4,$E39)=0,COUNTIF('Controlled Vocabulary'!$H$2:$H$3,$F39)=0,COUNTIF('Controlled Vocabulary'!$F$2:$F$4,$G39)=0,COUNTIF('Controlled Vocabulary'!$F$2:$F$4,$H39)=0,COUNTIF('Controlled Vocabulary'!$F$2:$F$4,$I39)=0,COUNTIF('Controlled Vocabulary'!$F$2:$F$4,$J39)=0,COUNTIF('Controlled Vocabulary'!$F$2:$F$4,$K39)=0,COUNTIF('Controlled Vocabulary'!$G$2:$G$5,$L39)=0,COUNTIF('Controlled Vocabulary'!$H$2:$H$3,$M39)=0,COUNTIF('Controlled Vocabulary'!$H$2:$H$3,$N39)=0,COUNTIF('Controlled Vocabulary'!$C$2:$C$4,$O39)=0,COUNTIF('Controlled Vocabulary'!$J$2:$J$3,$P39)=0),"UNSUPPORTED_CONTROLLED_VALUE",IF(AND($P39="Active",$O39="Inactive"),"INVALID_SCOPE_COMBINATION",IF($N39="Yes","INVALID_SCOPE_COMBINATION",IF(AND($E39="Not applicable",$K39&lt;&gt;"No"),"INVALID_SCOPE_COMBINATION",IF(AND($F39="No",$L39&lt;&gt;"Not applicable"),"INVALID_LOCATION_EVIDENCE",IF(AND($F39="Yes",$L39="Not applicable"),"INVALID_LOCATION_EVIDENCE",""))))))))&lt;&gt;"","INVALID INPUT",IF($D39="Unresolved","UNRESOLVED",IF(OR($C39="Discovery intermediary",$C39="Reference entity"),"CONTEXT / REFERENCE ONLY",IF(OR($G39="No",$H39="No"),"EXCLUDED",IF(OR($G39="Unknown",$H39="Unknown"),"UNRESOLVED",IF($I39="No","EXCLUDED",IF($I39="Unknown","UNRESOLVED",IF((IF(AND($J39="Yes",AND($E39="Resolved",$K39="Yes"),AND($F39="Yes",$L39="Yes")),"ENTERPRISE + MARKET + LOCATION",IF(AND($J39="Yes",AND($E39="Resolved",$K39="Yes")),"ENTERPRISE + MARKET",IF(AND($J39="Yes",AND($F39="Yes",$L39="Yes")),"ENTERPRISE + LOCATION",IF(AND(AND($E39="Resolved",$K39="Yes"),AND($F39="Yes",$L39="Yes")),"MARKET + LOCATION",IF($J39="Yes","ENTERPRISE",IF(AND($E39="Resolved",$K39="Yes"),"MARKET",IF(AND($F39="Yes",$L39="Yes"),"LOCATION",""))))))))&lt;&gt;"",(IF(AND($J39="Yes",AND($E39="Resolved",$K39="Yes"),AND($F39="Yes",$L39="Yes")),"ENTERPRISE + MARKET + LOCATION",IF(AND($J39="Yes",AND($E39="Resolved",$K39="Yes")),"ENTERPRISE + MARKET",IF(AND($J39="Yes",AND($F39="Yes",$L39="Yes")),"ENTERPRISE + LOCATION",IF(AND(AND($E39="Resolved",$K39="Yes"),AND($F39="Yes",$L39="Yes")),"MARKET + LOCATION",IF($J39="Yes","ENTERPRISE",IF(AND($E39="Resolved",$K39="Yes"),"MARKET",IF(AND($F39="Yes",$L39="Yes"),"LOCATION","")))))))),IF($E39="Unresolved","UNRESOLVED",IF(OR($J39="Unknown",$E39="Unresolved",AND($E39="Resolved",$K39="Unknown"),AND($F39="Yes",$L39="Unknown")),"UNRESOLVED",IF($M39="Yes","CONTEXT / REFERENCE ONLY","EXCLUDED")))))))))))</f>
        <v>MARKET</v>
      </c>
      <c r="T39" s="4" t="str">
        <f>IF((IF(OR($C39="",$D39="",$E39="",$F39="",$G39="",$H39="",$I39="",$J39="",$K39="",$L39="",$M39="",$N39="",$O39="",$P39=""),"INVALID_REQUIRED_INPUT",IF(OR(COUNTIF('Controlled Vocabulary'!$A$2:$A$4,$C39)=0,COUNTIF('Controlled Vocabulary'!$B$2:$B$3,$D39)=0,COUNTIF('Controlled Vocabulary'!$D$2:$D$4,$E39)=0,COUNTIF('Controlled Vocabulary'!$H$2:$H$3,$F39)=0,COUNTIF('Controlled Vocabulary'!$F$2:$F$4,$G39)=0,COUNTIF('Controlled Vocabulary'!$F$2:$F$4,$H39)=0,COUNTIF('Controlled Vocabulary'!$F$2:$F$4,$I39)=0,COUNTIF('Controlled Vocabulary'!$F$2:$F$4,$J39)=0,COUNTIF('Controlled Vocabulary'!$F$2:$F$4,$K39)=0,COUNTIF('Controlled Vocabulary'!$G$2:$G$5,$L39)=0,COUNTIF('Controlled Vocabulary'!$H$2:$H$3,$M39)=0,COUNTIF('Controlled Vocabulary'!$H$2:$H$3,$N39)=0,COUNTIF('Controlled Vocabulary'!$C$2:$C$4,$O39)=0,COUNTIF('Controlled Vocabulary'!$J$2:$J$3,$P39)=0),"UNSUPPORTED_CONTROLLED_VALUE",IF(AND($P39="Active",$O39="Inactive"),"INVALID_SCOPE_COMBINATION",IF($N39="Yes","INVALID_SCOPE_COMBINATION",IF(AND($E39="Not applicable",$K39&lt;&gt;"No"),"INVALID_SCOPE_COMBINATION",IF(AND($F39="No",$L39&lt;&gt;"Not applicable"),"INVALID_LOCATION_EVIDENCE",IF(AND($F39="Yes",$L39="Not applicable"),"INVALID_LOCATION_EVIDENCE",""))))))))&lt;&gt;"",(IF(OR($C39="",$D39="",$E39="",$F39="",$G39="",$H39="",$I39="",$J39="",$K39="",$L39="",$M39="",$N39="",$O39="",$P39=""),"INVALID_REQUIRED_INPUT",IF(OR(COUNTIF('Controlled Vocabulary'!$A$2:$A$4,$C39)=0,COUNTIF('Controlled Vocabulary'!$B$2:$B$3,$D39)=0,COUNTIF('Controlled Vocabulary'!$D$2:$D$4,$E39)=0,COUNTIF('Controlled Vocabulary'!$H$2:$H$3,$F39)=0,COUNTIF('Controlled Vocabulary'!$F$2:$F$4,$G39)=0,COUNTIF('Controlled Vocabulary'!$F$2:$F$4,$H39)=0,COUNTIF('Controlled Vocabulary'!$F$2:$F$4,$I39)=0,COUNTIF('Controlled Vocabulary'!$F$2:$F$4,$J39)=0,COUNTIF('Controlled Vocabulary'!$F$2:$F$4,$K39)=0,COUNTIF('Controlled Vocabulary'!$G$2:$G$5,$L39)=0,COUNTIF('Controlled Vocabulary'!$H$2:$H$3,$M39)=0,COUNTIF('Controlled Vocabulary'!$H$2:$H$3,$N39)=0,COUNTIF('Controlled Vocabulary'!$C$2:$C$4,$O39)=0,COUNTIF('Controlled Vocabulary'!$J$2:$J$3,$P39)=0),"UNSUPPORTED_CONTROLLED_VALUE",IF(AND($P39="Active",$O39="Inactive"),"INVALID_SCOPE_COMBINATION",IF($N39="Yes","INVALID_SCOPE_COMBINATION",IF(AND($E39="Not applicable",$K39&lt;&gt;"No"),"INVALID_SCOPE_COMBINATION",IF(AND($F39="No",$L39&lt;&gt;"Not applicable"),"INVALID_LOCATION_EVIDENCE",IF(AND($F39="Yes",$L39="Not applicable"),"INVALID_LOCATION_EVIDENCE","")))))))),IF($D39="Unresolved","IDENTITY_BOUNDARY_UNRESOLVED",IF(OR($C39="Discovery intermediary",$C39="Reference entity"),"NON_COMMERCIAL_CONTEXT",IF(OR($G39="No",$H39="No"),"NO_COMMERCIAL_SUBSTITUTION",IF(OR($G39="Unknown",$H39="Unknown"),"SUBSTITUTION_EVIDENCE_MISSING",IF($I39="No","SERVICEABILITY_MISMATCH",IF($I39="Unknown","SERVICEABILITY_EVIDENCE_MISSING",IF(AND((IF(AND($J39="Yes",AND($E39="Resolved",$K39="Yes"),AND($F39="Yes",$L39="Yes")),"ENTERPRISE + MARKET + LOCATION",IF(AND($J39="Yes",AND($E39="Resolved",$K39="Yes")),"ENTERPRISE + MARKET",IF(AND($J39="Yes",AND($F39="Yes",$L39="Yes")),"ENTERPRISE + LOCATION",IF(AND(AND($E39="Resolved",$K39="Yes"),AND($F39="Yes",$L39="Yes")),"MARKET + LOCATION",IF($J39="Yes","ENTERPRISE",IF(AND($E39="Resolved",$K39="Yes"),"MARKET",IF(AND($F39="Yes",$L39="Yes"),"LOCATION",""))))))))&lt;&gt;"",OR($J39="Unknown",$E39="Unresolved",AND($E39="Resolved",$K39="Unknown"),AND($F39="Yes",$L39="Unknown"))),"CONFIRMED_LAYER_WITH_OPEN_EVIDENCE",IF((IF(AND($J39="Yes",AND($E39="Resolved",$K39="Yes"),AND($F39="Yes",$L39="Yes")),"ENTERPRISE + MARKET + LOCATION",IF(AND($J39="Yes",AND($E39="Resolved",$K39="Yes")),"ENTERPRISE + MARKET",IF(AND($J39="Yes",AND($F39="Yes",$L39="Yes")),"ENTERPRISE + LOCATION",IF(AND(AND($E39="Resolved",$K39="Yes"),AND($F39="Yes",$L39="Yes")),"MARKET + LOCATION",IF($J39="Yes","ENTERPRISE",IF(AND($E39="Resolved",$K39="Yes"),"MARKET",IF(AND($F39="Yes",$L39="Yes"),"LOCATION",""))))))))&lt;&gt;"","CONFIRMED_LAYER_ASSIGNMENT",IF($E39="Unresolved","MARKET_BOUNDARY_UNRESOLVED",IF(OR($J39="Unknown",$E39="Unresolved",AND($E39="Resolved",$K39="Unknown"),AND($F39="Yes",$L39="Unknown")),"LAYER_EVIDENCE_MISSING",IF($M39="Yes","NO_LAYER_RELEVANCE_CONTEXT","NO_LAYER_RELEVANCE"))))))))))))</f>
        <v>CONFIRMED_LAYER_ASSIGNMENT</v>
      </c>
      <c r="U39" s="4" t="s">
        <v>114</v>
      </c>
      <c r="V39" s="4" t="str">
        <f>IFERROR(VLOOKUP($T39,'Controlled Vocabulary'!$M$2:$N$18,2,FALSE),"Review the record.")</f>
        <v>Keep the assignment and preserve evidence/review metadata.</v>
      </c>
      <c r="W39" s="4" t="str">
        <f>IF(AND($Q39=$S39,$R39=$T39,$U39=$V39),"PASS","FAIL")</f>
        <v>PASS</v>
      </c>
    </row>
    <row r="40" spans="1:23" ht="28.5">
      <c r="A40" s="4" t="s">
        <v>274</v>
      </c>
      <c r="B40" s="4" t="s">
        <v>275</v>
      </c>
      <c r="C40" s="4" t="s">
        <v>60</v>
      </c>
      <c r="D40" s="4" t="s">
        <v>61</v>
      </c>
      <c r="E40" s="4" t="s">
        <v>61</v>
      </c>
      <c r="F40" s="4" t="s">
        <v>74</v>
      </c>
      <c r="G40" s="4" t="s">
        <v>64</v>
      </c>
      <c r="H40" s="4" t="s">
        <v>64</v>
      </c>
      <c r="I40" s="4" t="s">
        <v>64</v>
      </c>
      <c r="J40" s="4" t="s">
        <v>74</v>
      </c>
      <c r="K40" s="4" t="s">
        <v>64</v>
      </c>
      <c r="L40" s="4" t="s">
        <v>82</v>
      </c>
      <c r="M40" s="4" t="s">
        <v>74</v>
      </c>
      <c r="N40" s="4" t="s">
        <v>64</v>
      </c>
      <c r="O40" s="4" t="s">
        <v>62</v>
      </c>
      <c r="P40" s="4" t="s">
        <v>66</v>
      </c>
      <c r="Q40" s="4" t="s">
        <v>118</v>
      </c>
      <c r="R40" s="4" t="s">
        <v>123</v>
      </c>
      <c r="S40" s="4" t="str">
        <f>IF((IF(OR($C40="",$D40="",$E40="",$F40="",$G40="",$H40="",$I40="",$J40="",$K40="",$L40="",$M40="",$N40="",$O40="",$P40=""),"INVALID_REQUIRED_INPUT",IF(OR(COUNTIF('Controlled Vocabulary'!$A$2:$A$4,$C40)=0,COUNTIF('Controlled Vocabulary'!$B$2:$B$3,$D40)=0,COUNTIF('Controlled Vocabulary'!$D$2:$D$4,$E40)=0,COUNTIF('Controlled Vocabulary'!$H$2:$H$3,$F40)=0,COUNTIF('Controlled Vocabulary'!$F$2:$F$4,$G40)=0,COUNTIF('Controlled Vocabulary'!$F$2:$F$4,$H40)=0,COUNTIF('Controlled Vocabulary'!$F$2:$F$4,$I40)=0,COUNTIF('Controlled Vocabulary'!$F$2:$F$4,$J40)=0,COUNTIF('Controlled Vocabulary'!$F$2:$F$4,$K40)=0,COUNTIF('Controlled Vocabulary'!$G$2:$G$5,$L40)=0,COUNTIF('Controlled Vocabulary'!$H$2:$H$3,$M40)=0,COUNTIF('Controlled Vocabulary'!$H$2:$H$3,$N40)=0,COUNTIF('Controlled Vocabulary'!$C$2:$C$4,$O40)=0,COUNTIF('Controlled Vocabulary'!$J$2:$J$3,$P40)=0),"UNSUPPORTED_CONTROLLED_VALUE",IF(AND($P40="Active",$O40="Inactive"),"INVALID_SCOPE_COMBINATION",IF($N40="Yes","INVALID_SCOPE_COMBINATION",IF(AND($E40="Not applicable",$K40&lt;&gt;"No"),"INVALID_SCOPE_COMBINATION",IF(AND($F40="No",$L40&lt;&gt;"Not applicable"),"INVALID_LOCATION_EVIDENCE",IF(AND($F40="Yes",$L40="Not applicable"),"INVALID_LOCATION_EVIDENCE",""))))))))&lt;&gt;"","INVALID INPUT",IF($D40="Unresolved","UNRESOLVED",IF(OR($C40="Discovery intermediary",$C40="Reference entity"),"CONTEXT / REFERENCE ONLY",IF(OR($G40="No",$H40="No"),"EXCLUDED",IF(OR($G40="Unknown",$H40="Unknown"),"UNRESOLVED",IF($I40="No","EXCLUDED",IF($I40="Unknown","UNRESOLVED",IF((IF(AND($J40="Yes",AND($E40="Resolved",$K40="Yes"),AND($F40="Yes",$L40="Yes")),"ENTERPRISE + MARKET + LOCATION",IF(AND($J40="Yes",AND($E40="Resolved",$K40="Yes")),"ENTERPRISE + MARKET",IF(AND($J40="Yes",AND($F40="Yes",$L40="Yes")),"ENTERPRISE + LOCATION",IF(AND(AND($E40="Resolved",$K40="Yes"),AND($F40="Yes",$L40="Yes")),"MARKET + LOCATION",IF($J40="Yes","ENTERPRISE",IF(AND($E40="Resolved",$K40="Yes"),"MARKET",IF(AND($F40="Yes",$L40="Yes"),"LOCATION",""))))))))&lt;&gt;"",(IF(AND($J40="Yes",AND($E40="Resolved",$K40="Yes"),AND($F40="Yes",$L40="Yes")),"ENTERPRISE + MARKET + LOCATION",IF(AND($J40="Yes",AND($E40="Resolved",$K40="Yes")),"ENTERPRISE + MARKET",IF(AND($J40="Yes",AND($F40="Yes",$L40="Yes")),"ENTERPRISE + LOCATION",IF(AND(AND($E40="Resolved",$K40="Yes"),AND($F40="Yes",$L40="Yes")),"MARKET + LOCATION",IF($J40="Yes","ENTERPRISE",IF(AND($E40="Resolved",$K40="Yes"),"MARKET",IF(AND($F40="Yes",$L40="Yes"),"LOCATION","")))))))),IF($E40="Unresolved","UNRESOLVED",IF(OR($J40="Unknown",$E40="Unresolved",AND($E40="Resolved",$K40="Unknown"),AND($F40="Yes",$L40="Unknown")),"UNRESOLVED",IF($M40="Yes","CONTEXT / REFERENCE ONLY","EXCLUDED")))))))))))</f>
        <v>INVALID INPUT</v>
      </c>
      <c r="T40" s="4" t="str">
        <f>IF((IF(OR($C40="",$D40="",$E40="",$F40="",$G40="",$H40="",$I40="",$J40="",$K40="",$L40="",$M40="",$N40="",$O40="",$P40=""),"INVALID_REQUIRED_INPUT",IF(OR(COUNTIF('Controlled Vocabulary'!$A$2:$A$4,$C40)=0,COUNTIF('Controlled Vocabulary'!$B$2:$B$3,$D40)=0,COUNTIF('Controlled Vocabulary'!$D$2:$D$4,$E40)=0,COUNTIF('Controlled Vocabulary'!$H$2:$H$3,$F40)=0,COUNTIF('Controlled Vocabulary'!$F$2:$F$4,$G40)=0,COUNTIF('Controlled Vocabulary'!$F$2:$F$4,$H40)=0,COUNTIF('Controlled Vocabulary'!$F$2:$F$4,$I40)=0,COUNTIF('Controlled Vocabulary'!$F$2:$F$4,$J40)=0,COUNTIF('Controlled Vocabulary'!$F$2:$F$4,$K40)=0,COUNTIF('Controlled Vocabulary'!$G$2:$G$5,$L40)=0,COUNTIF('Controlled Vocabulary'!$H$2:$H$3,$M40)=0,COUNTIF('Controlled Vocabulary'!$H$2:$H$3,$N40)=0,COUNTIF('Controlled Vocabulary'!$C$2:$C$4,$O40)=0,COUNTIF('Controlled Vocabulary'!$J$2:$J$3,$P40)=0),"UNSUPPORTED_CONTROLLED_VALUE",IF(AND($P40="Active",$O40="Inactive"),"INVALID_SCOPE_COMBINATION",IF($N40="Yes","INVALID_SCOPE_COMBINATION",IF(AND($E40="Not applicable",$K40&lt;&gt;"No"),"INVALID_SCOPE_COMBINATION",IF(AND($F40="No",$L40&lt;&gt;"Not applicable"),"INVALID_LOCATION_EVIDENCE",IF(AND($F40="Yes",$L40="Not applicable"),"INVALID_LOCATION_EVIDENCE",""))))))))&lt;&gt;"",(IF(OR($C40="",$D40="",$E40="",$F40="",$G40="",$H40="",$I40="",$J40="",$K40="",$L40="",$M40="",$N40="",$O40="",$P40=""),"INVALID_REQUIRED_INPUT",IF(OR(COUNTIF('Controlled Vocabulary'!$A$2:$A$4,$C40)=0,COUNTIF('Controlled Vocabulary'!$B$2:$B$3,$D40)=0,COUNTIF('Controlled Vocabulary'!$D$2:$D$4,$E40)=0,COUNTIF('Controlled Vocabulary'!$H$2:$H$3,$F40)=0,COUNTIF('Controlled Vocabulary'!$F$2:$F$4,$G40)=0,COUNTIF('Controlled Vocabulary'!$F$2:$F$4,$H40)=0,COUNTIF('Controlled Vocabulary'!$F$2:$F$4,$I40)=0,COUNTIF('Controlled Vocabulary'!$F$2:$F$4,$J40)=0,COUNTIF('Controlled Vocabulary'!$F$2:$F$4,$K40)=0,COUNTIF('Controlled Vocabulary'!$G$2:$G$5,$L40)=0,COUNTIF('Controlled Vocabulary'!$H$2:$H$3,$M40)=0,COUNTIF('Controlled Vocabulary'!$H$2:$H$3,$N40)=0,COUNTIF('Controlled Vocabulary'!$C$2:$C$4,$O40)=0,COUNTIF('Controlled Vocabulary'!$J$2:$J$3,$P40)=0),"UNSUPPORTED_CONTROLLED_VALUE",IF(AND($P40="Active",$O40="Inactive"),"INVALID_SCOPE_COMBINATION",IF($N40="Yes","INVALID_SCOPE_COMBINATION",IF(AND($E40="Not applicable",$K40&lt;&gt;"No"),"INVALID_SCOPE_COMBINATION",IF(AND($F40="No",$L40&lt;&gt;"Not applicable"),"INVALID_LOCATION_EVIDENCE",IF(AND($F40="Yes",$L40="Not applicable"),"INVALID_LOCATION_EVIDENCE","")))))))),IF($D40="Unresolved","IDENTITY_BOUNDARY_UNRESOLVED",IF(OR($C40="Discovery intermediary",$C40="Reference entity"),"NON_COMMERCIAL_CONTEXT",IF(OR($G40="No",$H40="No"),"NO_COMMERCIAL_SUBSTITUTION",IF(OR($G40="Unknown",$H40="Unknown"),"SUBSTITUTION_EVIDENCE_MISSING",IF($I40="No","SERVICEABILITY_MISMATCH",IF($I40="Unknown","SERVICEABILITY_EVIDENCE_MISSING",IF(AND((IF(AND($J40="Yes",AND($E40="Resolved",$K40="Yes"),AND($F40="Yes",$L40="Yes")),"ENTERPRISE + MARKET + LOCATION",IF(AND($J40="Yes",AND($E40="Resolved",$K40="Yes")),"ENTERPRISE + MARKET",IF(AND($J40="Yes",AND($F40="Yes",$L40="Yes")),"ENTERPRISE + LOCATION",IF(AND(AND($E40="Resolved",$K40="Yes"),AND($F40="Yes",$L40="Yes")),"MARKET + LOCATION",IF($J40="Yes","ENTERPRISE",IF(AND($E40="Resolved",$K40="Yes"),"MARKET",IF(AND($F40="Yes",$L40="Yes"),"LOCATION",""))))))))&lt;&gt;"",OR($J40="Unknown",$E40="Unresolved",AND($E40="Resolved",$K40="Unknown"),AND($F40="Yes",$L40="Unknown"))),"CONFIRMED_LAYER_WITH_OPEN_EVIDENCE",IF((IF(AND($J40="Yes",AND($E40="Resolved",$K40="Yes"),AND($F40="Yes",$L40="Yes")),"ENTERPRISE + MARKET + LOCATION",IF(AND($J40="Yes",AND($E40="Resolved",$K40="Yes")),"ENTERPRISE + MARKET",IF(AND($J40="Yes",AND($F40="Yes",$L40="Yes")),"ENTERPRISE + LOCATION",IF(AND(AND($E40="Resolved",$K40="Yes"),AND($F40="Yes",$L40="Yes")),"MARKET + LOCATION",IF($J40="Yes","ENTERPRISE",IF(AND($E40="Resolved",$K40="Yes"),"MARKET",IF(AND($F40="Yes",$L40="Yes"),"LOCATION",""))))))))&lt;&gt;"","CONFIRMED_LAYER_ASSIGNMENT",IF($E40="Unresolved","MARKET_BOUNDARY_UNRESOLVED",IF(OR($J40="Unknown",$E40="Unresolved",AND($E40="Resolved",$K40="Unknown"),AND($F40="Yes",$L40="Unknown")),"LAYER_EVIDENCE_MISSING",IF($M40="Yes","NO_LAYER_RELEVANCE_CONTEXT","NO_LAYER_RELEVANCE"))))))))))))</f>
        <v>INVALID_SCOPE_COMBINATION</v>
      </c>
      <c r="U40" s="4" t="s">
        <v>124</v>
      </c>
      <c r="V40" s="4" t="str">
        <f>IFERROR(VLOOKUP($T40,'Controlled Vocabulary'!$M$2:$N$18,2,FALSE),"Review the record.")</f>
        <v>Select a valid Scope ID/evidence combination or resolve the duplicate active record.</v>
      </c>
      <c r="W40" s="4" t="str">
        <f>IF(AND($Q40=$S40,$R40=$T40,$U40=$V40),"PASS","FAIL")</f>
        <v>PASS</v>
      </c>
    </row>
    <row r="41" spans="1:23" ht="28.5">
      <c r="A41" s="4" t="s">
        <v>276</v>
      </c>
      <c r="B41" s="4" t="s">
        <v>277</v>
      </c>
      <c r="C41" s="4" t="s">
        <v>60</v>
      </c>
      <c r="D41" s="4" t="s">
        <v>61</v>
      </c>
      <c r="E41" s="4" t="s">
        <v>61</v>
      </c>
      <c r="F41" s="4" t="s">
        <v>74</v>
      </c>
      <c r="G41" s="4" t="s">
        <v>64</v>
      </c>
      <c r="H41" s="4" t="s">
        <v>64</v>
      </c>
      <c r="I41" s="4" t="s">
        <v>64</v>
      </c>
      <c r="J41" s="4" t="s">
        <v>74</v>
      </c>
      <c r="K41" s="4" t="s">
        <v>64</v>
      </c>
      <c r="L41" s="4" t="s">
        <v>82</v>
      </c>
      <c r="M41" s="4" t="s">
        <v>74</v>
      </c>
      <c r="N41" s="4" t="s">
        <v>74</v>
      </c>
      <c r="O41" s="4" t="s">
        <v>62</v>
      </c>
      <c r="P41" s="4" t="s">
        <v>66</v>
      </c>
      <c r="Q41" s="4" t="s">
        <v>77</v>
      </c>
      <c r="R41" s="4" t="s">
        <v>113</v>
      </c>
      <c r="S41" s="4" t="str">
        <f>IF((IF(OR($C41="",$D41="",$E41="",$F41="",$G41="",$H41="",$I41="",$J41="",$K41="",$L41="",$M41="",$N41="",$O41="",$P41=""),"INVALID_REQUIRED_INPUT",IF(OR(COUNTIF('Controlled Vocabulary'!$A$2:$A$4,$C41)=0,COUNTIF('Controlled Vocabulary'!$B$2:$B$3,$D41)=0,COUNTIF('Controlled Vocabulary'!$D$2:$D$4,$E41)=0,COUNTIF('Controlled Vocabulary'!$H$2:$H$3,$F41)=0,COUNTIF('Controlled Vocabulary'!$F$2:$F$4,$G41)=0,COUNTIF('Controlled Vocabulary'!$F$2:$F$4,$H41)=0,COUNTIF('Controlled Vocabulary'!$F$2:$F$4,$I41)=0,COUNTIF('Controlled Vocabulary'!$F$2:$F$4,$J41)=0,COUNTIF('Controlled Vocabulary'!$F$2:$F$4,$K41)=0,COUNTIF('Controlled Vocabulary'!$G$2:$G$5,$L41)=0,COUNTIF('Controlled Vocabulary'!$H$2:$H$3,$M41)=0,COUNTIF('Controlled Vocabulary'!$H$2:$H$3,$N41)=0,COUNTIF('Controlled Vocabulary'!$C$2:$C$4,$O41)=0,COUNTIF('Controlled Vocabulary'!$J$2:$J$3,$P41)=0),"UNSUPPORTED_CONTROLLED_VALUE",IF(AND($P41="Active",$O41="Inactive"),"INVALID_SCOPE_COMBINATION",IF($N41="Yes","INVALID_SCOPE_COMBINATION",IF(AND($E41="Not applicable",$K41&lt;&gt;"No"),"INVALID_SCOPE_COMBINATION",IF(AND($F41="No",$L41&lt;&gt;"Not applicable"),"INVALID_LOCATION_EVIDENCE",IF(AND($F41="Yes",$L41="Not applicable"),"INVALID_LOCATION_EVIDENCE",""))))))))&lt;&gt;"","INVALID INPUT",IF($D41="Unresolved","UNRESOLVED",IF(OR($C41="Discovery intermediary",$C41="Reference entity"),"CONTEXT / REFERENCE ONLY",IF(OR($G41="No",$H41="No"),"EXCLUDED",IF(OR($G41="Unknown",$H41="Unknown"),"UNRESOLVED",IF($I41="No","EXCLUDED",IF($I41="Unknown","UNRESOLVED",IF((IF(AND($J41="Yes",AND($E41="Resolved",$K41="Yes"),AND($F41="Yes",$L41="Yes")),"ENTERPRISE + MARKET + LOCATION",IF(AND($J41="Yes",AND($E41="Resolved",$K41="Yes")),"ENTERPRISE + MARKET",IF(AND($J41="Yes",AND($F41="Yes",$L41="Yes")),"ENTERPRISE + LOCATION",IF(AND(AND($E41="Resolved",$K41="Yes"),AND($F41="Yes",$L41="Yes")),"MARKET + LOCATION",IF($J41="Yes","ENTERPRISE",IF(AND($E41="Resolved",$K41="Yes"),"MARKET",IF(AND($F41="Yes",$L41="Yes"),"LOCATION",""))))))))&lt;&gt;"",(IF(AND($J41="Yes",AND($E41="Resolved",$K41="Yes"),AND($F41="Yes",$L41="Yes")),"ENTERPRISE + MARKET + LOCATION",IF(AND($J41="Yes",AND($E41="Resolved",$K41="Yes")),"ENTERPRISE + MARKET",IF(AND($J41="Yes",AND($F41="Yes",$L41="Yes")),"ENTERPRISE + LOCATION",IF(AND(AND($E41="Resolved",$K41="Yes"),AND($F41="Yes",$L41="Yes")),"MARKET + LOCATION",IF($J41="Yes","ENTERPRISE",IF(AND($E41="Resolved",$K41="Yes"),"MARKET",IF(AND($F41="Yes",$L41="Yes"),"LOCATION","")))))))),IF($E41="Unresolved","UNRESOLVED",IF(OR($J41="Unknown",$E41="Unresolved",AND($E41="Resolved",$K41="Unknown"),AND($F41="Yes",$L41="Unknown")),"UNRESOLVED",IF($M41="Yes","CONTEXT / REFERENCE ONLY","EXCLUDED")))))))))))</f>
        <v>MARKET</v>
      </c>
      <c r="T41" s="4" t="str">
        <f>IF((IF(OR($C41="",$D41="",$E41="",$F41="",$G41="",$H41="",$I41="",$J41="",$K41="",$L41="",$M41="",$N41="",$O41="",$P41=""),"INVALID_REQUIRED_INPUT",IF(OR(COUNTIF('Controlled Vocabulary'!$A$2:$A$4,$C41)=0,COUNTIF('Controlled Vocabulary'!$B$2:$B$3,$D41)=0,COUNTIF('Controlled Vocabulary'!$D$2:$D$4,$E41)=0,COUNTIF('Controlled Vocabulary'!$H$2:$H$3,$F41)=0,COUNTIF('Controlled Vocabulary'!$F$2:$F$4,$G41)=0,COUNTIF('Controlled Vocabulary'!$F$2:$F$4,$H41)=0,COUNTIF('Controlled Vocabulary'!$F$2:$F$4,$I41)=0,COUNTIF('Controlled Vocabulary'!$F$2:$F$4,$J41)=0,COUNTIF('Controlled Vocabulary'!$F$2:$F$4,$K41)=0,COUNTIF('Controlled Vocabulary'!$G$2:$G$5,$L41)=0,COUNTIF('Controlled Vocabulary'!$H$2:$H$3,$M41)=0,COUNTIF('Controlled Vocabulary'!$H$2:$H$3,$N41)=0,COUNTIF('Controlled Vocabulary'!$C$2:$C$4,$O41)=0,COUNTIF('Controlled Vocabulary'!$J$2:$J$3,$P41)=0),"UNSUPPORTED_CONTROLLED_VALUE",IF(AND($P41="Active",$O41="Inactive"),"INVALID_SCOPE_COMBINATION",IF($N41="Yes","INVALID_SCOPE_COMBINATION",IF(AND($E41="Not applicable",$K41&lt;&gt;"No"),"INVALID_SCOPE_COMBINATION",IF(AND($F41="No",$L41&lt;&gt;"Not applicable"),"INVALID_LOCATION_EVIDENCE",IF(AND($F41="Yes",$L41="Not applicable"),"INVALID_LOCATION_EVIDENCE",""))))))))&lt;&gt;"",(IF(OR($C41="",$D41="",$E41="",$F41="",$G41="",$H41="",$I41="",$J41="",$K41="",$L41="",$M41="",$N41="",$O41="",$P41=""),"INVALID_REQUIRED_INPUT",IF(OR(COUNTIF('Controlled Vocabulary'!$A$2:$A$4,$C41)=0,COUNTIF('Controlled Vocabulary'!$B$2:$B$3,$D41)=0,COUNTIF('Controlled Vocabulary'!$D$2:$D$4,$E41)=0,COUNTIF('Controlled Vocabulary'!$H$2:$H$3,$F41)=0,COUNTIF('Controlled Vocabulary'!$F$2:$F$4,$G41)=0,COUNTIF('Controlled Vocabulary'!$F$2:$F$4,$H41)=0,COUNTIF('Controlled Vocabulary'!$F$2:$F$4,$I41)=0,COUNTIF('Controlled Vocabulary'!$F$2:$F$4,$J41)=0,COUNTIF('Controlled Vocabulary'!$F$2:$F$4,$K41)=0,COUNTIF('Controlled Vocabulary'!$G$2:$G$5,$L41)=0,COUNTIF('Controlled Vocabulary'!$H$2:$H$3,$M41)=0,COUNTIF('Controlled Vocabulary'!$H$2:$H$3,$N41)=0,COUNTIF('Controlled Vocabulary'!$C$2:$C$4,$O41)=0,COUNTIF('Controlled Vocabulary'!$J$2:$J$3,$P41)=0),"UNSUPPORTED_CONTROLLED_VALUE",IF(AND($P41="Active",$O41="Inactive"),"INVALID_SCOPE_COMBINATION",IF($N41="Yes","INVALID_SCOPE_COMBINATION",IF(AND($E41="Not applicable",$K41&lt;&gt;"No"),"INVALID_SCOPE_COMBINATION",IF(AND($F41="No",$L41&lt;&gt;"Not applicable"),"INVALID_LOCATION_EVIDENCE",IF(AND($F41="Yes",$L41="Not applicable"),"INVALID_LOCATION_EVIDENCE","")))))))),IF($D41="Unresolved","IDENTITY_BOUNDARY_UNRESOLVED",IF(OR($C41="Discovery intermediary",$C41="Reference entity"),"NON_COMMERCIAL_CONTEXT",IF(OR($G41="No",$H41="No"),"NO_COMMERCIAL_SUBSTITUTION",IF(OR($G41="Unknown",$H41="Unknown"),"SUBSTITUTION_EVIDENCE_MISSING",IF($I41="No","SERVICEABILITY_MISMATCH",IF($I41="Unknown","SERVICEABILITY_EVIDENCE_MISSING",IF(AND((IF(AND($J41="Yes",AND($E41="Resolved",$K41="Yes"),AND($F41="Yes",$L41="Yes")),"ENTERPRISE + MARKET + LOCATION",IF(AND($J41="Yes",AND($E41="Resolved",$K41="Yes")),"ENTERPRISE + MARKET",IF(AND($J41="Yes",AND($F41="Yes",$L41="Yes")),"ENTERPRISE + LOCATION",IF(AND(AND($E41="Resolved",$K41="Yes"),AND($F41="Yes",$L41="Yes")),"MARKET + LOCATION",IF($J41="Yes","ENTERPRISE",IF(AND($E41="Resolved",$K41="Yes"),"MARKET",IF(AND($F41="Yes",$L41="Yes"),"LOCATION",""))))))))&lt;&gt;"",OR($J41="Unknown",$E41="Unresolved",AND($E41="Resolved",$K41="Unknown"),AND($F41="Yes",$L41="Unknown"))),"CONFIRMED_LAYER_WITH_OPEN_EVIDENCE",IF((IF(AND($J41="Yes",AND($E41="Resolved",$K41="Yes"),AND($F41="Yes",$L41="Yes")),"ENTERPRISE + MARKET + LOCATION",IF(AND($J41="Yes",AND($E41="Resolved",$K41="Yes")),"ENTERPRISE + MARKET",IF(AND($J41="Yes",AND($F41="Yes",$L41="Yes")),"ENTERPRISE + LOCATION",IF(AND(AND($E41="Resolved",$K41="Yes"),AND($F41="Yes",$L41="Yes")),"MARKET + LOCATION",IF($J41="Yes","ENTERPRISE",IF(AND($E41="Resolved",$K41="Yes"),"MARKET",IF(AND($F41="Yes",$L41="Yes"),"LOCATION",""))))))))&lt;&gt;"","CONFIRMED_LAYER_ASSIGNMENT",IF($E41="Unresolved","MARKET_BOUNDARY_UNRESOLVED",IF(OR($J41="Unknown",$E41="Unresolved",AND($E41="Resolved",$K41="Unknown"),AND($F41="Yes",$L41="Unknown")),"LAYER_EVIDENCE_MISSING",IF($M41="Yes","NO_LAYER_RELEVANCE_CONTEXT","NO_LAYER_RELEVANCE"))))))))))))</f>
        <v>CONFIRMED_LAYER_ASSIGNMENT</v>
      </c>
      <c r="U41" s="4" t="s">
        <v>114</v>
      </c>
      <c r="V41" s="4" t="str">
        <f>IFERROR(VLOOKUP($T41,'Controlled Vocabulary'!$M$2:$N$18,2,FALSE),"Review the record.")</f>
        <v>Keep the assignment and preserve evidence/review metadata.</v>
      </c>
      <c r="W41" s="4" t="str">
        <f>IF(AND($Q41=$S41,$R41=$T41,$U41=$V41),"PASS","FAIL")</f>
        <v>PASS</v>
      </c>
    </row>
  </sheetData>
  <sheetProtection sheet="1" objects="1" scenarios="1" sort="0" autoFilter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workbookViewId="0"/>
  </sheetViews>
  <sheetFormatPr defaultRowHeight="14.25"/>
  <cols>
    <col min="1" max="1" width="28" style="2" customWidth="1"/>
    <col min="2" max="2" width="92" style="2" customWidth="1"/>
    <col min="3" max="16384" width="9" style="2"/>
  </cols>
  <sheetData>
    <row r="1" spans="1:2" ht="15">
      <c r="A1" s="5" t="s">
        <v>278</v>
      </c>
      <c r="B1" s="5" t="s">
        <v>279</v>
      </c>
    </row>
    <row r="2" spans="1:2" ht="28.5">
      <c r="A2" s="4" t="s">
        <v>7</v>
      </c>
      <c r="B2" s="4" t="s">
        <v>280</v>
      </c>
    </row>
    <row r="3" spans="1:2" ht="28.5">
      <c r="A3" s="4" t="s">
        <v>281</v>
      </c>
      <c r="B3" s="4" t="s">
        <v>10</v>
      </c>
    </row>
    <row r="4" spans="1:2" ht="28.5">
      <c r="A4" s="4" t="s">
        <v>159</v>
      </c>
      <c r="B4" s="4" t="s">
        <v>282</v>
      </c>
    </row>
    <row r="5" spans="1:2" ht="28.5">
      <c r="A5" s="4" t="s">
        <v>160</v>
      </c>
      <c r="B5" s="4" t="s">
        <v>283</v>
      </c>
    </row>
    <row r="6" spans="1:2" ht="28.5">
      <c r="A6" s="4" t="s">
        <v>138</v>
      </c>
      <c r="B6" s="4" t="s">
        <v>284</v>
      </c>
    </row>
    <row r="7" spans="1:2" ht="28.5">
      <c r="A7" s="4" t="s">
        <v>285</v>
      </c>
      <c r="B7" s="4" t="s">
        <v>286</v>
      </c>
    </row>
    <row r="8" spans="1:2">
      <c r="A8" s="4" t="s">
        <v>287</v>
      </c>
      <c r="B8" s="4" t="s">
        <v>288</v>
      </c>
    </row>
    <row r="9" spans="1:2">
      <c r="A9" s="4" t="s">
        <v>289</v>
      </c>
      <c r="B9" s="4" t="s">
        <v>290</v>
      </c>
    </row>
    <row r="10" spans="1:2">
      <c r="A10" s="4" t="s">
        <v>291</v>
      </c>
      <c r="B10" s="4" t="s">
        <v>292</v>
      </c>
    </row>
    <row r="11" spans="1:2" ht="28.5">
      <c r="A11" s="4" t="s">
        <v>293</v>
      </c>
      <c r="B11" s="4" t="s">
        <v>294</v>
      </c>
    </row>
    <row r="12" spans="1:2" ht="28.5">
      <c r="A12" s="4" t="s">
        <v>295</v>
      </c>
      <c r="B12" s="4" t="s">
        <v>296</v>
      </c>
    </row>
    <row r="13" spans="1:2" ht="28.5">
      <c r="A13" s="4" t="s">
        <v>297</v>
      </c>
      <c r="B13" s="4" t="s">
        <v>298</v>
      </c>
    </row>
    <row r="14" spans="1:2" ht="42.75">
      <c r="A14" s="4" t="s">
        <v>299</v>
      </c>
      <c r="B14" s="4" t="s">
        <v>300</v>
      </c>
    </row>
    <row r="15" spans="1:2">
      <c r="A15" s="4" t="s">
        <v>301</v>
      </c>
      <c r="B15" s="4" t="s">
        <v>302</v>
      </c>
    </row>
    <row r="16" spans="1:2" ht="28.5">
      <c r="A16" s="4" t="s">
        <v>303</v>
      </c>
      <c r="B16" s="4" t="s">
        <v>304</v>
      </c>
    </row>
  </sheetData>
  <sheetProtection sheet="1" objects="1" scenarios="1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Start Here</vt:lpstr>
      <vt:lpstr>Competitor Register</vt:lpstr>
      <vt:lpstr>Market Location Map</vt:lpstr>
      <vt:lpstr>Controlled Vocabulary</vt:lpstr>
      <vt:lpstr>Layer Assignments</vt:lpstr>
      <vt:lpstr>Worked Examples</vt:lpstr>
      <vt:lpstr>Canonical Fixtures</vt:lpstr>
      <vt:lpstr>Method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modified xsi:type="dcterms:W3CDTF">2026-08-01T13:42:15Z</dcterms:modified>
</cp:coreProperties>
</file>