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ables/table4.xml" ContentType="application/vnd.openxmlformats-officedocument.spreadsheetml.table+xml"/>
  <Override PartName="/xl/worksheets/sheet8.xml" ContentType="application/vnd.openxmlformats-officedocument.spreadsheetml.worksheet+xml"/>
  <Override PartName="/xl/tables/table5.xml" ContentType="application/vnd.openxmlformats-officedocument.spreadsheetml.table+xml"/>
  <Override PartName="/xl/worksheets/sheet9.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9989ebc02c84929" /></Relationships>
</file>

<file path=xl/workbook.xml><?xml version="1.0" encoding="utf-8"?>
<workbook xmlns="http://schemas.openxmlformats.org/spreadsheetml/2006/main" xmlns:r="http://schemas.openxmlformats.org/officeDocument/2006/relationships">
  <sheets>
    <sheet name="Start Here" sheetId="1" r:id="Rfa5b77a7f0ec4494"/>
    <sheet name="Controlled Definitions" sheetId="2" r:id="R6567c2772f8b4e8d"/>
    <sheet name="Competitor Set Register" sheetId="3" r:id="Rcf61e9fc3e4f4e98"/>
    <sheet name="Downstream Output Register" sheetId="4" r:id="R0abf4b4851fd4489"/>
    <sheet name="Contamination Review" sheetId="5" r:id="Rbd47d936b0a94c35"/>
    <sheet name="Recovery Decision" sheetId="6" r:id="Rcab4befef1b74c91"/>
    <sheet name="Worked Example" sheetId="7" r:id="R3856e4c400334180"/>
    <sheet name="Canonical Fixtures" sheetId="8" r:id="Rbb19b67680f34f36"/>
    <sheet name="Method Notes" sheetId="9" r:id="R105f102cae344662"/>
  </sheets>
  <definedNames>
    <definedName name="ErrorClasses">'Controlled Definitions'!$B$5:$B$8</definedName>
    <definedName name="DependencyTypes">'Controlled Definitions'!$B$9:$B$12</definedName>
    <definedName name="RecoveryDispositions">'Controlled Definitions'!$B$13:$B$16</definedName>
    <definedName name="CanonicalOutcomes">'Controlled Definitions'!$B$17:$B$24</definedName>
    <definedName name="RecordCompletenessValues">'Controlled Definitions'!$B$25:$B$26</definedName>
    <definedName name="PublicationStates">'Controlled Definitions'!$B$27:$B$28</definedName>
    <definedName name="YesNoValues">'Controlled Definitions'!$J$2:$J$3</definedName>
    <definedName name="YesNoUnknownValues">'Controlled Definitions'!$K$2:$K$4</definedName>
    <definedName name="ScopeKnownValues">'Controlled Definitions'!$L$2:$L$4</definedName>
    <definedName name="AffectedOutputs">'Controlled Definitions'!$M$2:$M$13</definedName>
    <definedName name="CompetitorSetOrigins">'Controlled Definitions'!$N$2:$N$9</definedName>
  </definedNames>
  <calcPr calcMode="auto" fullCalcOnLoad="1" forceFullCalc="1" calcOnSave="1" calcId="191029"/>
</workbook>
</file>

<file path=xl/sharedStrings.xml><?xml version="1.0" encoding="utf-8"?>
<x:sst xmlns:x="http://schemas.openxmlformats.org/spreadsheetml/2006/main"/>
</file>

<file path=xl/styles.xml><?xml version="1.0" encoding="utf-8"?>
<styleSheet xmlns="http://schemas.openxmlformats.org/spreadsheetml/2006/main" xmlns:ns1="http://schemas.microsoft.com/office/spreadsheetml/2022/featurepropertybag">
  <numFmts count="2">
    <numFmt numFmtId="200" formatCode="yyyy-mm-dd"/>
    <numFmt numFmtId="201" formatCode="#,##0.00"/>
  </numFmts>
  <fonts count="10">
    <font>
      <sz val="11"/>
      <name val="Carlito"/>
    </font>
    <font>
      <b/>
      <sz val="18"/>
      <color rgb="FFF4F7FB"/>
      <name val="Carlito"/>
    </font>
    <font>
      <sz val="10"/>
      <color rgb="FFB7C2D2"/>
      <name val="Carlito"/>
    </font>
    <font>
      <b/>
      <sz val="11"/>
      <color rgb="FF101827"/>
      <name val="Carlito"/>
    </font>
    <font>
      <sz val="11"/>
      <color rgb="FFF4F7FB"/>
      <name val="Carlito"/>
    </font>
    <font>
      <b/>
      <sz val="11"/>
      <color rgb="FFFFFFFF"/>
      <name val="Carlito"/>
    </font>
    <font>
      <b/>
      <sz val="11"/>
      <color rgb="FFF4F7FB"/>
      <name val="Carlito"/>
    </font>
    <font>
      <sz val="10"/>
      <color rgb="FFF4F7FB"/>
      <name val="Carlito"/>
    </font>
    <font>
      <b/>
      <sz val="11"/>
      <color rgb="FFF2C96D"/>
      <name val="Carlito"/>
    </font>
    <font>
      <i/>
      <sz val="11"/>
      <color rgb="FFB7C2D2"/>
      <name val="Carlito"/>
    </font>
  </fonts>
  <fills count="9">
    <fill>
      <patternFill patternType="none"/>
    </fill>
    <fill>
      <patternFill patternType="gray125"/>
    </fill>
    <fill>
      <patternFill patternType="solid">
        <fgColor rgb="FF101827"/>
      </patternFill>
    </fill>
    <fill>
      <patternFill patternType="solid">
        <fgColor rgb="FF172235"/>
      </patternFill>
    </fill>
    <fill>
      <patternFill patternType="solid">
        <fgColor rgb="FF3ED6D0"/>
      </patternFill>
    </fill>
    <fill>
      <patternFill patternType="solid">
        <fgColor rgb="FF3A2430"/>
      </patternFill>
    </fill>
    <fill>
      <patternFill patternType="solid">
        <fgColor rgb="FF1D2A3F"/>
      </patternFill>
    </fill>
    <fill>
      <patternFill patternType="solid">
        <fgColor rgb="FF2D2A22"/>
      </patternFill>
    </fill>
    <fill>
      <patternFill patternType="solid">
        <fgColor rgb="FF223552"/>
      </patternFill>
    </fill>
  </fills>
  <borders count="12">
    <border/>
    <border/>
    <border>
      <bottom style="thin">
        <color rgb="FF34455F"/>
      </bottom>
    </border>
    <border>
      <bottom style="thin">
        <color rgb="FF34455F"/>
      </bottom>
    </border>
    <border>
      <right style="hair">
        <color rgb="FF34455F"/>
      </right>
    </border>
    <border>
      <bottom style="hair">
        <color rgb="FF34455F"/>
      </bottom>
    </border>
    <border>
      <right style="hair">
        <color rgb="FF34455F"/>
      </right>
      <bottom style="hair">
        <color rgb="FF34455F"/>
      </bottom>
    </border>
    <border>
      <right style="hair">
        <color rgb="FF34455F"/>
      </right>
    </border>
    <border>
      <bottom style="hair">
        <color rgb="FF34455F"/>
      </bottom>
    </border>
    <border>
      <right style="hair">
        <color rgb="FF34455F"/>
      </right>
      <bottom style="hair">
        <color rgb="FF34455F"/>
      </bottom>
    </border>
    <border>
      <bottom style="thin">
        <color rgb="FF3ED6D0"/>
      </bottom>
    </border>
    <border>
      <bottom style="thin">
        <color rgb="FF3ED6D0"/>
      </bottom>
    </border>
  </borders>
  <cellStyleXfs count="1">
    <xf numFmtId="0" fontId="0" fillId="0" borderId="0"/>
  </cellStyleXfs>
  <cellXfs count="122">
    <xf numFmtId="0" fontId="0" fillId="0" borderId="0" xfId="0"/>
    <xf numFmtId="0" fontId="0" fillId="0" borderId="1" xfId="0" applyNumberFormat="1" applyFont="1" applyFill="1" applyBorder="1"/>
    <xf numFmtId="0" fontId="0" fillId="2" borderId="0" xfId="0" applyNumberFormat="1" applyFont="1" applyFill="1" applyBorder="1"/>
    <xf numFmtId="0" fontId="1" fillId="2" borderId="0" xfId="0" applyNumberFormat="1" applyFont="1" applyFill="1" applyBorder="1"/>
    <xf numFmtId="0" fontId="1" fillId="2" borderId="0" xfId="0" applyNumberFormat="1" applyFont="1" applyFill="1" applyBorder="1" applyAlignment="1">
      <alignment horizontal="left"/>
    </xf>
    <xf numFmtId="0" fontId="1" fillId="2" borderId="0" xfId="0" applyNumberFormat="1" applyFont="1" applyFill="1" applyBorder="1" applyAlignment="1">
      <alignment horizontal="left" vertical="center"/>
    </xf>
    <xf numFmtId="0" fontId="0" fillId="2" borderId="1" xfId="0" applyNumberFormat="1" applyFont="1" applyFill="1" applyBorder="1"/>
    <xf numFmtId="0" fontId="1" fillId="2" borderId="1" xfId="0" applyNumberFormat="1" applyFont="1" applyFill="1" applyBorder="1"/>
    <xf numFmtId="0" fontId="1" fillId="2" borderId="1" xfId="0" applyNumberFormat="1" applyFont="1" applyFill="1" applyBorder="1" applyAlignment="1">
      <alignment horizontal="left"/>
    </xf>
    <xf numFmtId="0" fontId="1" fillId="2" borderId="1" xfId="0" applyNumberFormat="1" applyFont="1" applyFill="1" applyBorder="1" applyAlignment="1">
      <alignment horizontal="left" vertical="center"/>
    </xf>
    <xf numFmtId="0" fontId="0" fillId="3" borderId="0" xfId="0" applyNumberFormat="1" applyFont="1" applyFill="1" applyBorder="1"/>
    <xf numFmtId="0" fontId="2" fillId="3" borderId="0" xfId="0" applyNumberFormat="1" applyFont="1" applyFill="1" applyBorder="1"/>
    <xf numFmtId="0" fontId="2" fillId="3" borderId="0" xfId="0" applyNumberFormat="1" applyFont="1" applyFill="1" applyBorder="1" applyAlignment="1">
      <alignment wrapText="1"/>
    </xf>
    <xf numFmtId="0" fontId="0" fillId="3" borderId="1" xfId="0" applyNumberFormat="1" applyFont="1" applyFill="1" applyBorder="1"/>
    <xf numFmtId="0" fontId="2" fillId="3" borderId="1" xfId="0" applyNumberFormat="1" applyFont="1" applyFill="1" applyBorder="1"/>
    <xf numFmtId="0" fontId="2" fillId="3" borderId="1" xfId="0" applyNumberFormat="1" applyFont="1" applyFill="1" applyBorder="1" applyAlignment="1">
      <alignment wrapText="1"/>
    </xf>
    <xf numFmtId="0" fontId="0" fillId="4" borderId="0" xfId="0" applyNumberFormat="1" applyFont="1" applyFill="1" applyBorder="1"/>
    <xf numFmtId="0" fontId="3" fillId="4" borderId="0" xfId="0" applyNumberFormat="1" applyFont="1" applyFill="1" applyBorder="1"/>
    <xf numFmtId="0" fontId="0" fillId="4" borderId="1" xfId="0" applyNumberFormat="1" applyFont="1" applyFill="1" applyBorder="1"/>
    <xf numFmtId="0" fontId="3" fillId="4" borderId="1" xfId="0" applyNumberFormat="1" applyFont="1" applyFill="1" applyBorder="1"/>
    <xf numFmtId="0" fontId="4" fillId="3" borderId="0" xfId="0" applyNumberFormat="1" applyFont="1" applyFill="1" applyBorder="1"/>
    <xf numFmtId="0" fontId="4" fillId="3" borderId="0" xfId="0" applyNumberFormat="1" applyFont="1" applyFill="1" applyBorder="1" applyAlignment="1">
      <alignment wrapText="1"/>
    </xf>
    <xf numFmtId="0" fontId="4" fillId="3" borderId="1" xfId="0" applyNumberFormat="1" applyFont="1" applyFill="1" applyBorder="1"/>
    <xf numFmtId="0" fontId="4" fillId="3" borderId="1" xfId="0" applyNumberFormat="1" applyFont="1" applyFill="1" applyBorder="1" applyAlignment="1">
      <alignment wrapText="1"/>
    </xf>
    <xf numFmtId="0" fontId="0" fillId="5" borderId="0" xfId="0" applyNumberFormat="1" applyFont="1" applyFill="1" applyBorder="1"/>
    <xf numFmtId="0" fontId="5" fillId="5" borderId="0" xfId="0" applyNumberFormat="1" applyFont="1" applyFill="1" applyBorder="1"/>
    <xf numFmtId="0" fontId="5" fillId="5" borderId="0" xfId="0" applyNumberFormat="1" applyFont="1" applyFill="1" applyBorder="1" applyAlignment="1">
      <alignment wrapText="1"/>
    </xf>
    <xf numFmtId="0" fontId="0" fillId="5" borderId="1" xfId="0" applyNumberFormat="1" applyFont="1" applyFill="1" applyBorder="1"/>
    <xf numFmtId="0" fontId="5" fillId="5" borderId="1" xfId="0" applyNumberFormat="1" applyFont="1" applyFill="1" applyBorder="1"/>
    <xf numFmtId="0" fontId="5" fillId="5" borderId="1" xfId="0" applyNumberFormat="1" applyFont="1" applyFill="1" applyBorder="1" applyAlignment="1">
      <alignment wrapText="1"/>
    </xf>
    <xf numFmtId="0" fontId="0" fillId="6" borderId="0" xfId="0" applyNumberFormat="1" applyFont="1" applyFill="1" applyBorder="1"/>
    <xf numFmtId="0" fontId="6" fillId="6" borderId="0" xfId="0" applyNumberFormat="1" applyFont="1" applyFill="1" applyBorder="1"/>
    <xf numFmtId="0" fontId="6" fillId="6" borderId="2" xfId="0" applyNumberFormat="1" applyFont="1" applyFill="1" applyBorder="1"/>
    <xf numFmtId="0" fontId="6" fillId="6" borderId="2" xfId="0" applyNumberFormat="1" applyFont="1" applyFill="1" applyBorder="1" applyAlignment="1">
      <alignment wrapText="1"/>
    </xf>
    <xf numFmtId="0" fontId="6" fillId="6" borderId="2" xfId="0" applyNumberFormat="1" applyFont="1" applyFill="1" applyBorder="1" applyAlignment="1">
      <alignment horizontal="left" wrapText="1"/>
    </xf>
    <xf numFmtId="0" fontId="6" fillId="6" borderId="2" xfId="0" applyNumberFormat="1" applyFont="1" applyFill="1" applyBorder="1" applyAlignment="1">
      <alignment horizontal="left" vertical="center" wrapText="1"/>
    </xf>
    <xf numFmtId="0" fontId="0" fillId="6" borderId="1" xfId="0" applyNumberFormat="1" applyFont="1" applyFill="1" applyBorder="1"/>
    <xf numFmtId="0" fontId="6" fillId="6" borderId="1" xfId="0" applyNumberFormat="1" applyFont="1" applyFill="1" applyBorder="1"/>
    <xf numFmtId="0" fontId="6" fillId="6" borderId="3" xfId="0" applyNumberFormat="1" applyFont="1" applyFill="1" applyBorder="1"/>
    <xf numFmtId="0" fontId="6" fillId="6" borderId="3" xfId="0" applyNumberFormat="1" applyFont="1" applyFill="1" applyBorder="1" applyAlignment="1">
      <alignment wrapText="1"/>
    </xf>
    <xf numFmtId="0" fontId="6" fillId="6" borderId="3" xfId="0" applyNumberFormat="1" applyFont="1" applyFill="1" applyBorder="1" applyAlignment="1">
      <alignment horizontal="left" wrapText="1"/>
    </xf>
    <xf numFmtId="0" fontId="6" fillId="6" borderId="3" xfId="0" applyNumberFormat="1" applyFont="1" applyFill="1" applyBorder="1" applyAlignment="1">
      <alignment horizontal="left" vertical="center" wrapText="1"/>
    </xf>
    <xf numFmtId="0" fontId="7" fillId="3" borderId="0" xfId="0" applyNumberFormat="1" applyFont="1" applyFill="1" applyBorder="1"/>
    <xf numFmtId="0" fontId="7" fillId="3" borderId="4" xfId="0" applyNumberFormat="1" applyFont="1" applyFill="1" applyBorder="1"/>
    <xf numFmtId="0" fontId="7" fillId="3" borderId="5" xfId="0" applyNumberFormat="1" applyFont="1" applyFill="1" applyBorder="1"/>
    <xf numFmtId="0" fontId="7" fillId="3" borderId="6" xfId="0" applyNumberFormat="1" applyFont="1" applyFill="1" applyBorder="1"/>
    <xf numFmtId="0" fontId="7" fillId="3" borderId="0" xfId="0" applyNumberFormat="1" applyFont="1" applyFill="1" applyBorder="1" applyAlignment="1">
      <alignment wrapText="1"/>
    </xf>
    <xf numFmtId="0" fontId="7" fillId="3" borderId="4" xfId="0" applyNumberFormat="1" applyFont="1" applyFill="1" applyBorder="1" applyAlignment="1">
      <alignment wrapText="1"/>
    </xf>
    <xf numFmtId="0" fontId="7" fillId="3" borderId="5" xfId="0" applyNumberFormat="1" applyFont="1" applyFill="1" applyBorder="1" applyAlignment="1">
      <alignment wrapText="1"/>
    </xf>
    <xf numFmtId="0" fontId="7" fillId="3" borderId="6" xfId="0" applyNumberFormat="1" applyFont="1" applyFill="1" applyBorder="1" applyAlignment="1">
      <alignment wrapText="1"/>
    </xf>
    <xf numFmtId="0" fontId="7" fillId="3" borderId="0" xfId="0" applyNumberFormat="1" applyFont="1" applyFill="1" applyBorder="1" applyAlignment="1">
      <alignment vertical="top" wrapText="1"/>
    </xf>
    <xf numFmtId="0" fontId="7" fillId="3" borderId="4" xfId="0" applyNumberFormat="1" applyFont="1" applyFill="1" applyBorder="1" applyAlignment="1">
      <alignment vertical="top" wrapText="1"/>
    </xf>
    <xf numFmtId="0" fontId="7" fillId="3" borderId="5" xfId="0" applyNumberFormat="1" applyFont="1" applyFill="1" applyBorder="1" applyAlignment="1">
      <alignment vertical="top" wrapText="1"/>
    </xf>
    <xf numFmtId="0" fontId="7" fillId="3" borderId="6" xfId="0" applyNumberFormat="1" applyFont="1" applyFill="1" applyBorder="1" applyAlignment="1">
      <alignment vertical="top" wrapText="1"/>
    </xf>
    <xf numFmtId="0" fontId="7" fillId="3" borderId="1" xfId="0" applyNumberFormat="1" applyFont="1" applyFill="1" applyBorder="1"/>
    <xf numFmtId="0" fontId="7" fillId="3" borderId="7" xfId="0" applyNumberFormat="1" applyFont="1" applyFill="1" applyBorder="1"/>
    <xf numFmtId="0" fontId="7" fillId="3" borderId="8" xfId="0" applyNumberFormat="1" applyFont="1" applyFill="1" applyBorder="1"/>
    <xf numFmtId="0" fontId="7" fillId="3" borderId="9" xfId="0" applyNumberFormat="1" applyFont="1" applyFill="1" applyBorder="1"/>
    <xf numFmtId="0" fontId="7" fillId="3" borderId="1" xfId="0" applyNumberFormat="1" applyFont="1" applyFill="1" applyBorder="1" applyAlignment="1">
      <alignment wrapText="1"/>
    </xf>
    <xf numFmtId="0" fontId="7" fillId="3" borderId="7" xfId="0" applyNumberFormat="1" applyFont="1" applyFill="1" applyBorder="1" applyAlignment="1">
      <alignment wrapText="1"/>
    </xf>
    <xf numFmtId="0" fontId="7" fillId="3" borderId="8" xfId="0" applyNumberFormat="1" applyFont="1" applyFill="1" applyBorder="1" applyAlignment="1">
      <alignment wrapText="1"/>
    </xf>
    <xf numFmtId="0" fontId="7" fillId="3" borderId="9" xfId="0" applyNumberFormat="1" applyFont="1" applyFill="1" applyBorder="1" applyAlignment="1">
      <alignment wrapText="1"/>
    </xf>
    <xf numFmtId="0" fontId="7" fillId="3" borderId="1" xfId="0" applyNumberFormat="1" applyFont="1" applyFill="1" applyBorder="1" applyAlignment="1">
      <alignment vertical="top" wrapText="1"/>
    </xf>
    <xf numFmtId="0" fontId="7" fillId="3" borderId="7" xfId="0" applyNumberFormat="1" applyFont="1" applyFill="1" applyBorder="1" applyAlignment="1">
      <alignment vertical="top" wrapText="1"/>
    </xf>
    <xf numFmtId="0" fontId="7" fillId="3" borderId="8" xfId="0" applyNumberFormat="1" applyFont="1" applyFill="1" applyBorder="1" applyAlignment="1">
      <alignment vertical="top" wrapText="1"/>
    </xf>
    <xf numFmtId="0" fontId="7" fillId="3" borderId="9" xfId="0" applyNumberFormat="1" applyFont="1" applyFill="1" applyBorder="1" applyAlignment="1">
      <alignment vertical="top" wrapText="1"/>
    </xf>
    <xf numFmtId="0" fontId="8" fillId="6" borderId="0" xfId="0" applyNumberFormat="1" applyFont="1" applyFill="1" applyBorder="1"/>
    <xf numFmtId="0" fontId="8" fillId="6" borderId="0" xfId="0" applyNumberFormat="1" applyFont="1" applyFill="1" applyBorder="1" applyAlignment="1">
      <alignment wrapText="1"/>
    </xf>
    <xf numFmtId="0" fontId="8" fillId="6" borderId="1" xfId="0" applyNumberFormat="1" applyFont="1" applyFill="1" applyBorder="1"/>
    <xf numFmtId="0" fontId="8" fillId="6" borderId="1" xfId="0" applyNumberFormat="1" applyFont="1" applyFill="1" applyBorder="1" applyAlignment="1">
      <alignment wrapText="1"/>
    </xf>
    <xf numFmtId="0" fontId="0" fillId="7" borderId="0" xfId="0" applyNumberFormat="1" applyFont="1" applyFill="1" applyBorder="1"/>
    <xf numFmtId="0" fontId="8" fillId="7" borderId="0" xfId="0" applyNumberFormat="1" applyFont="1" applyFill="1" applyBorder="1"/>
    <xf numFmtId="0" fontId="8" fillId="7" borderId="0" xfId="0" applyNumberFormat="1" applyFont="1" applyFill="1" applyBorder="1" applyAlignment="1">
      <alignment wrapText="1"/>
    </xf>
    <xf numFmtId="0" fontId="0" fillId="7" borderId="1" xfId="0" applyNumberFormat="1" applyFont="1" applyFill="1" applyBorder="1"/>
    <xf numFmtId="0" fontId="8" fillId="7" borderId="1" xfId="0" applyNumberFormat="1" applyFont="1" applyFill="1" applyBorder="1"/>
    <xf numFmtId="0" fontId="8" fillId="7" borderId="1" xfId="0" applyNumberFormat="1" applyFont="1" applyFill="1" applyBorder="1" applyAlignment="1">
      <alignment wrapText="1"/>
    </xf>
    <xf numFmtId="0" fontId="0" fillId="8" borderId="0" xfId="0" applyNumberFormat="1" applyFont="1" applyFill="1" applyBorder="1"/>
    <xf numFmtId="0" fontId="4" fillId="8" borderId="0" xfId="0" applyNumberFormat="1" applyFont="1" applyFill="1" applyBorder="1"/>
    <xf numFmtId="0" fontId="4" fillId="8" borderId="10" xfId="0" applyNumberFormat="1" applyFont="1" applyFill="1" applyBorder="1"/>
    <xf numFmtId="0" fontId="4" fillId="8" borderId="0" xfId="0" applyNumberFormat="1" applyFont="1" applyFill="1" applyBorder="1" applyAlignment="1">
      <alignment wrapText="1"/>
    </xf>
    <xf numFmtId="0" fontId="4" fillId="8" borderId="10" xfId="0" applyNumberFormat="1" applyFont="1" applyFill="1" applyBorder="1" applyAlignment="1">
      <alignment wrapText="1"/>
    </xf>
    <xf numFmtId="0" fontId="0" fillId="8" borderId="1" xfId="0" applyNumberFormat="1" applyFont="1" applyFill="1" applyBorder="1"/>
    <xf numFmtId="0" fontId="4" fillId="8" borderId="1" xfId="0" applyNumberFormat="1" applyFont="1" applyFill="1" applyBorder="1"/>
    <xf numFmtId="0" fontId="4" fillId="8" borderId="11" xfId="0" applyNumberFormat="1" applyFont="1" applyFill="1" applyBorder="1"/>
    <xf numFmtId="0" fontId="4" fillId="8" borderId="1" xfId="0" applyNumberFormat="1" applyFont="1" applyFill="1" applyBorder="1" applyAlignment="1">
      <alignment wrapText="1"/>
    </xf>
    <xf numFmtId="0" fontId="4" fillId="8" borderId="11" xfId="0" applyNumberFormat="1" applyFont="1" applyFill="1" applyBorder="1" applyAlignment="1">
      <alignment wrapText="1"/>
    </xf>
    <xf numFmtId="200" fontId="4" fillId="8" borderId="0" xfId="0" applyNumberFormat="1" applyFont="1" applyFill="1" applyBorder="1" applyAlignment="1">
      <alignment wrapText="1"/>
    </xf>
    <xf numFmtId="200" fontId="4" fillId="8" borderId="10" xfId="0" applyNumberFormat="1" applyFont="1" applyFill="1" applyBorder="1" applyAlignment="1">
      <alignment wrapText="1"/>
    </xf>
    <xf numFmtId="200" fontId="4" fillId="8" borderId="1" xfId="0" applyNumberFormat="1" applyFont="1" applyFill="1" applyBorder="1" applyAlignment="1">
      <alignment wrapText="1"/>
    </xf>
    <xf numFmtId="200" fontId="4" fillId="8" borderId="11" xfId="0" applyNumberFormat="1" applyFont="1" applyFill="1" applyBorder="1" applyAlignment="1">
      <alignment wrapText="1"/>
    </xf>
    <xf numFmtId="201" fontId="4" fillId="8" borderId="0" xfId="0" applyNumberFormat="1" applyFont="1" applyFill="1" applyBorder="1" applyAlignment="1">
      <alignment wrapText="1"/>
    </xf>
    <xf numFmtId="201" fontId="4" fillId="8" borderId="10" xfId="0" applyNumberFormat="1" applyFont="1" applyFill="1" applyBorder="1" applyAlignment="1">
      <alignment wrapText="1"/>
    </xf>
    <xf numFmtId="201" fontId="4" fillId="8" borderId="1" xfId="0" applyNumberFormat="1" applyFont="1" applyFill="1" applyBorder="1" applyAlignment="1">
      <alignment wrapText="1"/>
    </xf>
    <xf numFmtId="201" fontId="4" fillId="8" borderId="11" xfId="0" applyNumberFormat="1" applyFont="1" applyFill="1" applyBorder="1" applyAlignment="1">
      <alignment wrapText="1"/>
    </xf>
    <xf numFmtId="0" fontId="8" fillId="6" borderId="2" xfId="0" applyNumberFormat="1" applyFont="1" applyFill="1" applyBorder="1"/>
    <xf numFmtId="0" fontId="8" fillId="6" borderId="2" xfId="0" applyNumberFormat="1" applyFont="1" applyFill="1" applyBorder="1" applyAlignment="1">
      <alignment wrapText="1"/>
    </xf>
    <xf numFmtId="0" fontId="8" fillId="6" borderId="3" xfId="0" applyNumberFormat="1" applyFont="1" applyFill="1" applyBorder="1"/>
    <xf numFmtId="0" fontId="8" fillId="6" borderId="3" xfId="0" applyNumberFormat="1" applyFont="1" applyFill="1" applyBorder="1" applyAlignment="1">
      <alignment wrapText="1"/>
    </xf>
    <xf numFmtId="0" fontId="4" fillId="6" borderId="0" xfId="0" applyNumberFormat="1" applyFont="1" applyFill="1" applyBorder="1"/>
    <xf numFmtId="0" fontId="4" fillId="6" borderId="2" xfId="0" applyNumberFormat="1" applyFont="1" applyFill="1" applyBorder="1"/>
    <xf numFmtId="0" fontId="4" fillId="6" borderId="0" xfId="0" applyNumberFormat="1" applyFont="1" applyFill="1" applyBorder="1" applyAlignment="1">
      <alignment wrapText="1"/>
    </xf>
    <xf numFmtId="0" fontId="4" fillId="6" borderId="2" xfId="0" applyNumberFormat="1" applyFont="1" applyFill="1" applyBorder="1" applyAlignment="1">
      <alignment wrapText="1"/>
    </xf>
    <xf numFmtId="0" fontId="4" fillId="6" borderId="1" xfId="0" applyNumberFormat="1" applyFont="1" applyFill="1" applyBorder="1"/>
    <xf numFmtId="0" fontId="4" fillId="6" borderId="3" xfId="0" applyNumberFormat="1" applyFont="1" applyFill="1" applyBorder="1"/>
    <xf numFmtId="0" fontId="4" fillId="6" borderId="1" xfId="0" applyNumberFormat="1" applyFont="1" applyFill="1" applyBorder="1" applyAlignment="1">
      <alignment wrapText="1"/>
    </xf>
    <xf numFmtId="0" fontId="4" fillId="6" borderId="3" xfId="0" applyNumberFormat="1" applyFont="1" applyFill="1" applyBorder="1" applyAlignment="1">
      <alignment wrapText="1"/>
    </xf>
    <xf numFmtId="201" fontId="8" fillId="6" borderId="0" xfId="0" applyNumberFormat="1" applyFont="1" applyFill="1" applyBorder="1"/>
    <xf numFmtId="201" fontId="8" fillId="6" borderId="1" xfId="0" applyNumberFormat="1" applyFont="1" applyFill="1" applyBorder="1"/>
    <xf numFmtId="0" fontId="9" fillId="3" borderId="0" xfId="0" applyNumberFormat="1" applyFont="1" applyFill="1" applyBorder="1"/>
    <xf numFmtId="0" fontId="9" fillId="3" borderId="0" xfId="0" applyNumberFormat="1" applyFont="1" applyFill="1" applyBorder="1" applyAlignment="1">
      <alignment wrapText="1"/>
    </xf>
    <xf numFmtId="0" fontId="9" fillId="3" borderId="1" xfId="0" applyNumberFormat="1" applyFont="1" applyFill="1" applyBorder="1"/>
    <xf numFmtId="0" fontId="9" fillId="3" borderId="1" xfId="0" applyNumberFormat="1" applyFont="1" applyFill="1" applyBorder="1" applyAlignment="1">
      <alignment wrapText="1"/>
    </xf>
    <xf numFmtId="0" fontId="4" fillId="8" borderId="0" xfId="0" applyNumberFormat="1" applyFont="1" applyFill="1" applyBorder="1" applyAlignment="1" applyProtection="1">
      <alignment wrapText="1"/>
      <protection locked="0" hidden="0"/>
    </xf>
    <xf numFmtId="0" fontId="4" fillId="8" borderId="10" xfId="0" applyNumberFormat="1" applyFont="1" applyFill="1" applyBorder="1" applyAlignment="1" applyProtection="1">
      <alignment wrapText="1"/>
      <protection locked="0" hidden="0"/>
    </xf>
    <xf numFmtId="200" fontId="4" fillId="8" borderId="0" xfId="0" applyNumberFormat="1" applyFont="1" applyFill="1" applyBorder="1" applyAlignment="1" applyProtection="1">
      <alignment wrapText="1"/>
      <protection locked="0" hidden="0"/>
    </xf>
    <xf numFmtId="200" fontId="4" fillId="8" borderId="10" xfId="0" applyNumberFormat="1" applyFont="1" applyFill="1" applyBorder="1" applyAlignment="1" applyProtection="1">
      <alignment wrapText="1"/>
      <protection locked="0" hidden="0"/>
    </xf>
    <xf numFmtId="201" fontId="4" fillId="8" borderId="0" xfId="0" applyNumberFormat="1" applyFont="1" applyFill="1" applyBorder="1" applyAlignment="1" applyProtection="1">
      <alignment wrapText="1"/>
      <protection locked="0" hidden="0"/>
    </xf>
    <xf numFmtId="201" fontId="4" fillId="8" borderId="10" xfId="0" applyNumberFormat="1" applyFont="1" applyFill="1" applyBorder="1" applyAlignment="1" applyProtection="1">
      <alignment wrapText="1"/>
      <protection locked="0" hidden="0"/>
    </xf>
    <xf numFmtId="0" fontId="0" fillId="0" borderId="0" xfId="0">
      <extLst>
        <ext uri="{C7286773-470A-42A8-94C5-96B5CB345126}">
          <ns1:xfComplement i="0"/>
        </ext>
      </extLst>
    </xf>
    <xf numFmtId="0" fontId="0" fillId="0" borderId="0" xfId="0" applyNumberFormat="1" applyFont="1" applyFill="1" applyBorder="1"/>
    <xf numFmtId="0" fontId="0" fillId="0" borderId="0" xfId="0" applyNumberFormat="1" applyFont="1" applyFill="1" applyBorder="1">
      <extLst>
        <ext uri="{C7286773-470A-42A8-94C5-96B5CB345126}">
          <ns1:xfComplement i="0"/>
        </ext>
      </extLst>
    </xf>
    <xf numFmtId="0" fontId="0" fillId="0" borderId="0" xfId="0" applyNumberFormat="1" applyFont="1" applyFill="1" applyBorder="1" applyAlignment="1">
      <alignment wrapText="1"/>
    </xf>
  </cellXfs>
  <cellStyles count="1">
    <cellStyle name="Normal" xfId="0"/>
  </cellStyles>
</styleSheet>
</file>

<file path=xl/_rels/workbook.xml.rels>&#65279;<?xml version="1.0" encoding="utf-8"?><Relationships xmlns="http://schemas.openxmlformats.org/package/2006/relationships"><Relationship Type="http://schemas.openxmlformats.org/officeDocument/2006/relationships/styles" Target="/xl/styles.xml" Id="R761bba6f2cb94d3b" /><Relationship Type="http://schemas.openxmlformats.org/officeDocument/2006/relationships/theme" Target="/xl/theme/theme1.xml" Id="Rd70ddb1b2a124e9f" /><Relationship Type="http://schemas.microsoft.com/office/2022/11/relationships/FeaturePropertyBag" Target="/xl/featurePropertyBag/featurePropertyBag.xml" Id="R59ebce48dfcc444d" /><Relationship Type="http://schemas.openxmlformats.org/officeDocument/2006/relationships/sharedStrings" Target="/xl/sharedStrings.xml" Id="Rd0fb445cd1e8449c" /><Relationship Type="http://schemas.openxmlformats.org/officeDocument/2006/relationships/worksheet" Target="/xl/worksheets/sheet1.xml" Id="Rfa5b77a7f0ec4494" /><Relationship Type="http://schemas.openxmlformats.org/officeDocument/2006/relationships/worksheet" Target="/xl/worksheets/sheet2.xml" Id="R6567c2772f8b4e8d" /><Relationship Type="http://schemas.openxmlformats.org/officeDocument/2006/relationships/worksheet" Target="/xl/worksheets/sheet3.xml" Id="Rcf61e9fc3e4f4e98" /><Relationship Type="http://schemas.openxmlformats.org/officeDocument/2006/relationships/worksheet" Target="/xl/worksheets/sheet4.xml" Id="R0abf4b4851fd4489" /><Relationship Type="http://schemas.openxmlformats.org/officeDocument/2006/relationships/worksheet" Target="/xl/worksheets/sheet5.xml" Id="Rbd47d936b0a94c35" /><Relationship Type="http://schemas.openxmlformats.org/officeDocument/2006/relationships/worksheet" Target="/xl/worksheets/sheet6.xml" Id="Rcab4befef1b74c91" /><Relationship Type="http://schemas.openxmlformats.org/officeDocument/2006/relationships/worksheet" Target="/xl/worksheets/sheet7.xml" Id="R3856e4c400334180" /><Relationship Type="http://schemas.openxmlformats.org/officeDocument/2006/relationships/worksheet" Target="/xl/worksheets/sheet8.xml" Id="Rbb19b67680f34f36" /><Relationship Type="http://schemas.openxmlformats.org/officeDocument/2006/relationships/worksheet" Target="/xl/worksheets/sheet9.xml" Id="R105f102cae344662" /></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ables/table1.xml><?xml version="1.0" encoding="utf-8"?>
<x:table xmlns:x="http://schemas.openxmlformats.org/spreadsheetml/2006/main" id="1" name="ControlledDefinitionsTable" displayName="ControlledDefinitionsTable" ref="A4:H28" headerRowCount="1">
  <x:autoFilter ref="A4:H28"/>
  <x:tableColumns count="8">
    <x:tableColumn id="1" name="Field"/>
    <x:tableColumn id="2" name="Canonical Value"/>
    <x:tableColumn id="3" name="Public Label"/>
    <x:tableColumn id="4" name="Beginner Explanation"/>
    <x:tableColumn id="5" name="Expert Definition"/>
    <x:tableColumn id="6" name="Quick Mode"/>
    <x:tableColumn id="7" name="Advanced Mode"/>
    <x:tableColumn id="8" name="Reason"/>
  </x:tableColumns>
  <x:tableStyleInfo name="TableStyleMedium2" showRowStripes="1"/>
</x:table>
</file>

<file path=xl/tables/table2.xml><?xml version="1.0" encoding="utf-8"?>
<x:table xmlns:x="http://schemas.openxmlformats.org/spreadsheetml/2006/main" id="2" name="CompetitorSetRegisterTable" displayName="CompetitorSetRegisterTable" ref="A4:L32" headerRowCount="1">
  <x:autoFilter ref="A4:L32"/>
  <x:tableColumns count="12">
    <x:tableColumn id="1" name="Record ID"/>
    <x:tableColumn id="2" name="Decision Supported"/>
    <x:tableColumn id="3" name="Original Competitor"/>
    <x:tableColumn id="4" name="Original Role"/>
    <x:tableColumn id="5" name="Corrected Competitor"/>
    <x:tableColumn id="6" name="Corrected Role"/>
    <x:tableColumn id="7" name="Error Class"/>
    <x:tableColumn id="8" name="Scope Dimension Changed"/>
    <x:tableColumn id="9" name="Evidence Source"/>
    <x:tableColumn id="10" name="Decision Owner"/>
    <x:tableColumn id="11" name="Review Date"/>
    <x:tableColumn id="12" name="Notes"/>
  </x:tableColumns>
  <x:tableStyleInfo name="TableStyleMedium2" showRowStripes="1"/>
</x:table>
</file>

<file path=xl/tables/table3.xml><?xml version="1.0" encoding="utf-8"?>
<x:table xmlns:x="http://schemas.openxmlformats.org/spreadsheetml/2006/main" id="3" name="DownstreamOutputRegisterTable" displayName="DownstreamOutputRegisterTable" ref="A4:N32" headerRowCount="1">
  <x:autoFilter ref="A4:N32"/>
  <x:tableColumns count="14">
    <x:tableColumn id="1" name="Output ID"/>
    <x:tableColumn id="2" name="Decision Supported"/>
    <x:tableColumn id="3" name="Affected Output"/>
    <x:tableColumn id="4" name="Dependency Type"/>
    <x:tableColumn id="5" name="Independent Support"/>
    <x:tableColumn id="6" name="Recommendation Could Change"/>
    <x:tableColumn id="7" name="Execution Started"/>
    <x:tableColumn id="8" name="Publication State"/>
    <x:tableColumn id="9" name="Evidence Retained"/>
    <x:tableColumn id="10" name="Evidence Recheck"/>
    <x:tableColumn id="11" name="Exposed Hours"/>
    <x:tableColumn id="12" name="Committed Spend"/>
    <x:tableColumn id="13" name="Recovery Owner"/>
    <x:tableColumn id="14" name="Review Trigger"/>
  </x:tableColumns>
  <x:tableStyleInfo name="TableStyleMedium2" showRowStripes="1"/>
</x:table>
</file>

<file path=xl/tables/table4.xml><?xml version="1.0" encoding="utf-8"?>
<x:table xmlns:x="http://schemas.openxmlformats.org/spreadsheetml/2006/main" id="4" name="WorkedExampleTable" displayName="WorkedExampleTable" ref="A4:G10" headerRowCount="1">
  <x:autoFilter ref="A4:G10"/>
  <x:tableColumns count="7">
    <x:tableColumn id="1" name="Stage"/>
    <x:tableColumn id="2" name="Original state"/>
    <x:tableColumn id="3" name="Finding"/>
    <x:tableColumn id="4" name="Evidence retained"/>
    <x:tableColumn id="5" name="Evidence superseded"/>
    <x:tableColumn id="6" name="Disposition"/>
    <x:tableColumn id="7" name="Safe next action"/>
  </x:tableColumns>
  <x:tableStyleInfo name="TableStyleMedium2" showRowStripes="1"/>
</x:table>
</file>

<file path=xl/tables/table5.xml><?xml version="1.0" encoding="utf-8"?>
<table xmlns="http://schemas.openxmlformats.org/spreadsheetml/2006/main" id="5" name="CanonicalFixturesTable" displayName="CanonicalFixturesTable" ref="A4:K105" headerRowCount="1">
  <autoFilter ref="A4:K105"/>
  <tableColumns count="11">
    <tableColumn id="1" name="Fixture ID"/>
    <tableColumn id="2" name="Category"/>
    <tableColumn id="3" name="Expected Outcome"/>
    <tableColumn id="4" name="Expected Reason"/>
    <tableColumn id="5" name="JS Actual Outcome"/>
    <tableColumn id="6" name="JS Actual Reason"/>
    <tableColumn id="7" name="JS Pass"/>
    <tableColumn id="8" name="Input JSON"/>
    <tableColumn id="9" name="Workbook Actual Outcome"/>
    <tableColumn id="10" name="Workbook Actual Reason"/>
    <tableColumn id="11" name="Workbook Formula Status"/>
  </tableColumns>
  <tableStyleInfo name="TableStyleMedium2" showRowStripes="1"/>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7d5745e9e0f14afe" /></Relationships>
</file>

<file path=xl/worksheets/_rels/sheet3.xml.rels>&#65279;<?xml version="1.0" encoding="utf-8"?><Relationships xmlns="http://schemas.openxmlformats.org/package/2006/relationships"><Relationship Type="http://schemas.openxmlformats.org/officeDocument/2006/relationships/table" Target="/xl/tables/table2.xml" Id="R6a41828ad9b446ef" /></Relationships>
</file>

<file path=xl/worksheets/_rels/sheet4.xml.rels>&#65279;<?xml version="1.0" encoding="utf-8"?><Relationships xmlns="http://schemas.openxmlformats.org/package/2006/relationships"><Relationship Type="http://schemas.openxmlformats.org/officeDocument/2006/relationships/table" Target="/xl/tables/table3.xml" Id="R1d29fee6905f4d02" /></Relationships>
</file>

<file path=xl/worksheets/_rels/sheet7.xml.rels>&#65279;<?xml version="1.0" encoding="utf-8"?><Relationships xmlns="http://schemas.openxmlformats.org/package/2006/relationships"><Relationship Type="http://schemas.openxmlformats.org/officeDocument/2006/relationships/table" Target="/xl/tables/table4.xml" Id="Rda1aca84e7bb486e" /></Relationships>
</file>

<file path=xl/worksheets/_rels/sheet8.xml.rels>&#65279;<?xml version="1.0" encoding="utf-8"?><Relationships xmlns="http://schemas.openxmlformats.org/package/2006/relationships"><Relationship Type="http://schemas.openxmlformats.org/officeDocument/2006/relationships/table" Target="/xl/tables/table5.xml" Id="R212373e2529442f0" /></Relationships>
</file>

<file path=xl/worksheets/sheet1.xml><?xml version="1.0" encoding="utf-8"?>
<worksheet xmlns="http://schemas.openxmlformats.org/spreadsheetml/2006/main">
  <sheetFormatPr defaultRowHeight="15"/>
  <cols>
    <col min="1" max="1" width="8" hidden="0" customWidth="1"/>
    <col min="2" max="2" width="26" hidden="0" customWidth="1"/>
    <col min="3" max="3" width="34" hidden="0" customWidth="1"/>
    <col min="4" max="4" width="34" hidden="0" customWidth="1"/>
    <col min="6" max="6" width="25" hidden="0" customWidth="1"/>
    <col min="7" max="7" width="27" hidden="0" customWidth="1"/>
    <col min="8" max="8" width="20" hidden="0" customWidth="1"/>
    <col min="9" max="9" width="20" hidden="0" customWidth="1"/>
    <col min="10" max="10" width="22" hidden="0" customWidth="1"/>
  </cols>
  <sheetData>
    <row r="1" ht="32" customHeight="1">
      <c r="A1" s="5" t="str">
        <v>Competitor-Set Contamination Recovery Workbook</v>
      </c>
      <c r="B1" s="5"/>
      <c r="C1" s="5"/>
      <c r="D1" s="5"/>
      <c r="E1" s="5"/>
      <c r="F1" s="5"/>
      <c r="G1" s="5"/>
      <c r="H1" s="5"/>
      <c r="I1" s="5"/>
      <c r="J1" s="5"/>
    </row>
    <row r="2" ht="30" customHeight="1">
      <c r="A2" s="12" t="str">
        <v>Trace what depended on a wrong competitor set, preserve independently valid evidence, and decide what to retain, recheck, freeze or rebuild.</v>
      </c>
      <c r="B2" s="12"/>
      <c r="C2" s="12"/>
      <c r="D2" s="12"/>
      <c r="E2" s="12"/>
      <c r="F2" s="12"/>
      <c r="G2" s="12"/>
      <c r="H2" s="12"/>
      <c r="I2" s="12"/>
      <c r="J2" s="12"/>
    </row>
    <row r="4" ht="22" customHeight="1">
      <c r="A4" s="17" t="str">
        <v>DIRECT ANSWER</v>
      </c>
      <c r="B4" s="17"/>
      <c r="C4" s="17"/>
      <c r="D4" s="17"/>
      <c r="E4" s="17"/>
      <c r="F4" s="17"/>
      <c r="G4" s="17"/>
      <c r="H4" s="17"/>
      <c r="I4" s="17"/>
      <c r="J4" s="17"/>
    </row>
    <row r="5" ht="32" customHeight="1">
      <c r="A5" s="21" t="str">
        <v>The commercial cost of analyzing the wrong competitors is not merely the time spent on research. A wrong competitor set can distort every benchmark and recommendation built on it. Do not invent a revenue-loss estimate. Trace which outputs depended materially on the wrong set, freeze decisions that rely on them, retain evidence that remains independently valid, and rebuild only the contaminated work.</v>
      </c>
      <c r="B5" s="21"/>
      <c r="C5" s="21"/>
      <c r="D5" s="21"/>
      <c r="E5" s="21"/>
      <c r="F5" s="21"/>
      <c r="G5" s="21"/>
      <c r="H5" s="21"/>
      <c r="I5" s="21"/>
      <c r="J5" s="21"/>
    </row>
    <row r="6" ht="32" customHeight="1">
      <c r="A6" s="21"/>
      <c r="B6" s="21"/>
      <c r="C6" s="21"/>
      <c r="D6" s="21"/>
      <c r="E6" s="21"/>
      <c r="F6" s="21"/>
      <c r="G6" s="21"/>
      <c r="H6" s="21"/>
      <c r="I6" s="21"/>
      <c r="J6" s="21"/>
    </row>
    <row r="8" ht="32" customHeight="1">
      <c r="A8" s="26" t="str">
        <v>Hard stop: if a material recommendation changes when the competitor set is corrected, do not continue funding, publishing or executing the original recommendation.</v>
      </c>
      <c r="B8" s="26"/>
      <c r="C8" s="26"/>
      <c r="D8" s="26"/>
      <c r="E8" s="26"/>
      <c r="F8" s="26"/>
      <c r="G8" s="26"/>
      <c r="H8" s="26"/>
      <c r="I8" s="26"/>
      <c r="J8" s="26"/>
    </row>
    <row r="10" ht="24" customHeight="1">
      <c r="A10" s="35" t="str">
        <v>Step</v>
      </c>
      <c r="B10" s="35" t="str">
        <v>Use this sheet</v>
      </c>
      <c r="C10" s="35" t="str">
        <v>Decision produced</v>
      </c>
      <c r="D10" s="35" t="str">
        <v>What to preserve</v>
      </c>
      <c r="F10" s="35" t="str">
        <v>Current outcome</v>
      </c>
      <c r="G10" s="35" t="str">
        <v>Reason code</v>
      </c>
      <c r="H10" s="35" t="str">
        <v>Record completeness</v>
      </c>
      <c r="I10" s="35" t="str">
        <v>Publication state</v>
      </c>
      <c r="J10" s="35" t="str">
        <v>Recovery readiness</v>
      </c>
    </row>
    <row r="11" ht="42" customHeight="1">
      <c r="A11" s="50" t="n">
        <v>1</v>
      </c>
      <c r="B11" s="50" t="str">
        <v>Competitor Set Register</v>
      </c>
      <c r="C11" s="50" t="str">
        <v>Record the original and corrected set and classify the upstream error.</v>
      </c>
      <c r="D11" s="51" t="str">
        <v>Names, roles, scope, evidence source and change history.</v>
      </c>
      <c r="F11" s="67" t="str">
        <f>'Recovery Decision'!B5</f>
        <v>INCOMPLETE</v>
      </c>
      <c r="G11" s="67" t="str">
        <f>'Recovery Decision'!B6</f>
        <v>REQUIRED_EVIDENCE_MISSING</v>
      </c>
      <c r="H11" s="67" t="str">
        <f>'Recovery Decision'!B7</f>
        <v>INCOMPLETE</v>
      </c>
      <c r="I11" s="67" t="str">
        <f>'Recovery Decision'!B8</f>
        <v>NOT_READY_TO_SHARE</v>
      </c>
      <c r="J11" s="67" t="str">
        <f>'Recovery Decision'!B9</f>
        <v>NOT_READY</v>
      </c>
    </row>
    <row r="12">
      <c r="A12" s="50" t="n">
        <v>2</v>
      </c>
      <c r="B12" s="50" t="str">
        <v>Downstream Output Register</v>
      </c>
      <c r="C12" s="50" t="str">
        <v>Trace each benchmark, report, asset or recommendation that used the set.</v>
      </c>
      <c r="D12" s="51" t="str">
        <v>Independent evidence, exposed work and ownership.</v>
      </c>
    </row>
    <row r="13">
      <c r="A13" s="50" t="n">
        <v>3</v>
      </c>
      <c r="B13" s="50" t="str">
        <v>Contamination Review</v>
      </c>
      <c r="C13" s="50" t="str">
        <v>Run the bounded decision logic.</v>
      </c>
      <c r="D13" s="51" t="str">
        <v>Outcome, reason code, supported and unsupported action.</v>
      </c>
    </row>
    <row r="14">
      <c r="A14" s="50" t="n">
        <v>4</v>
      </c>
      <c r="B14" s="50" t="str">
        <v>Recovery Decision</v>
      </c>
      <c r="C14" s="50" t="str">
        <v>Create the decision-ready handoff.</v>
      </c>
      <c r="D14" s="51" t="str">
        <v>Retain/recheck/freeze/rebuild disposition and review trigger.</v>
      </c>
    </row>
    <row r="15">
      <c r="A15" s="52" t="n">
        <v>5</v>
      </c>
      <c r="B15" s="52" t="str">
        <v>Canonical Fixtures</v>
      </c>
      <c r="C15" s="52" t="str">
        <v>Review the engine test authority.</v>
      </c>
      <c r="D15" s="53" t="str">
        <v>Expected outcomes, JS evidence and native-test status.</v>
      </c>
    </row>
    <row r="18" ht="32" customHeight="1">
      <c r="A18" s="72" t="str">
        <v>Measured exposure is not proven commercial loss. Only enter labour rates, media spend, contractual costs or delay costs when they are real user-supplied inputs.</v>
      </c>
      <c r="B18" s="72"/>
      <c r="C18" s="72"/>
      <c r="D18" s="72"/>
      <c r="E18" s="72"/>
      <c r="F18" s="72"/>
      <c r="G18" s="72"/>
      <c r="H18" s="72"/>
      <c r="I18" s="72"/>
      <c r="J18" s="72"/>
    </row>
    <row r="20" ht="30" customHeight="1">
      <c r="A20" s="109" t="str">
        <v>Advanced recovery inputs are grouped in Contamination Review rows 14-22. Use Excel's outline control to expand or collapse them; the grouped fields remain part of the record.</v>
      </c>
      <c r="B20" s="109"/>
      <c r="C20" s="109"/>
      <c r="D20" s="109"/>
      <c r="E20" s="109"/>
      <c r="F20" s="109"/>
      <c r="G20" s="109"/>
      <c r="H20" s="109"/>
      <c r="I20" s="109"/>
      <c r="J20" s="109"/>
    </row>
  </sheetData>
  <sheetProtection sheet="1" objects="1" scenarios="1" formatCells="1" formatColumns="1" formatRows="1" insertColumns="1" insertRows="0" insertHyperlinks="1" deleteColumns="1" deleteRows="1" selectLockedCells="1" selectUnlockedCells="0" sort="0" autoFilter="0" pivotTables="1"/>
  <mergeCells>
    <mergeCell ref="A1:J1"/>
    <mergeCell ref="A2:J2"/>
    <mergeCell ref="A4:J4"/>
    <mergeCell ref="A5:J6"/>
    <mergeCell ref="A8:J8"/>
    <mergeCell ref="A18:J18"/>
    <mergeCell ref="A20:J20"/>
  </mergeCells>
  <pageMargins left="0.7" right="0.7" top="0.75" bottom="0.75" header="0.3" footer="0.3"/>
</worksheet>
</file>

<file path=xl/worksheets/sheet2.xml><?xml version="1.0" encoding="utf-8"?>
<worksheet xmlns="http://schemas.openxmlformats.org/spreadsheetml/2006/main" xmlns:r="http://schemas.openxmlformats.org/officeDocument/2006/relationships">
  <sheetFormatPr defaultRowHeight="15"/>
  <cols>
    <col min="1" max="1" width="21" hidden="0" customWidth="1"/>
    <col min="2" max="2" width="31" hidden="0" customWidth="1"/>
    <col min="3" max="3" width="25" hidden="0" customWidth="1"/>
    <col min="4" max="4" width="34" hidden="0" customWidth="1"/>
    <col min="5" max="5" width="38" hidden="0" customWidth="1"/>
    <col min="6" max="6" width="13" hidden="0" customWidth="1"/>
    <col min="7" max="7" width="15" hidden="0" customWidth="1"/>
    <col min="8" max="8" width="28" hidden="0" customWidth="1"/>
    <col min="10" max="12" width="2" hidden="1" customWidth="1"/>
  </cols>
  <sheetData>
    <row r="1" ht="32" customHeight="1">
      <c r="A1" s="5" t="str">
        <v>Controlled Definitions</v>
      </c>
      <c r="B1" s="5"/>
      <c r="C1" s="5"/>
      <c r="D1" s="5"/>
      <c r="E1" s="5"/>
      <c r="F1" s="5"/>
      <c r="G1" s="5"/>
      <c r="H1" s="5"/>
      <c r="J1" s="31" t="str">
        <v>YesNo</v>
      </c>
      <c r="K1" s="31" t="str">
        <v>YesNoUnknown</v>
      </c>
      <c r="L1" s="31" t="str">
        <v>ScopeKnown</v>
      </c>
      <c r="M1" t="str">
        <v>AffectedOutputs</v>
      </c>
      <c r="N1" t="str">
        <v>CompetitorSetOrigins</v>
      </c>
    </row>
    <row r="2" ht="30" customHeight="1">
      <c r="A2" s="12" t="str">
        <v>Canonical, case-sensitive vocabulary used by the article, browser engine and workbook. Do not substitute uncontrolled synonyms.</v>
      </c>
      <c r="B2" s="12"/>
      <c r="C2" s="12"/>
      <c r="D2" s="12"/>
      <c r="E2" s="12"/>
      <c r="F2" s="12"/>
      <c r="G2" s="12"/>
      <c r="H2" s="12"/>
      <c r="J2" s="20" t="str">
        <v>YES</v>
      </c>
      <c r="K2" s="20" t="str">
        <v>YES</v>
      </c>
      <c r="L2" s="20" t="str">
        <v>YES</v>
      </c>
      <c r="M2" t="str">
        <v>CONTENT_GAP</v>
      </c>
      <c r="N2" t="str">
        <v>SEO_OVERLAP</v>
      </c>
    </row>
    <row r="3">
      <c r="J3" s="20" t="str">
        <v>NO</v>
      </c>
      <c r="K3" s="20" t="str">
        <v>NO</v>
      </c>
      <c r="L3" s="20" t="str">
        <v>NO</v>
      </c>
      <c r="M3" t="str">
        <v>AUTHORITY_BENCHMARK</v>
      </c>
      <c r="N3" t="str">
        <v>PPC_OVERLAP</v>
      </c>
    </row>
    <row r="4" ht="24" customHeight="1">
      <c r="A4" s="35" t="str">
        <v>Field</v>
      </c>
      <c r="B4" s="35" t="str">
        <v>Canonical Value</v>
      </c>
      <c r="C4" s="35" t="str">
        <v>Public Label</v>
      </c>
      <c r="D4" s="35" t="str">
        <v>Beginner Explanation</v>
      </c>
      <c r="E4" s="35" t="str">
        <v>Expert Definition</v>
      </c>
      <c r="F4" s="35" t="str">
        <v>Quick Mode</v>
      </c>
      <c r="G4" s="35" t="str">
        <v>Advanced Mode</v>
      </c>
      <c r="H4" s="35" t="str">
        <v>Reason</v>
      </c>
      <c r="J4" s="20" t="str"/>
      <c r="K4" s="20" t="str">
        <v>UNKNOWN</v>
      </c>
      <c r="L4" s="20" t="str">
        <v>UNKNOWN</v>
      </c>
      <c r="M4" t="str">
        <v>POSITIONING</v>
      </c>
      <c r="N4" t="str">
        <v>AI_VISIBILITY</v>
      </c>
    </row>
    <row r="5">
      <c r="A5" s="50" t="str">
        <v>Error Class</v>
      </c>
      <c r="B5" s="50" t="str">
        <v>FALSE_POSITIVE</v>
      </c>
      <c r="C5" s="50" t="str">
        <v>False positive</v>
      </c>
      <c r="D5" s="50" t="str">
        <v>Included but cannot realistically win the same decision.</v>
      </c>
      <c r="E5" s="50" t="str">
        <v>An organisation included without sufficient buyer/offer/decision substitutability.</v>
      </c>
      <c r="F5" s="50" t="str">
        <v>YES</v>
      </c>
      <c r="G5" s="50" t="str">
        <v>YES</v>
      </c>
      <c r="H5" s="51" t="str">
        <v>Avoid irrelevant benchmark inflation.</v>
      </c>
      <c r="M5" t="str">
        <v>PRICING_COMPARISON</v>
      </c>
      <c r="N5" t="str">
        <v>CI_PLATFORM</v>
      </c>
    </row>
    <row r="6">
      <c r="A6" s="50" t="str">
        <v>Error Class</v>
      </c>
      <c r="B6" s="50" t="str">
        <v>FALSE_NEGATIVE</v>
      </c>
      <c r="C6" s="50" t="str">
        <v>False negative</v>
      </c>
      <c r="D6" s="50" t="str">
        <v>A credible alternative is missing.</v>
      </c>
      <c r="E6" s="50" t="str">
        <v>A buyer-relevant competitor, substitute or alternative path is omitted.</v>
      </c>
      <c r="F6" s="50" t="str">
        <v>YES</v>
      </c>
      <c r="G6" s="50" t="str">
        <v>YES</v>
      </c>
      <c r="H6" s="51" t="str">
        <v>Avoid incomplete differentiation.</v>
      </c>
      <c r="M6" t="str">
        <v>BATTLECARD</v>
      </c>
      <c r="N6" t="str">
        <v>SALES_CUSTOMER</v>
      </c>
    </row>
    <row r="7">
      <c r="A7" s="50" t="str">
        <v>Error Class</v>
      </c>
      <c r="B7" s="50" t="str">
        <v>ROLE_ERROR</v>
      </c>
      <c r="C7" s="50" t="str">
        <v>Role error</v>
      </c>
      <c r="D7" s="50" t="str">
        <v>Relevant organisation, wrong comparison role.</v>
      </c>
      <c r="E7" s="50" t="str">
        <v>An organisation is present but assigned an unsupported decision role.</v>
      </c>
      <c r="F7" s="50" t="str">
        <v>YES</v>
      </c>
      <c r="G7" s="50" t="str">
        <v>YES</v>
      </c>
      <c r="H7" s="51" t="str">
        <v>Preserve useful evidence without misusing it.</v>
      </c>
      <c r="M7" t="str">
        <v>ROADMAP</v>
      </c>
      <c r="N7" t="str">
        <v>MANUAL_STRATEGY</v>
      </c>
    </row>
    <row r="8">
      <c r="A8" s="50" t="str">
        <v>Error Class</v>
      </c>
      <c r="B8" s="50" t="str">
        <v>SCOPE_DRIFT</v>
      </c>
      <c r="C8" s="50" t="str">
        <v>Scope drift</v>
      </c>
      <c r="D8" s="50" t="str">
        <v>An old set is reused after the decision changes.</v>
      </c>
      <c r="E8" s="50" t="str">
        <v>A formerly valid set is reused after buyer, offer, market, geography, stage or purpose changes.</v>
      </c>
      <c r="F8" s="50" t="str">
        <v>YES</v>
      </c>
      <c r="G8" s="50" t="str">
        <v>YES</v>
      </c>
      <c r="H8" s="51" t="str">
        <v>Prevent stale governed sets.</v>
      </c>
      <c r="M8" t="str">
        <v>MARKET_ENTRY_RECOMMENDATION</v>
      </c>
      <c r="N8" t="str">
        <v>MIXED</v>
      </c>
    </row>
    <row r="9">
      <c r="A9" s="50" t="str">
        <v>Dependency Type</v>
      </c>
      <c r="B9" s="50" t="str">
        <v>DIRECTLY_DEPENDENT</v>
      </c>
      <c r="C9" s="50" t="str">
        <v>Directly dependent</v>
      </c>
      <c r="D9" s="50" t="str">
        <v>The output was calculated or selected using the disputed set.</v>
      </c>
      <c r="E9" s="50" t="str">
        <v>The output cannot be supported without the competitor-set comparison.</v>
      </c>
      <c r="F9" s="50" t="str">
        <v>YES</v>
      </c>
      <c r="G9" s="50" t="str">
        <v>YES</v>
      </c>
      <c r="H9" s="51" t="str">
        <v>Material exposure.</v>
      </c>
      <c r="M9" t="str">
        <v>BUDGET_RECOMMENDATION</v>
      </c>
      <c r="N9" t="str">
        <v>UNKNOWN</v>
      </c>
    </row>
    <row r="10">
      <c r="A10" s="50" t="str">
        <v>Dependency Type</v>
      </c>
      <c r="B10" s="50" t="str">
        <v>PARTIALLY_DEPENDENT</v>
      </c>
      <c r="C10" s="50" t="str">
        <v>Partially dependent</v>
      </c>
      <c r="D10" s="50" t="str">
        <v>The output also has independent evidence.</v>
      </c>
      <c r="E10" s="50" t="str">
        <v>The output combines competitor-set evidence and independent evidence.</v>
      </c>
      <c r="F10" s="50" t="str">
        <v>YES</v>
      </c>
      <c r="G10" s="50" t="str">
        <v>YES</v>
      </c>
      <c r="H10" s="51" t="str">
        <v>Bounded recheck.</v>
      </c>
      <c r="M10" t="str">
        <v>EXECUTIVE_BRIEF</v>
      </c>
    </row>
    <row r="11">
      <c r="A11" s="50" t="str">
        <v>Dependency Type</v>
      </c>
      <c r="B11" s="50" t="str">
        <v>INDEPENDENT</v>
      </c>
      <c r="C11" s="50" t="str">
        <v>Independent</v>
      </c>
      <c r="D11" s="50" t="str">
        <v>The output remains supported without the disputed set.</v>
      </c>
      <c r="E11" s="50" t="str">
        <v>The disputed set is not necessary for the conclusion.</v>
      </c>
      <c r="F11" s="50" t="str">
        <v>YES</v>
      </c>
      <c r="G11" s="50" t="str">
        <v>YES</v>
      </c>
      <c r="H11" s="51" t="str">
        <v>Potential retention.</v>
      </c>
      <c r="M11" t="str">
        <v>AI_VISIBILITY_BENCHMARK</v>
      </c>
    </row>
    <row r="12">
      <c r="A12" s="50" t="str">
        <v>Dependency Type</v>
      </c>
      <c r="B12" s="50" t="str">
        <v>UNKNOWN_DEPENDENCY</v>
      </c>
      <c r="C12" s="50" t="str">
        <v>Unknown dependency</v>
      </c>
      <c r="D12" s="50" t="str">
        <v>The production path cannot yet be reconstructed.</v>
      </c>
      <c r="E12" s="50" t="str">
        <v>Lineage between input set and output is unproven.</v>
      </c>
      <c r="F12" s="50" t="str">
        <v>YES</v>
      </c>
      <c r="G12" s="50" t="str">
        <v>YES</v>
      </c>
      <c r="H12" s="51" t="str">
        <v>Fail closed until reconstructed.</v>
      </c>
      <c r="M12" t="str">
        <v>PAID_SEARCH_BENCHMARK</v>
      </c>
    </row>
    <row r="13">
      <c r="A13" s="50" t="str">
        <v>Disposition</v>
      </c>
      <c r="B13" s="50" t="str">
        <v>RETAIN</v>
      </c>
      <c r="C13" s="50" t="str">
        <v>Retain</v>
      </c>
      <c r="D13" s="50" t="str">
        <v>Keep using the output.</v>
      </c>
      <c r="E13" s="50" t="str">
        <v>Independent support remains sufficient and the recommendation is unchanged.</v>
      </c>
      <c r="F13" s="50" t="str">
        <v>NO</v>
      </c>
      <c r="G13" s="50" t="str">
        <v>YES</v>
      </c>
      <c r="H13" s="51" t="str">
        <v>Preserve valid work.</v>
      </c>
      <c r="M13" t="str">
        <v>OTHER</v>
      </c>
    </row>
    <row r="14">
      <c r="A14" s="50" t="str">
        <v>Disposition</v>
      </c>
      <c r="B14" s="50" t="str">
        <v>RECHECK</v>
      </c>
      <c r="C14" s="50" t="str">
        <v>Recheck</v>
      </c>
      <c r="D14" s="50" t="str">
        <v>Review a bounded part.</v>
      </c>
      <c r="E14" s="50" t="str">
        <v>Some material dependence exists but full rebuilding is not justified.</v>
      </c>
      <c r="F14" s="50" t="str">
        <v>NO</v>
      </c>
      <c r="G14" s="50" t="str">
        <v>YES</v>
      </c>
      <c r="H14" s="51" t="str">
        <v>Constrain rework.</v>
      </c>
    </row>
    <row r="15">
      <c r="A15" s="50" t="str">
        <v>Disposition</v>
      </c>
      <c r="B15" s="50" t="str">
        <v>FREEZE</v>
      </c>
      <c r="C15" s="50" t="str">
        <v>Freeze</v>
      </c>
      <c r="D15" s="50" t="str">
        <v>Do not publish, fund or execute yet.</v>
      </c>
      <c r="E15" s="50" t="str">
        <v>The dependency boundary or decision scope is unresolved.</v>
      </c>
      <c r="F15" s="50" t="str">
        <v>NO</v>
      </c>
      <c r="G15" s="50" t="str">
        <v>YES</v>
      </c>
      <c r="H15" s="51" t="str">
        <v>Prevent further exposure.</v>
      </c>
    </row>
    <row r="16">
      <c r="A16" s="50" t="str">
        <v>Disposition</v>
      </c>
      <c r="B16" s="50" t="str">
        <v>REBUILD</v>
      </c>
      <c r="C16" s="50" t="str">
        <v>Rebuild</v>
      </c>
      <c r="D16" s="50" t="str">
        <v>Recreate the contaminated output.</v>
      </c>
      <c r="E16" s="50" t="str">
        <v>The output materially depends on the invalid set.</v>
      </c>
      <c r="F16" s="50" t="str">
        <v>NO</v>
      </c>
      <c r="G16" s="50" t="str">
        <v>YES</v>
      </c>
      <c r="H16" s="51" t="str">
        <v>Restore decision validity.</v>
      </c>
    </row>
    <row r="17">
      <c r="A17" s="50" t="str">
        <v>Outcome</v>
      </c>
      <c r="B17" s="50" t="str">
        <v>NO_MATERIAL_CONTAMINATION_FOUND</v>
      </c>
      <c r="C17" s="50" t="str">
        <v>No material contamination found</v>
      </c>
      <c r="D17" s="50" t="str">
        <v>The disputed set did not materially change the supported decision.</v>
      </c>
      <c r="E17" s="50" t="str">
        <v>Independent evidence supports the output and recommendation is unchanged.</v>
      </c>
      <c r="F17" s="50" t="str">
        <v>YES</v>
      </c>
      <c r="G17" s="50" t="str">
        <v>YES</v>
      </c>
      <c r="H17" s="51" t="str">
        <v>Retain with recorded rationale.</v>
      </c>
    </row>
    <row r="18">
      <c r="A18" s="50" t="str">
        <v>Outcome</v>
      </c>
      <c r="B18" s="50" t="str">
        <v>BOUNDED_RECHECK_REQUIRED</v>
      </c>
      <c r="C18" s="50" t="str">
        <v>Bounded recheck required</v>
      </c>
      <c r="D18" s="50" t="str">
        <v>Review the exposed portion before continuing.</v>
      </c>
      <c r="E18" s="50" t="str">
        <v>Partial or uncertain but bounded dependence exists.</v>
      </c>
      <c r="F18" s="50" t="str">
        <v>YES</v>
      </c>
      <c r="G18" s="50" t="str">
        <v>YES</v>
      </c>
      <c r="H18" s="51" t="str">
        <v>Limit unnecessary rebuilding.</v>
      </c>
    </row>
    <row r="19">
      <c r="A19" s="50" t="str">
        <v>Outcome</v>
      </c>
      <c r="B19" s="50" t="str">
        <v>FREEZE_AND_REQUALIFY</v>
      </c>
      <c r="C19" s="50" t="str">
        <v>Freeze and requalify</v>
      </c>
      <c r="D19" s="50" t="str">
        <v>Stop further action and correct the set first.</v>
      </c>
      <c r="E19" s="50" t="str">
        <v>The dependency is unknown, the scope is absent, or material exposure cannot be bounded.</v>
      </c>
      <c r="F19" s="50" t="str">
        <v>YES</v>
      </c>
      <c r="G19" s="50" t="str">
        <v>YES</v>
      </c>
      <c r="H19" s="51" t="str">
        <v>Fail closed.</v>
      </c>
    </row>
    <row r="20">
      <c r="A20" s="50" t="str">
        <v>Outcome</v>
      </c>
      <c r="B20" s="50" t="str">
        <v>REBUILD_CONTAMINATED_OUTPUT</v>
      </c>
      <c r="C20" s="50" t="str">
        <v>Rebuild contaminated output</v>
      </c>
      <c r="D20" s="50" t="str">
        <v>Recreate the output from the corrected set.</v>
      </c>
      <c r="E20" s="50" t="str">
        <v>Direct dependency lacks sufficient independent support.</v>
      </c>
      <c r="F20" s="50" t="str">
        <v>YES</v>
      </c>
      <c r="G20" s="50" t="str">
        <v>YES</v>
      </c>
      <c r="H20" s="51" t="str">
        <v>Material correction.</v>
      </c>
    </row>
    <row r="21">
      <c r="A21" s="50" t="str">
        <v>Outcome</v>
      </c>
      <c r="B21" s="50" t="str">
        <v>RESOLVE_DECISION_SCOPE</v>
      </c>
      <c r="C21" s="50" t="str">
        <v>Resolve decision scope</v>
      </c>
      <c r="D21" s="50" t="str">
        <v>Define the exact supported decision before recovery.</v>
      </c>
      <c r="E21" s="50" t="str">
        <v>Decision scope is uncertain or absent.</v>
      </c>
      <c r="F21" s="50" t="str">
        <v>YES</v>
      </c>
      <c r="G21" s="50" t="str">
        <v>YES</v>
      </c>
      <c r="H21" s="51" t="str">
        <v>Upstream scope gate.</v>
      </c>
    </row>
    <row r="22">
      <c r="A22" s="50" t="str">
        <v>Outcome</v>
      </c>
      <c r="B22" s="50" t="str">
        <v>REOPEN_PRIOR_DECISION</v>
      </c>
      <c r="C22" s="50" t="str">
        <v>Reopen prior decision</v>
      </c>
      <c r="D22" s="50" t="str">
        <v>Return a previously influenced decision to its owner.</v>
      </c>
      <c r="E22" s="50" t="str">
        <v>A material recommendation may change after execution/funding/publication.</v>
      </c>
      <c r="F22" s="50" t="str">
        <v>YES</v>
      </c>
      <c r="G22" s="50" t="str">
        <v>YES</v>
      </c>
      <c r="H22" s="51" t="str">
        <v>Decision governance.</v>
      </c>
    </row>
    <row r="23">
      <c r="A23" s="50" t="str">
        <v>Outcome</v>
      </c>
      <c r="B23" s="50" t="str">
        <v>INCOMPLETE</v>
      </c>
      <c r="C23" s="50" t="str">
        <v>Incomplete</v>
      </c>
      <c r="D23" s="50" t="str">
        <v>Required evidence is missing.</v>
      </c>
      <c r="E23" s="50" t="str">
        <v>The record cannot yet support an outcome.</v>
      </c>
      <c r="F23" s="50" t="str">
        <v>YES</v>
      </c>
      <c r="G23" s="50" t="str">
        <v>YES</v>
      </c>
      <c r="H23" s="51" t="str">
        <v>Do not infer defaults.</v>
      </c>
    </row>
    <row r="24">
      <c r="A24" s="50" t="str">
        <v>Outcome</v>
      </c>
      <c r="B24" s="50" t="str">
        <v>INVALID_INPUT</v>
      </c>
      <c r="C24" s="50" t="str">
        <v>Invalid input</v>
      </c>
      <c r="D24" s="50" t="str">
        <v>A value or cross-field combination violates the contract.</v>
      </c>
      <c r="E24" s="50" t="str">
        <v>Malformed or incompatible input must not be coerced.</v>
      </c>
      <c r="F24" s="50" t="str">
        <v>YES</v>
      </c>
      <c r="G24" s="50" t="str">
        <v>YES</v>
      </c>
      <c r="H24" s="51" t="str">
        <v>Fail closed.</v>
      </c>
    </row>
    <row r="25">
      <c r="A25" s="50" t="str">
        <v>Record Completeness</v>
      </c>
      <c r="B25" s="50" t="str">
        <v>COMPLETE</v>
      </c>
      <c r="C25" s="50" t="str">
        <v>Complete</v>
      </c>
      <c r="D25" s="50" t="str">
        <v>All required fields are present.</v>
      </c>
      <c r="E25" s="50" t="str">
        <v>The record satisfies the minimum evidence schema.</v>
      </c>
      <c r="F25" s="50" t="str">
        <v>YES</v>
      </c>
      <c r="G25" s="50" t="str">
        <v>YES</v>
      </c>
      <c r="H25" s="51" t="str">
        <v>Separate from logic outcome.</v>
      </c>
    </row>
    <row r="26">
      <c r="A26" s="50" t="str">
        <v>Record Completeness</v>
      </c>
      <c r="B26" s="50" t="str">
        <v>INCOMPLETE</v>
      </c>
      <c r="C26" s="50" t="str">
        <v>Incomplete</v>
      </c>
      <c r="D26" s="50" t="str">
        <v>Required fields are missing.</v>
      </c>
      <c r="E26" s="50" t="str">
        <v>The record cannot be shared as decision-ready.</v>
      </c>
      <c r="F26" s="50" t="str">
        <v>YES</v>
      </c>
      <c r="G26" s="50" t="str">
        <v>YES</v>
      </c>
      <c r="H26" s="51" t="str">
        <v>Separate from logic outcome.</v>
      </c>
    </row>
    <row r="27">
      <c r="A27" s="50" t="str">
        <v>Publication State</v>
      </c>
      <c r="B27" s="50" t="str">
        <v>READY_TO_SHARE</v>
      </c>
      <c r="C27" s="50" t="str">
        <v>Ready to share</v>
      </c>
      <c r="D27" s="50" t="str">
        <v>The handoff has enough evidence and ownership.</v>
      </c>
      <c r="E27" s="50" t="str">
        <v>The record satisfies the controlled publication gate.</v>
      </c>
      <c r="F27" s="50" t="str">
        <v>NO</v>
      </c>
      <c r="G27" s="50" t="str">
        <v>YES</v>
      </c>
      <c r="H27" s="51" t="str">
        <v>Not a correctness score.</v>
      </c>
    </row>
    <row r="28">
      <c r="A28" s="52" t="str">
        <v>Publication State</v>
      </c>
      <c r="B28" s="52" t="str">
        <v>NOT_READY_TO_SHARE</v>
      </c>
      <c r="C28" s="52" t="str">
        <v>Not ready to share</v>
      </c>
      <c r="D28" s="52" t="str">
        <v>Do not circulate as a decision-ready record.</v>
      </c>
      <c r="E28" s="52" t="str">
        <v>Completeness, ownership or evidence is insufficient.</v>
      </c>
      <c r="F28" s="52" t="str">
        <v>YES</v>
      </c>
      <c r="G28" s="52" t="str">
        <v>YES</v>
      </c>
      <c r="H28" s="53" t="str">
        <v>Fail closed.</v>
      </c>
    </row>
  </sheetData>
  <sheetProtection sheet="1" objects="1" scenarios="1" formatCells="1" formatColumns="1" formatRows="1" insertColumns="1" insertRows="0" insertHyperlinks="1" deleteColumns="1" deleteRows="1" selectLockedCells="1" selectUnlockedCells="0" sort="0" autoFilter="0" pivotTables="1"/>
  <mergeCells>
    <mergeCell ref="A1:H1"/>
    <mergeCell ref="A2:H2"/>
  </mergeCells>
  <pageMargins left="0.7" right="0.7" top="0.75" bottom="0.75" header="0.3" footer="0.3"/>
  <tableParts count="1">
    <tablePart r:id="R7d5745e9e0f14afe"/>
  </tableParts>
</worksheet>
</file>

<file path=xl/worksheets/sheet3.xml><?xml version="1.0" encoding="utf-8"?>
<worksheet xmlns="http://schemas.openxmlformats.org/spreadsheetml/2006/main" xmlns:r="http://schemas.openxmlformats.org/officeDocument/2006/relationships">
  <sheetFormatPr defaultRowHeight="15"/>
  <cols>
    <col min="1" max="1" width="12" hidden="0" customWidth="1"/>
    <col min="2" max="2" width="32" hidden="0" customWidth="1"/>
    <col min="3" max="3" width="25" hidden="0" customWidth="1"/>
    <col min="4" max="4" width="21" hidden="0" customWidth="1"/>
    <col min="5" max="5" width="25" hidden="0" customWidth="1"/>
    <col min="6" max="6" width="21" hidden="0" customWidth="1"/>
    <col min="7" max="7" width="20" hidden="0" customWidth="1"/>
    <col min="8" max="8" width="24" hidden="0" customWidth="1"/>
    <col min="9" max="9" width="30" hidden="0" customWidth="1"/>
    <col min="10" max="10" width="20" hidden="0" customWidth="1"/>
    <col min="11" max="11" width="14" hidden="0" customWidth="1"/>
    <col min="12" max="12" width="34" hidden="0" customWidth="1"/>
  </cols>
  <sheetData>
    <row r="1" ht="32" customHeight="1">
      <c r="A1" s="5" t="str">
        <v>Competitor Set Register</v>
      </c>
      <c r="B1" s="5"/>
      <c r="C1" s="5"/>
      <c r="D1" s="5"/>
      <c r="E1" s="5"/>
      <c r="F1" s="5"/>
      <c r="G1" s="5"/>
      <c r="H1" s="5"/>
      <c r="I1" s="5"/>
      <c r="J1" s="5"/>
      <c r="K1" s="5"/>
      <c r="L1" s="5"/>
    </row>
    <row r="2" ht="30" customHeight="1">
      <c r="A2" s="12" t="str">
        <v>Record the original comparison set, corrected set, role changes, scope changes and evidence provenance. One row per organisation or alternative.</v>
      </c>
      <c r="B2" s="12"/>
      <c r="C2" s="12"/>
      <c r="D2" s="12"/>
      <c r="E2" s="12"/>
      <c r="F2" s="12"/>
      <c r="G2" s="12"/>
      <c r="H2" s="12"/>
      <c r="I2" s="12"/>
      <c r="J2" s="12"/>
      <c r="K2" s="12"/>
      <c r="L2" s="12"/>
    </row>
    <row r="4" ht="24" customHeight="1">
      <c r="A4" s="35" t="str">
        <v>Record ID</v>
      </c>
      <c r="B4" s="35" t="str">
        <v>Decision Supported</v>
      </c>
      <c r="C4" s="35" t="str">
        <v>Original Competitor</v>
      </c>
      <c r="D4" s="35" t="str">
        <v>Original Role</v>
      </c>
      <c r="E4" s="35" t="str">
        <v>Corrected Competitor</v>
      </c>
      <c r="F4" s="35" t="str">
        <v>Corrected Role</v>
      </c>
      <c r="G4" s="35" t="str">
        <v>Error Class</v>
      </c>
      <c r="H4" s="35" t="str">
        <v>Scope Dimension Changed</v>
      </c>
      <c r="I4" s="35" t="str">
        <v>Evidence Source</v>
      </c>
      <c r="J4" s="35" t="str">
        <v>Decision Owner</v>
      </c>
      <c r="K4" s="35" t="str">
        <v>Review Date</v>
      </c>
      <c r="L4" s="35" t="str">
        <v>Notes</v>
      </c>
    </row>
    <row r="5">
      <c r="A5" s="112" t="str">
        <v>CSR-001</v>
      </c>
      <c r="B5" s="112" t="str">
        <v>Example: Choose an organic-search content strategy</v>
      </c>
      <c r="C5" s="112" t="str">
        <v>Global software publisher</v>
      </c>
      <c r="D5" s="112" t="str">
        <v>Direct competitor</v>
      </c>
      <c r="E5" s="112" t="str">
        <v>Specialist SaaS vendor</v>
      </c>
      <c r="F5" s="112" t="str">
        <v>Direct competitor</v>
      </c>
      <c r="G5" s="112" t="str">
        <v>FALSE_POSITIVE</v>
      </c>
      <c r="H5" s="112" t="str"/>
      <c r="I5" s="112" t="str">
        <v>Sales interviews and customer calls</v>
      </c>
      <c r="J5" s="112" t="str">
        <v>Marketing Director</v>
      </c>
      <c r="K5" s="114"/>
      <c r="L5" s="112" t="str">
        <v>Fictional composite example.</v>
      </c>
    </row>
    <row r="6">
      <c r="A6" s="112" t="str">
        <v>CSR-002</v>
      </c>
      <c r="B6" s="112" t="str">
        <v>Example: Choose an organic-search content strategy</v>
      </c>
      <c r="C6" s="112" t="str">
        <v>Broad educational website</v>
      </c>
      <c r="D6" s="112" t="str">
        <v>Direct competitor</v>
      </c>
      <c r="E6" s="112" t="str">
        <v>Service-led alternative</v>
      </c>
      <c r="F6" s="112" t="str">
        <v>Substitute</v>
      </c>
      <c r="G6" s="112" t="str">
        <v>ROLE_ERROR</v>
      </c>
      <c r="H6" s="112" t="str"/>
      <c r="I6" s="112" t="str">
        <v>Win/loss notes</v>
      </c>
      <c r="J6" s="112" t="str">
        <v>Marketing Director</v>
      </c>
      <c r="K6" s="114"/>
      <c r="L6" s="112" t="str">
        <v>Fictional composite example.</v>
      </c>
    </row>
    <row r="7">
      <c r="A7" s="112" t="str">
        <v>CSR-003</v>
      </c>
      <c r="B7" s="112" t="str">
        <v>Example: Choose an organic-search content strategy</v>
      </c>
      <c r="C7" s="112" t="str"/>
      <c r="D7" s="112" t="str"/>
      <c r="E7" s="112" t="str">
        <v>Internal manual workflow</v>
      </c>
      <c r="F7" s="112" t="str">
        <v>Substitute</v>
      </c>
      <c r="G7" s="112" t="str">
        <v>FALSE_NEGATIVE</v>
      </c>
      <c r="H7" s="112" t="str"/>
      <c r="I7" s="112" t="str">
        <v>Customer interview evidence</v>
      </c>
      <c r="J7" s="112" t="str">
        <v>Marketing Director</v>
      </c>
      <c r="K7" s="114"/>
      <c r="L7" s="112" t="str">
        <v>Fictional composite example.</v>
      </c>
    </row>
    <row r="8">
      <c r="A8" s="112" t="str">
        <v>CSR-004</v>
      </c>
      <c r="B8" s="112" t="str"/>
      <c r="C8" s="112" t="str"/>
      <c r="D8" s="112" t="str"/>
      <c r="E8" s="112" t="str"/>
      <c r="F8" s="112" t="str"/>
      <c r="G8" s="112" t="str"/>
      <c r="H8" s="112" t="str"/>
      <c r="I8" s="112" t="str"/>
      <c r="J8" s="112" t="str"/>
      <c r="K8" s="114" t="str"/>
      <c r="L8" s="112" t="str"/>
    </row>
    <row r="9">
      <c r="A9" s="112" t="str">
        <v>CSR-005</v>
      </c>
      <c r="B9" s="112" t="str"/>
      <c r="C9" s="112" t="str"/>
      <c r="D9" s="112" t="str"/>
      <c r="E9" s="112" t="str"/>
      <c r="F9" s="112" t="str"/>
      <c r="G9" s="112" t="str"/>
      <c r="H9" s="112" t="str"/>
      <c r="I9" s="112" t="str"/>
      <c r="J9" s="112" t="str"/>
      <c r="K9" s="114" t="str"/>
      <c r="L9" s="112" t="str"/>
    </row>
    <row r="10">
      <c r="A10" s="112" t="str">
        <v>CSR-006</v>
      </c>
      <c r="B10" s="112" t="str"/>
      <c r="C10" s="112" t="str"/>
      <c r="D10" s="112" t="str"/>
      <c r="E10" s="112" t="str"/>
      <c r="F10" s="112" t="str"/>
      <c r="G10" s="112" t="str"/>
      <c r="H10" s="112" t="str"/>
      <c r="I10" s="112" t="str"/>
      <c r="J10" s="112" t="str"/>
      <c r="K10" s="114" t="str"/>
      <c r="L10" s="112" t="str"/>
    </row>
    <row r="11">
      <c r="A11" s="112" t="str">
        <v>CSR-007</v>
      </c>
      <c r="B11" s="112" t="str"/>
      <c r="C11" s="112" t="str"/>
      <c r="D11" s="112" t="str"/>
      <c r="E11" s="112" t="str"/>
      <c r="F11" s="112" t="str"/>
      <c r="G11" s="112" t="str"/>
      <c r="H11" s="112" t="str"/>
      <c r="I11" s="112" t="str"/>
      <c r="J11" s="112" t="str"/>
      <c r="K11" s="114" t="str"/>
      <c r="L11" s="112" t="str"/>
    </row>
    <row r="12">
      <c r="A12" s="112" t="str">
        <v>CSR-008</v>
      </c>
      <c r="B12" s="112" t="str"/>
      <c r="C12" s="112" t="str"/>
      <c r="D12" s="112" t="str"/>
      <c r="E12" s="112" t="str"/>
      <c r="F12" s="112" t="str"/>
      <c r="G12" s="112" t="str"/>
      <c r="H12" s="112" t="str"/>
      <c r="I12" s="112" t="str"/>
      <c r="J12" s="112" t="str"/>
      <c r="K12" s="114" t="str"/>
      <c r="L12" s="112" t="str"/>
    </row>
    <row r="13">
      <c r="A13" s="112" t="str">
        <v>CSR-009</v>
      </c>
      <c r="B13" s="112" t="str"/>
      <c r="C13" s="112" t="str"/>
      <c r="D13" s="112" t="str"/>
      <c r="E13" s="112" t="str"/>
      <c r="F13" s="112" t="str"/>
      <c r="G13" s="112" t="str"/>
      <c r="H13" s="112" t="str"/>
      <c r="I13" s="112" t="str"/>
      <c r="J13" s="112" t="str"/>
      <c r="K13" s="114" t="str"/>
      <c r="L13" s="112" t="str"/>
    </row>
    <row r="14">
      <c r="A14" s="112" t="str">
        <v>CSR-010</v>
      </c>
      <c r="B14" s="112" t="str"/>
      <c r="C14" s="112" t="str"/>
      <c r="D14" s="112" t="str"/>
      <c r="E14" s="112" t="str"/>
      <c r="F14" s="112" t="str"/>
      <c r="G14" s="112" t="str"/>
      <c r="H14" s="112" t="str"/>
      <c r="I14" s="112" t="str"/>
      <c r="J14" s="112" t="str"/>
      <c r="K14" s="114" t="str"/>
      <c r="L14" s="112" t="str"/>
    </row>
    <row r="15">
      <c r="A15" s="112" t="str">
        <v>CSR-011</v>
      </c>
      <c r="B15" s="112" t="str"/>
      <c r="C15" s="112" t="str"/>
      <c r="D15" s="112" t="str"/>
      <c r="E15" s="112" t="str"/>
      <c r="F15" s="112" t="str"/>
      <c r="G15" s="112" t="str"/>
      <c r="H15" s="112" t="str"/>
      <c r="I15" s="112" t="str"/>
      <c r="J15" s="112" t="str"/>
      <c r="K15" s="114" t="str"/>
      <c r="L15" s="112" t="str"/>
    </row>
    <row r="16">
      <c r="A16" s="112" t="str">
        <v>CSR-012</v>
      </c>
      <c r="B16" s="112" t="str"/>
      <c r="C16" s="112" t="str"/>
      <c r="D16" s="112" t="str"/>
      <c r="E16" s="112" t="str"/>
      <c r="F16" s="112" t="str"/>
      <c r="G16" s="112" t="str"/>
      <c r="H16" s="112" t="str"/>
      <c r="I16" s="112" t="str"/>
      <c r="J16" s="112" t="str"/>
      <c r="K16" s="114" t="str"/>
      <c r="L16" s="112" t="str"/>
    </row>
    <row r="17">
      <c r="A17" s="112" t="str">
        <v>CSR-013</v>
      </c>
      <c r="B17" s="112" t="str"/>
      <c r="C17" s="112" t="str"/>
      <c r="D17" s="112" t="str"/>
      <c r="E17" s="112" t="str"/>
      <c r="F17" s="112" t="str"/>
      <c r="G17" s="112" t="str"/>
      <c r="H17" s="112" t="str"/>
      <c r="I17" s="112" t="str"/>
      <c r="J17" s="112" t="str"/>
      <c r="K17" s="114" t="str"/>
      <c r="L17" s="112" t="str"/>
    </row>
    <row r="18">
      <c r="A18" s="112" t="str">
        <v>CSR-014</v>
      </c>
      <c r="B18" s="112" t="str"/>
      <c r="C18" s="112" t="str"/>
      <c r="D18" s="112" t="str"/>
      <c r="E18" s="112" t="str"/>
      <c r="F18" s="112" t="str"/>
      <c r="G18" s="112" t="str"/>
      <c r="H18" s="112" t="str"/>
      <c r="I18" s="112" t="str"/>
      <c r="J18" s="112" t="str"/>
      <c r="K18" s="114" t="str"/>
      <c r="L18" s="112" t="str"/>
    </row>
    <row r="19">
      <c r="A19" s="112" t="str">
        <v>CSR-015</v>
      </c>
      <c r="B19" s="112" t="str"/>
      <c r="C19" s="112" t="str"/>
      <c r="D19" s="112" t="str"/>
      <c r="E19" s="112" t="str"/>
      <c r="F19" s="112" t="str"/>
      <c r="G19" s="112" t="str"/>
      <c r="H19" s="112" t="str"/>
      <c r="I19" s="112" t="str"/>
      <c r="J19" s="112" t="str"/>
      <c r="K19" s="114" t="str"/>
      <c r="L19" s="112" t="str"/>
    </row>
    <row r="20">
      <c r="A20" s="112" t="str">
        <v>CSR-016</v>
      </c>
      <c r="B20" s="112" t="str"/>
      <c r="C20" s="112" t="str"/>
      <c r="D20" s="112" t="str"/>
      <c r="E20" s="112" t="str"/>
      <c r="F20" s="112" t="str"/>
      <c r="G20" s="112" t="str"/>
      <c r="H20" s="112" t="str"/>
      <c r="I20" s="112" t="str"/>
      <c r="J20" s="112" t="str"/>
      <c r="K20" s="114" t="str"/>
      <c r="L20" s="112" t="str"/>
    </row>
    <row r="21">
      <c r="A21" s="112" t="str">
        <v>CSR-017</v>
      </c>
      <c r="B21" s="112" t="str"/>
      <c r="C21" s="112" t="str"/>
      <c r="D21" s="112" t="str"/>
      <c r="E21" s="112" t="str"/>
      <c r="F21" s="112" t="str"/>
      <c r="G21" s="112" t="str"/>
      <c r="H21" s="112" t="str"/>
      <c r="I21" s="112" t="str"/>
      <c r="J21" s="112" t="str"/>
      <c r="K21" s="114" t="str"/>
      <c r="L21" s="112" t="str"/>
    </row>
    <row r="22">
      <c r="A22" s="112" t="str">
        <v>CSR-018</v>
      </c>
      <c r="B22" s="112" t="str"/>
      <c r="C22" s="112" t="str"/>
      <c r="D22" s="112" t="str"/>
      <c r="E22" s="112" t="str"/>
      <c r="F22" s="112" t="str"/>
      <c r="G22" s="112" t="str"/>
      <c r="H22" s="112" t="str"/>
      <c r="I22" s="112" t="str"/>
      <c r="J22" s="112" t="str"/>
      <c r="K22" s="114" t="str"/>
      <c r="L22" s="112" t="str"/>
    </row>
    <row r="23">
      <c r="A23" s="112" t="str">
        <v>CSR-019</v>
      </c>
      <c r="B23" s="112" t="str"/>
      <c r="C23" s="112" t="str"/>
      <c r="D23" s="112" t="str"/>
      <c r="E23" s="112" t="str"/>
      <c r="F23" s="112" t="str"/>
      <c r="G23" s="112" t="str"/>
      <c r="H23" s="112" t="str"/>
      <c r="I23" s="112" t="str"/>
      <c r="J23" s="112" t="str"/>
      <c r="K23" s="114" t="str"/>
      <c r="L23" s="112" t="str"/>
    </row>
    <row r="24">
      <c r="A24" s="112" t="str">
        <v>CSR-020</v>
      </c>
      <c r="B24" s="112" t="str"/>
      <c r="C24" s="112" t="str"/>
      <c r="D24" s="112" t="str"/>
      <c r="E24" s="112" t="str"/>
      <c r="F24" s="112" t="str"/>
      <c r="G24" s="112" t="str"/>
      <c r="H24" s="112" t="str"/>
      <c r="I24" s="112" t="str"/>
      <c r="J24" s="112" t="str"/>
      <c r="K24" s="114" t="str"/>
      <c r="L24" s="112" t="str"/>
    </row>
    <row r="25">
      <c r="A25" s="112" t="str">
        <v>CSR-021</v>
      </c>
      <c r="B25" s="112" t="str"/>
      <c r="C25" s="112" t="str"/>
      <c r="D25" s="112" t="str"/>
      <c r="E25" s="112" t="str"/>
      <c r="F25" s="112" t="str"/>
      <c r="G25" s="112" t="str"/>
      <c r="H25" s="112" t="str"/>
      <c r="I25" s="112" t="str"/>
      <c r="J25" s="112" t="str"/>
      <c r="K25" s="114" t="str"/>
      <c r="L25" s="112" t="str"/>
    </row>
    <row r="26">
      <c r="A26" s="112" t="str">
        <v>CSR-022</v>
      </c>
      <c r="B26" s="112" t="str"/>
      <c r="C26" s="112" t="str"/>
      <c r="D26" s="112" t="str"/>
      <c r="E26" s="112" t="str"/>
      <c r="F26" s="112" t="str"/>
      <c r="G26" s="112" t="str"/>
      <c r="H26" s="112" t="str"/>
      <c r="I26" s="112" t="str"/>
      <c r="J26" s="112" t="str"/>
      <c r="K26" s="114" t="str"/>
      <c r="L26" s="112" t="str"/>
    </row>
    <row r="27">
      <c r="A27" s="112" t="str">
        <v>CSR-023</v>
      </c>
      <c r="B27" s="112" t="str"/>
      <c r="C27" s="112" t="str"/>
      <c r="D27" s="112" t="str"/>
      <c r="E27" s="112" t="str"/>
      <c r="F27" s="112" t="str"/>
      <c r="G27" s="112" t="str"/>
      <c r="H27" s="112" t="str"/>
      <c r="I27" s="112" t="str"/>
      <c r="J27" s="112" t="str"/>
      <c r="K27" s="114" t="str"/>
      <c r="L27" s="112" t="str"/>
    </row>
    <row r="28">
      <c r="A28" s="112" t="str">
        <v>CSR-024</v>
      </c>
      <c r="B28" s="112" t="str"/>
      <c r="C28" s="112" t="str"/>
      <c r="D28" s="112" t="str"/>
      <c r="E28" s="112" t="str"/>
      <c r="F28" s="112" t="str"/>
      <c r="G28" s="112" t="str"/>
      <c r="H28" s="112" t="str"/>
      <c r="I28" s="112" t="str"/>
      <c r="J28" s="112" t="str"/>
      <c r="K28" s="114" t="str"/>
      <c r="L28" s="112" t="str"/>
    </row>
    <row r="29">
      <c r="A29" s="112" t="str">
        <v>CSR-025</v>
      </c>
      <c r="B29" s="112" t="str"/>
      <c r="C29" s="112" t="str"/>
      <c r="D29" s="112" t="str"/>
      <c r="E29" s="112" t="str"/>
      <c r="F29" s="112" t="str"/>
      <c r="G29" s="112" t="str"/>
      <c r="H29" s="112" t="str"/>
      <c r="I29" s="112" t="str"/>
      <c r="J29" s="112" t="str"/>
      <c r="K29" s="114" t="str"/>
      <c r="L29" s="112" t="str"/>
    </row>
    <row r="30">
      <c r="A30" s="112" t="str">
        <v>CSR-026</v>
      </c>
      <c r="B30" s="112" t="str"/>
      <c r="C30" s="112" t="str"/>
      <c r="D30" s="112" t="str"/>
      <c r="E30" s="112" t="str"/>
      <c r="F30" s="112" t="str"/>
      <c r="G30" s="112" t="str"/>
      <c r="H30" s="112" t="str"/>
      <c r="I30" s="112" t="str"/>
      <c r="J30" s="112" t="str"/>
      <c r="K30" s="114" t="str"/>
      <c r="L30" s="112" t="str"/>
    </row>
    <row r="31">
      <c r="A31" s="112" t="str">
        <v>CSR-027</v>
      </c>
      <c r="B31" s="112" t="str"/>
      <c r="C31" s="112" t="str"/>
      <c r="D31" s="112" t="str"/>
      <c r="E31" s="112" t="str"/>
      <c r="F31" s="112" t="str"/>
      <c r="G31" s="112" t="str"/>
      <c r="H31" s="112" t="str"/>
      <c r="I31" s="112" t="str"/>
      <c r="J31" s="112" t="str"/>
      <c r="K31" s="114" t="str"/>
      <c r="L31" s="112" t="str"/>
    </row>
    <row r="32">
      <c r="A32" s="113" t="str">
        <v>CSR-028</v>
      </c>
      <c r="B32" s="113" t="str"/>
      <c r="C32" s="113" t="str"/>
      <c r="D32" s="113" t="str"/>
      <c r="E32" s="113" t="str"/>
      <c r="F32" s="113" t="str"/>
      <c r="G32" s="113" t="str"/>
      <c r="H32" s="113" t="str"/>
      <c r="I32" s="113" t="str"/>
      <c r="J32" s="113" t="str"/>
      <c r="K32" s="115" t="str"/>
      <c r="L32" s="113" t="str"/>
    </row>
  </sheetData>
  <sheetProtection sheet="1" objects="1" scenarios="1" formatCells="1" formatColumns="1" formatRows="1" insertColumns="1" insertRows="0" insertHyperlinks="1" deleteColumns="1" deleteRows="1" selectLockedCells="1" selectUnlockedCells="0" sort="0" autoFilter="0" pivotTables="1"/>
  <mergeCells>
    <mergeCell ref="A1:L1"/>
    <mergeCell ref="A2:L2"/>
  </mergeCells>
  <dataValidations count="1">
    <dataValidation type="list" errorStyle="stop" allowBlank="1" showInputMessage="1" showErrorMessage="1" errorTitle="Invalid controlled value" error="Use the exact case-sensitive value from the approved list." sqref="G5:G32">
      <formula1>ErrorClasses</formula1>
    </dataValidation>
  </dataValidations>
  <pageMargins left="0.7" right="0.7" top="0.75" bottom="0.75" header="0.3" footer="0.3"/>
  <tableParts count="1">
    <tablePart r:id="R6a41828ad9b446ef"/>
  </tableParts>
</worksheet>
</file>

<file path=xl/worksheets/sheet4.xml><?xml version="1.0" encoding="utf-8"?>
<worksheet xmlns="http://schemas.openxmlformats.org/spreadsheetml/2006/main" xmlns:r="http://schemas.openxmlformats.org/officeDocument/2006/relationships">
  <sheetFormatPr defaultRowHeight="15"/>
  <cols>
    <col min="1" max="1" width="12" hidden="0" customWidth="1"/>
    <col min="2" max="2" width="30" hidden="0" customWidth="1"/>
    <col min="3" max="3" width="27" hidden="0" customWidth="1"/>
    <col min="4" max="4" width="23" hidden="0" customWidth="1"/>
    <col min="5" max="5" width="18" hidden="0" customWidth="1"/>
    <col min="6" max="6" width="24" hidden="0" customWidth="1"/>
    <col min="7" max="7" width="18" hidden="0" customWidth="1"/>
    <col min="8" max="8" width="20" hidden="0" customWidth="1"/>
    <col min="9" max="9" width="29" hidden="0" customWidth="1"/>
    <col min="10" max="10" width="29" hidden="0" customWidth="1"/>
    <col min="11" max="11" width="14" hidden="0" customWidth="1"/>
    <col min="12" max="12" width="16" hidden="0" customWidth="1"/>
    <col min="13" max="13" width="20" hidden="0" customWidth="1"/>
    <col min="14" max="14" width="30" hidden="0" customWidth="1"/>
  </cols>
  <sheetData>
    <row r="1" ht="32" customHeight="1">
      <c r="A1" s="5" t="str">
        <v>Downstream Output Register</v>
      </c>
      <c r="B1" s="5"/>
      <c r="C1" s="5"/>
      <c r="D1" s="5"/>
      <c r="E1" s="5"/>
      <c r="F1" s="5"/>
      <c r="G1" s="5"/>
      <c r="H1" s="5"/>
      <c r="I1" s="5"/>
      <c r="J1" s="5"/>
      <c r="K1" s="5"/>
      <c r="L1" s="5"/>
      <c r="M1" s="5"/>
      <c r="N1" s="5"/>
    </row>
    <row r="2" ht="30" customHeight="1">
      <c r="A2" s="12" t="str">
        <v>Trace every benchmark, asset, recommendation or decision that used the disputed competitor set. Separate dependency from record completeness.</v>
      </c>
      <c r="B2" s="12"/>
      <c r="C2" s="12"/>
      <c r="D2" s="12"/>
      <c r="E2" s="12"/>
      <c r="F2" s="12"/>
      <c r="G2" s="12"/>
      <c r="H2" s="12"/>
      <c r="I2" s="12"/>
      <c r="J2" s="12"/>
      <c r="K2" s="12"/>
      <c r="L2" s="12"/>
      <c r="M2" s="12"/>
      <c r="N2" s="12"/>
    </row>
    <row r="4" ht="24" customHeight="1">
      <c r="A4" s="35" t="str">
        <v>Output ID</v>
      </c>
      <c r="B4" s="35" t="str">
        <v>Decision Supported</v>
      </c>
      <c r="C4" s="35" t="str">
        <v>Affected Output</v>
      </c>
      <c r="D4" s="35" t="str">
        <v>Dependency Type</v>
      </c>
      <c r="E4" s="35" t="str">
        <v>Independent Support</v>
      </c>
      <c r="F4" s="35" t="str">
        <v>Recommendation Could Change</v>
      </c>
      <c r="G4" s="35" t="str">
        <v>Execution Started</v>
      </c>
      <c r="H4" s="35" t="str">
        <v>Publication State</v>
      </c>
      <c r="I4" s="35" t="str">
        <v>Evidence Retained</v>
      </c>
      <c r="J4" s="35" t="str">
        <v>Evidence Recheck</v>
      </c>
      <c r="K4" s="35" t="str">
        <v>Exposed Hours</v>
      </c>
      <c r="L4" s="35" t="str">
        <v>Committed Spend</v>
      </c>
      <c r="M4" s="35" t="str">
        <v>Recovery Owner</v>
      </c>
      <c r="N4" s="35" t="str">
        <v>Review Trigger</v>
      </c>
    </row>
    <row r="5">
      <c r="A5" s="112" t="str">
        <v>OUT-001</v>
      </c>
      <c r="B5" s="112" t="str">
        <v>Example: Choose an organic-search content strategy</v>
      </c>
      <c r="C5" s="112" t="str">
        <v>Content gap prioritisation</v>
      </c>
      <c r="D5" s="112" t="str">
        <v>DIRECTLY_DEPENDENT</v>
      </c>
      <c r="E5" s="112" t="str">
        <v>NO</v>
      </c>
      <c r="F5" s="112" t="str">
        <v>YES</v>
      </c>
      <c r="G5" s="112" t="str">
        <v>YES</v>
      </c>
      <c r="H5" s="112" t="str">
        <v>NOT_READY_TO_SHARE</v>
      </c>
      <c r="I5" s="112" t="str">
        <v>Customer pain interviews</v>
      </c>
      <c r="J5" s="112" t="str">
        <v>Gap rankings and topic priorities</v>
      </c>
      <c r="K5" s="116" t="n">
        <v>120</v>
      </c>
      <c r="L5" s="116" t="str"/>
      <c r="M5" s="112" t="str">
        <v>Content Lead</v>
      </c>
      <c r="N5" s="112" t="str">
        <v>Correct competitor set approved</v>
      </c>
    </row>
    <row r="6">
      <c r="A6" s="112" t="str">
        <v>OUT-002</v>
      </c>
      <c r="B6" s="112" t="str">
        <v>Example: Choose an organic-search content strategy</v>
      </c>
      <c r="C6" s="112" t="str">
        <v>Product positioning brief</v>
      </c>
      <c r="D6" s="112" t="str">
        <v>PARTIALLY_DEPENDENT</v>
      </c>
      <c r="E6" s="112" t="str">
        <v>YES</v>
      </c>
      <c r="F6" s="112" t="str">
        <v>YES</v>
      </c>
      <c r="G6" s="112" t="str">
        <v>YES</v>
      </c>
      <c r="H6" s="112" t="str">
        <v>NOT_READY_TO_SHARE</v>
      </c>
      <c r="I6" s="112" t="str">
        <v>Customer interviews and product constraints</v>
      </c>
      <c r="J6" s="112" t="str">
        <v>Competitor message comparison</v>
      </c>
      <c r="K6" s="116" t="n">
        <v>40</v>
      </c>
      <c r="L6" s="116" t="str"/>
      <c r="M6" s="112" t="str">
        <v>Product Marketing</v>
      </c>
      <c r="N6" s="112" t="str">
        <v>Corrected comparison completed</v>
      </c>
    </row>
    <row r="7">
      <c r="A7" s="112" t="str">
        <v>OUT-003</v>
      </c>
      <c r="B7" s="112" t="str">
        <v>Example: Choose an organic-search content strategy</v>
      </c>
      <c r="C7" s="112" t="str">
        <v>Verified customer pain library</v>
      </c>
      <c r="D7" s="112" t="str">
        <v>INDEPENDENT</v>
      </c>
      <c r="E7" s="112" t="str">
        <v>YES</v>
      </c>
      <c r="F7" s="112" t="str">
        <v>NO</v>
      </c>
      <c r="G7" s="112" t="str">
        <v>YES</v>
      </c>
      <c r="H7" s="112" t="str">
        <v>READY_TO_SHARE</v>
      </c>
      <c r="I7" s="112" t="str">
        <v>All verified customer evidence</v>
      </c>
      <c r="J7" s="112" t="str">
        <v>None</v>
      </c>
      <c r="K7" s="116" t="n">
        <v>18</v>
      </c>
      <c r="L7" s="116" t="str"/>
      <c r="M7" s="112" t="str">
        <v>Research Lead</v>
      </c>
      <c r="N7" s="112" t="str">
        <v>Annual evidence review</v>
      </c>
    </row>
    <row r="8">
      <c r="A8" s="112" t="str">
        <v>OUT-004</v>
      </c>
      <c r="B8" s="112" t="str"/>
      <c r="C8" s="112" t="str"/>
      <c r="D8" s="112" t="str"/>
      <c r="E8" s="112" t="str"/>
      <c r="F8" s="112" t="str"/>
      <c r="G8" s="112" t="str"/>
      <c r="H8" s="112" t="str">
        <v>NOT_READY_TO_SHARE</v>
      </c>
      <c r="I8" s="112" t="str"/>
      <c r="J8" s="112" t="str"/>
      <c r="K8" s="116" t="str"/>
      <c r="L8" s="116" t="str"/>
      <c r="M8" s="112" t="str"/>
      <c r="N8" s="112" t="str"/>
    </row>
    <row r="9">
      <c r="A9" s="112" t="str">
        <v>OUT-005</v>
      </c>
      <c r="B9" s="112" t="str"/>
      <c r="C9" s="112" t="str"/>
      <c r="D9" s="112" t="str"/>
      <c r="E9" s="112" t="str"/>
      <c r="F9" s="112" t="str"/>
      <c r="G9" s="112" t="str"/>
      <c r="H9" s="112" t="str">
        <v>NOT_READY_TO_SHARE</v>
      </c>
      <c r="I9" s="112" t="str"/>
      <c r="J9" s="112" t="str"/>
      <c r="K9" s="116" t="str"/>
      <c r="L9" s="116" t="str"/>
      <c r="M9" s="112" t="str"/>
      <c r="N9" s="112" t="str"/>
    </row>
    <row r="10">
      <c r="A10" s="112" t="str">
        <v>OUT-006</v>
      </c>
      <c r="B10" s="112" t="str"/>
      <c r="C10" s="112" t="str"/>
      <c r="D10" s="112" t="str"/>
      <c r="E10" s="112" t="str"/>
      <c r="F10" s="112" t="str"/>
      <c r="G10" s="112" t="str"/>
      <c r="H10" s="112" t="str">
        <v>NOT_READY_TO_SHARE</v>
      </c>
      <c r="I10" s="112" t="str"/>
      <c r="J10" s="112" t="str"/>
      <c r="K10" s="116" t="str"/>
      <c r="L10" s="116" t="str"/>
      <c r="M10" s="112" t="str"/>
      <c r="N10" s="112" t="str"/>
    </row>
    <row r="11">
      <c r="A11" s="112" t="str">
        <v>OUT-007</v>
      </c>
      <c r="B11" s="112" t="str"/>
      <c r="C11" s="112" t="str"/>
      <c r="D11" s="112" t="str"/>
      <c r="E11" s="112" t="str"/>
      <c r="F11" s="112" t="str"/>
      <c r="G11" s="112" t="str"/>
      <c r="H11" s="112" t="str">
        <v>NOT_READY_TO_SHARE</v>
      </c>
      <c r="I11" s="112" t="str"/>
      <c r="J11" s="112" t="str"/>
      <c r="K11" s="116" t="str"/>
      <c r="L11" s="116" t="str"/>
      <c r="M11" s="112" t="str"/>
      <c r="N11" s="112" t="str"/>
    </row>
    <row r="12">
      <c r="A12" s="112" t="str">
        <v>OUT-008</v>
      </c>
      <c r="B12" s="112" t="str"/>
      <c r="C12" s="112" t="str"/>
      <c r="D12" s="112" t="str"/>
      <c r="E12" s="112" t="str"/>
      <c r="F12" s="112" t="str"/>
      <c r="G12" s="112" t="str"/>
      <c r="H12" s="112" t="str">
        <v>NOT_READY_TO_SHARE</v>
      </c>
      <c r="I12" s="112" t="str"/>
      <c r="J12" s="112" t="str"/>
      <c r="K12" s="116" t="str"/>
      <c r="L12" s="116" t="str"/>
      <c r="M12" s="112" t="str"/>
      <c r="N12" s="112" t="str"/>
    </row>
    <row r="13">
      <c r="A13" s="112" t="str">
        <v>OUT-009</v>
      </c>
      <c r="B13" s="112" t="str"/>
      <c r="C13" s="112" t="str"/>
      <c r="D13" s="112" t="str"/>
      <c r="E13" s="112" t="str"/>
      <c r="F13" s="112" t="str"/>
      <c r="G13" s="112" t="str"/>
      <c r="H13" s="112" t="str">
        <v>NOT_READY_TO_SHARE</v>
      </c>
      <c r="I13" s="112" t="str"/>
      <c r="J13" s="112" t="str"/>
      <c r="K13" s="116" t="str"/>
      <c r="L13" s="116" t="str"/>
      <c r="M13" s="112" t="str"/>
      <c r="N13" s="112" t="str"/>
    </row>
    <row r="14">
      <c r="A14" s="112" t="str">
        <v>OUT-010</v>
      </c>
      <c r="B14" s="112" t="str"/>
      <c r="C14" s="112" t="str"/>
      <c r="D14" s="112" t="str"/>
      <c r="E14" s="112" t="str"/>
      <c r="F14" s="112" t="str"/>
      <c r="G14" s="112" t="str"/>
      <c r="H14" s="112" t="str">
        <v>NOT_READY_TO_SHARE</v>
      </c>
      <c r="I14" s="112" t="str"/>
      <c r="J14" s="112" t="str"/>
      <c r="K14" s="116" t="str"/>
      <c r="L14" s="116" t="str"/>
      <c r="M14" s="112" t="str"/>
      <c r="N14" s="112" t="str"/>
    </row>
    <row r="15">
      <c r="A15" s="112" t="str">
        <v>OUT-011</v>
      </c>
      <c r="B15" s="112" t="str"/>
      <c r="C15" s="112" t="str"/>
      <c r="D15" s="112" t="str"/>
      <c r="E15" s="112" t="str"/>
      <c r="F15" s="112" t="str"/>
      <c r="G15" s="112" t="str"/>
      <c r="H15" s="112" t="str">
        <v>NOT_READY_TO_SHARE</v>
      </c>
      <c r="I15" s="112" t="str"/>
      <c r="J15" s="112" t="str"/>
      <c r="K15" s="116" t="str"/>
      <c r="L15" s="116" t="str"/>
      <c r="M15" s="112" t="str"/>
      <c r="N15" s="112" t="str"/>
    </row>
    <row r="16">
      <c r="A16" s="112" t="str">
        <v>OUT-012</v>
      </c>
      <c r="B16" s="112" t="str"/>
      <c r="C16" s="112" t="str"/>
      <c r="D16" s="112" t="str"/>
      <c r="E16" s="112" t="str"/>
      <c r="F16" s="112" t="str"/>
      <c r="G16" s="112" t="str"/>
      <c r="H16" s="112" t="str">
        <v>NOT_READY_TO_SHARE</v>
      </c>
      <c r="I16" s="112" t="str"/>
      <c r="J16" s="112" t="str"/>
      <c r="K16" s="116" t="str"/>
      <c r="L16" s="116" t="str"/>
      <c r="M16" s="112" t="str"/>
      <c r="N16" s="112" t="str"/>
    </row>
    <row r="17">
      <c r="A17" s="112" t="str">
        <v>OUT-013</v>
      </c>
      <c r="B17" s="112" t="str"/>
      <c r="C17" s="112" t="str"/>
      <c r="D17" s="112" t="str"/>
      <c r="E17" s="112" t="str"/>
      <c r="F17" s="112" t="str"/>
      <c r="G17" s="112" t="str"/>
      <c r="H17" s="112" t="str">
        <v>NOT_READY_TO_SHARE</v>
      </c>
      <c r="I17" s="112" t="str"/>
      <c r="J17" s="112" t="str"/>
      <c r="K17" s="116" t="str"/>
      <c r="L17" s="116" t="str"/>
      <c r="M17" s="112" t="str"/>
      <c r="N17" s="112" t="str"/>
    </row>
    <row r="18">
      <c r="A18" s="112" t="str">
        <v>OUT-014</v>
      </c>
      <c r="B18" s="112" t="str"/>
      <c r="C18" s="112" t="str"/>
      <c r="D18" s="112" t="str"/>
      <c r="E18" s="112" t="str"/>
      <c r="F18" s="112" t="str"/>
      <c r="G18" s="112" t="str"/>
      <c r="H18" s="112" t="str">
        <v>NOT_READY_TO_SHARE</v>
      </c>
      <c r="I18" s="112" t="str"/>
      <c r="J18" s="112" t="str"/>
      <c r="K18" s="116" t="str"/>
      <c r="L18" s="116" t="str"/>
      <c r="M18" s="112" t="str"/>
      <c r="N18" s="112" t="str"/>
    </row>
    <row r="19">
      <c r="A19" s="112" t="str">
        <v>OUT-015</v>
      </c>
      <c r="B19" s="112" t="str"/>
      <c r="C19" s="112" t="str"/>
      <c r="D19" s="112" t="str"/>
      <c r="E19" s="112" t="str"/>
      <c r="F19" s="112" t="str"/>
      <c r="G19" s="112" t="str"/>
      <c r="H19" s="112" t="str">
        <v>NOT_READY_TO_SHARE</v>
      </c>
      <c r="I19" s="112" t="str"/>
      <c r="J19" s="112" t="str"/>
      <c r="K19" s="116" t="str"/>
      <c r="L19" s="116" t="str"/>
      <c r="M19" s="112" t="str"/>
      <c r="N19" s="112" t="str"/>
    </row>
    <row r="20">
      <c r="A20" s="112" t="str">
        <v>OUT-016</v>
      </c>
      <c r="B20" s="112" t="str"/>
      <c r="C20" s="112" t="str"/>
      <c r="D20" s="112" t="str"/>
      <c r="E20" s="112" t="str"/>
      <c r="F20" s="112" t="str"/>
      <c r="G20" s="112" t="str"/>
      <c r="H20" s="112" t="str">
        <v>NOT_READY_TO_SHARE</v>
      </c>
      <c r="I20" s="112" t="str"/>
      <c r="J20" s="112" t="str"/>
      <c r="K20" s="116" t="str"/>
      <c r="L20" s="116" t="str"/>
      <c r="M20" s="112" t="str"/>
      <c r="N20" s="112" t="str"/>
    </row>
    <row r="21">
      <c r="A21" s="112" t="str">
        <v>OUT-017</v>
      </c>
      <c r="B21" s="112" t="str"/>
      <c r="C21" s="112" t="str"/>
      <c r="D21" s="112" t="str"/>
      <c r="E21" s="112" t="str"/>
      <c r="F21" s="112" t="str"/>
      <c r="G21" s="112" t="str"/>
      <c r="H21" s="112" t="str">
        <v>NOT_READY_TO_SHARE</v>
      </c>
      <c r="I21" s="112" t="str"/>
      <c r="J21" s="112" t="str"/>
      <c r="K21" s="116" t="str"/>
      <c r="L21" s="116" t="str"/>
      <c r="M21" s="112" t="str"/>
      <c r="N21" s="112" t="str"/>
    </row>
    <row r="22">
      <c r="A22" s="112" t="str">
        <v>OUT-018</v>
      </c>
      <c r="B22" s="112" t="str"/>
      <c r="C22" s="112" t="str"/>
      <c r="D22" s="112" t="str"/>
      <c r="E22" s="112" t="str"/>
      <c r="F22" s="112" t="str"/>
      <c r="G22" s="112" t="str"/>
      <c r="H22" s="112" t="str">
        <v>NOT_READY_TO_SHARE</v>
      </c>
      <c r="I22" s="112" t="str"/>
      <c r="J22" s="112" t="str"/>
      <c r="K22" s="116" t="str"/>
      <c r="L22" s="116" t="str"/>
      <c r="M22" s="112" t="str"/>
      <c r="N22" s="112" t="str"/>
    </row>
    <row r="23">
      <c r="A23" s="112" t="str">
        <v>OUT-019</v>
      </c>
      <c r="B23" s="112" t="str"/>
      <c r="C23" s="112" t="str"/>
      <c r="D23" s="112" t="str"/>
      <c r="E23" s="112" t="str"/>
      <c r="F23" s="112" t="str"/>
      <c r="G23" s="112" t="str"/>
      <c r="H23" s="112" t="str">
        <v>NOT_READY_TO_SHARE</v>
      </c>
      <c r="I23" s="112" t="str"/>
      <c r="J23" s="112" t="str"/>
      <c r="K23" s="116" t="str"/>
      <c r="L23" s="116" t="str"/>
      <c r="M23" s="112" t="str"/>
      <c r="N23" s="112" t="str"/>
    </row>
    <row r="24">
      <c r="A24" s="112" t="str">
        <v>OUT-020</v>
      </c>
      <c r="B24" s="112" t="str"/>
      <c r="C24" s="112" t="str"/>
      <c r="D24" s="112" t="str"/>
      <c r="E24" s="112" t="str"/>
      <c r="F24" s="112" t="str"/>
      <c r="G24" s="112" t="str"/>
      <c r="H24" s="112" t="str">
        <v>NOT_READY_TO_SHARE</v>
      </c>
      <c r="I24" s="112" t="str"/>
      <c r="J24" s="112" t="str"/>
      <c r="K24" s="116" t="str"/>
      <c r="L24" s="116" t="str"/>
      <c r="M24" s="112" t="str"/>
      <c r="N24" s="112" t="str"/>
    </row>
    <row r="25">
      <c r="A25" s="112" t="str">
        <v>OUT-021</v>
      </c>
      <c r="B25" s="112" t="str"/>
      <c r="C25" s="112" t="str"/>
      <c r="D25" s="112" t="str"/>
      <c r="E25" s="112" t="str"/>
      <c r="F25" s="112" t="str"/>
      <c r="G25" s="112" t="str"/>
      <c r="H25" s="112" t="str">
        <v>NOT_READY_TO_SHARE</v>
      </c>
      <c r="I25" s="112" t="str"/>
      <c r="J25" s="112" t="str"/>
      <c r="K25" s="116" t="str"/>
      <c r="L25" s="116" t="str"/>
      <c r="M25" s="112" t="str"/>
      <c r="N25" s="112" t="str"/>
    </row>
    <row r="26">
      <c r="A26" s="112" t="str">
        <v>OUT-022</v>
      </c>
      <c r="B26" s="112" t="str"/>
      <c r="C26" s="112" t="str"/>
      <c r="D26" s="112" t="str"/>
      <c r="E26" s="112" t="str"/>
      <c r="F26" s="112" t="str"/>
      <c r="G26" s="112" t="str"/>
      <c r="H26" s="112" t="str">
        <v>NOT_READY_TO_SHARE</v>
      </c>
      <c r="I26" s="112" t="str"/>
      <c r="J26" s="112" t="str"/>
      <c r="K26" s="116" t="str"/>
      <c r="L26" s="116" t="str"/>
      <c r="M26" s="112" t="str"/>
      <c r="N26" s="112" t="str"/>
    </row>
    <row r="27">
      <c r="A27" s="112" t="str">
        <v>OUT-023</v>
      </c>
      <c r="B27" s="112" t="str"/>
      <c r="C27" s="112" t="str"/>
      <c r="D27" s="112" t="str"/>
      <c r="E27" s="112" t="str"/>
      <c r="F27" s="112" t="str"/>
      <c r="G27" s="112" t="str"/>
      <c r="H27" s="112" t="str">
        <v>NOT_READY_TO_SHARE</v>
      </c>
      <c r="I27" s="112" t="str"/>
      <c r="J27" s="112" t="str"/>
      <c r="K27" s="116" t="str"/>
      <c r="L27" s="116" t="str"/>
      <c r="M27" s="112" t="str"/>
      <c r="N27" s="112" t="str"/>
    </row>
    <row r="28">
      <c r="A28" s="112" t="str">
        <v>OUT-024</v>
      </c>
      <c r="B28" s="112" t="str"/>
      <c r="C28" s="112" t="str"/>
      <c r="D28" s="112" t="str"/>
      <c r="E28" s="112" t="str"/>
      <c r="F28" s="112" t="str"/>
      <c r="G28" s="112" t="str"/>
      <c r="H28" s="112" t="str">
        <v>NOT_READY_TO_SHARE</v>
      </c>
      <c r="I28" s="112" t="str"/>
      <c r="J28" s="112" t="str"/>
      <c r="K28" s="116" t="str"/>
      <c r="L28" s="116" t="str"/>
      <c r="M28" s="112" t="str"/>
      <c r="N28" s="112" t="str"/>
    </row>
    <row r="29">
      <c r="A29" s="112" t="str">
        <v>OUT-025</v>
      </c>
      <c r="B29" s="112" t="str"/>
      <c r="C29" s="112" t="str"/>
      <c r="D29" s="112" t="str"/>
      <c r="E29" s="112" t="str"/>
      <c r="F29" s="112" t="str"/>
      <c r="G29" s="112" t="str"/>
      <c r="H29" s="112" t="str">
        <v>NOT_READY_TO_SHARE</v>
      </c>
      <c r="I29" s="112" t="str"/>
      <c r="J29" s="112" t="str"/>
      <c r="K29" s="116" t="str"/>
      <c r="L29" s="116" t="str"/>
      <c r="M29" s="112" t="str"/>
      <c r="N29" s="112" t="str"/>
    </row>
    <row r="30">
      <c r="A30" s="112" t="str">
        <v>OUT-026</v>
      </c>
      <c r="B30" s="112" t="str"/>
      <c r="C30" s="112" t="str"/>
      <c r="D30" s="112" t="str"/>
      <c r="E30" s="112" t="str"/>
      <c r="F30" s="112" t="str"/>
      <c r="G30" s="112" t="str"/>
      <c r="H30" s="112" t="str">
        <v>NOT_READY_TO_SHARE</v>
      </c>
      <c r="I30" s="112" t="str"/>
      <c r="J30" s="112" t="str"/>
      <c r="K30" s="116" t="str"/>
      <c r="L30" s="116" t="str"/>
      <c r="M30" s="112" t="str"/>
      <c r="N30" s="112" t="str"/>
    </row>
    <row r="31">
      <c r="A31" s="112" t="str">
        <v>OUT-027</v>
      </c>
      <c r="B31" s="112" t="str"/>
      <c r="C31" s="112" t="str"/>
      <c r="D31" s="112" t="str"/>
      <c r="E31" s="112" t="str"/>
      <c r="F31" s="112" t="str"/>
      <c r="G31" s="112" t="str"/>
      <c r="H31" s="112" t="str">
        <v>NOT_READY_TO_SHARE</v>
      </c>
      <c r="I31" s="112" t="str"/>
      <c r="J31" s="112" t="str"/>
      <c r="K31" s="116" t="str"/>
      <c r="L31" s="116" t="str"/>
      <c r="M31" s="112" t="str"/>
      <c r="N31" s="112" t="str"/>
    </row>
    <row r="32">
      <c r="A32" s="113" t="str">
        <v>OUT-028</v>
      </c>
      <c r="B32" s="113" t="str"/>
      <c r="C32" s="113" t="str"/>
      <c r="D32" s="113" t="str"/>
      <c r="E32" s="113" t="str"/>
      <c r="F32" s="113" t="str"/>
      <c r="G32" s="113" t="str"/>
      <c r="H32" s="113" t="str">
        <v>NOT_READY_TO_SHARE</v>
      </c>
      <c r="I32" s="113" t="str"/>
      <c r="J32" s="113" t="str"/>
      <c r="K32" s="117" t="str"/>
      <c r="L32" s="117" t="str"/>
      <c r="M32" s="113" t="str"/>
      <c r="N32" s="113" t="str"/>
    </row>
  </sheetData>
  <sheetProtection sheet="1" objects="1" scenarios="1" formatCells="1" formatColumns="1" formatRows="1" insertColumns="1" insertRows="0" insertHyperlinks="1" deleteColumns="1" deleteRows="1" selectLockedCells="1" selectUnlockedCells="0" sort="0" autoFilter="0" pivotTables="1"/>
  <mergeCells>
    <mergeCell ref="A1:N1"/>
    <mergeCell ref="A2:N2"/>
  </mergeCells>
  <dataValidations count="4">
    <dataValidation type="list" errorStyle="stop" allowBlank="1" showInputMessage="1" showErrorMessage="1" errorTitle="Invalid controlled value" error="Use the exact case-sensitive value from the approved list." sqref="D5:D32">
      <formula1>DependencyTypes</formula1>
    </dataValidation>
    <dataValidation type="list" errorStyle="stop" allowBlank="1" showInputMessage="1" showErrorMessage="1" errorTitle="Invalid controlled value" error="Use the exact case-sensitive value from the approved list." sqref="E5:G32">
      <formula1>YesNoValues</formula1>
    </dataValidation>
    <dataValidation type="list" errorStyle="stop" allowBlank="1" showInputMessage="1" showErrorMessage="1" errorTitle="Invalid controlled value" error="Use the exact case-sensitive value from the approved list." sqref="H5:H32">
      <formula1>PublicationStates</formula1>
    </dataValidation>
    <dataValidation type="decimal" errorStyle="stop" operator="greaterThanOrEqual" allowBlank="1" showInputMessage="1" showErrorMessage="1" errorTitle="Invalid controlled value" error="Enter zero or a positive real user-supplied number." sqref="K5:L32">
      <formula1>0</formula1>
    </dataValidation>
  </dataValidations>
  <pageMargins left="0.7" right="0.7" top="0.75" bottom="0.75" header="0.3" footer="0.3"/>
  <tableParts count="1">
    <tablePart r:id="R1d29fee6905f4d02"/>
  </tableParts>
</worksheet>
</file>

<file path=xl/worksheets/sheet5.xml><?xml version="1.0" encoding="utf-8"?>
<worksheet xmlns="http://schemas.openxmlformats.org/spreadsheetml/2006/main">
  <sheetPr>
    <outlinePr summaryBelow="1" summaryRight="1" showOutlineSymbols="1"/>
  </sheetPr>
  <sheetFormatPr defaultRowHeight="15" outlineLevelRow="1"/>
  <cols>
    <col min="1" max="1" width="36" hidden="0" customWidth="1"/>
    <col min="2" max="2" width="34" hidden="0" customWidth="1"/>
    <col min="3" max="3" width="3" hidden="0" customWidth="1"/>
    <col min="4" max="4" width="30" hidden="0" customWidth="1"/>
    <col min="5" max="5" width="42" hidden="0" customWidth="1"/>
    <col min="6" max="6" width="5" hidden="0" customWidth="1"/>
    <col min="7" max="7" width="5" hidden="1" customWidth="1"/>
    <col min="8" max="8" width="5" hidden="1" customWidth="1"/>
  </cols>
  <sheetData>
    <row r="1" ht="32" customHeight="1">
      <c r="A1" s="5" t="str">
        <v>Downstream Contamination Review</v>
      </c>
      <c r="B1" s="5"/>
      <c r="C1" s="5"/>
      <c r="D1" s="5"/>
      <c r="E1" s="5"/>
      <c r="F1" s="5"/>
      <c r="G1" s="5"/>
      <c r="H1" s="5"/>
    </row>
    <row r="2" ht="30" customHeight="1">
      <c r="A2" s="12" t="str">
        <v>Complete the blue input cells. The result uses the same controlled outcome logic as the browser tool; record completeness remains separate.</v>
      </c>
      <c r="B2" s="12"/>
      <c r="C2" s="12"/>
      <c r="D2" s="12"/>
      <c r="E2" s="12"/>
      <c r="F2" s="12"/>
      <c r="G2" s="12"/>
      <c r="H2" s="12"/>
    </row>
    <row r="4" ht="24" customHeight="1">
      <c r="A4" s="35" t="str">
        <v>Input</v>
      </c>
      <c r="B4" s="35" t="str">
        <v>Value</v>
      </c>
      <c r="D4" s="35" t="str">
        <v>Engine helper</v>
      </c>
      <c r="E4" s="35" t="str">
        <v>Calculated result</v>
      </c>
    </row>
    <row r="5">
      <c r="A5" s="51" t="str">
        <v>Decision supported</v>
      </c>
      <c r="B5" s="112" t="str"/>
      <c r="D5" s="51" t="str">
        <v>Validation error</v>
      </c>
      <c r="E5" s="67" t="str">
        <f>IF(H5&lt;&gt;"",H5,IF(H7&lt;&gt;"",H7,IF(H8&lt;&gt;"",H8,IF(H9&lt;&gt;"",H9,IF(H12&lt;&gt;"",H12,IF(H10&lt;&gt;"",H10,IF(H11&lt;&gt;"",H11,IF(H13&lt;&gt;"",H13,IF(H6&lt;&gt;"",H6,IF(H16&lt;&gt;"",H16,IF(H14&lt;&gt;"",H14,IF(H18&lt;&gt;"",H18,IF(H19&lt;&gt;"",H19,IF(H20&lt;&gt;"",H20,IF(H21&lt;&gt;"",H21,IF(H22&lt;&gt;"",H22,IF(H17&lt;&gt;"",H17,H15)))))))))))))))))</f>
      </c>
      <c r="G5" t="str">
        <f>IF(ISTEXT(B5),TRIM(SUBSTITUTE(SUBSTITUTE(SUBSTITUTE(SUBSTITUTE(SUBSTITUTE(SUBSTITUTE(B5,CHAR(160)," "),CHAR(9)," "),CHAR(10)," "),CHAR(11)," "),CHAR(12)," "),CHAR(13)," ")),"")</f>
      </c>
      <c r="H5" t="str">
        <f>IF(AND(B5&lt;&gt;"",NOT(ISTEXT(B5))),"INVALID_TYPE",IF(AND(ISTEXT(B5),G5&lt;&gt;"",OR(LOWER(G5)="null",LOWER(G5)="undefined",LOWER(G5)="n/a",LOWER(G5)="na",LOWER(G5)="none")),"NULL_LIKE_STRING",""))</f>
      </c>
    </row>
    <row r="6">
      <c r="A6" s="51" t="str">
        <v>Scope known</v>
      </c>
      <c r="B6" s="112" t="str">
        <v>YES</v>
      </c>
      <c r="D6" s="51" t="str">
        <v>Cross-field error</v>
      </c>
      <c r="E6" s="67" t="str">
        <f>IF(AND(EXACT(G9,"INDEPENDENT"),EXACT(G10,"NO")),"INDEPENDENT_WITHOUT_SUPPORT",IF(AND(EXACT(G7,"FALSE_NEGATIVE"),G18=""),"FALSE_NEGATIVE_REQUIRES_CORRECTED_SET",IF(AND(EXACT(G7,"SCOPE_DRIFT"),G19=""),"SCOPE_DRIFT_REQUIRES_CHANGED_DIMENSION",IF(AND(EXACT(G12,"NO"),EXACT(G17,"READY_TO_SHARE")),"UNSTARTED_READY_TO_SHARE_CONFLICT",""))))</f>
      </c>
      <c r="G6" t="str">
        <f>IF(ISTEXT(B6),TRIM(SUBSTITUTE(SUBSTITUTE(SUBSTITUTE(SUBSTITUTE(SUBSTITUTE(SUBSTITUTE(B6,CHAR(160)," "),CHAR(9)," "),CHAR(10)," "),CHAR(11)," "),CHAR(12)," "),CHAR(13)," ")),"")</f>
        <v>YES</v>
      </c>
      <c r="H6" t="str">
        <f>IF(AND(B6&lt;&gt;"",NOT(ISTEXT(B6))),"INVALID_TYPE",IF(AND(G6&lt;&gt;"",NOT(OR(EXACT(G6,"YES"),EXACT(G6,"NO"),EXACT(G6,"UNKNOWN")))),"UNSUPPORTED_VALUE",""))</f>
      </c>
    </row>
    <row r="7">
      <c r="A7" s="51" t="str">
        <v>Error class</v>
      </c>
      <c r="B7" s="112" t="str">
        <v>FALSE_POSITIVE</v>
      </c>
      <c r="D7" s="51" t="str">
        <v>Required evidence missing?</v>
      </c>
      <c r="E7" s="67" t="b">
        <f>OR(G5="",G6="",G7="",G8="",G9="",G10="",G11="",G12="",G13="",G16="",EXACT(G16,"INCOMPLETE"))</f>
        <v>1</v>
      </c>
      <c r="G7" t="str">
        <f>IF(ISTEXT(B7),TRIM(SUBSTITUTE(SUBSTITUTE(SUBSTITUTE(SUBSTITUTE(SUBSTITUTE(SUBSTITUTE(B7,CHAR(160)," "),CHAR(9)," "),CHAR(10)," "),CHAR(11)," "),CHAR(12)," "),CHAR(13)," ")),"")</f>
        <v>FALSE_POSITIVE</v>
      </c>
      <c r="H7" t="str">
        <f>IF(AND(B7&lt;&gt;"",NOT(ISTEXT(B7))),"INVALID_TYPE",IF(AND(G7&lt;&gt;"",NOT(OR(EXACT(G7,"FALSE_POSITIVE"),EXACT(G7,"FALSE_NEGATIVE"),EXACT(G7,"ROLE_ERROR"),EXACT(G7,"SCOPE_DRIFT")))),"UNSUPPORTED_VALUE",""))</f>
      </c>
    </row>
    <row r="8">
      <c r="A8" s="51" t="str">
        <v>Affected output</v>
      </c>
      <c r="B8" s="112" t="str"/>
      <c r="D8" s="51" t="str">
        <v>Outcome</v>
      </c>
      <c r="E8" s="67" t="str">
        <f>IF(E5&lt;&gt;"","INVALID_INPUT",IF(E6&lt;&gt;"","INVALID_INPUT",IF(E7,"INCOMPLETE",IF(NOT(EXACT(G6,"YES")),"RESOLVE_DECISION_SCOPE",IF(EXACT(G9,"UNKNOWN_DEPENDENCY"),"FREEZE_AND_REQUALIFY",IF(AND(EXACT(G12,"YES"),EXACT(G11,"YES")),"REOPEN_PRIOR_DECISION",IF(AND(EXACT(G9,"DIRECTLY_DEPENDENT"),EXACT(G10,"NO"),EXACT(G13,"NO")),"REBUILD_CONTAMINATED_OUTPUT",IF(OR(EXACT(G9,"DIRECTLY_DEPENDENT"),EXACT(G9,"PARTIALLY_DEPENDENT")),"BOUNDED_RECHECK_REQUIRED",IF(AND(EXACT(G9,"INDEPENDENT"),EXACT(G10,"YES"),EXACT(G11,"NO")),"NO_MATERIAL_CONTAMINATION_FOUND","FREEZE_AND_REQUALIFY")))))))))</f>
        <v>INCOMPLETE</v>
      </c>
      <c r="G8" t="str">
        <f>IF(ISTEXT(B8),TRIM(SUBSTITUTE(SUBSTITUTE(SUBSTITUTE(SUBSTITUTE(SUBSTITUTE(SUBSTITUTE(B8,CHAR(160)," "),CHAR(9)," "),CHAR(10)," "),CHAR(11)," "),CHAR(12)," "),CHAR(13)," ")),"")</f>
      </c>
      <c r="H8" t="str">
        <f>IF(AND(B8&lt;&gt;"",NOT(ISTEXT(B8))),"INVALID_TYPE",IF(AND(G8&lt;&gt;"",NOT(OR(EXACT(G8,"CONTENT_GAP"),EXACT(G8,"AUTHORITY_BENCHMARK"),EXACT(G8,"POSITIONING"),EXACT(G8,"PRICING_COMPARISON"),EXACT(G8,"BATTLECARD"),EXACT(G8,"ROADMAP"),EXACT(G8,"MARKET_ENTRY_RECOMMENDATION"),EXACT(G8,"BUDGET_RECOMMENDATION"),EXACT(G8,"EXECUTIVE_BRIEF"),EXACT(G8,"AI_VISIBILITY_BENCHMARK"),EXACT(G8,"PAID_SEARCH_BENCHMARK"),EXACT(G8,"OTHER")))),"UNSUPPORTED_VALUE",""))</f>
      </c>
    </row>
    <row r="9">
      <c r="A9" s="51" t="str">
        <v>Dependency type</v>
      </c>
      <c r="B9" s="112" t="str">
        <v>DIRECTLY_DEPENDENT</v>
      </c>
      <c r="D9" s="51" t="str">
        <v>Reason code</v>
      </c>
      <c r="E9" s="67" t="str">
        <f>IF(E5&lt;&gt;"",E5,IF(E6&lt;&gt;"",E6,IF(E7,"REQUIRED_EVIDENCE_MISSING",IF(NOT(EXACT(G6,"YES")),IF(EXACT(G6,"NO"),"DECISION_SCOPE_NOT_DEFINED","DECISION_SCOPE_UNCERTAIN"),IF(EXACT(G9,"UNKNOWN_DEPENDENCY"),"DOWNSTREAM_DEPENDENCY_UNKNOWN",IF(AND(EXACT(G12,"YES"),EXACT(G11,"YES")),"EXECUTED_RECOMMENDATION_MAY_CHANGE",IF(AND(EXACT(G9,"DIRECTLY_DEPENDENT"),EXACT(G10,"NO"),EXACT(G13,"NO")),"DIRECT_DEPENDENCY_NO_INDEPENDENT_SUPPORT",IF(EXACT(G9,"DIRECTLY_DEPENDENT"),"DIRECT_DEPENDENCY_RECHECK",IF(EXACT(G9,"PARTIALLY_DEPENDENT"),"PARTIAL_DEPENDENCY_RECHECK",IF(AND(EXACT(G9,"INDEPENDENT"),EXACT(G10,"YES"),EXACT(G11,"NO")),"INDEPENDENT_SUPPORT_RECOMMENDATION_UNCHANGED","DEPENDENCY_OR_RECOMMENDATION_UNRESOLVED"))))))))))</f>
        <v>REQUIRED_EVIDENCE_MISSING</v>
      </c>
      <c r="G9" t="str">
        <f>IF(ISTEXT(B9),TRIM(SUBSTITUTE(SUBSTITUTE(SUBSTITUTE(SUBSTITUTE(SUBSTITUTE(SUBSTITUTE(B9,CHAR(160)," "),CHAR(9)," "),CHAR(10)," "),CHAR(11)," "),CHAR(12)," "),CHAR(13)," ")),"")</f>
        <v>DIRECTLY_DEPENDENT</v>
      </c>
      <c r="H9" t="str">
        <f>IF(AND(B9&lt;&gt;"",NOT(ISTEXT(B9))),"INVALID_TYPE",IF(AND(G9&lt;&gt;"",NOT(OR(EXACT(G9,"DIRECTLY_DEPENDENT"),EXACT(G9,"PARTIALLY_DEPENDENT"),EXACT(G9,"INDEPENDENT"),EXACT(G9,"UNKNOWN_DEPENDENCY")))),"UNSUPPORTED_VALUE",""))</f>
      </c>
    </row>
    <row r="10">
      <c r="A10" s="51" t="str">
        <v>Independent evidence supports output</v>
      </c>
      <c r="B10" s="112" t="str">
        <v>NO</v>
      </c>
      <c r="D10" s="51" t="str">
        <v>Recovery readiness</v>
      </c>
      <c r="E10" s="67" t="str">
        <f>IF(EXACT(E8,"NO_MATERIAL_CONTAMINATION_FOUND"),"READY_TO_RETAIN",IF(EXACT(E8,"BOUNDED_RECHECK_REQUIRED"),"READY_TO_RECHECK",IF(EXACT(E8,"FREEZE_AND_REQUALIFY"),"READY_TO_FREEZE",IF(EXACT(E8,"REBUILD_CONTAMINATED_OUTPUT"),"READY_TO_REBUILD",IF(EXACT(E8,"REOPEN_PRIOR_DECISION"),"READY_TO_FREEZE","NOT_READY")))))</f>
        <v>NOT_READY</v>
      </c>
      <c r="G10" t="str">
        <f>IF(ISTEXT(B10),TRIM(SUBSTITUTE(SUBSTITUTE(SUBSTITUTE(SUBSTITUTE(SUBSTITUTE(SUBSTITUTE(B10,CHAR(160)," "),CHAR(9)," "),CHAR(10)," "),CHAR(11)," "),CHAR(12)," "),CHAR(13)," ")),"")</f>
        <v>NO</v>
      </c>
      <c r="H10" t="str">
        <f>IF(AND(B10&lt;&gt;"",NOT(ISTEXT(B10))),"INVALID_TYPE",IF(AND(G10&lt;&gt;"",NOT(OR(EXACT(G10,"YES"),EXACT(G10,"NO"),EXACT(G10,"UNKNOWN")))),"UNSUPPORTED_VALUE",""))</f>
      </c>
    </row>
    <row r="11">
      <c r="A11" s="51" t="str">
        <v>Recommendation could change</v>
      </c>
      <c r="B11" s="112" t="str">
        <v>YES</v>
      </c>
      <c r="D11" s="51" t="str">
        <v>Supported action</v>
      </c>
      <c r="E11" s="67" t="str">
        <f>IF(EXACT(E8,"NO_MATERIAL_CONTAMINATION_FOUND"),"RETAIN the output with the corrected set and change history recorded.",IF(EXACT(E8,"BOUNDED_RECHECK_REQUIRED"),"RECHECK the affected comparison and recommendation against the corrected set.",IF(EXACT(E8,"FREEZE_AND_REQUALIFY"),"FREEZE the output and reconstruct its dependency on the original set.",IF(EXACT(E8,"REBUILD_CONTAMINATED_OUTPUT"),"REBUILD the contaminated output while preserving valid raw evidence and the superseded version.",IF(EXACT(E8,"RESOLVE_DECISION_SCOPE"),"Define the decision and scope, then requalify the set.",IF(EXACT(E8,"REOPEN_PRIOR_DECISION"),"FREEZE further execution, notify the decision owner and reopen the decision with corrected evidence.","Correct or complete the record before action."))))))</f>
        <v>Correct or complete the record before action.</v>
      </c>
      <c r="G11" t="str">
        <f>IF(ISTEXT(B11),TRIM(SUBSTITUTE(SUBSTITUTE(SUBSTITUTE(SUBSTITUTE(SUBSTITUTE(SUBSTITUTE(B11,CHAR(160)," "),CHAR(9)," "),CHAR(10)," "),CHAR(11)," "),CHAR(12)," "),CHAR(13)," ")),"")</f>
        <v>YES</v>
      </c>
      <c r="H11" t="str">
        <f>IF(AND(B11&lt;&gt;"",NOT(ISTEXT(B11))),"INVALID_TYPE",IF(AND(G11&lt;&gt;"",NOT(OR(EXACT(G11,"YES"),EXACT(G11,"NO"),EXACT(G11,"UNKNOWN")))),"UNSUPPORTED_VALUE",""))</f>
      </c>
    </row>
    <row r="12">
      <c r="A12" s="51" t="str">
        <v>Execution already started</v>
      </c>
      <c r="B12" s="112" t="str">
        <v>NO</v>
      </c>
      <c r="D12" s="53" t="str">
        <v>Unsupported action</v>
      </c>
      <c r="E12" s="95" t="str">
        <f>IF(EXACT(E8,"NO_MATERIAL_CONTAMINATION_FOUND"),"Do not generalize this result to outputs that have not been traced.",IF(EXACT(E8,"BOUNDED_RECHECK_REQUIRED"),"Do not publish or fund the output as unchanged until the recheck is complete.",IF(EXACT(E8,"FREEZE_AND_REQUALIFY"),"Do not continue funding, publishing or executing while dependency is unknown.",IF(EXACT(E8,"REBUILD_CONTAMINATED_OUTPUT"),"Do not patch only the final recommendation or erase the original record.",IF(EXACT(E8,"RESOLVE_DECISION_SCOPE"),"Do not classify entities or estimate cost against an undefined scope.",IF(EXACT(E8,"REOPEN_PRIOR_DECISION"),"Do not treat sunk effort as evidence that the original recommendation remains valid.","Do not infer a decision from malformed or incomplete input."))))))</f>
        <v>Do not infer a decision from malformed or incomplete input.</v>
      </c>
      <c r="G12" t="str">
        <f>IF(ISTEXT(B12),TRIM(SUBSTITUTE(SUBSTITUTE(SUBSTITUTE(SUBSTITUTE(SUBSTITUTE(SUBSTITUTE(B12,CHAR(160)," "),CHAR(9)," "),CHAR(10)," "),CHAR(11)," "),CHAR(12)," "),CHAR(13)," ")),"")</f>
        <v>NO</v>
      </c>
      <c r="H12" t="str">
        <f>IF(AND(B12&lt;&gt;"",NOT(ISTEXT(B12))),"INVALID_TYPE",IF(AND(G12&lt;&gt;"",NOT(OR(EXACT(G12,"YES"),EXACT(G12,"NO"),EXACT(G12,"UNKNOWN")))),"UNSUPPORTED_VALUE",""))</f>
      </c>
    </row>
    <row r="13">
      <c r="A13" s="51" t="str">
        <v>Correction possible without full rebuild</v>
      </c>
      <c r="B13" s="112" t="str">
        <v>UNKNOWN</v>
      </c>
      <c r="G13" t="str">
        <f>IF(ISTEXT(B13),TRIM(SUBSTITUTE(SUBSTITUTE(SUBSTITUTE(SUBSTITUTE(SUBSTITUTE(SUBSTITUTE(B13,CHAR(160)," "),CHAR(9)," "),CHAR(10)," "),CHAR(11)," "),CHAR(12)," "),CHAR(13)," ")),"")</f>
        <v>UNKNOWN</v>
      </c>
      <c r="H13" t="str">
        <f>IF(AND(B13&lt;&gt;"",NOT(ISTEXT(B13))),"INVALID_TYPE",IF(AND(G13&lt;&gt;"",NOT(OR(EXACT(G13,"YES"),EXACT(G13,"NO"),EXACT(G13,"UNKNOWN")))),"UNSUPPORTED_VALUE",""))</f>
      </c>
    </row>
    <row r="14" hidden="1" outlineLevel="1">
      <c r="A14" s="51" t="str">
        <v>Original competitor set</v>
      </c>
      <c r="B14" s="112" t="str"/>
      <c r="G14" t="str">
        <f>IF(ISTEXT(B14),TRIM(SUBSTITUTE(SUBSTITUTE(SUBSTITUTE(SUBSTITUTE(SUBSTITUTE(SUBSTITUTE(B14,CHAR(160)," "),CHAR(9)," "),CHAR(10)," "),CHAR(11)," "),CHAR(12)," "),CHAR(13)," ")),"")</f>
      </c>
      <c r="H14" t="str">
        <f>IF(AND(B14&lt;&gt;"",NOT(ISTEXT(B14))),"INVALID_TYPE",IF(AND(ISTEXT(B14),G14&lt;&gt;"",OR(LOWER(G14)="null",LOWER(G14)="undefined",LOWER(G14)="n/a",LOWER(G14)="na",LOWER(G14)="none")),"NULL_LIKE_STRING",""))</f>
      </c>
    </row>
    <row r="15" hidden="1" outlineLevel="1">
      <c r="A15" s="51" t="str">
        <v>Competitor set origin</v>
      </c>
      <c r="B15" s="112" t="str"/>
      <c r="G15" t="str">
        <f>IF(ISTEXT(B15),TRIM(SUBSTITUTE(SUBSTITUTE(SUBSTITUTE(SUBSTITUTE(SUBSTITUTE(SUBSTITUTE(B15,CHAR(160)," "),CHAR(9)," "),CHAR(10)," "),CHAR(11)," "),CHAR(12)," "),CHAR(13)," ")),"")</f>
      </c>
      <c r="H15" t="str">
        <f>IF(AND(B15&lt;&gt;"",NOT(ISTEXT(B15))),"INVALID_TYPE",IF(AND(G15&lt;&gt;"",NOT(OR(EXACT(G15,"SEO_OVERLAP"),EXACT(G15,"PPC_OVERLAP"),EXACT(G15,"AI_VISIBILITY"),EXACT(G15,"CI_PLATFORM"),EXACT(G15,"SALES_CUSTOMER"),EXACT(G15,"MANUAL_STRATEGY"),EXACT(G15,"MIXED"),EXACT(G15,"UNKNOWN")))),"UNSUPPORTED_VALUE",""))</f>
      </c>
    </row>
    <row r="16" hidden="1" outlineLevel="1">
      <c r="A16" s="51" t="str">
        <v>Record completeness</v>
      </c>
      <c r="B16" s="112" t="str">
        <v>INCOMPLETE</v>
      </c>
      <c r="G16" t="str">
        <f>IF(ISTEXT(B16),TRIM(SUBSTITUTE(SUBSTITUTE(SUBSTITUTE(SUBSTITUTE(SUBSTITUTE(SUBSTITUTE(B16,CHAR(160)," "),CHAR(9)," "),CHAR(10)," "),CHAR(11)," "),CHAR(12)," "),CHAR(13)," ")),"")</f>
        <v>INCOMPLETE</v>
      </c>
      <c r="H16" t="str">
        <f>IF(AND(B16&lt;&gt;"",NOT(ISTEXT(B16))),"INVALID_TYPE",IF(AND(G16&lt;&gt;"",NOT(OR(EXACT(G16,"COMPLETE"),EXACT(G16,"INCOMPLETE")))),"UNSUPPORTED_VALUE",""))</f>
      </c>
    </row>
    <row r="17" hidden="1" outlineLevel="1">
      <c r="A17" s="51" t="str">
        <v>Publication state</v>
      </c>
      <c r="B17" s="112" t="str">
        <v>NOT_READY_TO_SHARE</v>
      </c>
      <c r="G17" t="str">
        <f>IF(ISTEXT(B17),TRIM(SUBSTITUTE(SUBSTITUTE(SUBSTITUTE(SUBSTITUTE(SUBSTITUTE(SUBSTITUTE(B17,CHAR(160)," "),CHAR(9)," "),CHAR(10)," "),CHAR(11)," "),CHAR(12)," "),CHAR(13)," ")),"")</f>
        <v>NOT_READY_TO_SHARE</v>
      </c>
      <c r="H17" t="str">
        <f>IF(AND(B17&lt;&gt;"",NOT(ISTEXT(B17))),"INVALID_TYPE",IF(AND(G17&lt;&gt;"",NOT(OR(EXACT(G17,"READY_TO_SHARE"),EXACT(G17,"NOT_READY_TO_SHARE")))),"UNSUPPORTED_VALUE",""))</f>
      </c>
    </row>
    <row r="18" hidden="1" outlineLevel="1">
      <c r="A18" s="51" t="str">
        <v>Corrected competitor set</v>
      </c>
      <c r="B18" s="112" t="str"/>
      <c r="G18" t="str">
        <f>IF(ISTEXT(B18),TRIM(SUBSTITUTE(SUBSTITUTE(SUBSTITUTE(SUBSTITUTE(SUBSTITUTE(SUBSTITUTE(B18,CHAR(160)," "),CHAR(9)," "),CHAR(10)," "),CHAR(11)," "),CHAR(12)," "),CHAR(13)," ")),"")</f>
      </c>
      <c r="H18" t="str">
        <f>IF(AND(B18&lt;&gt;"",NOT(ISTEXT(B18))),"INVALID_TYPE",IF(AND(ISTEXT(B18),G18&lt;&gt;"",OR(LOWER(G18)="null",LOWER(G18)="undefined",LOWER(G18)="n/a",LOWER(G18)="na",LOWER(G18)="none")),"NULL_LIKE_STRING",""))</f>
      </c>
    </row>
    <row r="19" hidden="1" outlineLevel="1">
      <c r="A19" s="51" t="str">
        <v>Changed scope dimension</v>
      </c>
      <c r="B19" s="112" t="str"/>
      <c r="G19" t="str">
        <f>IF(ISTEXT(B19),TRIM(SUBSTITUTE(SUBSTITUTE(SUBSTITUTE(SUBSTITUTE(SUBSTITUTE(SUBSTITUTE(B19,CHAR(160)," "),CHAR(9)," "),CHAR(10)," "),CHAR(11)," "),CHAR(12)," "),CHAR(13)," ")),"")</f>
      </c>
      <c r="H19" t="str">
        <f>IF(AND(B19&lt;&gt;"",NOT(ISTEXT(B19))),"INVALID_TYPE",IF(AND(ISTEXT(B19),G19&lt;&gt;"",OR(LOWER(G19)="null",LOWER(G19)="undefined",LOWER(G19)="n/a",LOWER(G19)="na",LOWER(G19)="none")),"NULL_LIKE_STRING",""))</f>
      </c>
    </row>
    <row r="20" hidden="1" outlineLevel="1">
      <c r="A20" s="51" t="str">
        <v>Recovery owner</v>
      </c>
      <c r="B20" s="112" t="str"/>
      <c r="G20" t="str">
        <f>IF(ISTEXT(B20),TRIM(SUBSTITUTE(SUBSTITUTE(SUBSTITUTE(SUBSTITUTE(SUBSTITUTE(SUBSTITUTE(B20,CHAR(160)," "),CHAR(9)," "),CHAR(10)," "),CHAR(11)," "),CHAR(12)," "),CHAR(13)," ")),"")</f>
      </c>
      <c r="H20" t="str">
        <f>IF(AND(B20&lt;&gt;"",NOT(ISTEXT(B20))),"INVALID_TYPE",IF(AND(ISTEXT(B20),G20&lt;&gt;"",OR(LOWER(G20)="null",LOWER(G20)="undefined",LOWER(G20)="n/a",LOWER(G20)="na",LOWER(G20)="none")),"NULL_LIKE_STRING",""))</f>
      </c>
    </row>
    <row r="21" hidden="1" outlineLevel="1">
      <c r="A21" s="51" t="str">
        <v>Review trigger</v>
      </c>
      <c r="B21" s="112" t="str"/>
      <c r="G21" t="str">
        <f>IF(ISTEXT(B21),TRIM(SUBSTITUTE(SUBSTITUTE(SUBSTITUTE(SUBSTITUTE(SUBSTITUTE(SUBSTITUTE(B21,CHAR(160)," "),CHAR(9)," "),CHAR(10)," "),CHAR(11)," "),CHAR(12)," "),CHAR(13)," ")),"")</f>
      </c>
      <c r="H21" t="str">
        <f>IF(AND(B21&lt;&gt;"",NOT(ISTEXT(B21))),"INVALID_TYPE",IF(AND(ISTEXT(B21),G21&lt;&gt;"",OR(LOWER(G21)="null",LOWER(G21)="undefined",LOWER(G21)="n/a",LOWER(G21)="na",LOWER(G21)="none")),"NULL_LIKE_STRING",""))</f>
      </c>
    </row>
    <row r="22" hidden="1" outlineLevel="1">
      <c r="A22" s="53" t="str">
        <v>Reversal condition</v>
      </c>
      <c r="B22" s="113" t="str"/>
      <c r="G22" t="str">
        <f>IF(ISTEXT(B22),TRIM(SUBSTITUTE(SUBSTITUTE(SUBSTITUTE(SUBSTITUTE(SUBSTITUTE(SUBSTITUTE(B22,CHAR(160)," "),CHAR(9)," "),CHAR(10)," "),CHAR(11)," "),CHAR(12)," "),CHAR(13)," ")),"")</f>
      </c>
      <c r="H22" t="str">
        <f>IF(AND(B22&lt;&gt;"",NOT(ISTEXT(B22))),"INVALID_TYPE",IF(AND(ISTEXT(B22),G22&lt;&gt;"",OR(LOWER(G22)="null",LOWER(G22)="undefined",LOWER(G22)="n/a",LOWER(G22)="na",LOWER(G22)="none")),"NULL_LIKE_STRING",""))</f>
      </c>
    </row>
    <row r="23" collapsed="1"/>
    <row r="25" ht="28" customHeight="1">
      <c r="A25" s="72" t="str">
        <v>Central question: Would we have made or funded this same recommendation if the correct competitor set had been used?</v>
      </c>
      <c r="B25" s="72"/>
      <c r="C25" s="72"/>
      <c r="D25" s="72"/>
      <c r="E25" s="72"/>
      <c r="F25" s="72"/>
      <c r="G25" s="72"/>
      <c r="H25" s="72"/>
    </row>
  </sheetData>
  <sheetProtection sheet="1" objects="1" scenarios="1" formatCells="1" formatColumns="1" formatRows="1" insertColumns="1" insertRows="0" insertHyperlinks="1" deleteColumns="1" deleteRows="1" selectLockedCells="1" selectUnlockedCells="0" sort="0" autoFilter="0" pivotTables="1"/>
  <mergeCells>
    <mergeCell ref="A1:H1"/>
    <mergeCell ref="A2:H2"/>
    <mergeCell ref="A25:H25"/>
  </mergeCells>
  <dataValidations count="8">
    <dataValidation type="list" allowBlank="1" showInputMessage="1" showErrorMessage="1" errorStyle="stop" sqref="B6">
      <formula1>ScopeKnownValues</formula1>
    </dataValidation>
    <dataValidation type="list" allowBlank="1" showInputMessage="1" showErrorMessage="1" errorStyle="stop" sqref="B7">
      <formula1>ErrorClasses</formula1>
    </dataValidation>
    <dataValidation type="list" allowBlank="1" showInputMessage="1" showErrorMessage="1" errorStyle="stop" sqref="B8">
      <formula1>AffectedOutputs</formula1>
    </dataValidation>
    <dataValidation type="list" allowBlank="1" showInputMessage="1" showErrorMessage="1" errorStyle="stop" sqref="B9">
      <formula1>DependencyTypes</formula1>
    </dataValidation>
    <dataValidation type="list" allowBlank="1" showInputMessage="1" showErrorMessage="1" errorStyle="stop" sqref="B10:B13">
      <formula1>YesNoUnknownValues</formula1>
    </dataValidation>
    <dataValidation type="list" allowBlank="1" showInputMessage="1" showErrorMessage="1" errorStyle="stop" sqref="B15">
      <formula1>CompetitorSetOrigins</formula1>
    </dataValidation>
    <dataValidation type="list" allowBlank="1" showInputMessage="1" showErrorMessage="1" errorStyle="stop" sqref="B16">
      <formula1>RecordCompletenessValues</formula1>
    </dataValidation>
    <dataValidation type="list" allowBlank="1" showInputMessage="1" showErrorMessage="1" errorStyle="stop" sqref="B17">
      <formula1>PublicationStates</formula1>
    </dataValidation>
  </dataValidations>
  <pageMargins left="0.7" right="0.7" top="0.75" bottom="0.75" header="0.3" footer="0.3"/>
</worksheet>
</file>

<file path=xl/worksheets/sheet6.xml><?xml version="1.0" encoding="utf-8"?>
<worksheet xmlns="http://schemas.openxmlformats.org/spreadsheetml/2006/main">
  <sheetFormatPr defaultRowHeight="15"/>
  <cols>
    <col min="1" max="1" width="32" hidden="0" customWidth="1"/>
    <col min="2" max="2" width="48" hidden="0" customWidth="1"/>
    <col min="3" max="3" width="4" hidden="0" customWidth="1"/>
    <col min="4" max="4" width="34" hidden="0" customWidth="1"/>
    <col min="5" max="5" width="24" hidden="0" customWidth="1"/>
    <col min="6" max="6" width="5" hidden="0" customWidth="1"/>
    <col min="7" max="7" width="5" hidden="0" customWidth="1"/>
    <col min="8" max="8" width="5" hidden="0" customWidth="1"/>
  </cols>
  <sheetData>
    <row r="1" ht="32" customHeight="1">
      <c r="A1" s="5" t="str">
        <v>Recovery Decision Handoff</v>
      </c>
      <c r="B1" s="5"/>
      <c r="C1" s="5"/>
      <c r="D1" s="5"/>
      <c r="E1" s="5"/>
      <c r="F1" s="5"/>
      <c r="G1" s="5"/>
      <c r="H1" s="5"/>
    </row>
    <row r="2" ht="30" customHeight="1">
      <c r="A2" s="12" t="str">
        <v>Decision-ready summary generated from the Contamination Review. Complete ownership and triggers before sharing.</v>
      </c>
      <c r="B2" s="12"/>
      <c r="C2" s="12"/>
      <c r="D2" s="12"/>
      <c r="E2" s="12"/>
      <c r="F2" s="12"/>
      <c r="G2" s="12"/>
      <c r="H2" s="12"/>
    </row>
    <row r="4" ht="24" customHeight="1">
      <c r="A4" s="35" t="str">
        <v>Result stack</v>
      </c>
      <c r="B4" s="35" t="str">
        <v>Value</v>
      </c>
      <c r="D4" s="31" t="str">
        <v>Observed rework exposure - user-supplied inputs only</v>
      </c>
      <c r="E4" s="31"/>
      <c r="F4" s="31"/>
      <c r="G4" s="31"/>
      <c r="H4" s="31"/>
    </row>
    <row r="5">
      <c r="A5" s="51" t="str">
        <v>Outcome</v>
      </c>
      <c r="B5" s="100" t="str">
        <f>'Contamination Review'!E8</f>
        <v>INCOMPLETE</v>
      </c>
      <c r="D5" s="51" t="str">
        <v>Analyst hours</v>
      </c>
      <c r="E5" s="112" t="str"/>
    </row>
    <row r="6">
      <c r="A6" s="51" t="str">
        <v>Reason Code</v>
      </c>
      <c r="B6" s="100" t="str">
        <f>'Contamination Review'!E9</f>
        <v>REQUIRED_EVIDENCE_MISSING</v>
      </c>
      <c r="D6" s="51" t="str">
        <v>Stakeholder hours</v>
      </c>
      <c r="E6" s="112" t="str"/>
    </row>
    <row r="7">
      <c r="A7" s="51" t="str">
        <v>Record Completeness</v>
      </c>
      <c r="B7" s="100" t="str">
        <f>IF(OR(EXACT(B5,"INCOMPLETE"),EXACT(B5,"INVALID_INPUT")),"INCOMPLETE","COMPLETE")</f>
        <v>INCOMPLETE</v>
      </c>
      <c r="D7" s="51" t="str">
        <v>Hourly labour rate</v>
      </c>
      <c r="E7" s="112" t="str"/>
    </row>
    <row r="8">
      <c r="A8" s="51" t="str">
        <v>Publication State</v>
      </c>
      <c r="B8" s="100" t="str">
        <f>IF(EXACT(B5,"NO_MATERIAL_CONTAMINATION_FOUND"),"READY_TO_SHARE","NOT_READY_TO_SHARE")</f>
        <v>NOT_READY_TO_SHARE</v>
      </c>
      <c r="D8" s="51" t="str">
        <v>Committed media/contract spend</v>
      </c>
      <c r="E8" s="112" t="str"/>
    </row>
    <row r="9">
      <c r="A9" s="51" t="str">
        <v>Recovery Readiness</v>
      </c>
      <c r="B9" s="100" t="str">
        <f>'Contamination Review'!E10</f>
        <v>NOT_READY</v>
      </c>
      <c r="D9" s="53" t="str">
        <v>Direct production cost</v>
      </c>
      <c r="E9" s="113" t="str"/>
    </row>
    <row r="10">
      <c r="A10" s="51" t="str">
        <v>Affected Output</v>
      </c>
      <c r="B10" s="100" t="str">
        <f>IF('Contamination Review'!B8="","",'Contamination Review'!B8)</f>
      </c>
    </row>
    <row r="11" ht="24" customHeight="1">
      <c r="A11" s="51" t="str">
        <v>Dependency Type</v>
      </c>
      <c r="B11" s="100" t="str">
        <f>'Contamination Review'!B9</f>
        <v>DIRECTLY_DEPENDENT</v>
      </c>
      <c r="D11" s="35" t="str">
        <v>Calculated exposure</v>
      </c>
      <c r="E11" s="35" t="str">
        <v>Value</v>
      </c>
    </row>
    <row r="12">
      <c r="A12" s="51" t="str">
        <v>Supported Action</v>
      </c>
      <c r="B12" s="100" t="str">
        <f>'Contamination Review'!E11</f>
        <v>Correct or complete the record before action.</v>
      </c>
      <c r="D12" s="51" t="str">
        <v>Labour exposure</v>
      </c>
      <c r="E12" s="106" t="str">
        <f>IF(COUNT(E5:E7)&lt;3,"NOT MEASURED",(E5+E6)*E7)</f>
        <v>NOT MEASURED</v>
      </c>
    </row>
    <row r="13">
      <c r="A13" s="51" t="str">
        <v>Unsupported Action</v>
      </c>
      <c r="B13" s="100" t="str">
        <f>'Contamination Review'!E12</f>
        <v>Do not infer a decision from malformed or incomplete input.</v>
      </c>
      <c r="D13" s="51" t="str">
        <v>Committed/production exposure</v>
      </c>
      <c r="E13" s="106" t="str">
        <f>IF(COUNT(E8:E9)=0,"NOT MEASURED",SUM(E8:E9))</f>
        <v>NOT MEASURED</v>
      </c>
    </row>
    <row r="14">
      <c r="A14" s="51" t="str">
        <v>Evidence That Can Be Retained</v>
      </c>
      <c r="B14" s="100" t="str">
        <f>IF(EXACT('Contamination Review'!B10,"YES"),"Record independently supporting evidence.","No independently supporting evidence recorded.")</f>
        <v>No independently supporting evidence recorded.</v>
      </c>
      <c r="D14" s="53" t="str">
        <v>Total observable exposure</v>
      </c>
      <c r="E14" s="106" t="str">
        <f>IF(OR(ISTEXT(E12),ISTEXT(E13)),"NOT MEASURED",SUM(E12:E13))</f>
        <v>NOT MEASURED</v>
      </c>
    </row>
    <row r="15">
      <c r="A15" s="51" t="str">
        <v>Evidence That Must Be Rechecked</v>
      </c>
      <c r="B15" s="100" t="str">
        <f>IF(OR(EXACT('Contamination Review'!B9,"PARTIALLY_DEPENDENT"),EXACT('Contamination Review'!B9,"DIRECTLY_DEPENDENT")),"Recheck evidence tied to the original comparison set.","None identified by the current record.")</f>
        <v>Recheck evidence tied to the original comparison set.</v>
      </c>
    </row>
    <row r="16">
      <c r="A16" s="51" t="str">
        <v>Output That Must Be Frozen</v>
      </c>
      <c r="B16" s="100" t="str">
        <f>IF(OR(EXACT(B5,"FREEZE_AND_REQUALIFY"),EXACT(B5,"RESOLVE_DECISION_SCOPE"),EXACT(B5,"REOPEN_PRIOR_DECISION")),B10,"None identified by the current record.")</f>
        <v>None identified by the current record.</v>
      </c>
      <c r="D16" s="26" t="str">
        <v>These calculations represent observable rework or committed-cost exposure only. They do not prove lost revenue, lost market share, conversion loss or ROI.</v>
      </c>
      <c r="E16" s="26"/>
      <c r="F16" s="26"/>
      <c r="G16" s="26"/>
      <c r="H16" s="26"/>
    </row>
    <row r="17">
      <c r="A17" s="51" t="str">
        <v>Output That Must Be Rebuilt</v>
      </c>
      <c r="B17" s="100" t="str">
        <f>IF(EXACT(B5,"REBUILD_CONTAMINATED_OUTPUT"),B10,"None identified by the current record.")</f>
        <v>None identified by the current record.</v>
      </c>
      <c r="D17" s="26"/>
      <c r="E17" s="26"/>
      <c r="F17" s="26"/>
      <c r="G17" s="26"/>
      <c r="H17" s="26"/>
    </row>
    <row r="18">
      <c r="A18" s="51" t="str">
        <v>Missing Evidence</v>
      </c>
      <c r="B18" s="100" t="str">
        <f>IF(EXACT(B7,"INCOMPLETE"),"Complete required scope, dependency, ownership and corrected-set fields.","No required gap identified by the current record.")</f>
        <v>Complete required scope, dependency, ownership and corrected-set fields.</v>
      </c>
    </row>
    <row r="19">
      <c r="A19" s="51" t="str">
        <v>Recovery Owner</v>
      </c>
      <c r="B19" s="100" t="str">
        <f>IF('Contamination Review'!B20="","",'Contamination Review'!B20)</f>
      </c>
    </row>
    <row r="20">
      <c r="A20" s="51" t="str">
        <v>Review Trigger</v>
      </c>
      <c r="B20" s="100" t="str">
        <f>IF('Contamination Review'!B21="","",'Contamination Review'!B21)</f>
      </c>
    </row>
    <row r="21">
      <c r="A21" s="51" t="str">
        <v>Reversal Condition</v>
      </c>
      <c r="B21" s="100" t="str">
        <f>IF('Contamination Review'!B22="","",'Contamination Review'!B22)</f>
      </c>
    </row>
    <row r="22">
      <c r="A22" s="53" t="str">
        <v>Safe Next Action</v>
      </c>
      <c r="B22" s="101" t="str">
        <f>IF(EXACT(B5,"NO_MATERIAL_CONTAMINATION_FOUND"),"Record the retention rationale and continue under the corrected scope.",IF(EXACT(B5,"BOUNDED_RECHECK_REQUIRED"),"Complete the bounded recheck before relying on the exposed comparison.",IF(EXACT(B5,"REBUILD_CONTAMINATED_OUTPUT"),"Rebuild the named output from the corrected competitor set.",IF(OR(EXACT(B5,"FREEZE_AND_REQUALIFY"),EXACT(B5,"RESOLVE_DECISION_SCOPE"),EXACT(B5,"REOPEN_PRIOR_DECISION")),"Freeze further uncommitted action and return the record to the decision owner.","Complete or correct the record before action."))))</f>
        <v>Complete or correct the record before action.</v>
      </c>
    </row>
  </sheetData>
  <sheetProtection sheet="1" objects="1" scenarios="1" formatCells="1" formatColumns="1" formatRows="1" insertColumns="1" insertRows="0" insertHyperlinks="1" deleteColumns="1" deleteRows="1" selectLockedCells="1" selectUnlockedCells="0" sort="0" autoFilter="0" pivotTables="1"/>
  <mergeCells>
    <mergeCell ref="A1:H1"/>
    <mergeCell ref="A2:H2"/>
    <mergeCell ref="D4:H4"/>
    <mergeCell ref="D16:H17"/>
  </mergeCells>
  <dataValidations count="1">
    <dataValidation type="decimal" errorStyle="stop" operator="greaterThanOrEqual" allowBlank="1" showInputMessage="1" showErrorMessage="1" errorTitle="Invalid controlled value" error="Enter zero or a positive real user-supplied number." sqref="E5:E9">
      <formula1>0</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sheetFormatPr defaultRowHeight="15"/>
  <cols>
    <col min="1" max="1" width="20" hidden="0" customWidth="1"/>
    <col min="2" max="2" width="35" hidden="0" customWidth="1"/>
    <col min="3" max="3" width="31" hidden="0" customWidth="1"/>
    <col min="4" max="4" width="31" hidden="0" customWidth="1"/>
    <col min="5" max="5" width="31" hidden="0" customWidth="1"/>
    <col min="6" max="6" width="16" hidden="0" customWidth="1"/>
    <col min="7" max="7" width="35" hidden="0" customWidth="1"/>
  </cols>
  <sheetData>
    <row r="1" ht="32" customHeight="1">
      <c r="A1" s="5" t="str">
        <v>FICTIONAL COMPOSITE EXAMPLE</v>
      </c>
      <c r="B1" s="5"/>
      <c r="C1" s="5"/>
      <c r="D1" s="5"/>
      <c r="E1" s="5"/>
      <c r="F1" s="5"/>
      <c r="G1" s="5"/>
      <c r="H1" s="5"/>
      <c r="I1" s="5"/>
      <c r="J1" s="5"/>
    </row>
    <row r="2" ht="30" customHeight="1">
      <c r="A2" s="12" t="str">
        <v>A vertical B2B SaaS company compares itself with publishers and broad platforms, then corrects the set using sales and customer evidence.</v>
      </c>
      <c r="B2" s="12"/>
      <c r="C2" s="12"/>
      <c r="D2" s="12"/>
      <c r="E2" s="12"/>
      <c r="F2" s="12"/>
      <c r="G2" s="12"/>
      <c r="H2" s="12"/>
      <c r="I2" s="12"/>
      <c r="J2" s="12"/>
    </row>
    <row r="4" ht="24" customHeight="1">
      <c r="A4" s="35" t="str">
        <v>Stage</v>
      </c>
      <c r="B4" s="35" t="str">
        <v>Original state</v>
      </c>
      <c r="C4" s="35" t="str">
        <v>Finding</v>
      </c>
      <c r="D4" s="35" t="str">
        <v>Evidence retained</v>
      </c>
      <c r="E4" s="35" t="str">
        <v>Evidence superseded</v>
      </c>
      <c r="F4" s="35" t="str">
        <v>Disposition</v>
      </c>
      <c r="G4" s="35" t="str">
        <v>Safe next action</v>
      </c>
    </row>
    <row r="5">
      <c r="A5" s="50" t="str">
        <v>Original decision</v>
      </c>
      <c r="B5" s="50" t="str">
        <v>Fund an organic-search and positioning programme.</v>
      </c>
      <c r="C5" s="50" t="str">
        <v>Decision is real and remains the recovery anchor.</v>
      </c>
      <c r="D5" s="50" t="str">
        <v>Decision owner and objective.</v>
      </c>
      <c r="E5" s="50" t="str">
        <v>None.</v>
      </c>
      <c r="F5" s="50" t="str">
        <v>RECHECK</v>
      </c>
      <c r="G5" s="51" t="str">
        <v>Confirm scope and buyer decision.</v>
      </c>
    </row>
    <row r="6">
      <c r="A6" s="50" t="str">
        <v>Original set</v>
      </c>
      <c r="B6" s="50" t="str">
        <v>Publishers, educational sites and generic enterprise platforms.</v>
      </c>
      <c r="C6" s="50" t="str">
        <v>FALSE_POSITIVE and ROLE_ERROR.</v>
      </c>
      <c r="D6" s="50" t="str">
        <v>Observed visibility and topic evidence.</v>
      </c>
      <c r="E6" s="50" t="str">
        <v>Unsupported direct-competitor roles.</v>
      </c>
      <c r="F6" s="50" t="str">
        <v>FREEZE</v>
      </c>
      <c r="G6" s="51" t="str">
        <v>Requalify the competitor set.</v>
      </c>
    </row>
    <row r="7">
      <c r="A7" s="50" t="str">
        <v>Corrected set</v>
      </c>
      <c r="B7" s="50" t="str">
        <v>Two specialist SaaS vendors, one service-led option and one manual substitute.</v>
      </c>
      <c r="C7" s="50" t="str">
        <v>Sales/customer evidence changes who can win the decision.</v>
      </c>
      <c r="D7" s="50" t="str">
        <v>Customer interviews and win/loss evidence.</v>
      </c>
      <c r="E7" s="50" t="str">
        <v>The old role assignments.</v>
      </c>
      <c r="F7" s="50" t="str">
        <v>RETAIN</v>
      </c>
      <c r="G7" s="51" t="str">
        <v>Preserve the corrected set and provenance.</v>
      </c>
    </row>
    <row r="8">
      <c r="A8" s="50" t="str">
        <v>Distorted benchmark</v>
      </c>
      <c r="B8" s="50" t="str">
        <v>Publisher-scale authority and broad glossary coverage.</v>
      </c>
      <c r="C8" s="50" t="str">
        <v>Benchmark distortion.</v>
      </c>
      <c r="D8" s="50" t="str">
        <v>Raw observed pages and links.</v>
      </c>
      <c r="E8" s="50" t="str">
        <v>Rankings interpreted as buyer alternatives.</v>
      </c>
      <c r="F8" s="50" t="str">
        <v>REBUILD</v>
      </c>
      <c r="G8" s="51" t="str">
        <v>Recalculate with corrected roles.</v>
      </c>
    </row>
    <row r="9">
      <c r="A9" s="50" t="str">
        <v>Contaminated output</v>
      </c>
      <c r="B9" s="50" t="str">
        <v>Content-gap priorities, authority targets, positioning and pricing comparison.</v>
      </c>
      <c r="C9" s="50" t="str">
        <v>Mixed direct and partial dependency.</v>
      </c>
      <c r="D9" s="50" t="str">
        <v>Customer pain, product constraints.</v>
      </c>
      <c r="E9" s="50" t="str">
        <v>Old rankings and comparisons.</v>
      </c>
      <c r="F9" s="50" t="str">
        <v>REBUILD</v>
      </c>
      <c r="G9" s="51" t="str">
        <v>Rebuild contaminated outputs only.</v>
      </c>
    </row>
    <row r="10">
      <c r="A10" s="52" t="str">
        <v>Exposed decision</v>
      </c>
      <c r="B10" s="52" t="str">
        <v>Budget and roadmap rely on recommendations that may change.</v>
      </c>
      <c r="C10" s="52" t="str">
        <v>Material recommendation exposure.</v>
      </c>
      <c r="D10" s="52" t="str">
        <v>Independent customer evidence.</v>
      </c>
      <c r="E10" s="52" t="str">
        <v>Unsupported competitor-derived recommendation.</v>
      </c>
      <c r="F10" s="52" t="str">
        <v>REOPEN</v>
      </c>
      <c r="G10" s="53" t="str">
        <v>Return the decision to the owner before further spend.</v>
      </c>
    </row>
  </sheetData>
  <sheetProtection sheet="1" objects="1" scenarios="1" formatCells="1" formatColumns="1" formatRows="1" insertColumns="1" insertRows="0" insertHyperlinks="1" deleteColumns="1" deleteRows="1" selectLockedCells="1" selectUnlockedCells="0" sort="0" autoFilter="0" pivotTables="1"/>
  <mergeCells>
    <mergeCell ref="A1:J1"/>
    <mergeCell ref="A2:J2"/>
  </mergeCells>
  <dataValidations count="1">
    <dataValidation type="list" errorStyle="stop" allowBlank="1" showInputMessage="1" showErrorMessage="1" errorTitle="Invalid controlled value" error="Use the exact case-sensitive value from the approved list." sqref="F5:F10">
      <formula1>RecoveryDispositions</formula1>
    </dataValidation>
  </dataValidations>
  <pageMargins left="0.7" right="0.7" top="0.75" bottom="0.75" header="0.3" footer="0.3"/>
  <tableParts count="1">
    <tablePart r:id="Rda1aca84e7bb486e"/>
  </tableParts>
</worksheet>
</file>

<file path=xl/worksheets/sheet8.xml><?xml version="1.0" encoding="utf-8"?>
<worksheet xmlns="http://schemas.openxmlformats.org/spreadsheetml/2006/main" xmlns:r="http://schemas.openxmlformats.org/officeDocument/2006/relationships">
  <sheetFormatPr defaultRowHeight="15"/>
  <cols>
    <col min="1" max="1" width="24" hidden="0" customWidth="1"/>
    <col min="2" max="2" width="21" hidden="0" customWidth="1"/>
    <col min="3" max="3" width="34" hidden="0" customWidth="1"/>
    <col min="4" max="4" width="38" hidden="0" customWidth="1"/>
    <col min="5" max="5" width="34" hidden="0" customWidth="1"/>
    <col min="6" max="6" width="38" hidden="0" customWidth="1"/>
    <col min="7" max="7" width="12" hidden="0" customWidth="1"/>
    <col min="8" max="8" width="44" hidden="0" customWidth="1"/>
    <col min="9" max="9" width="26" hidden="0" customWidth="1"/>
    <col min="10" max="10" width="26" hidden="0" customWidth="1"/>
    <col min="11" max="11" width="20" hidden="0" customWidth="1"/>
    <col min="12" max="85" width="2.5" hidden="1" customWidth="1"/>
  </cols>
  <sheetData>
    <row r="1" ht="32" customHeight="1">
      <c r="A1" s="5" t="str">
        <v>Canonical Fixtures</v>
      </c>
      <c r="B1" s="5"/>
      <c r="C1" s="5"/>
      <c r="D1" s="5"/>
      <c r="E1" s="5"/>
      <c r="F1" s="5"/>
      <c r="G1" s="5"/>
      <c r="H1" s="5"/>
      <c r="I1" s="5"/>
      <c r="J1" s="5"/>
      <c r="K1" s="5"/>
    </row>
    <row r="2" ht="30" customHeight="1">
      <c r="A2" s="12" t="str">
        <v>Canonical browser results and workbook formula results are compared here. Workbook Actual Outcome and Workbook Actual Reason are calculated from hidden fixture inputs using the same normalization and precedence contract. Desktop Excel open/save/reopen remains a separate native acceptance gate.</v>
      </c>
      <c r="B2" s="12"/>
      <c r="C2" s="12"/>
      <c r="D2" s="12"/>
      <c r="E2" s="12"/>
      <c r="F2" s="12"/>
      <c r="G2" s="12"/>
      <c r="H2" s="12"/>
      <c r="I2" s="12"/>
      <c r="J2" s="12"/>
      <c r="K2" s="12"/>
    </row>
    <row r="4" ht="24" customHeight="1">
      <c r="A4" s="35" t="str">
        <v>Fixture ID</v>
      </c>
      <c r="B4" s="35" t="str">
        <v>Category</v>
      </c>
      <c r="C4" s="35" t="str">
        <v>Expected Outcome</v>
      </c>
      <c r="D4" s="35" t="str">
        <v>Expected Reason</v>
      </c>
      <c r="E4" s="35" t="str">
        <v>JS Actual Outcome</v>
      </c>
      <c r="F4" s="35" t="str">
        <v>JS Actual Reason</v>
      </c>
      <c r="G4" s="35" t="str">
        <v>JS Pass</v>
      </c>
      <c r="H4" s="35" t="str">
        <v>Input JSON</v>
      </c>
      <c r="I4" s="35" t="str">
        <v>Workbook Actual Outcome</v>
      </c>
      <c r="J4" s="35" t="str">
        <v>Workbook Actual Reason</v>
      </c>
      <c r="K4" s="35" t="str">
        <v>Workbook Formula Status</v>
      </c>
      <c r="L4" t="str">
        <v>ObjectValid</v>
      </c>
      <c r="M4" t="str">
        <v>DecisionRaw</v>
      </c>
      <c r="N4" t="str">
        <v>DecisionType</v>
      </c>
      <c r="O4" t="str">
        <v>DecisionNorm</v>
      </c>
      <c r="P4" t="str">
        <v>ErrorRaw</v>
      </c>
      <c r="Q4" t="str">
        <v>ErrorType</v>
      </c>
      <c r="R4" t="str">
        <v>ErrorNorm</v>
      </c>
      <c r="S4" t="str">
        <v>AffectedRaw</v>
      </c>
      <c r="T4" t="str">
        <v>AffectedType</v>
      </c>
      <c r="U4" t="str">
        <v>AffectedNorm</v>
      </c>
      <c r="V4" t="str">
        <v>DependencyRaw</v>
      </c>
      <c r="W4" t="str">
        <v>DependencyTypeFlag</v>
      </c>
      <c r="X4" t="str">
        <v>DependencyNorm</v>
      </c>
      <c r="Y4" t="str">
        <v>ExecutionRaw</v>
      </c>
      <c r="Z4" t="str">
        <v>ExecutionType</v>
      </c>
      <c r="AA4" t="str">
        <v>ExecutionNorm</v>
      </c>
      <c r="AB4" t="str">
        <v>IndependentRaw</v>
      </c>
      <c r="AC4" t="str">
        <v>IndependentType</v>
      </c>
      <c r="AD4" t="str">
        <v>IndependentNorm</v>
      </c>
      <c r="AE4" t="str">
        <v>RecommendationRaw</v>
      </c>
      <c r="AF4" t="str">
        <v>RecommendationType</v>
      </c>
      <c r="AG4" t="str">
        <v>RecommendationNorm</v>
      </c>
      <c r="AH4" t="str">
        <v>CorrectionRaw</v>
      </c>
      <c r="AI4" t="str">
        <v>CorrectionType</v>
      </c>
      <c r="AJ4" t="str">
        <v>CorrectionNorm</v>
      </c>
      <c r="AK4" t="str">
        <v>ScopeRaw</v>
      </c>
      <c r="AL4" t="str">
        <v>ScopeType</v>
      </c>
      <c r="AM4" t="str">
        <v>ScopeNorm</v>
      </c>
      <c r="AN4" t="str">
        <v>CompletenessRaw</v>
      </c>
      <c r="AO4" t="str">
        <v>CompletenessType</v>
      </c>
      <c r="AP4" t="str">
        <v>CompletenessNorm</v>
      </c>
      <c r="AQ4" t="str">
        <v>CorrectedProvided</v>
      </c>
      <c r="AR4" t="str">
        <v>CorrectedRaw</v>
      </c>
      <c r="AS4" t="str">
        <v>CorrectedType</v>
      </c>
      <c r="AT4" t="str">
        <v>CorrectedNorm</v>
      </c>
      <c r="AU4" t="str">
        <v>ChangedProvided</v>
      </c>
      <c r="AV4" t="str">
        <v>ChangedRaw</v>
      </c>
      <c r="AW4" t="str">
        <v>ChangedType</v>
      </c>
      <c r="AX4" t="str">
        <v>ChangedNorm</v>
      </c>
      <c r="AY4" t="str">
        <v>PublicationProvided</v>
      </c>
      <c r="AZ4" t="str">
        <v>PublicationRaw</v>
      </c>
      <c r="BA4" t="str">
        <v>PublicationType</v>
      </c>
      <c r="BB4" t="str">
        <v>PublicationNorm</v>
      </c>
      <c r="BC4" t="str">
        <v>OriginProvided</v>
      </c>
      <c r="BD4" t="str">
        <v>OriginRaw</v>
      </c>
      <c r="BE4" t="str">
        <v>OriginType</v>
      </c>
      <c r="BF4" t="str">
        <v>OriginNorm</v>
      </c>
      <c r="BG4" t="str">
        <v>OriginalSetProvided</v>
      </c>
      <c r="BH4" t="str">
        <v>OriginalSetRaw</v>
      </c>
      <c r="BI4" t="str">
        <v>OriginalSetType</v>
      </c>
      <c r="BJ4" t="str">
        <v>OriginalSetNorm</v>
      </c>
      <c r="BK4" t="str">
        <v>ReviewTriggerProvided</v>
      </c>
      <c r="BL4" t="str">
        <v>ReviewTriggerRaw</v>
      </c>
      <c r="BM4" t="str">
        <v>ReviewTriggerType</v>
      </c>
      <c r="BN4" t="str">
        <v>ReviewTriggerNorm</v>
      </c>
      <c r="BO4" t="str">
        <v>DecisionValidation</v>
      </c>
      <c r="BP4" t="str">
        <v>ErrorValidation</v>
      </c>
      <c r="BQ4" t="str">
        <v>AffectedValidation</v>
      </c>
      <c r="BR4" t="str">
        <v>DependencyValidation</v>
      </c>
      <c r="BS4" t="str">
        <v>ExecutionValidation</v>
      </c>
      <c r="BT4" t="str">
        <v>IndependentValidation</v>
      </c>
      <c r="BU4" t="str">
        <v>RecommendationValidation</v>
      </c>
      <c r="BV4" t="str">
        <v>CorrectionValidation</v>
      </c>
      <c r="BW4" t="str">
        <v>ScopeValidation</v>
      </c>
      <c r="BX4" t="str">
        <v>CompletenessValidation</v>
      </c>
      <c r="BY4" t="str">
        <v>CorrectedValidation</v>
      </c>
      <c r="BZ4" t="str">
        <v>ChangedValidation</v>
      </c>
      <c r="CA4" t="str">
        <v>PublicationValidation</v>
      </c>
      <c r="CB4" t="str">
        <v>OriginValidation</v>
      </c>
      <c r="CC4" t="str">
        <v>OriginalSetValidation</v>
      </c>
      <c r="CD4" t="str">
        <v>ReviewTriggerValidation</v>
      </c>
      <c r="CE4" t="str">
        <v>FirstInvalidCode</v>
      </c>
      <c r="CF4" t="str">
        <v>MissingFlag</v>
      </c>
      <c r="CG4" t="str">
        <v>CrossFieldCode</v>
      </c>
    </row>
    <row r="5">
      <c r="A5" s="50" t="str">
        <v>POS-001</v>
      </c>
      <c r="B5" s="50" t="str">
        <v>POSITIVE_DECISIONS</v>
      </c>
      <c r="C5" s="50" t="str">
        <v>NO_MATERIAL_CONTAMINATION_FOUND</v>
      </c>
      <c r="D5" s="50" t="str">
        <v>INDEPENDENT_SUPPORT_RECOMMENDATION_UNCHANGED</v>
      </c>
      <c r="E5" s="50" t="str">
        <v>NO_MATERIAL_CONTAMINATION_FOUND</v>
      </c>
      <c r="F5" s="50" t="str">
        <v>INDEPENDENT_SUPPORT_RECOMMENDATION_UNCHANGED</v>
      </c>
      <c r="G5" s="50" t="str">
        <v>PASS</v>
      </c>
      <c r="H5" s="50" t="str">
        <v>{"affectedOutput": "CONTENT_GAP", "correctionWithoutFullRebuild": "YES", "decisionSupported": "Approve Q4 content and positioning budget", "dependencyType": "INDEPENDENT", "errorClass": "FALSE_POSITIVE", "executionStarted": "NO", "independentSupport": "YES", "recommendationCouldChange": "NO", "recordCompleteness": "COMPLETE", "scopeKnown": "YES"}</v>
      </c>
      <c r="I5" s="50" t="str">
        <f>IF(CE5&lt;&gt;"","INVALID_INPUT",IF(CG5&lt;&gt;"","INVALID_INPUT",IF(CF5,"INCOMPLETE",IF(NOT(EXACT(AM5,"YES")),"RESOLVE_DECISION_SCOPE",IF(EXACT(X5,"UNKNOWN_DEPENDENCY"),"FREEZE_AND_REQUALIFY",IF(AND(EXACT(AA5,"YES"),EXACT(AG5,"YES")),"REOPEN_PRIOR_DECISION",IF(AND(EXACT(X5,"DIRECTLY_DEPENDENT"),EXACT(AD5,"NO"),EXACT(AJ5,"NO")),"REBUILD_CONTAMINATED_OUTPUT",IF(OR(EXACT(X5,"DIRECTLY_DEPENDENT"),EXACT(X5,"PARTIALLY_DEPENDENT")),"BOUNDED_RECHECK_REQUIRED",IF(AND(EXACT(X5,"INDEPENDENT"),EXACT(AD5,"YES"),EXACT(AG5,"NO")),"NO_MATERIAL_CONTAMINATION_FOUND","FREEZE_AND_REQUALIFY")))))))))</f>
        <v>NO_MATERIAL_CONTAMINATION_FOUND</v>
      </c>
      <c r="J5" s="50" t="str">
        <f>IF(CE5&lt;&gt;"",CE5,IF(CG5&lt;&gt;"",CG5,IF(CF5,"REQUIRED_EVIDENCE_MISSING",IF(NOT(EXACT(AM5,"YES")),IF(EXACT(AM5,"NO"),"DECISION_SCOPE_NOT_DEFINED","DECISION_SCOPE_UNCERTAIN"),IF(EXACT(X5,"UNKNOWN_DEPENDENCY"),"DOWNSTREAM_DEPENDENCY_UNKNOWN",IF(AND(EXACT(AA5,"YES"),EXACT(AG5,"YES")),"EXECUTED_RECOMMENDATION_MAY_CHANGE",IF(AND(EXACT(X5,"DIRECTLY_DEPENDENT"),EXACT(AD5,"NO"),EXACT(AJ5,"NO")),"DIRECT_DEPENDENCY_NO_INDEPENDENT_SUPPORT",IF(EXACT(X5,"DIRECTLY_DEPENDENT"),"DIRECT_DEPENDENCY_RECHECK",IF(EXACT(X5,"PARTIALLY_DEPENDENT"),"PARTIAL_DEPENDENCY_RECHECK",IF(AND(EXACT(X5,"INDEPENDENT"),EXACT(AD5,"YES"),EXACT(AG5,"NO")),"INDEPENDENT_SUPPORT_RECOMMENDATION_UNCHANGED","DEPENDENCY_OR_RECOMMENDATION_UNRESOLVED"))))))))))</f>
        <v>INDEPENDENT_SUPPORT_RECOMMENDATION_UNCHANGED</v>
      </c>
      <c r="K5" s="51" t="str">
        <f>IF(AND(EXACT(C5,I5),EXACT(D5,J5)),"PASS","FAIL")</f>
        <v>PASS</v>
      </c>
      <c r="L5" t="str">
        <v>TRUE</v>
      </c>
      <c r="M5" t="str">
        <v>Approve Q4 content and positioning budget</v>
      </c>
      <c r="N5" t="str">
        <v>TEXT</v>
      </c>
      <c r="O5" t="str">
        <f>IF(ISTEXT(M5),TRIM(SUBSTITUTE(SUBSTITUTE(SUBSTITUTE(SUBSTITUTE(SUBSTITUTE(SUBSTITUTE(M5,CHAR(160)," "),CHAR(9)," "),CHAR(10)," "),CHAR(11)," "),CHAR(12)," "),CHAR(13)," ")),"")</f>
        <v>Approve Q4 content and positioning budget</v>
      </c>
      <c r="P5" t="str">
        <v>FALSE_POSITIVE</v>
      </c>
      <c r="Q5" t="str">
        <v>TEXT</v>
      </c>
      <c r="R5" t="str">
        <f>IF(ISTEXT(P5),TRIM(SUBSTITUTE(SUBSTITUTE(SUBSTITUTE(SUBSTITUTE(SUBSTITUTE(SUBSTITUTE(P5,CHAR(160)," "),CHAR(9)," "),CHAR(10)," "),CHAR(11)," "),CHAR(12)," "),CHAR(13)," ")),"")</f>
        <v>FALSE_POSITIVE</v>
      </c>
      <c r="S5" t="str">
        <v>CONTENT_GAP</v>
      </c>
      <c r="T5" t="str">
        <v>TEXT</v>
      </c>
      <c r="U5" t="str">
        <f>IF(ISTEXT(S5),TRIM(SUBSTITUTE(SUBSTITUTE(SUBSTITUTE(SUBSTITUTE(SUBSTITUTE(SUBSTITUTE(S5,CHAR(160)," "),CHAR(9)," "),CHAR(10)," "),CHAR(11)," "),CHAR(12)," "),CHAR(13)," ")),"")</f>
        <v>CONTENT_GAP</v>
      </c>
      <c r="V5" t="str">
        <v>INDEPENDENT</v>
      </c>
      <c r="W5" t="str">
        <v>TEXT</v>
      </c>
      <c r="X5" t="str">
        <f>IF(ISTEXT(V5),TRIM(SUBSTITUTE(SUBSTITUTE(SUBSTITUTE(SUBSTITUTE(SUBSTITUTE(SUBSTITUTE(V5,CHAR(160)," "),CHAR(9)," "),CHAR(10)," "),CHAR(11)," "),CHAR(12)," "),CHAR(13)," ")),"")</f>
        <v>INDEPENDENT</v>
      </c>
      <c r="Y5" t="str">
        <v>NO</v>
      </c>
      <c r="Z5" t="str">
        <v>TEXT</v>
      </c>
      <c r="AA5" t="str">
        <f>IF(ISTEXT(Y5),TRIM(SUBSTITUTE(SUBSTITUTE(SUBSTITUTE(SUBSTITUTE(SUBSTITUTE(SUBSTITUTE(Y5,CHAR(160)," "),CHAR(9)," "),CHAR(10)," "),CHAR(11)," "),CHAR(12)," "),CHAR(13)," ")),"")</f>
        <v>NO</v>
      </c>
      <c r="AB5" t="str">
        <v>YES</v>
      </c>
      <c r="AC5" t="str">
        <v>TEXT</v>
      </c>
      <c r="AD5" t="str">
        <f>IF(ISTEXT(AB5),TRIM(SUBSTITUTE(SUBSTITUTE(SUBSTITUTE(SUBSTITUTE(SUBSTITUTE(SUBSTITUTE(AB5,CHAR(160)," "),CHAR(9)," "),CHAR(10)," "),CHAR(11)," "),CHAR(12)," "),CHAR(13)," ")),"")</f>
        <v>YES</v>
      </c>
      <c r="AE5" t="str">
        <v>NO</v>
      </c>
      <c r="AF5" t="str">
        <v>TEXT</v>
      </c>
      <c r="AG5" t="str">
        <f>IF(ISTEXT(AE5),TRIM(SUBSTITUTE(SUBSTITUTE(SUBSTITUTE(SUBSTITUTE(SUBSTITUTE(SUBSTITUTE(AE5,CHAR(160)," "),CHAR(9)," "),CHAR(10)," "),CHAR(11)," "),CHAR(12)," "),CHAR(13)," ")),"")</f>
        <v>NO</v>
      </c>
      <c r="AH5" t="str">
        <v>YES</v>
      </c>
      <c r="AI5" t="str">
        <v>TEXT</v>
      </c>
      <c r="AJ5" t="str">
        <f>IF(ISTEXT(AH5),TRIM(SUBSTITUTE(SUBSTITUTE(SUBSTITUTE(SUBSTITUTE(SUBSTITUTE(SUBSTITUTE(AH5,CHAR(160)," "),CHAR(9)," "),CHAR(10)," "),CHAR(11)," "),CHAR(12)," "),CHAR(13)," ")),"")</f>
        <v>YES</v>
      </c>
      <c r="AK5" t="str">
        <v>YES</v>
      </c>
      <c r="AL5" t="str">
        <v>TEXT</v>
      </c>
      <c r="AM5" t="str">
        <f>IF(ISTEXT(AK5),TRIM(SUBSTITUTE(SUBSTITUTE(SUBSTITUTE(SUBSTITUTE(SUBSTITUTE(SUBSTITUTE(AK5,CHAR(160)," "),CHAR(9)," "),CHAR(10)," "),CHAR(11)," "),CHAR(12)," "),CHAR(13)," ")),"")</f>
        <v>YES</v>
      </c>
      <c r="AN5" t="str">
        <v>COMPLETE</v>
      </c>
      <c r="AO5" t="str">
        <v>TEXT</v>
      </c>
      <c r="AP5" t="str">
        <f>IF(ISTEXT(AN5),TRIM(SUBSTITUTE(SUBSTITUTE(SUBSTITUTE(SUBSTITUTE(SUBSTITUTE(SUBSTITUTE(AN5,CHAR(160)," "),CHAR(9)," "),CHAR(10)," "),CHAR(11)," "),CHAR(12)," "),CHAR(13)," ")),"")</f>
        <v>COMPLETE</v>
      </c>
      <c r="AQ5" t="str">
        <v>NO</v>
      </c>
      <c r="AR5" t="str"/>
      <c r="AS5" t="str">
        <v>MISSING</v>
      </c>
      <c r="AT5" t="str">
        <f>IF(ISTEXT(AR5),TRIM(SUBSTITUTE(SUBSTITUTE(SUBSTITUTE(SUBSTITUTE(SUBSTITUTE(SUBSTITUTE(AR5,CHAR(160)," "),CHAR(9)," "),CHAR(10)," "),CHAR(11)," "),CHAR(12)," "),CHAR(13)," ")),"")</f>
      </c>
      <c r="AU5" t="str">
        <v>NO</v>
      </c>
      <c r="AV5" t="str"/>
      <c r="AW5" t="str">
        <v>MISSING</v>
      </c>
      <c r="AX5" t="str">
        <f>IF(ISTEXT(AV5),TRIM(SUBSTITUTE(SUBSTITUTE(SUBSTITUTE(SUBSTITUTE(SUBSTITUTE(SUBSTITUTE(AV5,CHAR(160)," "),CHAR(9)," "),CHAR(10)," "),CHAR(11)," "),CHAR(12)," "),CHAR(13)," ")),"")</f>
      </c>
      <c r="AY5" t="str">
        <v>NO</v>
      </c>
      <c r="AZ5" t="str"/>
      <c r="BA5" t="str">
        <v>MISSING</v>
      </c>
      <c r="BB5" t="str">
        <f>IF(ISTEXT(AZ5),TRIM(SUBSTITUTE(SUBSTITUTE(SUBSTITUTE(SUBSTITUTE(SUBSTITUTE(SUBSTITUTE(AZ5,CHAR(160)," "),CHAR(9)," "),CHAR(10)," "),CHAR(11)," "),CHAR(12)," "),CHAR(13)," ")),"")</f>
      </c>
      <c r="BC5" t="str">
        <v>NO</v>
      </c>
      <c r="BD5" t="str"/>
      <c r="BE5" t="str">
        <v>MISSING</v>
      </c>
      <c r="BF5" t="str">
        <f>IF(ISTEXT(BD5),TRIM(SUBSTITUTE(SUBSTITUTE(SUBSTITUTE(SUBSTITUTE(SUBSTITUTE(SUBSTITUTE(BD5,CHAR(160)," "),CHAR(9)," "),CHAR(10)," "),CHAR(11)," "),CHAR(12)," "),CHAR(13)," ")),"")</f>
      </c>
      <c r="BG5" t="str">
        <v>NO</v>
      </c>
      <c r="BH5" t="str"/>
      <c r="BI5" t="str">
        <v>MISSING</v>
      </c>
      <c r="BJ5" t="str">
        <f>IF(ISTEXT(BH5),TRIM(SUBSTITUTE(SUBSTITUTE(SUBSTITUTE(SUBSTITUTE(SUBSTITUTE(SUBSTITUTE(BH5,CHAR(160)," "),CHAR(9)," "),CHAR(10)," "),CHAR(11)," "),CHAR(12)," "),CHAR(13)," ")),"")</f>
      </c>
      <c r="BK5" t="str">
        <v>NO</v>
      </c>
      <c r="BL5" t="str"/>
      <c r="BM5" t="str">
        <v>MISSING</v>
      </c>
      <c r="BN5" t="str">
        <f>IF(ISTEXT(BL5),TRIM(SUBSTITUTE(SUBSTITUTE(SUBSTITUTE(SUBSTITUTE(SUBSTITUTE(SUBSTITUTE(BL5,CHAR(160)," "),CHAR(9)," "),CHAR(10)," "),CHAR(11)," "),CHAR(12)," "),CHAR(13)," ")),"")</f>
      </c>
      <c r="BO5" t="str">
        <f>IF(N5="NON_TEXT","INVALID_TYPE",IF(AND(N5="TEXT",O5&lt;&gt;"",OR(LOWER(O5)="null",LOWER(O5)="undefined",LOWER(O5)="n/a",LOWER(O5)="na",LOWER(O5)="none")),"NULL_LIKE_STRING",""))</f>
      </c>
      <c r="BP5" t="str">
        <f>IF(Q5="NON_TEXT","INVALID_TYPE",IF(AND(R5&lt;&gt;"",NOT(OR(EXACT(R5,"FALSE_POSITIVE"),EXACT(R5,"FALSE_NEGATIVE"),EXACT(R5,"ROLE_ERROR"),EXACT(R5,"SCOPE_DRIFT")))),"UNSUPPORTED_VALUE",""))</f>
      </c>
      <c r="BQ5" t="str">
        <f>IF(T5="NON_TEXT","INVALID_TYPE",IF(AND(U5&lt;&gt;"",NOT(OR(EXACT(U5,"CONTENT_GAP"),EXACT(U5,"AUTHORITY_BENCHMARK"),EXACT(U5,"POSITIONING"),EXACT(U5,"PRICING_COMPARISON"),EXACT(U5,"BATTLECARD"),EXACT(U5,"ROADMAP"),EXACT(U5,"MARKET_ENTRY_RECOMMENDATION"),EXACT(U5,"BUDGET_RECOMMENDATION"),EXACT(U5,"EXECUTIVE_BRIEF"),EXACT(U5,"AI_VISIBILITY_BENCHMARK"),EXACT(U5,"PAID_SEARCH_BENCHMARK"),EXACT(U5,"OTHER")))),"UNSUPPORTED_VALUE",""))</f>
      </c>
      <c r="BR5" t="str">
        <f>IF(W5="NON_TEXT","INVALID_TYPE",IF(AND(X5&lt;&gt;"",NOT(OR(EXACT(X5,"DIRECTLY_DEPENDENT"),EXACT(X5,"PARTIALLY_DEPENDENT"),EXACT(X5,"INDEPENDENT"),EXACT(X5,"UNKNOWN_DEPENDENCY")))),"UNSUPPORTED_VALUE",""))</f>
      </c>
      <c r="BS5" t="str">
        <f>IF(Z5="NON_TEXT","INVALID_TYPE",IF(AND(AA5&lt;&gt;"",NOT(OR(EXACT(AA5,"YES"),EXACT(AA5,"NO"),EXACT(AA5,"UNKNOWN")))),"UNSUPPORTED_VALUE",""))</f>
      </c>
      <c r="BT5" t="str">
        <f>IF(AC5="NON_TEXT","INVALID_TYPE",IF(AND(AD5&lt;&gt;"",NOT(OR(EXACT(AD5,"YES"),EXACT(AD5,"NO"),EXACT(AD5,"UNKNOWN")))),"UNSUPPORTED_VALUE",""))</f>
      </c>
      <c r="BU5" t="str">
        <f>IF(AF5="NON_TEXT","INVALID_TYPE",IF(AND(AG5&lt;&gt;"",NOT(OR(EXACT(AG5,"YES"),EXACT(AG5,"NO"),EXACT(AG5,"UNKNOWN")))),"UNSUPPORTED_VALUE",""))</f>
      </c>
      <c r="BV5" t="str">
        <f>IF(AI5="NON_TEXT","INVALID_TYPE",IF(AND(AJ5&lt;&gt;"",NOT(OR(EXACT(AJ5,"YES"),EXACT(AJ5,"NO"),EXACT(AJ5,"UNKNOWN")))),"UNSUPPORTED_VALUE",""))</f>
      </c>
      <c r="BW5" t="str">
        <f>IF(AL5="NON_TEXT","INVALID_TYPE",IF(AND(AM5&lt;&gt;"",NOT(OR(EXACT(AM5,"YES"),EXACT(AM5,"NO"),EXACT(AM5,"UNKNOWN")))),"UNSUPPORTED_VALUE",""))</f>
      </c>
      <c r="BX5" t="str">
        <f>IF(AO5="NON_TEXT","INVALID_TYPE",IF(AND(AP5&lt;&gt;"",NOT(OR(EXACT(AP5,"COMPLETE"),EXACT(AP5,"INCOMPLETE")))),"UNSUPPORTED_VALUE",""))</f>
      </c>
      <c r="BY5" t="str">
        <f>IF(AND(AQ5="YES",AS5="NON_TEXT"),"INVALID_TYPE",IF(AND(AQ5="YES",AS5="TEXT",AT5&lt;&gt;"",OR(LOWER(AT5)="null",LOWER(AT5)="undefined",LOWER(AT5)="n/a",LOWER(AT5)="na",LOWER(AT5)="none")),"NULL_LIKE_STRING",""))</f>
      </c>
      <c r="BZ5" t="str">
        <f>IF(AND(AU5="YES",AW5="NON_TEXT"),"INVALID_TYPE",IF(AND(AU5="YES",AW5="TEXT",AX5&lt;&gt;"",OR(LOWER(AX5)="null",LOWER(AX5)="undefined",LOWER(AX5)="n/a",LOWER(AX5)="na",LOWER(AX5)="none")),"NULL_LIKE_STRING",""))</f>
      </c>
      <c r="CA5" t="str">
        <f>IF(AND(AY5="YES",BA5="NON_TEXT"),"INVALID_TYPE",IF(AND(AY5="YES",BB5&lt;&gt;"",NOT(OR(EXACT(BB5,"READY_TO_SHARE"),EXACT(BB5,"NOT_READY_TO_SHARE")))),"UNSUPPORTED_VALUE",""))</f>
      </c>
      <c r="CB5" t="str">
        <f>IF(AND(BC5="YES",BE5="NON_TEXT"),"INVALID_TYPE",IF(AND(BC5="YES",BF5&lt;&gt;"",NOT(OR(EXACT(BF5,"SEO_OVERLAP"),EXACT(BF5,"PPC_OVERLAP"),EXACT(BF5,"AI_VISIBILITY"),EXACT(BF5,"CI_PLATFORM"),EXACT(BF5,"SALES_CUSTOMER"),EXACT(BF5,"MANUAL_STRATEGY"),EXACT(BF5,"MIXED"),EXACT(BF5,"UNKNOWN")))),"UNSUPPORTED_VALUE",""))</f>
      </c>
      <c r="CC5" t="str">
        <f>IF(AND(BG5="YES",BI5="NON_TEXT"),"INVALID_TYPE",IF(AND(BG5="YES",BI5="TEXT",BJ5&lt;&gt;"",OR(LOWER(BJ5)="null",LOWER(BJ5)="undefined",LOWER(BJ5)="n/a",LOWER(BJ5)="na",LOWER(BJ5)="none")),"NULL_LIKE_STRING",""))</f>
      </c>
      <c r="CD5" t="str">
        <f>IF(AND(BK5="YES",BM5="NON_TEXT"),"INVALID_TYPE",IF(AND(BK5="YES",BM5="TEXT",BN5&lt;&gt;"",OR(LOWER(BN5)="null",LOWER(BN5)="undefined",LOWER(BN5)="n/a",LOWER(BN5)="na",LOWER(BN5)="none")),"NULL_LIKE_STRING",""))</f>
      </c>
      <c r="CE5" t="str">
        <f>IF(L5="FALSE","INVALID_INPUT_OBJECT",IF(BO5&lt;&gt;"",BO5,IF(BP5&lt;&gt;"",BP5,IF(BQ5&lt;&gt;"",BQ5,IF(BR5&lt;&gt;"",BR5,IF(BS5&lt;&gt;"",BS5,IF(BT5&lt;&gt;"",BT5,IF(BU5&lt;&gt;"",BU5,IF(BV5&lt;&gt;"",BV5,IF(BW5&lt;&gt;"",BW5,IF(BX5&lt;&gt;"",BX5,IF(CC5&lt;&gt;"",CC5,IF(BY5&lt;&gt;"",BY5,IF(BZ5&lt;&gt;"",BZ5,IF(CD5&lt;&gt;"",CD5,IF(CA5&lt;&gt;"",CA5,CB5))))))))))))))))</f>
      </c>
      <c r="CF5" t="b">
        <f>OR(N5="MISSING",O5="",Q5="MISSING",R5="",T5="MISSING",U5="",W5="MISSING",X5="",Z5="MISSING",AA5="",AC5="MISSING",AD5="",AF5="MISSING",AG5="",AI5="MISSING",AJ5="",AL5="MISSING",AM5="",AO5="MISSING",AP5="",EXACT(AP5,"INCOMPLETE"),AND(AY5="YES",AZ5&lt;&gt;"",BB5=""),AND(BC5="YES",BD5&lt;&gt;"",BF5=""))</f>
        <v>0</v>
      </c>
      <c r="CG5" t="str">
        <f>IF(AND(EXACT(X5,"INDEPENDENT"),EXACT(AD5,"NO")),"INDEPENDENT_WITHOUT_SUPPORT",IF(AND(EXACT(R5,"FALSE_NEGATIVE"),AQ5="YES",AT5=""),"FALSE_NEGATIVE_REQUIRES_CORRECTED_SET",IF(AND(EXACT(R5,"SCOPE_DRIFT"),AU5="YES",AX5=""),"SCOPE_DRIFT_REQUIRES_CHANGED_DIMENSION",IF(AND(EXACT(AA5,"NO"),AY5="YES",EXACT(BB5,"READY_TO_SHARE")),"UNSTARTED_READY_TO_SHARE_CONFLICT",""))))</f>
      </c>
    </row>
    <row r="6">
      <c r="A6" s="50" t="str">
        <v>POS-002</v>
      </c>
      <c r="B6" s="50" t="str">
        <v>POSITIVE_DECISIONS</v>
      </c>
      <c r="C6" s="50" t="str">
        <v>BOUNDED_RECHECK_REQUIRED</v>
      </c>
      <c r="D6" s="50" t="str">
        <v>PARTIAL_DEPENDENCY_RECHECK</v>
      </c>
      <c r="E6" s="50" t="str">
        <v>BOUNDED_RECHECK_REQUIRED</v>
      </c>
      <c r="F6" s="50" t="str">
        <v>PARTIAL_DEPENDENCY_RECHECK</v>
      </c>
      <c r="G6" s="50" t="str">
        <v>PASS</v>
      </c>
      <c r="H6" s="50" t="str">
        <v>{"affectedOutput": "CONTENT_GAP", "correctionWithoutFullRebuild": "YES", "decisionSupported": "Approve Q4 content and positioning budget", "dependencyType": "PARTIALLY_DEPENDENT", "errorClass": "FALSE_POSITIVE", "executionStarted": "NO", "independentSupport": "YES", "recommendationCouldChange": "NO", "recordCompleteness": "COMPLETE", "scopeKnown": "YES"}</v>
      </c>
      <c r="I6" s="50" t="str">
        <f>IF(CE6&lt;&gt;"","INVALID_INPUT",IF(CG6&lt;&gt;"","INVALID_INPUT",IF(CF6,"INCOMPLETE",IF(NOT(EXACT(AM6,"YES")),"RESOLVE_DECISION_SCOPE",IF(EXACT(X6,"UNKNOWN_DEPENDENCY"),"FREEZE_AND_REQUALIFY",IF(AND(EXACT(AA6,"YES"),EXACT(AG6,"YES")),"REOPEN_PRIOR_DECISION",IF(AND(EXACT(X6,"DIRECTLY_DEPENDENT"),EXACT(AD6,"NO"),EXACT(AJ6,"NO")),"REBUILD_CONTAMINATED_OUTPUT",IF(OR(EXACT(X6,"DIRECTLY_DEPENDENT"),EXACT(X6,"PARTIALLY_DEPENDENT")),"BOUNDED_RECHECK_REQUIRED",IF(AND(EXACT(X6,"INDEPENDENT"),EXACT(AD6,"YES"),EXACT(AG6,"NO")),"NO_MATERIAL_CONTAMINATION_FOUND","FREEZE_AND_REQUALIFY")))))))))</f>
        <v>BOUNDED_RECHECK_REQUIRED</v>
      </c>
      <c r="J6" s="50" t="str">
        <f>IF(CE6&lt;&gt;"",CE6,IF(CG6&lt;&gt;"",CG6,IF(CF6,"REQUIRED_EVIDENCE_MISSING",IF(NOT(EXACT(AM6,"YES")),IF(EXACT(AM6,"NO"),"DECISION_SCOPE_NOT_DEFINED","DECISION_SCOPE_UNCERTAIN"),IF(EXACT(X6,"UNKNOWN_DEPENDENCY"),"DOWNSTREAM_DEPENDENCY_UNKNOWN",IF(AND(EXACT(AA6,"YES"),EXACT(AG6,"YES")),"EXECUTED_RECOMMENDATION_MAY_CHANGE",IF(AND(EXACT(X6,"DIRECTLY_DEPENDENT"),EXACT(AD6,"NO"),EXACT(AJ6,"NO")),"DIRECT_DEPENDENCY_NO_INDEPENDENT_SUPPORT",IF(EXACT(X6,"DIRECTLY_DEPENDENT"),"DIRECT_DEPENDENCY_RECHECK",IF(EXACT(X6,"PARTIALLY_DEPENDENT"),"PARTIAL_DEPENDENCY_RECHECK",IF(AND(EXACT(X6,"INDEPENDENT"),EXACT(AD6,"YES"),EXACT(AG6,"NO")),"INDEPENDENT_SUPPORT_RECOMMENDATION_UNCHANGED","DEPENDENCY_OR_RECOMMENDATION_UNRESOLVED"))))))))))</f>
        <v>PARTIAL_DEPENDENCY_RECHECK</v>
      </c>
      <c r="K6" s="51" t="str">
        <f>IF(AND(EXACT(C6,I6),EXACT(D6,J6)),"PASS","FAIL")</f>
        <v>PASS</v>
      </c>
      <c r="L6" t="str">
        <v>TRUE</v>
      </c>
      <c r="M6" t="str">
        <v>Approve Q4 content and positioning budget</v>
      </c>
      <c r="N6" t="str">
        <v>TEXT</v>
      </c>
      <c r="O6" t="str">
        <f>IF(ISTEXT(M6),TRIM(SUBSTITUTE(SUBSTITUTE(SUBSTITUTE(SUBSTITUTE(SUBSTITUTE(SUBSTITUTE(M6,CHAR(160)," "),CHAR(9)," "),CHAR(10)," "),CHAR(11)," "),CHAR(12)," "),CHAR(13)," ")),"")</f>
        <v>Approve Q4 content and positioning budget</v>
      </c>
      <c r="P6" t="str">
        <v>FALSE_POSITIVE</v>
      </c>
      <c r="Q6" t="str">
        <v>TEXT</v>
      </c>
      <c r="R6" t="str">
        <f>IF(ISTEXT(P6),TRIM(SUBSTITUTE(SUBSTITUTE(SUBSTITUTE(SUBSTITUTE(SUBSTITUTE(SUBSTITUTE(P6,CHAR(160)," "),CHAR(9)," "),CHAR(10)," "),CHAR(11)," "),CHAR(12)," "),CHAR(13)," ")),"")</f>
        <v>FALSE_POSITIVE</v>
      </c>
      <c r="S6" t="str">
        <v>CONTENT_GAP</v>
      </c>
      <c r="T6" t="str">
        <v>TEXT</v>
      </c>
      <c r="U6" t="str">
        <f>IF(ISTEXT(S6),TRIM(SUBSTITUTE(SUBSTITUTE(SUBSTITUTE(SUBSTITUTE(SUBSTITUTE(SUBSTITUTE(S6,CHAR(160)," "),CHAR(9)," "),CHAR(10)," "),CHAR(11)," "),CHAR(12)," "),CHAR(13)," ")),"")</f>
        <v>CONTENT_GAP</v>
      </c>
      <c r="V6" t="str">
        <v>PARTIALLY_DEPENDENT</v>
      </c>
      <c r="W6" t="str">
        <v>TEXT</v>
      </c>
      <c r="X6" t="str">
        <f>IF(ISTEXT(V6),TRIM(SUBSTITUTE(SUBSTITUTE(SUBSTITUTE(SUBSTITUTE(SUBSTITUTE(SUBSTITUTE(V6,CHAR(160)," "),CHAR(9)," "),CHAR(10)," "),CHAR(11)," "),CHAR(12)," "),CHAR(13)," ")),"")</f>
        <v>PARTIALLY_DEPENDENT</v>
      </c>
      <c r="Y6" t="str">
        <v>NO</v>
      </c>
      <c r="Z6" t="str">
        <v>TEXT</v>
      </c>
      <c r="AA6" t="str">
        <f>IF(ISTEXT(Y6),TRIM(SUBSTITUTE(SUBSTITUTE(SUBSTITUTE(SUBSTITUTE(SUBSTITUTE(SUBSTITUTE(Y6,CHAR(160)," "),CHAR(9)," "),CHAR(10)," "),CHAR(11)," "),CHAR(12)," "),CHAR(13)," ")),"")</f>
        <v>NO</v>
      </c>
      <c r="AB6" t="str">
        <v>YES</v>
      </c>
      <c r="AC6" t="str">
        <v>TEXT</v>
      </c>
      <c r="AD6" t="str">
        <f>IF(ISTEXT(AB6),TRIM(SUBSTITUTE(SUBSTITUTE(SUBSTITUTE(SUBSTITUTE(SUBSTITUTE(SUBSTITUTE(AB6,CHAR(160)," "),CHAR(9)," "),CHAR(10)," "),CHAR(11)," "),CHAR(12)," "),CHAR(13)," ")),"")</f>
        <v>YES</v>
      </c>
      <c r="AE6" t="str">
        <v>NO</v>
      </c>
      <c r="AF6" t="str">
        <v>TEXT</v>
      </c>
      <c r="AG6" t="str">
        <f>IF(ISTEXT(AE6),TRIM(SUBSTITUTE(SUBSTITUTE(SUBSTITUTE(SUBSTITUTE(SUBSTITUTE(SUBSTITUTE(AE6,CHAR(160)," "),CHAR(9)," "),CHAR(10)," "),CHAR(11)," "),CHAR(12)," "),CHAR(13)," ")),"")</f>
        <v>NO</v>
      </c>
      <c r="AH6" t="str">
        <v>YES</v>
      </c>
      <c r="AI6" t="str">
        <v>TEXT</v>
      </c>
      <c r="AJ6" t="str">
        <f>IF(ISTEXT(AH6),TRIM(SUBSTITUTE(SUBSTITUTE(SUBSTITUTE(SUBSTITUTE(SUBSTITUTE(SUBSTITUTE(AH6,CHAR(160)," "),CHAR(9)," "),CHAR(10)," "),CHAR(11)," "),CHAR(12)," "),CHAR(13)," ")),"")</f>
        <v>YES</v>
      </c>
      <c r="AK6" t="str">
        <v>YES</v>
      </c>
      <c r="AL6" t="str">
        <v>TEXT</v>
      </c>
      <c r="AM6" t="str">
        <f>IF(ISTEXT(AK6),TRIM(SUBSTITUTE(SUBSTITUTE(SUBSTITUTE(SUBSTITUTE(SUBSTITUTE(SUBSTITUTE(AK6,CHAR(160)," "),CHAR(9)," "),CHAR(10)," "),CHAR(11)," "),CHAR(12)," "),CHAR(13)," ")),"")</f>
        <v>YES</v>
      </c>
      <c r="AN6" t="str">
        <v>COMPLETE</v>
      </c>
      <c r="AO6" t="str">
        <v>TEXT</v>
      </c>
      <c r="AP6" t="str">
        <f>IF(ISTEXT(AN6),TRIM(SUBSTITUTE(SUBSTITUTE(SUBSTITUTE(SUBSTITUTE(SUBSTITUTE(SUBSTITUTE(AN6,CHAR(160)," "),CHAR(9)," "),CHAR(10)," "),CHAR(11)," "),CHAR(12)," "),CHAR(13)," ")),"")</f>
        <v>COMPLETE</v>
      </c>
      <c r="AQ6" t="str">
        <v>NO</v>
      </c>
      <c r="AR6" t="str"/>
      <c r="AS6" t="str">
        <v>MISSING</v>
      </c>
      <c r="AT6" t="str">
        <f>IF(ISTEXT(AR6),TRIM(SUBSTITUTE(SUBSTITUTE(SUBSTITUTE(SUBSTITUTE(SUBSTITUTE(SUBSTITUTE(AR6,CHAR(160)," "),CHAR(9)," "),CHAR(10)," "),CHAR(11)," "),CHAR(12)," "),CHAR(13)," ")),"")</f>
      </c>
      <c r="AU6" t="str">
        <v>NO</v>
      </c>
      <c r="AV6" t="str"/>
      <c r="AW6" t="str">
        <v>MISSING</v>
      </c>
      <c r="AX6" t="str">
        <f>IF(ISTEXT(AV6),TRIM(SUBSTITUTE(SUBSTITUTE(SUBSTITUTE(SUBSTITUTE(SUBSTITUTE(SUBSTITUTE(AV6,CHAR(160)," "),CHAR(9)," "),CHAR(10)," "),CHAR(11)," "),CHAR(12)," "),CHAR(13)," ")),"")</f>
      </c>
      <c r="AY6" t="str">
        <v>NO</v>
      </c>
      <c r="AZ6" t="str"/>
      <c r="BA6" t="str">
        <v>MISSING</v>
      </c>
      <c r="BB6" t="str">
        <f>IF(ISTEXT(AZ6),TRIM(SUBSTITUTE(SUBSTITUTE(SUBSTITUTE(SUBSTITUTE(SUBSTITUTE(SUBSTITUTE(AZ6,CHAR(160)," "),CHAR(9)," "),CHAR(10)," "),CHAR(11)," "),CHAR(12)," "),CHAR(13)," ")),"")</f>
      </c>
      <c r="BC6" t="str">
        <v>NO</v>
      </c>
      <c r="BD6" t="str"/>
      <c r="BE6" t="str">
        <v>MISSING</v>
      </c>
      <c r="BF6" t="str">
        <f>IF(ISTEXT(BD6),TRIM(SUBSTITUTE(SUBSTITUTE(SUBSTITUTE(SUBSTITUTE(SUBSTITUTE(SUBSTITUTE(BD6,CHAR(160)," "),CHAR(9)," "),CHAR(10)," "),CHAR(11)," "),CHAR(12)," "),CHAR(13)," ")),"")</f>
      </c>
      <c r="BG6" t="str">
        <v>NO</v>
      </c>
      <c r="BH6" t="str"/>
      <c r="BI6" t="str">
        <v>MISSING</v>
      </c>
      <c r="BJ6" t="str">
        <f>IF(ISTEXT(BH6),TRIM(SUBSTITUTE(SUBSTITUTE(SUBSTITUTE(SUBSTITUTE(SUBSTITUTE(SUBSTITUTE(BH6,CHAR(160)," "),CHAR(9)," "),CHAR(10)," "),CHAR(11)," "),CHAR(12)," "),CHAR(13)," ")),"")</f>
      </c>
      <c r="BK6" t="str">
        <v>NO</v>
      </c>
      <c r="BL6" t="str"/>
      <c r="BM6" t="str">
        <v>MISSING</v>
      </c>
      <c r="BN6" t="str">
        <f>IF(ISTEXT(BL6),TRIM(SUBSTITUTE(SUBSTITUTE(SUBSTITUTE(SUBSTITUTE(SUBSTITUTE(SUBSTITUTE(BL6,CHAR(160)," "),CHAR(9)," "),CHAR(10)," "),CHAR(11)," "),CHAR(12)," "),CHAR(13)," ")),"")</f>
      </c>
      <c r="BO6" t="str">
        <f>IF(N6="NON_TEXT","INVALID_TYPE",IF(AND(N6="TEXT",O6&lt;&gt;"",OR(LOWER(O6)="null",LOWER(O6)="undefined",LOWER(O6)="n/a",LOWER(O6)="na",LOWER(O6)="none")),"NULL_LIKE_STRING",""))</f>
      </c>
      <c r="BP6" t="str">
        <f>IF(Q6="NON_TEXT","INVALID_TYPE",IF(AND(R6&lt;&gt;"",NOT(OR(EXACT(R6,"FALSE_POSITIVE"),EXACT(R6,"FALSE_NEGATIVE"),EXACT(R6,"ROLE_ERROR"),EXACT(R6,"SCOPE_DRIFT")))),"UNSUPPORTED_VALUE",""))</f>
      </c>
      <c r="BQ6" t="str">
        <f>IF(T6="NON_TEXT","INVALID_TYPE",IF(AND(U6&lt;&gt;"",NOT(OR(EXACT(U6,"CONTENT_GAP"),EXACT(U6,"AUTHORITY_BENCHMARK"),EXACT(U6,"POSITIONING"),EXACT(U6,"PRICING_COMPARISON"),EXACT(U6,"BATTLECARD"),EXACT(U6,"ROADMAP"),EXACT(U6,"MARKET_ENTRY_RECOMMENDATION"),EXACT(U6,"BUDGET_RECOMMENDATION"),EXACT(U6,"EXECUTIVE_BRIEF"),EXACT(U6,"AI_VISIBILITY_BENCHMARK"),EXACT(U6,"PAID_SEARCH_BENCHMARK"),EXACT(U6,"OTHER")))),"UNSUPPORTED_VALUE",""))</f>
      </c>
      <c r="BR6" t="str">
        <f>IF(W6="NON_TEXT","INVALID_TYPE",IF(AND(X6&lt;&gt;"",NOT(OR(EXACT(X6,"DIRECTLY_DEPENDENT"),EXACT(X6,"PARTIALLY_DEPENDENT"),EXACT(X6,"INDEPENDENT"),EXACT(X6,"UNKNOWN_DEPENDENCY")))),"UNSUPPORTED_VALUE",""))</f>
      </c>
      <c r="BS6" t="str">
        <f>IF(Z6="NON_TEXT","INVALID_TYPE",IF(AND(AA6&lt;&gt;"",NOT(OR(EXACT(AA6,"YES"),EXACT(AA6,"NO"),EXACT(AA6,"UNKNOWN")))),"UNSUPPORTED_VALUE",""))</f>
      </c>
      <c r="BT6" t="str">
        <f>IF(AC6="NON_TEXT","INVALID_TYPE",IF(AND(AD6&lt;&gt;"",NOT(OR(EXACT(AD6,"YES"),EXACT(AD6,"NO"),EXACT(AD6,"UNKNOWN")))),"UNSUPPORTED_VALUE",""))</f>
      </c>
      <c r="BU6" t="str">
        <f>IF(AF6="NON_TEXT","INVALID_TYPE",IF(AND(AG6&lt;&gt;"",NOT(OR(EXACT(AG6,"YES"),EXACT(AG6,"NO"),EXACT(AG6,"UNKNOWN")))),"UNSUPPORTED_VALUE",""))</f>
      </c>
      <c r="BV6" t="str">
        <f>IF(AI6="NON_TEXT","INVALID_TYPE",IF(AND(AJ6&lt;&gt;"",NOT(OR(EXACT(AJ6,"YES"),EXACT(AJ6,"NO"),EXACT(AJ6,"UNKNOWN")))),"UNSUPPORTED_VALUE",""))</f>
      </c>
      <c r="BW6" t="str">
        <f>IF(AL6="NON_TEXT","INVALID_TYPE",IF(AND(AM6&lt;&gt;"",NOT(OR(EXACT(AM6,"YES"),EXACT(AM6,"NO"),EXACT(AM6,"UNKNOWN")))),"UNSUPPORTED_VALUE",""))</f>
      </c>
      <c r="BX6" t="str">
        <f>IF(AO6="NON_TEXT","INVALID_TYPE",IF(AND(AP6&lt;&gt;"",NOT(OR(EXACT(AP6,"COMPLETE"),EXACT(AP6,"INCOMPLETE")))),"UNSUPPORTED_VALUE",""))</f>
      </c>
      <c r="BY6" t="str">
        <f>IF(AND(AQ6="YES",AS6="NON_TEXT"),"INVALID_TYPE",IF(AND(AQ6="YES",AS6="TEXT",AT6&lt;&gt;"",OR(LOWER(AT6)="null",LOWER(AT6)="undefined",LOWER(AT6)="n/a",LOWER(AT6)="na",LOWER(AT6)="none")),"NULL_LIKE_STRING",""))</f>
      </c>
      <c r="BZ6" t="str">
        <f>IF(AND(AU6="YES",AW6="NON_TEXT"),"INVALID_TYPE",IF(AND(AU6="YES",AW6="TEXT",AX6&lt;&gt;"",OR(LOWER(AX6)="null",LOWER(AX6)="undefined",LOWER(AX6)="n/a",LOWER(AX6)="na",LOWER(AX6)="none")),"NULL_LIKE_STRING",""))</f>
      </c>
      <c r="CA6" t="str">
        <f>IF(AND(AY6="YES",BA6="NON_TEXT"),"INVALID_TYPE",IF(AND(AY6="YES",BB6&lt;&gt;"",NOT(OR(EXACT(BB6,"READY_TO_SHARE"),EXACT(BB6,"NOT_READY_TO_SHARE")))),"UNSUPPORTED_VALUE",""))</f>
      </c>
      <c r="CB6" t="str">
        <f>IF(AND(BC6="YES",BE6="NON_TEXT"),"INVALID_TYPE",IF(AND(BC6="YES",BF6&lt;&gt;"",NOT(OR(EXACT(BF6,"SEO_OVERLAP"),EXACT(BF6,"PPC_OVERLAP"),EXACT(BF6,"AI_VISIBILITY"),EXACT(BF6,"CI_PLATFORM"),EXACT(BF6,"SALES_CUSTOMER"),EXACT(BF6,"MANUAL_STRATEGY"),EXACT(BF6,"MIXED"),EXACT(BF6,"UNKNOWN")))),"UNSUPPORTED_VALUE",""))</f>
      </c>
      <c r="CC6" t="str">
        <f>IF(AND(BG6="YES",BI6="NON_TEXT"),"INVALID_TYPE",IF(AND(BG6="YES",BI6="TEXT",BJ6&lt;&gt;"",OR(LOWER(BJ6)="null",LOWER(BJ6)="undefined",LOWER(BJ6)="n/a",LOWER(BJ6)="na",LOWER(BJ6)="none")),"NULL_LIKE_STRING",""))</f>
      </c>
      <c r="CD6" t="str">
        <f>IF(AND(BK6="YES",BM6="NON_TEXT"),"INVALID_TYPE",IF(AND(BK6="YES",BM6="TEXT",BN6&lt;&gt;"",OR(LOWER(BN6)="null",LOWER(BN6)="undefined",LOWER(BN6)="n/a",LOWER(BN6)="na",LOWER(BN6)="none")),"NULL_LIKE_STRING",""))</f>
      </c>
      <c r="CE6" t="str">
        <f>IF(L6="FALSE","INVALID_INPUT_OBJECT",IF(BO6&lt;&gt;"",BO6,IF(BP6&lt;&gt;"",BP6,IF(BQ6&lt;&gt;"",BQ6,IF(BR6&lt;&gt;"",BR6,IF(BS6&lt;&gt;"",BS6,IF(BT6&lt;&gt;"",BT6,IF(BU6&lt;&gt;"",BU6,IF(BV6&lt;&gt;"",BV6,IF(BW6&lt;&gt;"",BW6,IF(BX6&lt;&gt;"",BX6,IF(CC6&lt;&gt;"",CC6,IF(BY6&lt;&gt;"",BY6,IF(BZ6&lt;&gt;"",BZ6,IF(CD6&lt;&gt;"",CD6,IF(CA6&lt;&gt;"",CA6,CB6))))))))))))))))</f>
      </c>
      <c r="CF6" t="b">
        <f>OR(N6="MISSING",O6="",Q6="MISSING",R6="",T6="MISSING",U6="",W6="MISSING",X6="",Z6="MISSING",AA6="",AC6="MISSING",AD6="",AF6="MISSING",AG6="",AI6="MISSING",AJ6="",AL6="MISSING",AM6="",AO6="MISSING",AP6="",EXACT(AP6,"INCOMPLETE"),AND(AY6="YES",AZ6&lt;&gt;"",BB6=""),AND(BC6="YES",BD6&lt;&gt;"",BF6=""))</f>
        <v>0</v>
      </c>
      <c r="CG6" t="str">
        <f>IF(AND(EXACT(X6,"INDEPENDENT"),EXACT(AD6,"NO")),"INDEPENDENT_WITHOUT_SUPPORT",IF(AND(EXACT(R6,"FALSE_NEGATIVE"),AQ6="YES",AT6=""),"FALSE_NEGATIVE_REQUIRES_CORRECTED_SET",IF(AND(EXACT(R6,"SCOPE_DRIFT"),AU6="YES",AX6=""),"SCOPE_DRIFT_REQUIRES_CHANGED_DIMENSION",IF(AND(EXACT(AA6,"NO"),AY6="YES",EXACT(BB6,"READY_TO_SHARE")),"UNSTARTED_READY_TO_SHARE_CONFLICT",""))))</f>
      </c>
    </row>
    <row r="7">
      <c r="A7" s="50" t="str">
        <v>POS-003</v>
      </c>
      <c r="B7" s="50" t="str">
        <v>POSITIVE_DECISIONS</v>
      </c>
      <c r="C7" s="50" t="str">
        <v>BOUNDED_RECHECK_REQUIRED</v>
      </c>
      <c r="D7" s="50" t="str">
        <v>DIRECT_DEPENDENCY_RECHECK</v>
      </c>
      <c r="E7" s="50" t="str">
        <v>BOUNDED_RECHECK_REQUIRED</v>
      </c>
      <c r="F7" s="50" t="str">
        <v>DIRECT_DEPENDENCY_RECHECK</v>
      </c>
      <c r="G7" s="50" t="str">
        <v>PASS</v>
      </c>
      <c r="H7" s="50" t="str">
        <v>{"affectedOutput": "CONTENT_GAP", "correctionWithoutFullRebuild": "YES", "decisionSupported": "Approve Q4 content and positioning budget", "dependencyType": "DIRECTLY_DEPENDENT", "errorClass": "FALSE_POSITIVE", "executionStarted": "NO", "independentSupport": "YES", "recommendationCouldChange": "NO", "recordCompleteness": "COMPLETE", "scopeKnown": "YES"}</v>
      </c>
      <c r="I7" s="50" t="str">
        <f>IF(CE7&lt;&gt;"","INVALID_INPUT",IF(CG7&lt;&gt;"","INVALID_INPUT",IF(CF7,"INCOMPLETE",IF(NOT(EXACT(AM7,"YES")),"RESOLVE_DECISION_SCOPE",IF(EXACT(X7,"UNKNOWN_DEPENDENCY"),"FREEZE_AND_REQUALIFY",IF(AND(EXACT(AA7,"YES"),EXACT(AG7,"YES")),"REOPEN_PRIOR_DECISION",IF(AND(EXACT(X7,"DIRECTLY_DEPENDENT"),EXACT(AD7,"NO"),EXACT(AJ7,"NO")),"REBUILD_CONTAMINATED_OUTPUT",IF(OR(EXACT(X7,"DIRECTLY_DEPENDENT"),EXACT(X7,"PARTIALLY_DEPENDENT")),"BOUNDED_RECHECK_REQUIRED",IF(AND(EXACT(X7,"INDEPENDENT"),EXACT(AD7,"YES"),EXACT(AG7,"NO")),"NO_MATERIAL_CONTAMINATION_FOUND","FREEZE_AND_REQUALIFY")))))))))</f>
        <v>BOUNDED_RECHECK_REQUIRED</v>
      </c>
      <c r="J7" s="50" t="str">
        <f>IF(CE7&lt;&gt;"",CE7,IF(CG7&lt;&gt;"",CG7,IF(CF7,"REQUIRED_EVIDENCE_MISSING",IF(NOT(EXACT(AM7,"YES")),IF(EXACT(AM7,"NO"),"DECISION_SCOPE_NOT_DEFINED","DECISION_SCOPE_UNCERTAIN"),IF(EXACT(X7,"UNKNOWN_DEPENDENCY"),"DOWNSTREAM_DEPENDENCY_UNKNOWN",IF(AND(EXACT(AA7,"YES"),EXACT(AG7,"YES")),"EXECUTED_RECOMMENDATION_MAY_CHANGE",IF(AND(EXACT(X7,"DIRECTLY_DEPENDENT"),EXACT(AD7,"NO"),EXACT(AJ7,"NO")),"DIRECT_DEPENDENCY_NO_INDEPENDENT_SUPPORT",IF(EXACT(X7,"DIRECTLY_DEPENDENT"),"DIRECT_DEPENDENCY_RECHECK",IF(EXACT(X7,"PARTIALLY_DEPENDENT"),"PARTIAL_DEPENDENCY_RECHECK",IF(AND(EXACT(X7,"INDEPENDENT"),EXACT(AD7,"YES"),EXACT(AG7,"NO")),"INDEPENDENT_SUPPORT_RECOMMENDATION_UNCHANGED","DEPENDENCY_OR_RECOMMENDATION_UNRESOLVED"))))))))))</f>
        <v>DIRECT_DEPENDENCY_RECHECK</v>
      </c>
      <c r="K7" s="51" t="str">
        <f>IF(AND(EXACT(C7,I7),EXACT(D7,J7)),"PASS","FAIL")</f>
        <v>PASS</v>
      </c>
      <c r="L7" t="str">
        <v>TRUE</v>
      </c>
      <c r="M7" t="str">
        <v>Approve Q4 content and positioning budget</v>
      </c>
      <c r="N7" t="str">
        <v>TEXT</v>
      </c>
      <c r="O7" t="str">
        <f>IF(ISTEXT(M7),TRIM(SUBSTITUTE(SUBSTITUTE(SUBSTITUTE(SUBSTITUTE(SUBSTITUTE(SUBSTITUTE(M7,CHAR(160)," "),CHAR(9)," "),CHAR(10)," "),CHAR(11)," "),CHAR(12)," "),CHAR(13)," ")),"")</f>
        <v>Approve Q4 content and positioning budget</v>
      </c>
      <c r="P7" t="str">
        <v>FALSE_POSITIVE</v>
      </c>
      <c r="Q7" t="str">
        <v>TEXT</v>
      </c>
      <c r="R7" t="str">
        <f>IF(ISTEXT(P7),TRIM(SUBSTITUTE(SUBSTITUTE(SUBSTITUTE(SUBSTITUTE(SUBSTITUTE(SUBSTITUTE(P7,CHAR(160)," "),CHAR(9)," "),CHAR(10)," "),CHAR(11)," "),CHAR(12)," "),CHAR(13)," ")),"")</f>
        <v>FALSE_POSITIVE</v>
      </c>
      <c r="S7" t="str">
        <v>CONTENT_GAP</v>
      </c>
      <c r="T7" t="str">
        <v>TEXT</v>
      </c>
      <c r="U7" t="str">
        <f>IF(ISTEXT(S7),TRIM(SUBSTITUTE(SUBSTITUTE(SUBSTITUTE(SUBSTITUTE(SUBSTITUTE(SUBSTITUTE(S7,CHAR(160)," "),CHAR(9)," "),CHAR(10)," "),CHAR(11)," "),CHAR(12)," "),CHAR(13)," ")),"")</f>
        <v>CONTENT_GAP</v>
      </c>
      <c r="V7" t="str">
        <v>DIRECTLY_DEPENDENT</v>
      </c>
      <c r="W7" t="str">
        <v>TEXT</v>
      </c>
      <c r="X7" t="str">
        <f>IF(ISTEXT(V7),TRIM(SUBSTITUTE(SUBSTITUTE(SUBSTITUTE(SUBSTITUTE(SUBSTITUTE(SUBSTITUTE(V7,CHAR(160)," "),CHAR(9)," "),CHAR(10)," "),CHAR(11)," "),CHAR(12)," "),CHAR(13)," ")),"")</f>
        <v>DIRECTLY_DEPENDENT</v>
      </c>
      <c r="Y7" t="str">
        <v>NO</v>
      </c>
      <c r="Z7" t="str">
        <v>TEXT</v>
      </c>
      <c r="AA7" t="str">
        <f>IF(ISTEXT(Y7),TRIM(SUBSTITUTE(SUBSTITUTE(SUBSTITUTE(SUBSTITUTE(SUBSTITUTE(SUBSTITUTE(Y7,CHAR(160)," "),CHAR(9)," "),CHAR(10)," "),CHAR(11)," "),CHAR(12)," "),CHAR(13)," ")),"")</f>
        <v>NO</v>
      </c>
      <c r="AB7" t="str">
        <v>YES</v>
      </c>
      <c r="AC7" t="str">
        <v>TEXT</v>
      </c>
      <c r="AD7" t="str">
        <f>IF(ISTEXT(AB7),TRIM(SUBSTITUTE(SUBSTITUTE(SUBSTITUTE(SUBSTITUTE(SUBSTITUTE(SUBSTITUTE(AB7,CHAR(160)," "),CHAR(9)," "),CHAR(10)," "),CHAR(11)," "),CHAR(12)," "),CHAR(13)," ")),"")</f>
        <v>YES</v>
      </c>
      <c r="AE7" t="str">
        <v>NO</v>
      </c>
      <c r="AF7" t="str">
        <v>TEXT</v>
      </c>
      <c r="AG7" t="str">
        <f>IF(ISTEXT(AE7),TRIM(SUBSTITUTE(SUBSTITUTE(SUBSTITUTE(SUBSTITUTE(SUBSTITUTE(SUBSTITUTE(AE7,CHAR(160)," "),CHAR(9)," "),CHAR(10)," "),CHAR(11)," "),CHAR(12)," "),CHAR(13)," ")),"")</f>
        <v>NO</v>
      </c>
      <c r="AH7" t="str">
        <v>YES</v>
      </c>
      <c r="AI7" t="str">
        <v>TEXT</v>
      </c>
      <c r="AJ7" t="str">
        <f>IF(ISTEXT(AH7),TRIM(SUBSTITUTE(SUBSTITUTE(SUBSTITUTE(SUBSTITUTE(SUBSTITUTE(SUBSTITUTE(AH7,CHAR(160)," "),CHAR(9)," "),CHAR(10)," "),CHAR(11)," "),CHAR(12)," "),CHAR(13)," ")),"")</f>
        <v>YES</v>
      </c>
      <c r="AK7" t="str">
        <v>YES</v>
      </c>
      <c r="AL7" t="str">
        <v>TEXT</v>
      </c>
      <c r="AM7" t="str">
        <f>IF(ISTEXT(AK7),TRIM(SUBSTITUTE(SUBSTITUTE(SUBSTITUTE(SUBSTITUTE(SUBSTITUTE(SUBSTITUTE(AK7,CHAR(160)," "),CHAR(9)," "),CHAR(10)," "),CHAR(11)," "),CHAR(12)," "),CHAR(13)," ")),"")</f>
        <v>YES</v>
      </c>
      <c r="AN7" t="str">
        <v>COMPLETE</v>
      </c>
      <c r="AO7" t="str">
        <v>TEXT</v>
      </c>
      <c r="AP7" t="str">
        <f>IF(ISTEXT(AN7),TRIM(SUBSTITUTE(SUBSTITUTE(SUBSTITUTE(SUBSTITUTE(SUBSTITUTE(SUBSTITUTE(AN7,CHAR(160)," "),CHAR(9)," "),CHAR(10)," "),CHAR(11)," "),CHAR(12)," "),CHAR(13)," ")),"")</f>
        <v>COMPLETE</v>
      </c>
      <c r="AQ7" t="str">
        <v>NO</v>
      </c>
      <c r="AR7" t="str"/>
      <c r="AS7" t="str">
        <v>MISSING</v>
      </c>
      <c r="AT7" t="str">
        <f>IF(ISTEXT(AR7),TRIM(SUBSTITUTE(SUBSTITUTE(SUBSTITUTE(SUBSTITUTE(SUBSTITUTE(SUBSTITUTE(AR7,CHAR(160)," "),CHAR(9)," "),CHAR(10)," "),CHAR(11)," "),CHAR(12)," "),CHAR(13)," ")),"")</f>
      </c>
      <c r="AU7" t="str">
        <v>NO</v>
      </c>
      <c r="AV7" t="str"/>
      <c r="AW7" t="str">
        <v>MISSING</v>
      </c>
      <c r="AX7" t="str">
        <f>IF(ISTEXT(AV7),TRIM(SUBSTITUTE(SUBSTITUTE(SUBSTITUTE(SUBSTITUTE(SUBSTITUTE(SUBSTITUTE(AV7,CHAR(160)," "),CHAR(9)," "),CHAR(10)," "),CHAR(11)," "),CHAR(12)," "),CHAR(13)," ")),"")</f>
      </c>
      <c r="AY7" t="str">
        <v>NO</v>
      </c>
      <c r="AZ7" t="str"/>
      <c r="BA7" t="str">
        <v>MISSING</v>
      </c>
      <c r="BB7" t="str">
        <f>IF(ISTEXT(AZ7),TRIM(SUBSTITUTE(SUBSTITUTE(SUBSTITUTE(SUBSTITUTE(SUBSTITUTE(SUBSTITUTE(AZ7,CHAR(160)," "),CHAR(9)," "),CHAR(10)," "),CHAR(11)," "),CHAR(12)," "),CHAR(13)," ")),"")</f>
      </c>
      <c r="BC7" t="str">
        <v>NO</v>
      </c>
      <c r="BD7" t="str"/>
      <c r="BE7" t="str">
        <v>MISSING</v>
      </c>
      <c r="BF7" t="str">
        <f>IF(ISTEXT(BD7),TRIM(SUBSTITUTE(SUBSTITUTE(SUBSTITUTE(SUBSTITUTE(SUBSTITUTE(SUBSTITUTE(BD7,CHAR(160)," "),CHAR(9)," "),CHAR(10)," "),CHAR(11)," "),CHAR(12)," "),CHAR(13)," ")),"")</f>
      </c>
      <c r="BG7" t="str">
        <v>NO</v>
      </c>
      <c r="BH7" t="str"/>
      <c r="BI7" t="str">
        <v>MISSING</v>
      </c>
      <c r="BJ7" t="str">
        <f>IF(ISTEXT(BH7),TRIM(SUBSTITUTE(SUBSTITUTE(SUBSTITUTE(SUBSTITUTE(SUBSTITUTE(SUBSTITUTE(BH7,CHAR(160)," "),CHAR(9)," "),CHAR(10)," "),CHAR(11)," "),CHAR(12)," "),CHAR(13)," ")),"")</f>
      </c>
      <c r="BK7" t="str">
        <v>NO</v>
      </c>
      <c r="BL7" t="str"/>
      <c r="BM7" t="str">
        <v>MISSING</v>
      </c>
      <c r="BN7" t="str">
        <f>IF(ISTEXT(BL7),TRIM(SUBSTITUTE(SUBSTITUTE(SUBSTITUTE(SUBSTITUTE(SUBSTITUTE(SUBSTITUTE(BL7,CHAR(160)," "),CHAR(9)," "),CHAR(10)," "),CHAR(11)," "),CHAR(12)," "),CHAR(13)," ")),"")</f>
      </c>
      <c r="BO7" t="str">
        <f>IF(N7="NON_TEXT","INVALID_TYPE",IF(AND(N7="TEXT",O7&lt;&gt;"",OR(LOWER(O7)="null",LOWER(O7)="undefined",LOWER(O7)="n/a",LOWER(O7)="na",LOWER(O7)="none")),"NULL_LIKE_STRING",""))</f>
      </c>
      <c r="BP7" t="str">
        <f>IF(Q7="NON_TEXT","INVALID_TYPE",IF(AND(R7&lt;&gt;"",NOT(OR(EXACT(R7,"FALSE_POSITIVE"),EXACT(R7,"FALSE_NEGATIVE"),EXACT(R7,"ROLE_ERROR"),EXACT(R7,"SCOPE_DRIFT")))),"UNSUPPORTED_VALUE",""))</f>
      </c>
      <c r="BQ7" t="str">
        <f>IF(T7="NON_TEXT","INVALID_TYPE",IF(AND(U7&lt;&gt;"",NOT(OR(EXACT(U7,"CONTENT_GAP"),EXACT(U7,"AUTHORITY_BENCHMARK"),EXACT(U7,"POSITIONING"),EXACT(U7,"PRICING_COMPARISON"),EXACT(U7,"BATTLECARD"),EXACT(U7,"ROADMAP"),EXACT(U7,"MARKET_ENTRY_RECOMMENDATION"),EXACT(U7,"BUDGET_RECOMMENDATION"),EXACT(U7,"EXECUTIVE_BRIEF"),EXACT(U7,"AI_VISIBILITY_BENCHMARK"),EXACT(U7,"PAID_SEARCH_BENCHMARK"),EXACT(U7,"OTHER")))),"UNSUPPORTED_VALUE",""))</f>
      </c>
      <c r="BR7" t="str">
        <f>IF(W7="NON_TEXT","INVALID_TYPE",IF(AND(X7&lt;&gt;"",NOT(OR(EXACT(X7,"DIRECTLY_DEPENDENT"),EXACT(X7,"PARTIALLY_DEPENDENT"),EXACT(X7,"INDEPENDENT"),EXACT(X7,"UNKNOWN_DEPENDENCY")))),"UNSUPPORTED_VALUE",""))</f>
      </c>
      <c r="BS7" t="str">
        <f>IF(Z7="NON_TEXT","INVALID_TYPE",IF(AND(AA7&lt;&gt;"",NOT(OR(EXACT(AA7,"YES"),EXACT(AA7,"NO"),EXACT(AA7,"UNKNOWN")))),"UNSUPPORTED_VALUE",""))</f>
      </c>
      <c r="BT7" t="str">
        <f>IF(AC7="NON_TEXT","INVALID_TYPE",IF(AND(AD7&lt;&gt;"",NOT(OR(EXACT(AD7,"YES"),EXACT(AD7,"NO"),EXACT(AD7,"UNKNOWN")))),"UNSUPPORTED_VALUE",""))</f>
      </c>
      <c r="BU7" t="str">
        <f>IF(AF7="NON_TEXT","INVALID_TYPE",IF(AND(AG7&lt;&gt;"",NOT(OR(EXACT(AG7,"YES"),EXACT(AG7,"NO"),EXACT(AG7,"UNKNOWN")))),"UNSUPPORTED_VALUE",""))</f>
      </c>
      <c r="BV7" t="str">
        <f>IF(AI7="NON_TEXT","INVALID_TYPE",IF(AND(AJ7&lt;&gt;"",NOT(OR(EXACT(AJ7,"YES"),EXACT(AJ7,"NO"),EXACT(AJ7,"UNKNOWN")))),"UNSUPPORTED_VALUE",""))</f>
      </c>
      <c r="BW7" t="str">
        <f>IF(AL7="NON_TEXT","INVALID_TYPE",IF(AND(AM7&lt;&gt;"",NOT(OR(EXACT(AM7,"YES"),EXACT(AM7,"NO"),EXACT(AM7,"UNKNOWN")))),"UNSUPPORTED_VALUE",""))</f>
      </c>
      <c r="BX7" t="str">
        <f>IF(AO7="NON_TEXT","INVALID_TYPE",IF(AND(AP7&lt;&gt;"",NOT(OR(EXACT(AP7,"COMPLETE"),EXACT(AP7,"INCOMPLETE")))),"UNSUPPORTED_VALUE",""))</f>
      </c>
      <c r="BY7" t="str">
        <f>IF(AND(AQ7="YES",AS7="NON_TEXT"),"INVALID_TYPE",IF(AND(AQ7="YES",AS7="TEXT",AT7&lt;&gt;"",OR(LOWER(AT7)="null",LOWER(AT7)="undefined",LOWER(AT7)="n/a",LOWER(AT7)="na",LOWER(AT7)="none")),"NULL_LIKE_STRING",""))</f>
      </c>
      <c r="BZ7" t="str">
        <f>IF(AND(AU7="YES",AW7="NON_TEXT"),"INVALID_TYPE",IF(AND(AU7="YES",AW7="TEXT",AX7&lt;&gt;"",OR(LOWER(AX7)="null",LOWER(AX7)="undefined",LOWER(AX7)="n/a",LOWER(AX7)="na",LOWER(AX7)="none")),"NULL_LIKE_STRING",""))</f>
      </c>
      <c r="CA7" t="str">
        <f>IF(AND(AY7="YES",BA7="NON_TEXT"),"INVALID_TYPE",IF(AND(AY7="YES",BB7&lt;&gt;"",NOT(OR(EXACT(BB7,"READY_TO_SHARE"),EXACT(BB7,"NOT_READY_TO_SHARE")))),"UNSUPPORTED_VALUE",""))</f>
      </c>
      <c r="CB7" t="str">
        <f>IF(AND(BC7="YES",BE7="NON_TEXT"),"INVALID_TYPE",IF(AND(BC7="YES",BF7&lt;&gt;"",NOT(OR(EXACT(BF7,"SEO_OVERLAP"),EXACT(BF7,"PPC_OVERLAP"),EXACT(BF7,"AI_VISIBILITY"),EXACT(BF7,"CI_PLATFORM"),EXACT(BF7,"SALES_CUSTOMER"),EXACT(BF7,"MANUAL_STRATEGY"),EXACT(BF7,"MIXED"),EXACT(BF7,"UNKNOWN")))),"UNSUPPORTED_VALUE",""))</f>
      </c>
      <c r="CC7" t="str">
        <f>IF(AND(BG7="YES",BI7="NON_TEXT"),"INVALID_TYPE",IF(AND(BG7="YES",BI7="TEXT",BJ7&lt;&gt;"",OR(LOWER(BJ7)="null",LOWER(BJ7)="undefined",LOWER(BJ7)="n/a",LOWER(BJ7)="na",LOWER(BJ7)="none")),"NULL_LIKE_STRING",""))</f>
      </c>
      <c r="CD7" t="str">
        <f>IF(AND(BK7="YES",BM7="NON_TEXT"),"INVALID_TYPE",IF(AND(BK7="YES",BM7="TEXT",BN7&lt;&gt;"",OR(LOWER(BN7)="null",LOWER(BN7)="undefined",LOWER(BN7)="n/a",LOWER(BN7)="na",LOWER(BN7)="none")),"NULL_LIKE_STRING",""))</f>
      </c>
      <c r="CE7" t="str">
        <f>IF(L7="FALSE","INVALID_INPUT_OBJECT",IF(BO7&lt;&gt;"",BO7,IF(BP7&lt;&gt;"",BP7,IF(BQ7&lt;&gt;"",BQ7,IF(BR7&lt;&gt;"",BR7,IF(BS7&lt;&gt;"",BS7,IF(BT7&lt;&gt;"",BT7,IF(BU7&lt;&gt;"",BU7,IF(BV7&lt;&gt;"",BV7,IF(BW7&lt;&gt;"",BW7,IF(BX7&lt;&gt;"",BX7,IF(CC7&lt;&gt;"",CC7,IF(BY7&lt;&gt;"",BY7,IF(BZ7&lt;&gt;"",BZ7,IF(CD7&lt;&gt;"",CD7,IF(CA7&lt;&gt;"",CA7,CB7))))))))))))))))</f>
      </c>
      <c r="CF7" t="b">
        <f>OR(N7="MISSING",O7="",Q7="MISSING",R7="",T7="MISSING",U7="",W7="MISSING",X7="",Z7="MISSING",AA7="",AC7="MISSING",AD7="",AF7="MISSING",AG7="",AI7="MISSING",AJ7="",AL7="MISSING",AM7="",AO7="MISSING",AP7="",EXACT(AP7,"INCOMPLETE"),AND(AY7="YES",AZ7&lt;&gt;"",BB7=""),AND(BC7="YES",BD7&lt;&gt;"",BF7=""))</f>
        <v>0</v>
      </c>
      <c r="CG7" t="str">
        <f>IF(AND(EXACT(X7,"INDEPENDENT"),EXACT(AD7,"NO")),"INDEPENDENT_WITHOUT_SUPPORT",IF(AND(EXACT(R7,"FALSE_NEGATIVE"),AQ7="YES",AT7=""),"FALSE_NEGATIVE_REQUIRES_CORRECTED_SET",IF(AND(EXACT(R7,"SCOPE_DRIFT"),AU7="YES",AX7=""),"SCOPE_DRIFT_REQUIRES_CHANGED_DIMENSION",IF(AND(EXACT(AA7,"NO"),AY7="YES",EXACT(BB7,"READY_TO_SHARE")),"UNSTARTED_READY_TO_SHARE_CONFLICT",""))))</f>
      </c>
    </row>
    <row r="8">
      <c r="A8" s="50" t="str">
        <v>POS-004</v>
      </c>
      <c r="B8" s="50" t="str">
        <v>POSITIVE_DECISIONS</v>
      </c>
      <c r="C8" s="50" t="str">
        <v>FREEZE_AND_REQUALIFY</v>
      </c>
      <c r="D8" s="50" t="str">
        <v>DOWNSTREAM_DEPENDENCY_UNKNOWN</v>
      </c>
      <c r="E8" s="50" t="str">
        <v>FREEZE_AND_REQUALIFY</v>
      </c>
      <c r="F8" s="50" t="str">
        <v>DOWNSTREAM_DEPENDENCY_UNKNOWN</v>
      </c>
      <c r="G8" s="50" t="str">
        <v>PASS</v>
      </c>
      <c r="H8" s="50" t="str">
        <v>{"affectedOutput": "CONTENT_GAP", "correctionWithoutFullRebuild": "UNKNOWN", "decisionSupported": "Approve Q4 content and positioning budget", "dependencyType": "UNKNOWN_DEPENDENCY", "errorClass": "FALSE_POSITIVE", "executionStarted": "NO", "independentSupport": "UNKNOWN", "recommendationCouldChange": "UNKNOWN", "recordCompleteness": "COMPLETE", "scopeKnown": "YES"}</v>
      </c>
      <c r="I8" s="50" t="str">
        <f>IF(CE8&lt;&gt;"","INVALID_INPUT",IF(CG8&lt;&gt;"","INVALID_INPUT",IF(CF8,"INCOMPLETE",IF(NOT(EXACT(AM8,"YES")),"RESOLVE_DECISION_SCOPE",IF(EXACT(X8,"UNKNOWN_DEPENDENCY"),"FREEZE_AND_REQUALIFY",IF(AND(EXACT(AA8,"YES"),EXACT(AG8,"YES")),"REOPEN_PRIOR_DECISION",IF(AND(EXACT(X8,"DIRECTLY_DEPENDENT"),EXACT(AD8,"NO"),EXACT(AJ8,"NO")),"REBUILD_CONTAMINATED_OUTPUT",IF(OR(EXACT(X8,"DIRECTLY_DEPENDENT"),EXACT(X8,"PARTIALLY_DEPENDENT")),"BOUNDED_RECHECK_REQUIRED",IF(AND(EXACT(X8,"INDEPENDENT"),EXACT(AD8,"YES"),EXACT(AG8,"NO")),"NO_MATERIAL_CONTAMINATION_FOUND","FREEZE_AND_REQUALIFY")))))))))</f>
        <v>FREEZE_AND_REQUALIFY</v>
      </c>
      <c r="J8" s="50" t="str">
        <f>IF(CE8&lt;&gt;"",CE8,IF(CG8&lt;&gt;"",CG8,IF(CF8,"REQUIRED_EVIDENCE_MISSING",IF(NOT(EXACT(AM8,"YES")),IF(EXACT(AM8,"NO"),"DECISION_SCOPE_NOT_DEFINED","DECISION_SCOPE_UNCERTAIN"),IF(EXACT(X8,"UNKNOWN_DEPENDENCY"),"DOWNSTREAM_DEPENDENCY_UNKNOWN",IF(AND(EXACT(AA8,"YES"),EXACT(AG8,"YES")),"EXECUTED_RECOMMENDATION_MAY_CHANGE",IF(AND(EXACT(X8,"DIRECTLY_DEPENDENT"),EXACT(AD8,"NO"),EXACT(AJ8,"NO")),"DIRECT_DEPENDENCY_NO_INDEPENDENT_SUPPORT",IF(EXACT(X8,"DIRECTLY_DEPENDENT"),"DIRECT_DEPENDENCY_RECHECK",IF(EXACT(X8,"PARTIALLY_DEPENDENT"),"PARTIAL_DEPENDENCY_RECHECK",IF(AND(EXACT(X8,"INDEPENDENT"),EXACT(AD8,"YES"),EXACT(AG8,"NO")),"INDEPENDENT_SUPPORT_RECOMMENDATION_UNCHANGED","DEPENDENCY_OR_RECOMMENDATION_UNRESOLVED"))))))))))</f>
        <v>DOWNSTREAM_DEPENDENCY_UNKNOWN</v>
      </c>
      <c r="K8" s="51" t="str">
        <f>IF(AND(EXACT(C8,I8),EXACT(D8,J8)),"PASS","FAIL")</f>
        <v>PASS</v>
      </c>
      <c r="L8" t="str">
        <v>TRUE</v>
      </c>
      <c r="M8" t="str">
        <v>Approve Q4 content and positioning budget</v>
      </c>
      <c r="N8" t="str">
        <v>TEXT</v>
      </c>
      <c r="O8" t="str">
        <f>IF(ISTEXT(M8),TRIM(SUBSTITUTE(SUBSTITUTE(SUBSTITUTE(SUBSTITUTE(SUBSTITUTE(SUBSTITUTE(M8,CHAR(160)," "),CHAR(9)," "),CHAR(10)," "),CHAR(11)," "),CHAR(12)," "),CHAR(13)," ")),"")</f>
        <v>Approve Q4 content and positioning budget</v>
      </c>
      <c r="P8" t="str">
        <v>FALSE_POSITIVE</v>
      </c>
      <c r="Q8" t="str">
        <v>TEXT</v>
      </c>
      <c r="R8" t="str">
        <f>IF(ISTEXT(P8),TRIM(SUBSTITUTE(SUBSTITUTE(SUBSTITUTE(SUBSTITUTE(SUBSTITUTE(SUBSTITUTE(P8,CHAR(160)," "),CHAR(9)," "),CHAR(10)," "),CHAR(11)," "),CHAR(12)," "),CHAR(13)," ")),"")</f>
        <v>FALSE_POSITIVE</v>
      </c>
      <c r="S8" t="str">
        <v>CONTENT_GAP</v>
      </c>
      <c r="T8" t="str">
        <v>TEXT</v>
      </c>
      <c r="U8" t="str">
        <f>IF(ISTEXT(S8),TRIM(SUBSTITUTE(SUBSTITUTE(SUBSTITUTE(SUBSTITUTE(SUBSTITUTE(SUBSTITUTE(S8,CHAR(160)," "),CHAR(9)," "),CHAR(10)," "),CHAR(11)," "),CHAR(12)," "),CHAR(13)," ")),"")</f>
        <v>CONTENT_GAP</v>
      </c>
      <c r="V8" t="str">
        <v>UNKNOWN_DEPENDENCY</v>
      </c>
      <c r="W8" t="str">
        <v>TEXT</v>
      </c>
      <c r="X8" t="str">
        <f>IF(ISTEXT(V8),TRIM(SUBSTITUTE(SUBSTITUTE(SUBSTITUTE(SUBSTITUTE(SUBSTITUTE(SUBSTITUTE(V8,CHAR(160)," "),CHAR(9)," "),CHAR(10)," "),CHAR(11)," "),CHAR(12)," "),CHAR(13)," ")),"")</f>
        <v>UNKNOWN_DEPENDENCY</v>
      </c>
      <c r="Y8" t="str">
        <v>NO</v>
      </c>
      <c r="Z8" t="str">
        <v>TEXT</v>
      </c>
      <c r="AA8" t="str">
        <f>IF(ISTEXT(Y8),TRIM(SUBSTITUTE(SUBSTITUTE(SUBSTITUTE(SUBSTITUTE(SUBSTITUTE(SUBSTITUTE(Y8,CHAR(160)," "),CHAR(9)," "),CHAR(10)," "),CHAR(11)," "),CHAR(12)," "),CHAR(13)," ")),"")</f>
        <v>NO</v>
      </c>
      <c r="AB8" t="str">
        <v>UNKNOWN</v>
      </c>
      <c r="AC8" t="str">
        <v>TEXT</v>
      </c>
      <c r="AD8" t="str">
        <f>IF(ISTEXT(AB8),TRIM(SUBSTITUTE(SUBSTITUTE(SUBSTITUTE(SUBSTITUTE(SUBSTITUTE(SUBSTITUTE(AB8,CHAR(160)," "),CHAR(9)," "),CHAR(10)," "),CHAR(11)," "),CHAR(12)," "),CHAR(13)," ")),"")</f>
        <v>UNKNOWN</v>
      </c>
      <c r="AE8" t="str">
        <v>UNKNOWN</v>
      </c>
      <c r="AF8" t="str">
        <v>TEXT</v>
      </c>
      <c r="AG8" t="str">
        <f>IF(ISTEXT(AE8),TRIM(SUBSTITUTE(SUBSTITUTE(SUBSTITUTE(SUBSTITUTE(SUBSTITUTE(SUBSTITUTE(AE8,CHAR(160)," "),CHAR(9)," "),CHAR(10)," "),CHAR(11)," "),CHAR(12)," "),CHAR(13)," ")),"")</f>
        <v>UNKNOWN</v>
      </c>
      <c r="AH8" t="str">
        <v>UNKNOWN</v>
      </c>
      <c r="AI8" t="str">
        <v>TEXT</v>
      </c>
      <c r="AJ8" t="str">
        <f>IF(ISTEXT(AH8),TRIM(SUBSTITUTE(SUBSTITUTE(SUBSTITUTE(SUBSTITUTE(SUBSTITUTE(SUBSTITUTE(AH8,CHAR(160)," "),CHAR(9)," "),CHAR(10)," "),CHAR(11)," "),CHAR(12)," "),CHAR(13)," ")),"")</f>
        <v>UNKNOWN</v>
      </c>
      <c r="AK8" t="str">
        <v>YES</v>
      </c>
      <c r="AL8" t="str">
        <v>TEXT</v>
      </c>
      <c r="AM8" t="str">
        <f>IF(ISTEXT(AK8),TRIM(SUBSTITUTE(SUBSTITUTE(SUBSTITUTE(SUBSTITUTE(SUBSTITUTE(SUBSTITUTE(AK8,CHAR(160)," "),CHAR(9)," "),CHAR(10)," "),CHAR(11)," "),CHAR(12)," "),CHAR(13)," ")),"")</f>
        <v>YES</v>
      </c>
      <c r="AN8" t="str">
        <v>COMPLETE</v>
      </c>
      <c r="AO8" t="str">
        <v>TEXT</v>
      </c>
      <c r="AP8" t="str">
        <f>IF(ISTEXT(AN8),TRIM(SUBSTITUTE(SUBSTITUTE(SUBSTITUTE(SUBSTITUTE(SUBSTITUTE(SUBSTITUTE(AN8,CHAR(160)," "),CHAR(9)," "),CHAR(10)," "),CHAR(11)," "),CHAR(12)," "),CHAR(13)," ")),"")</f>
        <v>COMPLETE</v>
      </c>
      <c r="AQ8" t="str">
        <v>NO</v>
      </c>
      <c r="AR8" t="str"/>
      <c r="AS8" t="str">
        <v>MISSING</v>
      </c>
      <c r="AT8" t="str">
        <f>IF(ISTEXT(AR8),TRIM(SUBSTITUTE(SUBSTITUTE(SUBSTITUTE(SUBSTITUTE(SUBSTITUTE(SUBSTITUTE(AR8,CHAR(160)," "),CHAR(9)," "),CHAR(10)," "),CHAR(11)," "),CHAR(12)," "),CHAR(13)," ")),"")</f>
      </c>
      <c r="AU8" t="str">
        <v>NO</v>
      </c>
      <c r="AV8" t="str"/>
      <c r="AW8" t="str">
        <v>MISSING</v>
      </c>
      <c r="AX8" t="str">
        <f>IF(ISTEXT(AV8),TRIM(SUBSTITUTE(SUBSTITUTE(SUBSTITUTE(SUBSTITUTE(SUBSTITUTE(SUBSTITUTE(AV8,CHAR(160)," "),CHAR(9)," "),CHAR(10)," "),CHAR(11)," "),CHAR(12)," "),CHAR(13)," ")),"")</f>
      </c>
      <c r="AY8" t="str">
        <v>NO</v>
      </c>
      <c r="AZ8" t="str"/>
      <c r="BA8" t="str">
        <v>MISSING</v>
      </c>
      <c r="BB8" t="str">
        <f>IF(ISTEXT(AZ8),TRIM(SUBSTITUTE(SUBSTITUTE(SUBSTITUTE(SUBSTITUTE(SUBSTITUTE(SUBSTITUTE(AZ8,CHAR(160)," "),CHAR(9)," "),CHAR(10)," "),CHAR(11)," "),CHAR(12)," "),CHAR(13)," ")),"")</f>
      </c>
      <c r="BC8" t="str">
        <v>NO</v>
      </c>
      <c r="BD8" t="str"/>
      <c r="BE8" t="str">
        <v>MISSING</v>
      </c>
      <c r="BF8" t="str">
        <f>IF(ISTEXT(BD8),TRIM(SUBSTITUTE(SUBSTITUTE(SUBSTITUTE(SUBSTITUTE(SUBSTITUTE(SUBSTITUTE(BD8,CHAR(160)," "),CHAR(9)," "),CHAR(10)," "),CHAR(11)," "),CHAR(12)," "),CHAR(13)," ")),"")</f>
      </c>
      <c r="BG8" t="str">
        <v>NO</v>
      </c>
      <c r="BH8" t="str"/>
      <c r="BI8" t="str">
        <v>MISSING</v>
      </c>
      <c r="BJ8" t="str">
        <f>IF(ISTEXT(BH8),TRIM(SUBSTITUTE(SUBSTITUTE(SUBSTITUTE(SUBSTITUTE(SUBSTITUTE(SUBSTITUTE(BH8,CHAR(160)," "),CHAR(9)," "),CHAR(10)," "),CHAR(11)," "),CHAR(12)," "),CHAR(13)," ")),"")</f>
      </c>
      <c r="BK8" t="str">
        <v>NO</v>
      </c>
      <c r="BL8" t="str"/>
      <c r="BM8" t="str">
        <v>MISSING</v>
      </c>
      <c r="BN8" t="str">
        <f>IF(ISTEXT(BL8),TRIM(SUBSTITUTE(SUBSTITUTE(SUBSTITUTE(SUBSTITUTE(SUBSTITUTE(SUBSTITUTE(BL8,CHAR(160)," "),CHAR(9)," "),CHAR(10)," "),CHAR(11)," "),CHAR(12)," "),CHAR(13)," ")),"")</f>
      </c>
      <c r="BO8" t="str">
        <f>IF(N8="NON_TEXT","INVALID_TYPE",IF(AND(N8="TEXT",O8&lt;&gt;"",OR(LOWER(O8)="null",LOWER(O8)="undefined",LOWER(O8)="n/a",LOWER(O8)="na",LOWER(O8)="none")),"NULL_LIKE_STRING",""))</f>
      </c>
      <c r="BP8" t="str">
        <f>IF(Q8="NON_TEXT","INVALID_TYPE",IF(AND(R8&lt;&gt;"",NOT(OR(EXACT(R8,"FALSE_POSITIVE"),EXACT(R8,"FALSE_NEGATIVE"),EXACT(R8,"ROLE_ERROR"),EXACT(R8,"SCOPE_DRIFT")))),"UNSUPPORTED_VALUE",""))</f>
      </c>
      <c r="BQ8" t="str">
        <f>IF(T8="NON_TEXT","INVALID_TYPE",IF(AND(U8&lt;&gt;"",NOT(OR(EXACT(U8,"CONTENT_GAP"),EXACT(U8,"AUTHORITY_BENCHMARK"),EXACT(U8,"POSITIONING"),EXACT(U8,"PRICING_COMPARISON"),EXACT(U8,"BATTLECARD"),EXACT(U8,"ROADMAP"),EXACT(U8,"MARKET_ENTRY_RECOMMENDATION"),EXACT(U8,"BUDGET_RECOMMENDATION"),EXACT(U8,"EXECUTIVE_BRIEF"),EXACT(U8,"AI_VISIBILITY_BENCHMARK"),EXACT(U8,"PAID_SEARCH_BENCHMARK"),EXACT(U8,"OTHER")))),"UNSUPPORTED_VALUE",""))</f>
      </c>
      <c r="BR8" t="str">
        <f>IF(W8="NON_TEXT","INVALID_TYPE",IF(AND(X8&lt;&gt;"",NOT(OR(EXACT(X8,"DIRECTLY_DEPENDENT"),EXACT(X8,"PARTIALLY_DEPENDENT"),EXACT(X8,"INDEPENDENT"),EXACT(X8,"UNKNOWN_DEPENDENCY")))),"UNSUPPORTED_VALUE",""))</f>
      </c>
      <c r="BS8" t="str">
        <f>IF(Z8="NON_TEXT","INVALID_TYPE",IF(AND(AA8&lt;&gt;"",NOT(OR(EXACT(AA8,"YES"),EXACT(AA8,"NO"),EXACT(AA8,"UNKNOWN")))),"UNSUPPORTED_VALUE",""))</f>
      </c>
      <c r="BT8" t="str">
        <f>IF(AC8="NON_TEXT","INVALID_TYPE",IF(AND(AD8&lt;&gt;"",NOT(OR(EXACT(AD8,"YES"),EXACT(AD8,"NO"),EXACT(AD8,"UNKNOWN")))),"UNSUPPORTED_VALUE",""))</f>
      </c>
      <c r="BU8" t="str">
        <f>IF(AF8="NON_TEXT","INVALID_TYPE",IF(AND(AG8&lt;&gt;"",NOT(OR(EXACT(AG8,"YES"),EXACT(AG8,"NO"),EXACT(AG8,"UNKNOWN")))),"UNSUPPORTED_VALUE",""))</f>
      </c>
      <c r="BV8" t="str">
        <f>IF(AI8="NON_TEXT","INVALID_TYPE",IF(AND(AJ8&lt;&gt;"",NOT(OR(EXACT(AJ8,"YES"),EXACT(AJ8,"NO"),EXACT(AJ8,"UNKNOWN")))),"UNSUPPORTED_VALUE",""))</f>
      </c>
      <c r="BW8" t="str">
        <f>IF(AL8="NON_TEXT","INVALID_TYPE",IF(AND(AM8&lt;&gt;"",NOT(OR(EXACT(AM8,"YES"),EXACT(AM8,"NO"),EXACT(AM8,"UNKNOWN")))),"UNSUPPORTED_VALUE",""))</f>
      </c>
      <c r="BX8" t="str">
        <f>IF(AO8="NON_TEXT","INVALID_TYPE",IF(AND(AP8&lt;&gt;"",NOT(OR(EXACT(AP8,"COMPLETE"),EXACT(AP8,"INCOMPLETE")))),"UNSUPPORTED_VALUE",""))</f>
      </c>
      <c r="BY8" t="str">
        <f>IF(AND(AQ8="YES",AS8="NON_TEXT"),"INVALID_TYPE",IF(AND(AQ8="YES",AS8="TEXT",AT8&lt;&gt;"",OR(LOWER(AT8)="null",LOWER(AT8)="undefined",LOWER(AT8)="n/a",LOWER(AT8)="na",LOWER(AT8)="none")),"NULL_LIKE_STRING",""))</f>
      </c>
      <c r="BZ8" t="str">
        <f>IF(AND(AU8="YES",AW8="NON_TEXT"),"INVALID_TYPE",IF(AND(AU8="YES",AW8="TEXT",AX8&lt;&gt;"",OR(LOWER(AX8)="null",LOWER(AX8)="undefined",LOWER(AX8)="n/a",LOWER(AX8)="na",LOWER(AX8)="none")),"NULL_LIKE_STRING",""))</f>
      </c>
      <c r="CA8" t="str">
        <f>IF(AND(AY8="YES",BA8="NON_TEXT"),"INVALID_TYPE",IF(AND(AY8="YES",BB8&lt;&gt;"",NOT(OR(EXACT(BB8,"READY_TO_SHARE"),EXACT(BB8,"NOT_READY_TO_SHARE")))),"UNSUPPORTED_VALUE",""))</f>
      </c>
      <c r="CB8" t="str">
        <f>IF(AND(BC8="YES",BE8="NON_TEXT"),"INVALID_TYPE",IF(AND(BC8="YES",BF8&lt;&gt;"",NOT(OR(EXACT(BF8,"SEO_OVERLAP"),EXACT(BF8,"PPC_OVERLAP"),EXACT(BF8,"AI_VISIBILITY"),EXACT(BF8,"CI_PLATFORM"),EXACT(BF8,"SALES_CUSTOMER"),EXACT(BF8,"MANUAL_STRATEGY"),EXACT(BF8,"MIXED"),EXACT(BF8,"UNKNOWN")))),"UNSUPPORTED_VALUE",""))</f>
      </c>
      <c r="CC8" t="str">
        <f>IF(AND(BG8="YES",BI8="NON_TEXT"),"INVALID_TYPE",IF(AND(BG8="YES",BI8="TEXT",BJ8&lt;&gt;"",OR(LOWER(BJ8)="null",LOWER(BJ8)="undefined",LOWER(BJ8)="n/a",LOWER(BJ8)="na",LOWER(BJ8)="none")),"NULL_LIKE_STRING",""))</f>
      </c>
      <c r="CD8" t="str">
        <f>IF(AND(BK8="YES",BM8="NON_TEXT"),"INVALID_TYPE",IF(AND(BK8="YES",BM8="TEXT",BN8&lt;&gt;"",OR(LOWER(BN8)="null",LOWER(BN8)="undefined",LOWER(BN8)="n/a",LOWER(BN8)="na",LOWER(BN8)="none")),"NULL_LIKE_STRING",""))</f>
      </c>
      <c r="CE8" t="str">
        <f>IF(L8="FALSE","INVALID_INPUT_OBJECT",IF(BO8&lt;&gt;"",BO8,IF(BP8&lt;&gt;"",BP8,IF(BQ8&lt;&gt;"",BQ8,IF(BR8&lt;&gt;"",BR8,IF(BS8&lt;&gt;"",BS8,IF(BT8&lt;&gt;"",BT8,IF(BU8&lt;&gt;"",BU8,IF(BV8&lt;&gt;"",BV8,IF(BW8&lt;&gt;"",BW8,IF(BX8&lt;&gt;"",BX8,IF(CC8&lt;&gt;"",CC8,IF(BY8&lt;&gt;"",BY8,IF(BZ8&lt;&gt;"",BZ8,IF(CD8&lt;&gt;"",CD8,IF(CA8&lt;&gt;"",CA8,CB8))))))))))))))))</f>
      </c>
      <c r="CF8" t="b">
        <f>OR(N8="MISSING",O8="",Q8="MISSING",R8="",T8="MISSING",U8="",W8="MISSING",X8="",Z8="MISSING",AA8="",AC8="MISSING",AD8="",AF8="MISSING",AG8="",AI8="MISSING",AJ8="",AL8="MISSING",AM8="",AO8="MISSING",AP8="",EXACT(AP8,"INCOMPLETE"),AND(AY8="YES",AZ8&lt;&gt;"",BB8=""),AND(BC8="YES",BD8&lt;&gt;"",BF8=""))</f>
        <v>0</v>
      </c>
      <c r="CG8" t="str">
        <f>IF(AND(EXACT(X8,"INDEPENDENT"),EXACT(AD8,"NO")),"INDEPENDENT_WITHOUT_SUPPORT",IF(AND(EXACT(R8,"FALSE_NEGATIVE"),AQ8="YES",AT8=""),"FALSE_NEGATIVE_REQUIRES_CORRECTED_SET",IF(AND(EXACT(R8,"SCOPE_DRIFT"),AU8="YES",AX8=""),"SCOPE_DRIFT_REQUIRES_CHANGED_DIMENSION",IF(AND(EXACT(AA8,"NO"),AY8="YES",EXACT(BB8,"READY_TO_SHARE")),"UNSTARTED_READY_TO_SHARE_CONFLICT",""))))</f>
      </c>
    </row>
    <row r="9">
      <c r="A9" s="50" t="str">
        <v>POS-005</v>
      </c>
      <c r="B9" s="50" t="str">
        <v>POSITIVE_DECISIONS</v>
      </c>
      <c r="C9" s="50" t="str">
        <v>REBUILD_CONTAMINATED_OUTPUT</v>
      </c>
      <c r="D9" s="50" t="str">
        <v>DIRECT_DEPENDENCY_NO_INDEPENDENT_SUPPORT</v>
      </c>
      <c r="E9" s="50" t="str">
        <v>REBUILD_CONTAMINATED_OUTPUT</v>
      </c>
      <c r="F9" s="50" t="str">
        <v>DIRECT_DEPENDENCY_NO_INDEPENDENT_SUPPORT</v>
      </c>
      <c r="G9" s="50" t="str">
        <v>PASS</v>
      </c>
      <c r="H9" s="50" t="str">
        <v>{"affectedOutput": "CONTENT_GAP", "correctionWithoutFullRebuild": "NO", "decisionSupported": "Approve Q4 content and positioning budget", "dependencyType": "DIRECTLY_DEPENDENT", "errorClass": "FALSE_POSITIVE", "executionStarted": "NO", "independentSupport": "NO", "recommendationCouldChange": "NO", "recordCompleteness": "COMPLETE", "scopeKnown": "YES"}</v>
      </c>
      <c r="I9" s="50" t="str">
        <f>IF(CE9&lt;&gt;"","INVALID_INPUT",IF(CG9&lt;&gt;"","INVALID_INPUT",IF(CF9,"INCOMPLETE",IF(NOT(EXACT(AM9,"YES")),"RESOLVE_DECISION_SCOPE",IF(EXACT(X9,"UNKNOWN_DEPENDENCY"),"FREEZE_AND_REQUALIFY",IF(AND(EXACT(AA9,"YES"),EXACT(AG9,"YES")),"REOPEN_PRIOR_DECISION",IF(AND(EXACT(X9,"DIRECTLY_DEPENDENT"),EXACT(AD9,"NO"),EXACT(AJ9,"NO")),"REBUILD_CONTAMINATED_OUTPUT",IF(OR(EXACT(X9,"DIRECTLY_DEPENDENT"),EXACT(X9,"PARTIALLY_DEPENDENT")),"BOUNDED_RECHECK_REQUIRED",IF(AND(EXACT(X9,"INDEPENDENT"),EXACT(AD9,"YES"),EXACT(AG9,"NO")),"NO_MATERIAL_CONTAMINATION_FOUND","FREEZE_AND_REQUALIFY")))))))))</f>
        <v>REBUILD_CONTAMINATED_OUTPUT</v>
      </c>
      <c r="J9" s="50" t="str">
        <f>IF(CE9&lt;&gt;"",CE9,IF(CG9&lt;&gt;"",CG9,IF(CF9,"REQUIRED_EVIDENCE_MISSING",IF(NOT(EXACT(AM9,"YES")),IF(EXACT(AM9,"NO"),"DECISION_SCOPE_NOT_DEFINED","DECISION_SCOPE_UNCERTAIN"),IF(EXACT(X9,"UNKNOWN_DEPENDENCY"),"DOWNSTREAM_DEPENDENCY_UNKNOWN",IF(AND(EXACT(AA9,"YES"),EXACT(AG9,"YES")),"EXECUTED_RECOMMENDATION_MAY_CHANGE",IF(AND(EXACT(X9,"DIRECTLY_DEPENDENT"),EXACT(AD9,"NO"),EXACT(AJ9,"NO")),"DIRECT_DEPENDENCY_NO_INDEPENDENT_SUPPORT",IF(EXACT(X9,"DIRECTLY_DEPENDENT"),"DIRECT_DEPENDENCY_RECHECK",IF(EXACT(X9,"PARTIALLY_DEPENDENT"),"PARTIAL_DEPENDENCY_RECHECK",IF(AND(EXACT(X9,"INDEPENDENT"),EXACT(AD9,"YES"),EXACT(AG9,"NO")),"INDEPENDENT_SUPPORT_RECOMMENDATION_UNCHANGED","DEPENDENCY_OR_RECOMMENDATION_UNRESOLVED"))))))))))</f>
        <v>DIRECT_DEPENDENCY_NO_INDEPENDENT_SUPPORT</v>
      </c>
      <c r="K9" s="51" t="str">
        <f>IF(AND(EXACT(C9,I9),EXACT(D9,J9)),"PASS","FAIL")</f>
        <v>PASS</v>
      </c>
      <c r="L9" t="str">
        <v>TRUE</v>
      </c>
      <c r="M9" t="str">
        <v>Approve Q4 content and positioning budget</v>
      </c>
      <c r="N9" t="str">
        <v>TEXT</v>
      </c>
      <c r="O9" t="str">
        <f>IF(ISTEXT(M9),TRIM(SUBSTITUTE(SUBSTITUTE(SUBSTITUTE(SUBSTITUTE(SUBSTITUTE(SUBSTITUTE(M9,CHAR(160)," "),CHAR(9)," "),CHAR(10)," "),CHAR(11)," "),CHAR(12)," "),CHAR(13)," ")),"")</f>
        <v>Approve Q4 content and positioning budget</v>
      </c>
      <c r="P9" t="str">
        <v>FALSE_POSITIVE</v>
      </c>
      <c r="Q9" t="str">
        <v>TEXT</v>
      </c>
      <c r="R9" t="str">
        <f>IF(ISTEXT(P9),TRIM(SUBSTITUTE(SUBSTITUTE(SUBSTITUTE(SUBSTITUTE(SUBSTITUTE(SUBSTITUTE(P9,CHAR(160)," "),CHAR(9)," "),CHAR(10)," "),CHAR(11)," "),CHAR(12)," "),CHAR(13)," ")),"")</f>
        <v>FALSE_POSITIVE</v>
      </c>
      <c r="S9" t="str">
        <v>CONTENT_GAP</v>
      </c>
      <c r="T9" t="str">
        <v>TEXT</v>
      </c>
      <c r="U9" t="str">
        <f>IF(ISTEXT(S9),TRIM(SUBSTITUTE(SUBSTITUTE(SUBSTITUTE(SUBSTITUTE(SUBSTITUTE(SUBSTITUTE(S9,CHAR(160)," "),CHAR(9)," "),CHAR(10)," "),CHAR(11)," "),CHAR(12)," "),CHAR(13)," ")),"")</f>
        <v>CONTENT_GAP</v>
      </c>
      <c r="V9" t="str">
        <v>DIRECTLY_DEPENDENT</v>
      </c>
      <c r="W9" t="str">
        <v>TEXT</v>
      </c>
      <c r="X9" t="str">
        <f>IF(ISTEXT(V9),TRIM(SUBSTITUTE(SUBSTITUTE(SUBSTITUTE(SUBSTITUTE(SUBSTITUTE(SUBSTITUTE(V9,CHAR(160)," "),CHAR(9)," "),CHAR(10)," "),CHAR(11)," "),CHAR(12)," "),CHAR(13)," ")),"")</f>
        <v>DIRECTLY_DEPENDENT</v>
      </c>
      <c r="Y9" t="str">
        <v>NO</v>
      </c>
      <c r="Z9" t="str">
        <v>TEXT</v>
      </c>
      <c r="AA9" t="str">
        <f>IF(ISTEXT(Y9),TRIM(SUBSTITUTE(SUBSTITUTE(SUBSTITUTE(SUBSTITUTE(SUBSTITUTE(SUBSTITUTE(Y9,CHAR(160)," "),CHAR(9)," "),CHAR(10)," "),CHAR(11)," "),CHAR(12)," "),CHAR(13)," ")),"")</f>
        <v>NO</v>
      </c>
      <c r="AB9" t="str">
        <v>NO</v>
      </c>
      <c r="AC9" t="str">
        <v>TEXT</v>
      </c>
      <c r="AD9" t="str">
        <f>IF(ISTEXT(AB9),TRIM(SUBSTITUTE(SUBSTITUTE(SUBSTITUTE(SUBSTITUTE(SUBSTITUTE(SUBSTITUTE(AB9,CHAR(160)," "),CHAR(9)," "),CHAR(10)," "),CHAR(11)," "),CHAR(12)," "),CHAR(13)," ")),"")</f>
        <v>NO</v>
      </c>
      <c r="AE9" t="str">
        <v>NO</v>
      </c>
      <c r="AF9" t="str">
        <v>TEXT</v>
      </c>
      <c r="AG9" t="str">
        <f>IF(ISTEXT(AE9),TRIM(SUBSTITUTE(SUBSTITUTE(SUBSTITUTE(SUBSTITUTE(SUBSTITUTE(SUBSTITUTE(AE9,CHAR(160)," "),CHAR(9)," "),CHAR(10)," "),CHAR(11)," "),CHAR(12)," "),CHAR(13)," ")),"")</f>
        <v>NO</v>
      </c>
      <c r="AH9" t="str">
        <v>NO</v>
      </c>
      <c r="AI9" t="str">
        <v>TEXT</v>
      </c>
      <c r="AJ9" t="str">
        <f>IF(ISTEXT(AH9),TRIM(SUBSTITUTE(SUBSTITUTE(SUBSTITUTE(SUBSTITUTE(SUBSTITUTE(SUBSTITUTE(AH9,CHAR(160)," "),CHAR(9)," "),CHAR(10)," "),CHAR(11)," "),CHAR(12)," "),CHAR(13)," ")),"")</f>
        <v>NO</v>
      </c>
      <c r="AK9" t="str">
        <v>YES</v>
      </c>
      <c r="AL9" t="str">
        <v>TEXT</v>
      </c>
      <c r="AM9" t="str">
        <f>IF(ISTEXT(AK9),TRIM(SUBSTITUTE(SUBSTITUTE(SUBSTITUTE(SUBSTITUTE(SUBSTITUTE(SUBSTITUTE(AK9,CHAR(160)," "),CHAR(9)," "),CHAR(10)," "),CHAR(11)," "),CHAR(12)," "),CHAR(13)," ")),"")</f>
        <v>YES</v>
      </c>
      <c r="AN9" t="str">
        <v>COMPLETE</v>
      </c>
      <c r="AO9" t="str">
        <v>TEXT</v>
      </c>
      <c r="AP9" t="str">
        <f>IF(ISTEXT(AN9),TRIM(SUBSTITUTE(SUBSTITUTE(SUBSTITUTE(SUBSTITUTE(SUBSTITUTE(SUBSTITUTE(AN9,CHAR(160)," "),CHAR(9)," "),CHAR(10)," "),CHAR(11)," "),CHAR(12)," "),CHAR(13)," ")),"")</f>
        <v>COMPLETE</v>
      </c>
      <c r="AQ9" t="str">
        <v>NO</v>
      </c>
      <c r="AR9" t="str"/>
      <c r="AS9" t="str">
        <v>MISSING</v>
      </c>
      <c r="AT9" t="str">
        <f>IF(ISTEXT(AR9),TRIM(SUBSTITUTE(SUBSTITUTE(SUBSTITUTE(SUBSTITUTE(SUBSTITUTE(SUBSTITUTE(AR9,CHAR(160)," "),CHAR(9)," "),CHAR(10)," "),CHAR(11)," "),CHAR(12)," "),CHAR(13)," ")),"")</f>
      </c>
      <c r="AU9" t="str">
        <v>NO</v>
      </c>
      <c r="AV9" t="str"/>
      <c r="AW9" t="str">
        <v>MISSING</v>
      </c>
      <c r="AX9" t="str">
        <f>IF(ISTEXT(AV9),TRIM(SUBSTITUTE(SUBSTITUTE(SUBSTITUTE(SUBSTITUTE(SUBSTITUTE(SUBSTITUTE(AV9,CHAR(160)," "),CHAR(9)," "),CHAR(10)," "),CHAR(11)," "),CHAR(12)," "),CHAR(13)," ")),"")</f>
      </c>
      <c r="AY9" t="str">
        <v>NO</v>
      </c>
      <c r="AZ9" t="str"/>
      <c r="BA9" t="str">
        <v>MISSING</v>
      </c>
      <c r="BB9" t="str">
        <f>IF(ISTEXT(AZ9),TRIM(SUBSTITUTE(SUBSTITUTE(SUBSTITUTE(SUBSTITUTE(SUBSTITUTE(SUBSTITUTE(AZ9,CHAR(160)," "),CHAR(9)," "),CHAR(10)," "),CHAR(11)," "),CHAR(12)," "),CHAR(13)," ")),"")</f>
      </c>
      <c r="BC9" t="str">
        <v>NO</v>
      </c>
      <c r="BD9" t="str"/>
      <c r="BE9" t="str">
        <v>MISSING</v>
      </c>
      <c r="BF9" t="str">
        <f>IF(ISTEXT(BD9),TRIM(SUBSTITUTE(SUBSTITUTE(SUBSTITUTE(SUBSTITUTE(SUBSTITUTE(SUBSTITUTE(BD9,CHAR(160)," "),CHAR(9)," "),CHAR(10)," "),CHAR(11)," "),CHAR(12)," "),CHAR(13)," ")),"")</f>
      </c>
      <c r="BG9" t="str">
        <v>NO</v>
      </c>
      <c r="BH9" t="str"/>
      <c r="BI9" t="str">
        <v>MISSING</v>
      </c>
      <c r="BJ9" t="str">
        <f>IF(ISTEXT(BH9),TRIM(SUBSTITUTE(SUBSTITUTE(SUBSTITUTE(SUBSTITUTE(SUBSTITUTE(SUBSTITUTE(BH9,CHAR(160)," "),CHAR(9)," "),CHAR(10)," "),CHAR(11)," "),CHAR(12)," "),CHAR(13)," ")),"")</f>
      </c>
      <c r="BK9" t="str">
        <v>NO</v>
      </c>
      <c r="BL9" t="str"/>
      <c r="BM9" t="str">
        <v>MISSING</v>
      </c>
      <c r="BN9" t="str">
        <f>IF(ISTEXT(BL9),TRIM(SUBSTITUTE(SUBSTITUTE(SUBSTITUTE(SUBSTITUTE(SUBSTITUTE(SUBSTITUTE(BL9,CHAR(160)," "),CHAR(9)," "),CHAR(10)," "),CHAR(11)," "),CHAR(12)," "),CHAR(13)," ")),"")</f>
      </c>
      <c r="BO9" t="str">
        <f>IF(N9="NON_TEXT","INVALID_TYPE",IF(AND(N9="TEXT",O9&lt;&gt;"",OR(LOWER(O9)="null",LOWER(O9)="undefined",LOWER(O9)="n/a",LOWER(O9)="na",LOWER(O9)="none")),"NULL_LIKE_STRING",""))</f>
      </c>
      <c r="BP9" t="str">
        <f>IF(Q9="NON_TEXT","INVALID_TYPE",IF(AND(R9&lt;&gt;"",NOT(OR(EXACT(R9,"FALSE_POSITIVE"),EXACT(R9,"FALSE_NEGATIVE"),EXACT(R9,"ROLE_ERROR"),EXACT(R9,"SCOPE_DRIFT")))),"UNSUPPORTED_VALUE",""))</f>
      </c>
      <c r="BQ9" t="str">
        <f>IF(T9="NON_TEXT","INVALID_TYPE",IF(AND(U9&lt;&gt;"",NOT(OR(EXACT(U9,"CONTENT_GAP"),EXACT(U9,"AUTHORITY_BENCHMARK"),EXACT(U9,"POSITIONING"),EXACT(U9,"PRICING_COMPARISON"),EXACT(U9,"BATTLECARD"),EXACT(U9,"ROADMAP"),EXACT(U9,"MARKET_ENTRY_RECOMMENDATION"),EXACT(U9,"BUDGET_RECOMMENDATION"),EXACT(U9,"EXECUTIVE_BRIEF"),EXACT(U9,"AI_VISIBILITY_BENCHMARK"),EXACT(U9,"PAID_SEARCH_BENCHMARK"),EXACT(U9,"OTHER")))),"UNSUPPORTED_VALUE",""))</f>
      </c>
      <c r="BR9" t="str">
        <f>IF(W9="NON_TEXT","INVALID_TYPE",IF(AND(X9&lt;&gt;"",NOT(OR(EXACT(X9,"DIRECTLY_DEPENDENT"),EXACT(X9,"PARTIALLY_DEPENDENT"),EXACT(X9,"INDEPENDENT"),EXACT(X9,"UNKNOWN_DEPENDENCY")))),"UNSUPPORTED_VALUE",""))</f>
      </c>
      <c r="BS9" t="str">
        <f>IF(Z9="NON_TEXT","INVALID_TYPE",IF(AND(AA9&lt;&gt;"",NOT(OR(EXACT(AA9,"YES"),EXACT(AA9,"NO"),EXACT(AA9,"UNKNOWN")))),"UNSUPPORTED_VALUE",""))</f>
      </c>
      <c r="BT9" t="str">
        <f>IF(AC9="NON_TEXT","INVALID_TYPE",IF(AND(AD9&lt;&gt;"",NOT(OR(EXACT(AD9,"YES"),EXACT(AD9,"NO"),EXACT(AD9,"UNKNOWN")))),"UNSUPPORTED_VALUE",""))</f>
      </c>
      <c r="BU9" t="str">
        <f>IF(AF9="NON_TEXT","INVALID_TYPE",IF(AND(AG9&lt;&gt;"",NOT(OR(EXACT(AG9,"YES"),EXACT(AG9,"NO"),EXACT(AG9,"UNKNOWN")))),"UNSUPPORTED_VALUE",""))</f>
      </c>
      <c r="BV9" t="str">
        <f>IF(AI9="NON_TEXT","INVALID_TYPE",IF(AND(AJ9&lt;&gt;"",NOT(OR(EXACT(AJ9,"YES"),EXACT(AJ9,"NO"),EXACT(AJ9,"UNKNOWN")))),"UNSUPPORTED_VALUE",""))</f>
      </c>
      <c r="BW9" t="str">
        <f>IF(AL9="NON_TEXT","INVALID_TYPE",IF(AND(AM9&lt;&gt;"",NOT(OR(EXACT(AM9,"YES"),EXACT(AM9,"NO"),EXACT(AM9,"UNKNOWN")))),"UNSUPPORTED_VALUE",""))</f>
      </c>
      <c r="BX9" t="str">
        <f>IF(AO9="NON_TEXT","INVALID_TYPE",IF(AND(AP9&lt;&gt;"",NOT(OR(EXACT(AP9,"COMPLETE"),EXACT(AP9,"INCOMPLETE")))),"UNSUPPORTED_VALUE",""))</f>
      </c>
      <c r="BY9" t="str">
        <f>IF(AND(AQ9="YES",AS9="NON_TEXT"),"INVALID_TYPE",IF(AND(AQ9="YES",AS9="TEXT",AT9&lt;&gt;"",OR(LOWER(AT9)="null",LOWER(AT9)="undefined",LOWER(AT9)="n/a",LOWER(AT9)="na",LOWER(AT9)="none")),"NULL_LIKE_STRING",""))</f>
      </c>
      <c r="BZ9" t="str">
        <f>IF(AND(AU9="YES",AW9="NON_TEXT"),"INVALID_TYPE",IF(AND(AU9="YES",AW9="TEXT",AX9&lt;&gt;"",OR(LOWER(AX9)="null",LOWER(AX9)="undefined",LOWER(AX9)="n/a",LOWER(AX9)="na",LOWER(AX9)="none")),"NULL_LIKE_STRING",""))</f>
      </c>
      <c r="CA9" t="str">
        <f>IF(AND(AY9="YES",BA9="NON_TEXT"),"INVALID_TYPE",IF(AND(AY9="YES",BB9&lt;&gt;"",NOT(OR(EXACT(BB9,"READY_TO_SHARE"),EXACT(BB9,"NOT_READY_TO_SHARE")))),"UNSUPPORTED_VALUE",""))</f>
      </c>
      <c r="CB9" t="str">
        <f>IF(AND(BC9="YES",BE9="NON_TEXT"),"INVALID_TYPE",IF(AND(BC9="YES",BF9&lt;&gt;"",NOT(OR(EXACT(BF9,"SEO_OVERLAP"),EXACT(BF9,"PPC_OVERLAP"),EXACT(BF9,"AI_VISIBILITY"),EXACT(BF9,"CI_PLATFORM"),EXACT(BF9,"SALES_CUSTOMER"),EXACT(BF9,"MANUAL_STRATEGY"),EXACT(BF9,"MIXED"),EXACT(BF9,"UNKNOWN")))),"UNSUPPORTED_VALUE",""))</f>
      </c>
      <c r="CC9" t="str">
        <f>IF(AND(BG9="YES",BI9="NON_TEXT"),"INVALID_TYPE",IF(AND(BG9="YES",BI9="TEXT",BJ9&lt;&gt;"",OR(LOWER(BJ9)="null",LOWER(BJ9)="undefined",LOWER(BJ9)="n/a",LOWER(BJ9)="na",LOWER(BJ9)="none")),"NULL_LIKE_STRING",""))</f>
      </c>
      <c r="CD9" t="str">
        <f>IF(AND(BK9="YES",BM9="NON_TEXT"),"INVALID_TYPE",IF(AND(BK9="YES",BM9="TEXT",BN9&lt;&gt;"",OR(LOWER(BN9)="null",LOWER(BN9)="undefined",LOWER(BN9)="n/a",LOWER(BN9)="na",LOWER(BN9)="none")),"NULL_LIKE_STRING",""))</f>
      </c>
      <c r="CE9" t="str">
        <f>IF(L9="FALSE","INVALID_INPUT_OBJECT",IF(BO9&lt;&gt;"",BO9,IF(BP9&lt;&gt;"",BP9,IF(BQ9&lt;&gt;"",BQ9,IF(BR9&lt;&gt;"",BR9,IF(BS9&lt;&gt;"",BS9,IF(BT9&lt;&gt;"",BT9,IF(BU9&lt;&gt;"",BU9,IF(BV9&lt;&gt;"",BV9,IF(BW9&lt;&gt;"",BW9,IF(BX9&lt;&gt;"",BX9,IF(CC9&lt;&gt;"",CC9,IF(BY9&lt;&gt;"",BY9,IF(BZ9&lt;&gt;"",BZ9,IF(CD9&lt;&gt;"",CD9,IF(CA9&lt;&gt;"",CA9,CB9))))))))))))))))</f>
      </c>
      <c r="CF9" t="b">
        <f>OR(N9="MISSING",O9="",Q9="MISSING",R9="",T9="MISSING",U9="",W9="MISSING",X9="",Z9="MISSING",AA9="",AC9="MISSING",AD9="",AF9="MISSING",AG9="",AI9="MISSING",AJ9="",AL9="MISSING",AM9="",AO9="MISSING",AP9="",EXACT(AP9,"INCOMPLETE"),AND(AY9="YES",AZ9&lt;&gt;"",BB9=""),AND(BC9="YES",BD9&lt;&gt;"",BF9=""))</f>
        <v>0</v>
      </c>
      <c r="CG9" t="str">
        <f>IF(AND(EXACT(X9,"INDEPENDENT"),EXACT(AD9,"NO")),"INDEPENDENT_WITHOUT_SUPPORT",IF(AND(EXACT(R9,"FALSE_NEGATIVE"),AQ9="YES",AT9=""),"FALSE_NEGATIVE_REQUIRES_CORRECTED_SET",IF(AND(EXACT(R9,"SCOPE_DRIFT"),AU9="YES",AX9=""),"SCOPE_DRIFT_REQUIRES_CHANGED_DIMENSION",IF(AND(EXACT(AA9,"NO"),AY9="YES",EXACT(BB9,"READY_TO_SHARE")),"UNSTARTED_READY_TO_SHARE_CONFLICT",""))))</f>
      </c>
    </row>
    <row r="10">
      <c r="A10" s="50" t="str">
        <v>POS-006</v>
      </c>
      <c r="B10" s="50" t="str">
        <v>POSITIVE_DECISIONS</v>
      </c>
      <c r="C10" s="50" t="str">
        <v>RESOLVE_DECISION_SCOPE</v>
      </c>
      <c r="D10" s="50" t="str">
        <v>DECISION_SCOPE_NOT_DEFINED</v>
      </c>
      <c r="E10" s="50" t="str">
        <v>RESOLVE_DECISION_SCOPE</v>
      </c>
      <c r="F10" s="50" t="str">
        <v>DECISION_SCOPE_NOT_DEFINED</v>
      </c>
      <c r="G10" s="50" t="str">
        <v>PASS</v>
      </c>
      <c r="H10" s="50" t="str">
        <v>{"affectedOutput": "CONTENT_GAP", "correctionWithoutFullRebuild": "YES", "decisionSupported": "Approve Q4 content and positioning budget", "dependencyType": "INDEPENDENT", "errorClass": "FALSE_POSITIVE", "executionStarted": "NO", "independentSupport": "YES", "recommendationCouldChange": "NO", "recordCompleteness": "COMPLETE", "scopeKnown": "NO"}</v>
      </c>
      <c r="I10" s="50" t="str">
        <f>IF(CE10&lt;&gt;"","INVALID_INPUT",IF(CG10&lt;&gt;"","INVALID_INPUT",IF(CF10,"INCOMPLETE",IF(NOT(EXACT(AM10,"YES")),"RESOLVE_DECISION_SCOPE",IF(EXACT(X10,"UNKNOWN_DEPENDENCY"),"FREEZE_AND_REQUALIFY",IF(AND(EXACT(AA10,"YES"),EXACT(AG10,"YES")),"REOPEN_PRIOR_DECISION",IF(AND(EXACT(X10,"DIRECTLY_DEPENDENT"),EXACT(AD10,"NO"),EXACT(AJ10,"NO")),"REBUILD_CONTAMINATED_OUTPUT",IF(OR(EXACT(X10,"DIRECTLY_DEPENDENT"),EXACT(X10,"PARTIALLY_DEPENDENT")),"BOUNDED_RECHECK_REQUIRED",IF(AND(EXACT(X10,"INDEPENDENT"),EXACT(AD10,"YES"),EXACT(AG10,"NO")),"NO_MATERIAL_CONTAMINATION_FOUND","FREEZE_AND_REQUALIFY")))))))))</f>
        <v>RESOLVE_DECISION_SCOPE</v>
      </c>
      <c r="J10" s="50" t="str">
        <f>IF(CE10&lt;&gt;"",CE10,IF(CG10&lt;&gt;"",CG10,IF(CF10,"REQUIRED_EVIDENCE_MISSING",IF(NOT(EXACT(AM10,"YES")),IF(EXACT(AM10,"NO"),"DECISION_SCOPE_NOT_DEFINED","DECISION_SCOPE_UNCERTAIN"),IF(EXACT(X10,"UNKNOWN_DEPENDENCY"),"DOWNSTREAM_DEPENDENCY_UNKNOWN",IF(AND(EXACT(AA10,"YES"),EXACT(AG10,"YES")),"EXECUTED_RECOMMENDATION_MAY_CHANGE",IF(AND(EXACT(X10,"DIRECTLY_DEPENDENT"),EXACT(AD10,"NO"),EXACT(AJ10,"NO")),"DIRECT_DEPENDENCY_NO_INDEPENDENT_SUPPORT",IF(EXACT(X10,"DIRECTLY_DEPENDENT"),"DIRECT_DEPENDENCY_RECHECK",IF(EXACT(X10,"PARTIALLY_DEPENDENT"),"PARTIAL_DEPENDENCY_RECHECK",IF(AND(EXACT(X10,"INDEPENDENT"),EXACT(AD10,"YES"),EXACT(AG10,"NO")),"INDEPENDENT_SUPPORT_RECOMMENDATION_UNCHANGED","DEPENDENCY_OR_RECOMMENDATION_UNRESOLVED"))))))))))</f>
        <v>DECISION_SCOPE_NOT_DEFINED</v>
      </c>
      <c r="K10" s="51" t="str">
        <f>IF(AND(EXACT(C10,I10),EXACT(D10,J10)),"PASS","FAIL")</f>
        <v>PASS</v>
      </c>
      <c r="L10" t="str">
        <v>TRUE</v>
      </c>
      <c r="M10" t="str">
        <v>Approve Q4 content and positioning budget</v>
      </c>
      <c r="N10" t="str">
        <v>TEXT</v>
      </c>
      <c r="O10" t="str">
        <f>IF(ISTEXT(M10),TRIM(SUBSTITUTE(SUBSTITUTE(SUBSTITUTE(SUBSTITUTE(SUBSTITUTE(SUBSTITUTE(M10,CHAR(160)," "),CHAR(9)," "),CHAR(10)," "),CHAR(11)," "),CHAR(12)," "),CHAR(13)," ")),"")</f>
        <v>Approve Q4 content and positioning budget</v>
      </c>
      <c r="P10" t="str">
        <v>FALSE_POSITIVE</v>
      </c>
      <c r="Q10" t="str">
        <v>TEXT</v>
      </c>
      <c r="R10" t="str">
        <f>IF(ISTEXT(P10),TRIM(SUBSTITUTE(SUBSTITUTE(SUBSTITUTE(SUBSTITUTE(SUBSTITUTE(SUBSTITUTE(P10,CHAR(160)," "),CHAR(9)," "),CHAR(10)," "),CHAR(11)," "),CHAR(12)," "),CHAR(13)," ")),"")</f>
        <v>FALSE_POSITIVE</v>
      </c>
      <c r="S10" t="str">
        <v>CONTENT_GAP</v>
      </c>
      <c r="T10" t="str">
        <v>TEXT</v>
      </c>
      <c r="U10" t="str">
        <f>IF(ISTEXT(S10),TRIM(SUBSTITUTE(SUBSTITUTE(SUBSTITUTE(SUBSTITUTE(SUBSTITUTE(SUBSTITUTE(S10,CHAR(160)," "),CHAR(9)," "),CHAR(10)," "),CHAR(11)," "),CHAR(12)," "),CHAR(13)," ")),"")</f>
        <v>CONTENT_GAP</v>
      </c>
      <c r="V10" t="str">
        <v>INDEPENDENT</v>
      </c>
      <c r="W10" t="str">
        <v>TEXT</v>
      </c>
      <c r="X10" t="str">
        <f>IF(ISTEXT(V10),TRIM(SUBSTITUTE(SUBSTITUTE(SUBSTITUTE(SUBSTITUTE(SUBSTITUTE(SUBSTITUTE(V10,CHAR(160)," "),CHAR(9)," "),CHAR(10)," "),CHAR(11)," "),CHAR(12)," "),CHAR(13)," ")),"")</f>
        <v>INDEPENDENT</v>
      </c>
      <c r="Y10" t="str">
        <v>NO</v>
      </c>
      <c r="Z10" t="str">
        <v>TEXT</v>
      </c>
      <c r="AA10" t="str">
        <f>IF(ISTEXT(Y10),TRIM(SUBSTITUTE(SUBSTITUTE(SUBSTITUTE(SUBSTITUTE(SUBSTITUTE(SUBSTITUTE(Y10,CHAR(160)," "),CHAR(9)," "),CHAR(10)," "),CHAR(11)," "),CHAR(12)," "),CHAR(13)," ")),"")</f>
        <v>NO</v>
      </c>
      <c r="AB10" t="str">
        <v>YES</v>
      </c>
      <c r="AC10" t="str">
        <v>TEXT</v>
      </c>
      <c r="AD10" t="str">
        <f>IF(ISTEXT(AB10),TRIM(SUBSTITUTE(SUBSTITUTE(SUBSTITUTE(SUBSTITUTE(SUBSTITUTE(SUBSTITUTE(AB10,CHAR(160)," "),CHAR(9)," "),CHAR(10)," "),CHAR(11)," "),CHAR(12)," "),CHAR(13)," ")),"")</f>
        <v>YES</v>
      </c>
      <c r="AE10" t="str">
        <v>NO</v>
      </c>
      <c r="AF10" t="str">
        <v>TEXT</v>
      </c>
      <c r="AG10" t="str">
        <f>IF(ISTEXT(AE10),TRIM(SUBSTITUTE(SUBSTITUTE(SUBSTITUTE(SUBSTITUTE(SUBSTITUTE(SUBSTITUTE(AE10,CHAR(160)," "),CHAR(9)," "),CHAR(10)," "),CHAR(11)," "),CHAR(12)," "),CHAR(13)," ")),"")</f>
        <v>NO</v>
      </c>
      <c r="AH10" t="str">
        <v>YES</v>
      </c>
      <c r="AI10" t="str">
        <v>TEXT</v>
      </c>
      <c r="AJ10" t="str">
        <f>IF(ISTEXT(AH10),TRIM(SUBSTITUTE(SUBSTITUTE(SUBSTITUTE(SUBSTITUTE(SUBSTITUTE(SUBSTITUTE(AH10,CHAR(160)," "),CHAR(9)," "),CHAR(10)," "),CHAR(11)," "),CHAR(12)," "),CHAR(13)," ")),"")</f>
        <v>YES</v>
      </c>
      <c r="AK10" t="str">
        <v>NO</v>
      </c>
      <c r="AL10" t="str">
        <v>TEXT</v>
      </c>
      <c r="AM10" t="str">
        <f>IF(ISTEXT(AK10),TRIM(SUBSTITUTE(SUBSTITUTE(SUBSTITUTE(SUBSTITUTE(SUBSTITUTE(SUBSTITUTE(AK10,CHAR(160)," "),CHAR(9)," "),CHAR(10)," "),CHAR(11)," "),CHAR(12)," "),CHAR(13)," ")),"")</f>
        <v>NO</v>
      </c>
      <c r="AN10" t="str">
        <v>COMPLETE</v>
      </c>
      <c r="AO10" t="str">
        <v>TEXT</v>
      </c>
      <c r="AP10" t="str">
        <f>IF(ISTEXT(AN10),TRIM(SUBSTITUTE(SUBSTITUTE(SUBSTITUTE(SUBSTITUTE(SUBSTITUTE(SUBSTITUTE(AN10,CHAR(160)," "),CHAR(9)," "),CHAR(10)," "),CHAR(11)," "),CHAR(12)," "),CHAR(13)," ")),"")</f>
        <v>COMPLETE</v>
      </c>
      <c r="AQ10" t="str">
        <v>NO</v>
      </c>
      <c r="AR10" t="str"/>
      <c r="AS10" t="str">
        <v>MISSING</v>
      </c>
      <c r="AT10" t="str">
        <f>IF(ISTEXT(AR10),TRIM(SUBSTITUTE(SUBSTITUTE(SUBSTITUTE(SUBSTITUTE(SUBSTITUTE(SUBSTITUTE(AR10,CHAR(160)," "),CHAR(9)," "),CHAR(10)," "),CHAR(11)," "),CHAR(12)," "),CHAR(13)," ")),"")</f>
      </c>
      <c r="AU10" t="str">
        <v>NO</v>
      </c>
      <c r="AV10" t="str"/>
      <c r="AW10" t="str">
        <v>MISSING</v>
      </c>
      <c r="AX10" t="str">
        <f>IF(ISTEXT(AV10),TRIM(SUBSTITUTE(SUBSTITUTE(SUBSTITUTE(SUBSTITUTE(SUBSTITUTE(SUBSTITUTE(AV10,CHAR(160)," "),CHAR(9)," "),CHAR(10)," "),CHAR(11)," "),CHAR(12)," "),CHAR(13)," ")),"")</f>
      </c>
      <c r="AY10" t="str">
        <v>NO</v>
      </c>
      <c r="AZ10" t="str"/>
      <c r="BA10" t="str">
        <v>MISSING</v>
      </c>
      <c r="BB10" t="str">
        <f>IF(ISTEXT(AZ10),TRIM(SUBSTITUTE(SUBSTITUTE(SUBSTITUTE(SUBSTITUTE(SUBSTITUTE(SUBSTITUTE(AZ10,CHAR(160)," "),CHAR(9)," "),CHAR(10)," "),CHAR(11)," "),CHAR(12)," "),CHAR(13)," ")),"")</f>
      </c>
      <c r="BC10" t="str">
        <v>NO</v>
      </c>
      <c r="BD10" t="str"/>
      <c r="BE10" t="str">
        <v>MISSING</v>
      </c>
      <c r="BF10" t="str">
        <f>IF(ISTEXT(BD10),TRIM(SUBSTITUTE(SUBSTITUTE(SUBSTITUTE(SUBSTITUTE(SUBSTITUTE(SUBSTITUTE(BD10,CHAR(160)," "),CHAR(9)," "),CHAR(10)," "),CHAR(11)," "),CHAR(12)," "),CHAR(13)," ")),"")</f>
      </c>
      <c r="BG10" t="str">
        <v>NO</v>
      </c>
      <c r="BH10" t="str"/>
      <c r="BI10" t="str">
        <v>MISSING</v>
      </c>
      <c r="BJ10" t="str">
        <f>IF(ISTEXT(BH10),TRIM(SUBSTITUTE(SUBSTITUTE(SUBSTITUTE(SUBSTITUTE(SUBSTITUTE(SUBSTITUTE(BH10,CHAR(160)," "),CHAR(9)," "),CHAR(10)," "),CHAR(11)," "),CHAR(12)," "),CHAR(13)," ")),"")</f>
      </c>
      <c r="BK10" t="str">
        <v>NO</v>
      </c>
      <c r="BL10" t="str"/>
      <c r="BM10" t="str">
        <v>MISSING</v>
      </c>
      <c r="BN10" t="str">
        <f>IF(ISTEXT(BL10),TRIM(SUBSTITUTE(SUBSTITUTE(SUBSTITUTE(SUBSTITUTE(SUBSTITUTE(SUBSTITUTE(BL10,CHAR(160)," "),CHAR(9)," "),CHAR(10)," "),CHAR(11)," "),CHAR(12)," "),CHAR(13)," ")),"")</f>
      </c>
      <c r="BO10" t="str">
        <f>IF(N10="NON_TEXT","INVALID_TYPE",IF(AND(N10="TEXT",O10&lt;&gt;"",OR(LOWER(O10)="null",LOWER(O10)="undefined",LOWER(O10)="n/a",LOWER(O10)="na",LOWER(O10)="none")),"NULL_LIKE_STRING",""))</f>
      </c>
      <c r="BP10" t="str">
        <f>IF(Q10="NON_TEXT","INVALID_TYPE",IF(AND(R10&lt;&gt;"",NOT(OR(EXACT(R10,"FALSE_POSITIVE"),EXACT(R10,"FALSE_NEGATIVE"),EXACT(R10,"ROLE_ERROR"),EXACT(R10,"SCOPE_DRIFT")))),"UNSUPPORTED_VALUE",""))</f>
      </c>
      <c r="BQ10" t="str">
        <f>IF(T10="NON_TEXT","INVALID_TYPE",IF(AND(U10&lt;&gt;"",NOT(OR(EXACT(U10,"CONTENT_GAP"),EXACT(U10,"AUTHORITY_BENCHMARK"),EXACT(U10,"POSITIONING"),EXACT(U10,"PRICING_COMPARISON"),EXACT(U10,"BATTLECARD"),EXACT(U10,"ROADMAP"),EXACT(U10,"MARKET_ENTRY_RECOMMENDATION"),EXACT(U10,"BUDGET_RECOMMENDATION"),EXACT(U10,"EXECUTIVE_BRIEF"),EXACT(U10,"AI_VISIBILITY_BENCHMARK"),EXACT(U10,"PAID_SEARCH_BENCHMARK"),EXACT(U10,"OTHER")))),"UNSUPPORTED_VALUE",""))</f>
      </c>
      <c r="BR10" t="str">
        <f>IF(W10="NON_TEXT","INVALID_TYPE",IF(AND(X10&lt;&gt;"",NOT(OR(EXACT(X10,"DIRECTLY_DEPENDENT"),EXACT(X10,"PARTIALLY_DEPENDENT"),EXACT(X10,"INDEPENDENT"),EXACT(X10,"UNKNOWN_DEPENDENCY")))),"UNSUPPORTED_VALUE",""))</f>
      </c>
      <c r="BS10" t="str">
        <f>IF(Z10="NON_TEXT","INVALID_TYPE",IF(AND(AA10&lt;&gt;"",NOT(OR(EXACT(AA10,"YES"),EXACT(AA10,"NO"),EXACT(AA10,"UNKNOWN")))),"UNSUPPORTED_VALUE",""))</f>
      </c>
      <c r="BT10" t="str">
        <f>IF(AC10="NON_TEXT","INVALID_TYPE",IF(AND(AD10&lt;&gt;"",NOT(OR(EXACT(AD10,"YES"),EXACT(AD10,"NO"),EXACT(AD10,"UNKNOWN")))),"UNSUPPORTED_VALUE",""))</f>
      </c>
      <c r="BU10" t="str">
        <f>IF(AF10="NON_TEXT","INVALID_TYPE",IF(AND(AG10&lt;&gt;"",NOT(OR(EXACT(AG10,"YES"),EXACT(AG10,"NO"),EXACT(AG10,"UNKNOWN")))),"UNSUPPORTED_VALUE",""))</f>
      </c>
      <c r="BV10" t="str">
        <f>IF(AI10="NON_TEXT","INVALID_TYPE",IF(AND(AJ10&lt;&gt;"",NOT(OR(EXACT(AJ10,"YES"),EXACT(AJ10,"NO"),EXACT(AJ10,"UNKNOWN")))),"UNSUPPORTED_VALUE",""))</f>
      </c>
      <c r="BW10" t="str">
        <f>IF(AL10="NON_TEXT","INVALID_TYPE",IF(AND(AM10&lt;&gt;"",NOT(OR(EXACT(AM10,"YES"),EXACT(AM10,"NO"),EXACT(AM10,"UNKNOWN")))),"UNSUPPORTED_VALUE",""))</f>
      </c>
      <c r="BX10" t="str">
        <f>IF(AO10="NON_TEXT","INVALID_TYPE",IF(AND(AP10&lt;&gt;"",NOT(OR(EXACT(AP10,"COMPLETE"),EXACT(AP10,"INCOMPLETE")))),"UNSUPPORTED_VALUE",""))</f>
      </c>
      <c r="BY10" t="str">
        <f>IF(AND(AQ10="YES",AS10="NON_TEXT"),"INVALID_TYPE",IF(AND(AQ10="YES",AS10="TEXT",AT10&lt;&gt;"",OR(LOWER(AT10)="null",LOWER(AT10)="undefined",LOWER(AT10)="n/a",LOWER(AT10)="na",LOWER(AT10)="none")),"NULL_LIKE_STRING",""))</f>
      </c>
      <c r="BZ10" t="str">
        <f>IF(AND(AU10="YES",AW10="NON_TEXT"),"INVALID_TYPE",IF(AND(AU10="YES",AW10="TEXT",AX10&lt;&gt;"",OR(LOWER(AX10)="null",LOWER(AX10)="undefined",LOWER(AX10)="n/a",LOWER(AX10)="na",LOWER(AX10)="none")),"NULL_LIKE_STRING",""))</f>
      </c>
      <c r="CA10" t="str">
        <f>IF(AND(AY10="YES",BA10="NON_TEXT"),"INVALID_TYPE",IF(AND(AY10="YES",BB10&lt;&gt;"",NOT(OR(EXACT(BB10,"READY_TO_SHARE"),EXACT(BB10,"NOT_READY_TO_SHARE")))),"UNSUPPORTED_VALUE",""))</f>
      </c>
      <c r="CB10" t="str">
        <f>IF(AND(BC10="YES",BE10="NON_TEXT"),"INVALID_TYPE",IF(AND(BC10="YES",BF10&lt;&gt;"",NOT(OR(EXACT(BF10,"SEO_OVERLAP"),EXACT(BF10,"PPC_OVERLAP"),EXACT(BF10,"AI_VISIBILITY"),EXACT(BF10,"CI_PLATFORM"),EXACT(BF10,"SALES_CUSTOMER"),EXACT(BF10,"MANUAL_STRATEGY"),EXACT(BF10,"MIXED"),EXACT(BF10,"UNKNOWN")))),"UNSUPPORTED_VALUE",""))</f>
      </c>
      <c r="CC10" t="str">
        <f>IF(AND(BG10="YES",BI10="NON_TEXT"),"INVALID_TYPE",IF(AND(BG10="YES",BI10="TEXT",BJ10&lt;&gt;"",OR(LOWER(BJ10)="null",LOWER(BJ10)="undefined",LOWER(BJ10)="n/a",LOWER(BJ10)="na",LOWER(BJ10)="none")),"NULL_LIKE_STRING",""))</f>
      </c>
      <c r="CD10" t="str">
        <f>IF(AND(BK10="YES",BM10="NON_TEXT"),"INVALID_TYPE",IF(AND(BK10="YES",BM10="TEXT",BN10&lt;&gt;"",OR(LOWER(BN10)="null",LOWER(BN10)="undefined",LOWER(BN10)="n/a",LOWER(BN10)="na",LOWER(BN10)="none")),"NULL_LIKE_STRING",""))</f>
      </c>
      <c r="CE10" t="str">
        <f>IF(L10="FALSE","INVALID_INPUT_OBJECT",IF(BO10&lt;&gt;"",BO10,IF(BP10&lt;&gt;"",BP10,IF(BQ10&lt;&gt;"",BQ10,IF(BR10&lt;&gt;"",BR10,IF(BS10&lt;&gt;"",BS10,IF(BT10&lt;&gt;"",BT10,IF(BU10&lt;&gt;"",BU10,IF(BV10&lt;&gt;"",BV10,IF(BW10&lt;&gt;"",BW10,IF(BX10&lt;&gt;"",BX10,IF(CC10&lt;&gt;"",CC10,IF(BY10&lt;&gt;"",BY10,IF(BZ10&lt;&gt;"",BZ10,IF(CD10&lt;&gt;"",CD10,IF(CA10&lt;&gt;"",CA10,CB10))))))))))))))))</f>
      </c>
      <c r="CF10" t="b">
        <f>OR(N10="MISSING",O10="",Q10="MISSING",R10="",T10="MISSING",U10="",W10="MISSING",X10="",Z10="MISSING",AA10="",AC10="MISSING",AD10="",AF10="MISSING",AG10="",AI10="MISSING",AJ10="",AL10="MISSING",AM10="",AO10="MISSING",AP10="",EXACT(AP10,"INCOMPLETE"),AND(AY10="YES",AZ10&lt;&gt;"",BB10=""),AND(BC10="YES",BD10&lt;&gt;"",BF10=""))</f>
        <v>0</v>
      </c>
      <c r="CG10" t="str">
        <f>IF(AND(EXACT(X10,"INDEPENDENT"),EXACT(AD10,"NO")),"INDEPENDENT_WITHOUT_SUPPORT",IF(AND(EXACT(R10,"FALSE_NEGATIVE"),AQ10="YES",AT10=""),"FALSE_NEGATIVE_REQUIRES_CORRECTED_SET",IF(AND(EXACT(R10,"SCOPE_DRIFT"),AU10="YES",AX10=""),"SCOPE_DRIFT_REQUIRES_CHANGED_DIMENSION",IF(AND(EXACT(AA10,"NO"),AY10="YES",EXACT(BB10,"READY_TO_SHARE")),"UNSTARTED_READY_TO_SHARE_CONFLICT",""))))</f>
      </c>
    </row>
    <row r="11">
      <c r="A11" s="50" t="str">
        <v>POS-007</v>
      </c>
      <c r="B11" s="50" t="str">
        <v>POSITIVE_DECISIONS</v>
      </c>
      <c r="C11" s="50" t="str">
        <v>RESOLVE_DECISION_SCOPE</v>
      </c>
      <c r="D11" s="50" t="str">
        <v>DECISION_SCOPE_UNCERTAIN</v>
      </c>
      <c r="E11" s="50" t="str">
        <v>RESOLVE_DECISION_SCOPE</v>
      </c>
      <c r="F11" s="50" t="str">
        <v>DECISION_SCOPE_UNCERTAIN</v>
      </c>
      <c r="G11" s="50" t="str">
        <v>PASS</v>
      </c>
      <c r="H11" s="50" t="str">
        <v>{"affectedOutput": "CONTENT_GAP", "correctionWithoutFullRebuild": "YES", "decisionSupported": "Approve Q4 content and positioning budget", "dependencyType": "INDEPENDENT", "errorClass": "FALSE_POSITIVE", "executionStarted": "NO", "independentSupport": "YES", "recommendationCouldChange": "NO", "recordCompleteness": "COMPLETE", "scopeKnown": "UNKNOWN"}</v>
      </c>
      <c r="I11" s="50" t="str">
        <f>IF(CE11&lt;&gt;"","INVALID_INPUT",IF(CG11&lt;&gt;"","INVALID_INPUT",IF(CF11,"INCOMPLETE",IF(NOT(EXACT(AM11,"YES")),"RESOLVE_DECISION_SCOPE",IF(EXACT(X11,"UNKNOWN_DEPENDENCY"),"FREEZE_AND_REQUALIFY",IF(AND(EXACT(AA11,"YES"),EXACT(AG11,"YES")),"REOPEN_PRIOR_DECISION",IF(AND(EXACT(X11,"DIRECTLY_DEPENDENT"),EXACT(AD11,"NO"),EXACT(AJ11,"NO")),"REBUILD_CONTAMINATED_OUTPUT",IF(OR(EXACT(X11,"DIRECTLY_DEPENDENT"),EXACT(X11,"PARTIALLY_DEPENDENT")),"BOUNDED_RECHECK_REQUIRED",IF(AND(EXACT(X11,"INDEPENDENT"),EXACT(AD11,"YES"),EXACT(AG11,"NO")),"NO_MATERIAL_CONTAMINATION_FOUND","FREEZE_AND_REQUALIFY")))))))))</f>
        <v>RESOLVE_DECISION_SCOPE</v>
      </c>
      <c r="J11" s="50" t="str">
        <f>IF(CE11&lt;&gt;"",CE11,IF(CG11&lt;&gt;"",CG11,IF(CF11,"REQUIRED_EVIDENCE_MISSING",IF(NOT(EXACT(AM11,"YES")),IF(EXACT(AM11,"NO"),"DECISION_SCOPE_NOT_DEFINED","DECISION_SCOPE_UNCERTAIN"),IF(EXACT(X11,"UNKNOWN_DEPENDENCY"),"DOWNSTREAM_DEPENDENCY_UNKNOWN",IF(AND(EXACT(AA11,"YES"),EXACT(AG11,"YES")),"EXECUTED_RECOMMENDATION_MAY_CHANGE",IF(AND(EXACT(X11,"DIRECTLY_DEPENDENT"),EXACT(AD11,"NO"),EXACT(AJ11,"NO")),"DIRECT_DEPENDENCY_NO_INDEPENDENT_SUPPORT",IF(EXACT(X11,"DIRECTLY_DEPENDENT"),"DIRECT_DEPENDENCY_RECHECK",IF(EXACT(X11,"PARTIALLY_DEPENDENT"),"PARTIAL_DEPENDENCY_RECHECK",IF(AND(EXACT(X11,"INDEPENDENT"),EXACT(AD11,"YES"),EXACT(AG11,"NO")),"INDEPENDENT_SUPPORT_RECOMMENDATION_UNCHANGED","DEPENDENCY_OR_RECOMMENDATION_UNRESOLVED"))))))))))</f>
        <v>DECISION_SCOPE_UNCERTAIN</v>
      </c>
      <c r="K11" s="51" t="str">
        <f>IF(AND(EXACT(C11,I11),EXACT(D11,J11)),"PASS","FAIL")</f>
        <v>PASS</v>
      </c>
      <c r="L11" t="str">
        <v>TRUE</v>
      </c>
      <c r="M11" t="str">
        <v>Approve Q4 content and positioning budget</v>
      </c>
      <c r="N11" t="str">
        <v>TEXT</v>
      </c>
      <c r="O11" t="str">
        <f>IF(ISTEXT(M11),TRIM(SUBSTITUTE(SUBSTITUTE(SUBSTITUTE(SUBSTITUTE(SUBSTITUTE(SUBSTITUTE(M11,CHAR(160)," "),CHAR(9)," "),CHAR(10)," "),CHAR(11)," "),CHAR(12)," "),CHAR(13)," ")),"")</f>
        <v>Approve Q4 content and positioning budget</v>
      </c>
      <c r="P11" t="str">
        <v>FALSE_POSITIVE</v>
      </c>
      <c r="Q11" t="str">
        <v>TEXT</v>
      </c>
      <c r="R11" t="str">
        <f>IF(ISTEXT(P11),TRIM(SUBSTITUTE(SUBSTITUTE(SUBSTITUTE(SUBSTITUTE(SUBSTITUTE(SUBSTITUTE(P11,CHAR(160)," "),CHAR(9)," "),CHAR(10)," "),CHAR(11)," "),CHAR(12)," "),CHAR(13)," ")),"")</f>
        <v>FALSE_POSITIVE</v>
      </c>
      <c r="S11" t="str">
        <v>CONTENT_GAP</v>
      </c>
      <c r="T11" t="str">
        <v>TEXT</v>
      </c>
      <c r="U11" t="str">
        <f>IF(ISTEXT(S11),TRIM(SUBSTITUTE(SUBSTITUTE(SUBSTITUTE(SUBSTITUTE(SUBSTITUTE(SUBSTITUTE(S11,CHAR(160)," "),CHAR(9)," "),CHAR(10)," "),CHAR(11)," "),CHAR(12)," "),CHAR(13)," ")),"")</f>
        <v>CONTENT_GAP</v>
      </c>
      <c r="V11" t="str">
        <v>INDEPENDENT</v>
      </c>
      <c r="W11" t="str">
        <v>TEXT</v>
      </c>
      <c r="X11" t="str">
        <f>IF(ISTEXT(V11),TRIM(SUBSTITUTE(SUBSTITUTE(SUBSTITUTE(SUBSTITUTE(SUBSTITUTE(SUBSTITUTE(V11,CHAR(160)," "),CHAR(9)," "),CHAR(10)," "),CHAR(11)," "),CHAR(12)," "),CHAR(13)," ")),"")</f>
        <v>INDEPENDENT</v>
      </c>
      <c r="Y11" t="str">
        <v>NO</v>
      </c>
      <c r="Z11" t="str">
        <v>TEXT</v>
      </c>
      <c r="AA11" t="str">
        <f>IF(ISTEXT(Y11),TRIM(SUBSTITUTE(SUBSTITUTE(SUBSTITUTE(SUBSTITUTE(SUBSTITUTE(SUBSTITUTE(Y11,CHAR(160)," "),CHAR(9)," "),CHAR(10)," "),CHAR(11)," "),CHAR(12)," "),CHAR(13)," ")),"")</f>
        <v>NO</v>
      </c>
      <c r="AB11" t="str">
        <v>YES</v>
      </c>
      <c r="AC11" t="str">
        <v>TEXT</v>
      </c>
      <c r="AD11" t="str">
        <f>IF(ISTEXT(AB11),TRIM(SUBSTITUTE(SUBSTITUTE(SUBSTITUTE(SUBSTITUTE(SUBSTITUTE(SUBSTITUTE(AB11,CHAR(160)," "),CHAR(9)," "),CHAR(10)," "),CHAR(11)," "),CHAR(12)," "),CHAR(13)," ")),"")</f>
        <v>YES</v>
      </c>
      <c r="AE11" t="str">
        <v>NO</v>
      </c>
      <c r="AF11" t="str">
        <v>TEXT</v>
      </c>
      <c r="AG11" t="str">
        <f>IF(ISTEXT(AE11),TRIM(SUBSTITUTE(SUBSTITUTE(SUBSTITUTE(SUBSTITUTE(SUBSTITUTE(SUBSTITUTE(AE11,CHAR(160)," "),CHAR(9)," "),CHAR(10)," "),CHAR(11)," "),CHAR(12)," "),CHAR(13)," ")),"")</f>
        <v>NO</v>
      </c>
      <c r="AH11" t="str">
        <v>YES</v>
      </c>
      <c r="AI11" t="str">
        <v>TEXT</v>
      </c>
      <c r="AJ11" t="str">
        <f>IF(ISTEXT(AH11),TRIM(SUBSTITUTE(SUBSTITUTE(SUBSTITUTE(SUBSTITUTE(SUBSTITUTE(SUBSTITUTE(AH11,CHAR(160)," "),CHAR(9)," "),CHAR(10)," "),CHAR(11)," "),CHAR(12)," "),CHAR(13)," ")),"")</f>
        <v>YES</v>
      </c>
      <c r="AK11" t="str">
        <v>UNKNOWN</v>
      </c>
      <c r="AL11" t="str">
        <v>TEXT</v>
      </c>
      <c r="AM11" t="str">
        <f>IF(ISTEXT(AK11),TRIM(SUBSTITUTE(SUBSTITUTE(SUBSTITUTE(SUBSTITUTE(SUBSTITUTE(SUBSTITUTE(AK11,CHAR(160)," "),CHAR(9)," "),CHAR(10)," "),CHAR(11)," "),CHAR(12)," "),CHAR(13)," ")),"")</f>
        <v>UNKNOWN</v>
      </c>
      <c r="AN11" t="str">
        <v>COMPLETE</v>
      </c>
      <c r="AO11" t="str">
        <v>TEXT</v>
      </c>
      <c r="AP11" t="str">
        <f>IF(ISTEXT(AN11),TRIM(SUBSTITUTE(SUBSTITUTE(SUBSTITUTE(SUBSTITUTE(SUBSTITUTE(SUBSTITUTE(AN11,CHAR(160)," "),CHAR(9)," "),CHAR(10)," "),CHAR(11)," "),CHAR(12)," "),CHAR(13)," ")),"")</f>
        <v>COMPLETE</v>
      </c>
      <c r="AQ11" t="str">
        <v>NO</v>
      </c>
      <c r="AR11" t="str"/>
      <c r="AS11" t="str">
        <v>MISSING</v>
      </c>
      <c r="AT11" t="str">
        <f>IF(ISTEXT(AR11),TRIM(SUBSTITUTE(SUBSTITUTE(SUBSTITUTE(SUBSTITUTE(SUBSTITUTE(SUBSTITUTE(AR11,CHAR(160)," "),CHAR(9)," "),CHAR(10)," "),CHAR(11)," "),CHAR(12)," "),CHAR(13)," ")),"")</f>
      </c>
      <c r="AU11" t="str">
        <v>NO</v>
      </c>
      <c r="AV11" t="str"/>
      <c r="AW11" t="str">
        <v>MISSING</v>
      </c>
      <c r="AX11" t="str">
        <f>IF(ISTEXT(AV11),TRIM(SUBSTITUTE(SUBSTITUTE(SUBSTITUTE(SUBSTITUTE(SUBSTITUTE(SUBSTITUTE(AV11,CHAR(160)," "),CHAR(9)," "),CHAR(10)," "),CHAR(11)," "),CHAR(12)," "),CHAR(13)," ")),"")</f>
      </c>
      <c r="AY11" t="str">
        <v>NO</v>
      </c>
      <c r="AZ11" t="str"/>
      <c r="BA11" t="str">
        <v>MISSING</v>
      </c>
      <c r="BB11" t="str">
        <f>IF(ISTEXT(AZ11),TRIM(SUBSTITUTE(SUBSTITUTE(SUBSTITUTE(SUBSTITUTE(SUBSTITUTE(SUBSTITUTE(AZ11,CHAR(160)," "),CHAR(9)," "),CHAR(10)," "),CHAR(11)," "),CHAR(12)," "),CHAR(13)," ")),"")</f>
      </c>
      <c r="BC11" t="str">
        <v>NO</v>
      </c>
      <c r="BD11" t="str"/>
      <c r="BE11" t="str">
        <v>MISSING</v>
      </c>
      <c r="BF11" t="str">
        <f>IF(ISTEXT(BD11),TRIM(SUBSTITUTE(SUBSTITUTE(SUBSTITUTE(SUBSTITUTE(SUBSTITUTE(SUBSTITUTE(BD11,CHAR(160)," "),CHAR(9)," "),CHAR(10)," "),CHAR(11)," "),CHAR(12)," "),CHAR(13)," ")),"")</f>
      </c>
      <c r="BG11" t="str">
        <v>NO</v>
      </c>
      <c r="BH11" t="str"/>
      <c r="BI11" t="str">
        <v>MISSING</v>
      </c>
      <c r="BJ11" t="str">
        <f>IF(ISTEXT(BH11),TRIM(SUBSTITUTE(SUBSTITUTE(SUBSTITUTE(SUBSTITUTE(SUBSTITUTE(SUBSTITUTE(BH11,CHAR(160)," "),CHAR(9)," "),CHAR(10)," "),CHAR(11)," "),CHAR(12)," "),CHAR(13)," ")),"")</f>
      </c>
      <c r="BK11" t="str">
        <v>NO</v>
      </c>
      <c r="BL11" t="str"/>
      <c r="BM11" t="str">
        <v>MISSING</v>
      </c>
      <c r="BN11" t="str">
        <f>IF(ISTEXT(BL11),TRIM(SUBSTITUTE(SUBSTITUTE(SUBSTITUTE(SUBSTITUTE(SUBSTITUTE(SUBSTITUTE(BL11,CHAR(160)," "),CHAR(9)," "),CHAR(10)," "),CHAR(11)," "),CHAR(12)," "),CHAR(13)," ")),"")</f>
      </c>
      <c r="BO11" t="str">
        <f>IF(N11="NON_TEXT","INVALID_TYPE",IF(AND(N11="TEXT",O11&lt;&gt;"",OR(LOWER(O11)="null",LOWER(O11)="undefined",LOWER(O11)="n/a",LOWER(O11)="na",LOWER(O11)="none")),"NULL_LIKE_STRING",""))</f>
      </c>
      <c r="BP11" t="str">
        <f>IF(Q11="NON_TEXT","INVALID_TYPE",IF(AND(R11&lt;&gt;"",NOT(OR(EXACT(R11,"FALSE_POSITIVE"),EXACT(R11,"FALSE_NEGATIVE"),EXACT(R11,"ROLE_ERROR"),EXACT(R11,"SCOPE_DRIFT")))),"UNSUPPORTED_VALUE",""))</f>
      </c>
      <c r="BQ11" t="str">
        <f>IF(T11="NON_TEXT","INVALID_TYPE",IF(AND(U11&lt;&gt;"",NOT(OR(EXACT(U11,"CONTENT_GAP"),EXACT(U11,"AUTHORITY_BENCHMARK"),EXACT(U11,"POSITIONING"),EXACT(U11,"PRICING_COMPARISON"),EXACT(U11,"BATTLECARD"),EXACT(U11,"ROADMAP"),EXACT(U11,"MARKET_ENTRY_RECOMMENDATION"),EXACT(U11,"BUDGET_RECOMMENDATION"),EXACT(U11,"EXECUTIVE_BRIEF"),EXACT(U11,"AI_VISIBILITY_BENCHMARK"),EXACT(U11,"PAID_SEARCH_BENCHMARK"),EXACT(U11,"OTHER")))),"UNSUPPORTED_VALUE",""))</f>
      </c>
      <c r="BR11" t="str">
        <f>IF(W11="NON_TEXT","INVALID_TYPE",IF(AND(X11&lt;&gt;"",NOT(OR(EXACT(X11,"DIRECTLY_DEPENDENT"),EXACT(X11,"PARTIALLY_DEPENDENT"),EXACT(X11,"INDEPENDENT"),EXACT(X11,"UNKNOWN_DEPENDENCY")))),"UNSUPPORTED_VALUE",""))</f>
      </c>
      <c r="BS11" t="str">
        <f>IF(Z11="NON_TEXT","INVALID_TYPE",IF(AND(AA11&lt;&gt;"",NOT(OR(EXACT(AA11,"YES"),EXACT(AA11,"NO"),EXACT(AA11,"UNKNOWN")))),"UNSUPPORTED_VALUE",""))</f>
      </c>
      <c r="BT11" t="str">
        <f>IF(AC11="NON_TEXT","INVALID_TYPE",IF(AND(AD11&lt;&gt;"",NOT(OR(EXACT(AD11,"YES"),EXACT(AD11,"NO"),EXACT(AD11,"UNKNOWN")))),"UNSUPPORTED_VALUE",""))</f>
      </c>
      <c r="BU11" t="str">
        <f>IF(AF11="NON_TEXT","INVALID_TYPE",IF(AND(AG11&lt;&gt;"",NOT(OR(EXACT(AG11,"YES"),EXACT(AG11,"NO"),EXACT(AG11,"UNKNOWN")))),"UNSUPPORTED_VALUE",""))</f>
      </c>
      <c r="BV11" t="str">
        <f>IF(AI11="NON_TEXT","INVALID_TYPE",IF(AND(AJ11&lt;&gt;"",NOT(OR(EXACT(AJ11,"YES"),EXACT(AJ11,"NO"),EXACT(AJ11,"UNKNOWN")))),"UNSUPPORTED_VALUE",""))</f>
      </c>
      <c r="BW11" t="str">
        <f>IF(AL11="NON_TEXT","INVALID_TYPE",IF(AND(AM11&lt;&gt;"",NOT(OR(EXACT(AM11,"YES"),EXACT(AM11,"NO"),EXACT(AM11,"UNKNOWN")))),"UNSUPPORTED_VALUE",""))</f>
      </c>
      <c r="BX11" t="str">
        <f>IF(AO11="NON_TEXT","INVALID_TYPE",IF(AND(AP11&lt;&gt;"",NOT(OR(EXACT(AP11,"COMPLETE"),EXACT(AP11,"INCOMPLETE")))),"UNSUPPORTED_VALUE",""))</f>
      </c>
      <c r="BY11" t="str">
        <f>IF(AND(AQ11="YES",AS11="NON_TEXT"),"INVALID_TYPE",IF(AND(AQ11="YES",AS11="TEXT",AT11&lt;&gt;"",OR(LOWER(AT11)="null",LOWER(AT11)="undefined",LOWER(AT11)="n/a",LOWER(AT11)="na",LOWER(AT11)="none")),"NULL_LIKE_STRING",""))</f>
      </c>
      <c r="BZ11" t="str">
        <f>IF(AND(AU11="YES",AW11="NON_TEXT"),"INVALID_TYPE",IF(AND(AU11="YES",AW11="TEXT",AX11&lt;&gt;"",OR(LOWER(AX11)="null",LOWER(AX11)="undefined",LOWER(AX11)="n/a",LOWER(AX11)="na",LOWER(AX11)="none")),"NULL_LIKE_STRING",""))</f>
      </c>
      <c r="CA11" t="str">
        <f>IF(AND(AY11="YES",BA11="NON_TEXT"),"INVALID_TYPE",IF(AND(AY11="YES",BB11&lt;&gt;"",NOT(OR(EXACT(BB11,"READY_TO_SHARE"),EXACT(BB11,"NOT_READY_TO_SHARE")))),"UNSUPPORTED_VALUE",""))</f>
      </c>
      <c r="CB11" t="str">
        <f>IF(AND(BC11="YES",BE11="NON_TEXT"),"INVALID_TYPE",IF(AND(BC11="YES",BF11&lt;&gt;"",NOT(OR(EXACT(BF11,"SEO_OVERLAP"),EXACT(BF11,"PPC_OVERLAP"),EXACT(BF11,"AI_VISIBILITY"),EXACT(BF11,"CI_PLATFORM"),EXACT(BF11,"SALES_CUSTOMER"),EXACT(BF11,"MANUAL_STRATEGY"),EXACT(BF11,"MIXED"),EXACT(BF11,"UNKNOWN")))),"UNSUPPORTED_VALUE",""))</f>
      </c>
      <c r="CC11" t="str">
        <f>IF(AND(BG11="YES",BI11="NON_TEXT"),"INVALID_TYPE",IF(AND(BG11="YES",BI11="TEXT",BJ11&lt;&gt;"",OR(LOWER(BJ11)="null",LOWER(BJ11)="undefined",LOWER(BJ11)="n/a",LOWER(BJ11)="na",LOWER(BJ11)="none")),"NULL_LIKE_STRING",""))</f>
      </c>
      <c r="CD11" t="str">
        <f>IF(AND(BK11="YES",BM11="NON_TEXT"),"INVALID_TYPE",IF(AND(BK11="YES",BM11="TEXT",BN11&lt;&gt;"",OR(LOWER(BN11)="null",LOWER(BN11)="undefined",LOWER(BN11)="n/a",LOWER(BN11)="na",LOWER(BN11)="none")),"NULL_LIKE_STRING",""))</f>
      </c>
      <c r="CE11" t="str">
        <f>IF(L11="FALSE","INVALID_INPUT_OBJECT",IF(BO11&lt;&gt;"",BO11,IF(BP11&lt;&gt;"",BP11,IF(BQ11&lt;&gt;"",BQ11,IF(BR11&lt;&gt;"",BR11,IF(BS11&lt;&gt;"",BS11,IF(BT11&lt;&gt;"",BT11,IF(BU11&lt;&gt;"",BU11,IF(BV11&lt;&gt;"",BV11,IF(BW11&lt;&gt;"",BW11,IF(BX11&lt;&gt;"",BX11,IF(CC11&lt;&gt;"",CC11,IF(BY11&lt;&gt;"",BY11,IF(BZ11&lt;&gt;"",BZ11,IF(CD11&lt;&gt;"",CD11,IF(CA11&lt;&gt;"",CA11,CB11))))))))))))))))</f>
      </c>
      <c r="CF11" t="b">
        <f>OR(N11="MISSING",O11="",Q11="MISSING",R11="",T11="MISSING",U11="",W11="MISSING",X11="",Z11="MISSING",AA11="",AC11="MISSING",AD11="",AF11="MISSING",AG11="",AI11="MISSING",AJ11="",AL11="MISSING",AM11="",AO11="MISSING",AP11="",EXACT(AP11,"INCOMPLETE"),AND(AY11="YES",AZ11&lt;&gt;"",BB11=""),AND(BC11="YES",BD11&lt;&gt;"",BF11=""))</f>
        <v>0</v>
      </c>
      <c r="CG11" t="str">
        <f>IF(AND(EXACT(X11,"INDEPENDENT"),EXACT(AD11,"NO")),"INDEPENDENT_WITHOUT_SUPPORT",IF(AND(EXACT(R11,"FALSE_NEGATIVE"),AQ11="YES",AT11=""),"FALSE_NEGATIVE_REQUIRES_CORRECTED_SET",IF(AND(EXACT(R11,"SCOPE_DRIFT"),AU11="YES",AX11=""),"SCOPE_DRIFT_REQUIRES_CHANGED_DIMENSION",IF(AND(EXACT(AA11,"NO"),AY11="YES",EXACT(BB11,"READY_TO_SHARE")),"UNSTARTED_READY_TO_SHARE_CONFLICT",""))))</f>
      </c>
    </row>
    <row r="12">
      <c r="A12" s="50" t="str">
        <v>POS-008</v>
      </c>
      <c r="B12" s="50" t="str">
        <v>POSITIVE_DECISIONS</v>
      </c>
      <c r="C12" s="50" t="str">
        <v>REOPEN_PRIOR_DECISION</v>
      </c>
      <c r="D12" s="50" t="str">
        <v>EXECUTED_RECOMMENDATION_MAY_CHANGE</v>
      </c>
      <c r="E12" s="50" t="str">
        <v>REOPEN_PRIOR_DECISION</v>
      </c>
      <c r="F12" s="50" t="str">
        <v>EXECUTED_RECOMMENDATION_MAY_CHANGE</v>
      </c>
      <c r="G12" s="50" t="str">
        <v>PASS</v>
      </c>
      <c r="H12" s="50" t="str">
        <v>{"affectedOutput": "CONTENT_GAP", "correctionWithoutFullRebuild": "YES", "decisionSupported": "Approve Q4 content and positioning budget", "dependencyType": "PARTIALLY_DEPENDENT", "errorClass": "FALSE_POSITIVE", "executionStarted": "YES", "independentSupport": "YES", "recommendationCouldChange": "YES", "recordCompleteness": "COMPLETE", "scopeKnown": "YES"}</v>
      </c>
      <c r="I12" s="50" t="str">
        <f>IF(CE12&lt;&gt;"","INVALID_INPUT",IF(CG12&lt;&gt;"","INVALID_INPUT",IF(CF12,"INCOMPLETE",IF(NOT(EXACT(AM12,"YES")),"RESOLVE_DECISION_SCOPE",IF(EXACT(X12,"UNKNOWN_DEPENDENCY"),"FREEZE_AND_REQUALIFY",IF(AND(EXACT(AA12,"YES"),EXACT(AG12,"YES")),"REOPEN_PRIOR_DECISION",IF(AND(EXACT(X12,"DIRECTLY_DEPENDENT"),EXACT(AD12,"NO"),EXACT(AJ12,"NO")),"REBUILD_CONTAMINATED_OUTPUT",IF(OR(EXACT(X12,"DIRECTLY_DEPENDENT"),EXACT(X12,"PARTIALLY_DEPENDENT")),"BOUNDED_RECHECK_REQUIRED",IF(AND(EXACT(X12,"INDEPENDENT"),EXACT(AD12,"YES"),EXACT(AG12,"NO")),"NO_MATERIAL_CONTAMINATION_FOUND","FREEZE_AND_REQUALIFY")))))))))</f>
        <v>REOPEN_PRIOR_DECISION</v>
      </c>
      <c r="J12" s="50" t="str">
        <f>IF(CE12&lt;&gt;"",CE12,IF(CG12&lt;&gt;"",CG12,IF(CF12,"REQUIRED_EVIDENCE_MISSING",IF(NOT(EXACT(AM12,"YES")),IF(EXACT(AM12,"NO"),"DECISION_SCOPE_NOT_DEFINED","DECISION_SCOPE_UNCERTAIN"),IF(EXACT(X12,"UNKNOWN_DEPENDENCY"),"DOWNSTREAM_DEPENDENCY_UNKNOWN",IF(AND(EXACT(AA12,"YES"),EXACT(AG12,"YES")),"EXECUTED_RECOMMENDATION_MAY_CHANGE",IF(AND(EXACT(X12,"DIRECTLY_DEPENDENT"),EXACT(AD12,"NO"),EXACT(AJ12,"NO")),"DIRECT_DEPENDENCY_NO_INDEPENDENT_SUPPORT",IF(EXACT(X12,"DIRECTLY_DEPENDENT"),"DIRECT_DEPENDENCY_RECHECK",IF(EXACT(X12,"PARTIALLY_DEPENDENT"),"PARTIAL_DEPENDENCY_RECHECK",IF(AND(EXACT(X12,"INDEPENDENT"),EXACT(AD12,"YES"),EXACT(AG12,"NO")),"INDEPENDENT_SUPPORT_RECOMMENDATION_UNCHANGED","DEPENDENCY_OR_RECOMMENDATION_UNRESOLVED"))))))))))</f>
        <v>EXECUTED_RECOMMENDATION_MAY_CHANGE</v>
      </c>
      <c r="K12" s="51" t="str">
        <f>IF(AND(EXACT(C12,I12),EXACT(D12,J12)),"PASS","FAIL")</f>
        <v>PASS</v>
      </c>
      <c r="L12" t="str">
        <v>TRUE</v>
      </c>
      <c r="M12" t="str">
        <v>Approve Q4 content and positioning budget</v>
      </c>
      <c r="N12" t="str">
        <v>TEXT</v>
      </c>
      <c r="O12" t="str">
        <f>IF(ISTEXT(M12),TRIM(SUBSTITUTE(SUBSTITUTE(SUBSTITUTE(SUBSTITUTE(SUBSTITUTE(SUBSTITUTE(M12,CHAR(160)," "),CHAR(9)," "),CHAR(10)," "),CHAR(11)," "),CHAR(12)," "),CHAR(13)," ")),"")</f>
        <v>Approve Q4 content and positioning budget</v>
      </c>
      <c r="P12" t="str">
        <v>FALSE_POSITIVE</v>
      </c>
      <c r="Q12" t="str">
        <v>TEXT</v>
      </c>
      <c r="R12" t="str">
        <f>IF(ISTEXT(P12),TRIM(SUBSTITUTE(SUBSTITUTE(SUBSTITUTE(SUBSTITUTE(SUBSTITUTE(SUBSTITUTE(P12,CHAR(160)," "),CHAR(9)," "),CHAR(10)," "),CHAR(11)," "),CHAR(12)," "),CHAR(13)," ")),"")</f>
        <v>FALSE_POSITIVE</v>
      </c>
      <c r="S12" t="str">
        <v>CONTENT_GAP</v>
      </c>
      <c r="T12" t="str">
        <v>TEXT</v>
      </c>
      <c r="U12" t="str">
        <f>IF(ISTEXT(S12),TRIM(SUBSTITUTE(SUBSTITUTE(SUBSTITUTE(SUBSTITUTE(SUBSTITUTE(SUBSTITUTE(S12,CHAR(160)," "),CHAR(9)," "),CHAR(10)," "),CHAR(11)," "),CHAR(12)," "),CHAR(13)," ")),"")</f>
        <v>CONTENT_GAP</v>
      </c>
      <c r="V12" t="str">
        <v>PARTIALLY_DEPENDENT</v>
      </c>
      <c r="W12" t="str">
        <v>TEXT</v>
      </c>
      <c r="X12" t="str">
        <f>IF(ISTEXT(V12),TRIM(SUBSTITUTE(SUBSTITUTE(SUBSTITUTE(SUBSTITUTE(SUBSTITUTE(SUBSTITUTE(V12,CHAR(160)," "),CHAR(9)," "),CHAR(10)," "),CHAR(11)," "),CHAR(12)," "),CHAR(13)," ")),"")</f>
        <v>PARTIALLY_DEPENDENT</v>
      </c>
      <c r="Y12" t="str">
        <v>YES</v>
      </c>
      <c r="Z12" t="str">
        <v>TEXT</v>
      </c>
      <c r="AA12" t="str">
        <f>IF(ISTEXT(Y12),TRIM(SUBSTITUTE(SUBSTITUTE(SUBSTITUTE(SUBSTITUTE(SUBSTITUTE(SUBSTITUTE(Y12,CHAR(160)," "),CHAR(9)," "),CHAR(10)," "),CHAR(11)," "),CHAR(12)," "),CHAR(13)," ")),"")</f>
        <v>YES</v>
      </c>
      <c r="AB12" t="str">
        <v>YES</v>
      </c>
      <c r="AC12" t="str">
        <v>TEXT</v>
      </c>
      <c r="AD12" t="str">
        <f>IF(ISTEXT(AB12),TRIM(SUBSTITUTE(SUBSTITUTE(SUBSTITUTE(SUBSTITUTE(SUBSTITUTE(SUBSTITUTE(AB12,CHAR(160)," "),CHAR(9)," "),CHAR(10)," "),CHAR(11)," "),CHAR(12)," "),CHAR(13)," ")),"")</f>
        <v>YES</v>
      </c>
      <c r="AE12" t="str">
        <v>YES</v>
      </c>
      <c r="AF12" t="str">
        <v>TEXT</v>
      </c>
      <c r="AG12" t="str">
        <f>IF(ISTEXT(AE12),TRIM(SUBSTITUTE(SUBSTITUTE(SUBSTITUTE(SUBSTITUTE(SUBSTITUTE(SUBSTITUTE(AE12,CHAR(160)," "),CHAR(9)," "),CHAR(10)," "),CHAR(11)," "),CHAR(12)," "),CHAR(13)," ")),"")</f>
        <v>YES</v>
      </c>
      <c r="AH12" t="str">
        <v>YES</v>
      </c>
      <c r="AI12" t="str">
        <v>TEXT</v>
      </c>
      <c r="AJ12" t="str">
        <f>IF(ISTEXT(AH12),TRIM(SUBSTITUTE(SUBSTITUTE(SUBSTITUTE(SUBSTITUTE(SUBSTITUTE(SUBSTITUTE(AH12,CHAR(160)," "),CHAR(9)," "),CHAR(10)," "),CHAR(11)," "),CHAR(12)," "),CHAR(13)," ")),"")</f>
        <v>YES</v>
      </c>
      <c r="AK12" t="str">
        <v>YES</v>
      </c>
      <c r="AL12" t="str">
        <v>TEXT</v>
      </c>
      <c r="AM12" t="str">
        <f>IF(ISTEXT(AK12),TRIM(SUBSTITUTE(SUBSTITUTE(SUBSTITUTE(SUBSTITUTE(SUBSTITUTE(SUBSTITUTE(AK12,CHAR(160)," "),CHAR(9)," "),CHAR(10)," "),CHAR(11)," "),CHAR(12)," "),CHAR(13)," ")),"")</f>
        <v>YES</v>
      </c>
      <c r="AN12" t="str">
        <v>COMPLETE</v>
      </c>
      <c r="AO12" t="str">
        <v>TEXT</v>
      </c>
      <c r="AP12" t="str">
        <f>IF(ISTEXT(AN12),TRIM(SUBSTITUTE(SUBSTITUTE(SUBSTITUTE(SUBSTITUTE(SUBSTITUTE(SUBSTITUTE(AN12,CHAR(160)," "),CHAR(9)," "),CHAR(10)," "),CHAR(11)," "),CHAR(12)," "),CHAR(13)," ")),"")</f>
        <v>COMPLETE</v>
      </c>
      <c r="AQ12" t="str">
        <v>NO</v>
      </c>
      <c r="AR12" t="str"/>
      <c r="AS12" t="str">
        <v>MISSING</v>
      </c>
      <c r="AT12" t="str">
        <f>IF(ISTEXT(AR12),TRIM(SUBSTITUTE(SUBSTITUTE(SUBSTITUTE(SUBSTITUTE(SUBSTITUTE(SUBSTITUTE(AR12,CHAR(160)," "),CHAR(9)," "),CHAR(10)," "),CHAR(11)," "),CHAR(12)," "),CHAR(13)," ")),"")</f>
      </c>
      <c r="AU12" t="str">
        <v>NO</v>
      </c>
      <c r="AV12" t="str"/>
      <c r="AW12" t="str">
        <v>MISSING</v>
      </c>
      <c r="AX12" t="str">
        <f>IF(ISTEXT(AV12),TRIM(SUBSTITUTE(SUBSTITUTE(SUBSTITUTE(SUBSTITUTE(SUBSTITUTE(SUBSTITUTE(AV12,CHAR(160)," "),CHAR(9)," "),CHAR(10)," "),CHAR(11)," "),CHAR(12)," "),CHAR(13)," ")),"")</f>
      </c>
      <c r="AY12" t="str">
        <v>NO</v>
      </c>
      <c r="AZ12" t="str"/>
      <c r="BA12" t="str">
        <v>MISSING</v>
      </c>
      <c r="BB12" t="str">
        <f>IF(ISTEXT(AZ12),TRIM(SUBSTITUTE(SUBSTITUTE(SUBSTITUTE(SUBSTITUTE(SUBSTITUTE(SUBSTITUTE(AZ12,CHAR(160)," "),CHAR(9)," "),CHAR(10)," "),CHAR(11)," "),CHAR(12)," "),CHAR(13)," ")),"")</f>
      </c>
      <c r="BC12" t="str">
        <v>NO</v>
      </c>
      <c r="BD12" t="str"/>
      <c r="BE12" t="str">
        <v>MISSING</v>
      </c>
      <c r="BF12" t="str">
        <f>IF(ISTEXT(BD12),TRIM(SUBSTITUTE(SUBSTITUTE(SUBSTITUTE(SUBSTITUTE(SUBSTITUTE(SUBSTITUTE(BD12,CHAR(160)," "),CHAR(9)," "),CHAR(10)," "),CHAR(11)," "),CHAR(12)," "),CHAR(13)," ")),"")</f>
      </c>
      <c r="BG12" t="str">
        <v>NO</v>
      </c>
      <c r="BH12" t="str"/>
      <c r="BI12" t="str">
        <v>MISSING</v>
      </c>
      <c r="BJ12" t="str">
        <f>IF(ISTEXT(BH12),TRIM(SUBSTITUTE(SUBSTITUTE(SUBSTITUTE(SUBSTITUTE(SUBSTITUTE(SUBSTITUTE(BH12,CHAR(160)," "),CHAR(9)," "),CHAR(10)," "),CHAR(11)," "),CHAR(12)," "),CHAR(13)," ")),"")</f>
      </c>
      <c r="BK12" t="str">
        <v>NO</v>
      </c>
      <c r="BL12" t="str"/>
      <c r="BM12" t="str">
        <v>MISSING</v>
      </c>
      <c r="BN12" t="str">
        <f>IF(ISTEXT(BL12),TRIM(SUBSTITUTE(SUBSTITUTE(SUBSTITUTE(SUBSTITUTE(SUBSTITUTE(SUBSTITUTE(BL12,CHAR(160)," "),CHAR(9)," "),CHAR(10)," "),CHAR(11)," "),CHAR(12)," "),CHAR(13)," ")),"")</f>
      </c>
      <c r="BO12" t="str">
        <f>IF(N12="NON_TEXT","INVALID_TYPE",IF(AND(N12="TEXT",O12&lt;&gt;"",OR(LOWER(O12)="null",LOWER(O12)="undefined",LOWER(O12)="n/a",LOWER(O12)="na",LOWER(O12)="none")),"NULL_LIKE_STRING",""))</f>
      </c>
      <c r="BP12" t="str">
        <f>IF(Q12="NON_TEXT","INVALID_TYPE",IF(AND(R12&lt;&gt;"",NOT(OR(EXACT(R12,"FALSE_POSITIVE"),EXACT(R12,"FALSE_NEGATIVE"),EXACT(R12,"ROLE_ERROR"),EXACT(R12,"SCOPE_DRIFT")))),"UNSUPPORTED_VALUE",""))</f>
      </c>
      <c r="BQ12" t="str">
        <f>IF(T12="NON_TEXT","INVALID_TYPE",IF(AND(U12&lt;&gt;"",NOT(OR(EXACT(U12,"CONTENT_GAP"),EXACT(U12,"AUTHORITY_BENCHMARK"),EXACT(U12,"POSITIONING"),EXACT(U12,"PRICING_COMPARISON"),EXACT(U12,"BATTLECARD"),EXACT(U12,"ROADMAP"),EXACT(U12,"MARKET_ENTRY_RECOMMENDATION"),EXACT(U12,"BUDGET_RECOMMENDATION"),EXACT(U12,"EXECUTIVE_BRIEF"),EXACT(U12,"AI_VISIBILITY_BENCHMARK"),EXACT(U12,"PAID_SEARCH_BENCHMARK"),EXACT(U12,"OTHER")))),"UNSUPPORTED_VALUE",""))</f>
      </c>
      <c r="BR12" t="str">
        <f>IF(W12="NON_TEXT","INVALID_TYPE",IF(AND(X12&lt;&gt;"",NOT(OR(EXACT(X12,"DIRECTLY_DEPENDENT"),EXACT(X12,"PARTIALLY_DEPENDENT"),EXACT(X12,"INDEPENDENT"),EXACT(X12,"UNKNOWN_DEPENDENCY")))),"UNSUPPORTED_VALUE",""))</f>
      </c>
      <c r="BS12" t="str">
        <f>IF(Z12="NON_TEXT","INVALID_TYPE",IF(AND(AA12&lt;&gt;"",NOT(OR(EXACT(AA12,"YES"),EXACT(AA12,"NO"),EXACT(AA12,"UNKNOWN")))),"UNSUPPORTED_VALUE",""))</f>
      </c>
      <c r="BT12" t="str">
        <f>IF(AC12="NON_TEXT","INVALID_TYPE",IF(AND(AD12&lt;&gt;"",NOT(OR(EXACT(AD12,"YES"),EXACT(AD12,"NO"),EXACT(AD12,"UNKNOWN")))),"UNSUPPORTED_VALUE",""))</f>
      </c>
      <c r="BU12" t="str">
        <f>IF(AF12="NON_TEXT","INVALID_TYPE",IF(AND(AG12&lt;&gt;"",NOT(OR(EXACT(AG12,"YES"),EXACT(AG12,"NO"),EXACT(AG12,"UNKNOWN")))),"UNSUPPORTED_VALUE",""))</f>
      </c>
      <c r="BV12" t="str">
        <f>IF(AI12="NON_TEXT","INVALID_TYPE",IF(AND(AJ12&lt;&gt;"",NOT(OR(EXACT(AJ12,"YES"),EXACT(AJ12,"NO"),EXACT(AJ12,"UNKNOWN")))),"UNSUPPORTED_VALUE",""))</f>
      </c>
      <c r="BW12" t="str">
        <f>IF(AL12="NON_TEXT","INVALID_TYPE",IF(AND(AM12&lt;&gt;"",NOT(OR(EXACT(AM12,"YES"),EXACT(AM12,"NO"),EXACT(AM12,"UNKNOWN")))),"UNSUPPORTED_VALUE",""))</f>
      </c>
      <c r="BX12" t="str">
        <f>IF(AO12="NON_TEXT","INVALID_TYPE",IF(AND(AP12&lt;&gt;"",NOT(OR(EXACT(AP12,"COMPLETE"),EXACT(AP12,"INCOMPLETE")))),"UNSUPPORTED_VALUE",""))</f>
      </c>
      <c r="BY12" t="str">
        <f>IF(AND(AQ12="YES",AS12="NON_TEXT"),"INVALID_TYPE",IF(AND(AQ12="YES",AS12="TEXT",AT12&lt;&gt;"",OR(LOWER(AT12)="null",LOWER(AT12)="undefined",LOWER(AT12)="n/a",LOWER(AT12)="na",LOWER(AT12)="none")),"NULL_LIKE_STRING",""))</f>
      </c>
      <c r="BZ12" t="str">
        <f>IF(AND(AU12="YES",AW12="NON_TEXT"),"INVALID_TYPE",IF(AND(AU12="YES",AW12="TEXT",AX12&lt;&gt;"",OR(LOWER(AX12)="null",LOWER(AX12)="undefined",LOWER(AX12)="n/a",LOWER(AX12)="na",LOWER(AX12)="none")),"NULL_LIKE_STRING",""))</f>
      </c>
      <c r="CA12" t="str">
        <f>IF(AND(AY12="YES",BA12="NON_TEXT"),"INVALID_TYPE",IF(AND(AY12="YES",BB12&lt;&gt;"",NOT(OR(EXACT(BB12,"READY_TO_SHARE"),EXACT(BB12,"NOT_READY_TO_SHARE")))),"UNSUPPORTED_VALUE",""))</f>
      </c>
      <c r="CB12" t="str">
        <f>IF(AND(BC12="YES",BE12="NON_TEXT"),"INVALID_TYPE",IF(AND(BC12="YES",BF12&lt;&gt;"",NOT(OR(EXACT(BF12,"SEO_OVERLAP"),EXACT(BF12,"PPC_OVERLAP"),EXACT(BF12,"AI_VISIBILITY"),EXACT(BF12,"CI_PLATFORM"),EXACT(BF12,"SALES_CUSTOMER"),EXACT(BF12,"MANUAL_STRATEGY"),EXACT(BF12,"MIXED"),EXACT(BF12,"UNKNOWN")))),"UNSUPPORTED_VALUE",""))</f>
      </c>
      <c r="CC12" t="str">
        <f>IF(AND(BG12="YES",BI12="NON_TEXT"),"INVALID_TYPE",IF(AND(BG12="YES",BI12="TEXT",BJ12&lt;&gt;"",OR(LOWER(BJ12)="null",LOWER(BJ12)="undefined",LOWER(BJ12)="n/a",LOWER(BJ12)="na",LOWER(BJ12)="none")),"NULL_LIKE_STRING",""))</f>
      </c>
      <c r="CD12" t="str">
        <f>IF(AND(BK12="YES",BM12="NON_TEXT"),"INVALID_TYPE",IF(AND(BK12="YES",BM12="TEXT",BN12&lt;&gt;"",OR(LOWER(BN12)="null",LOWER(BN12)="undefined",LOWER(BN12)="n/a",LOWER(BN12)="na",LOWER(BN12)="none")),"NULL_LIKE_STRING",""))</f>
      </c>
      <c r="CE12" t="str">
        <f>IF(L12="FALSE","INVALID_INPUT_OBJECT",IF(BO12&lt;&gt;"",BO12,IF(BP12&lt;&gt;"",BP12,IF(BQ12&lt;&gt;"",BQ12,IF(BR12&lt;&gt;"",BR12,IF(BS12&lt;&gt;"",BS12,IF(BT12&lt;&gt;"",BT12,IF(BU12&lt;&gt;"",BU12,IF(BV12&lt;&gt;"",BV12,IF(BW12&lt;&gt;"",BW12,IF(BX12&lt;&gt;"",BX12,IF(CC12&lt;&gt;"",CC12,IF(BY12&lt;&gt;"",BY12,IF(BZ12&lt;&gt;"",BZ12,IF(CD12&lt;&gt;"",CD12,IF(CA12&lt;&gt;"",CA12,CB12))))))))))))))))</f>
      </c>
      <c r="CF12" t="b">
        <f>OR(N12="MISSING",O12="",Q12="MISSING",R12="",T12="MISSING",U12="",W12="MISSING",X12="",Z12="MISSING",AA12="",AC12="MISSING",AD12="",AF12="MISSING",AG12="",AI12="MISSING",AJ12="",AL12="MISSING",AM12="",AO12="MISSING",AP12="",EXACT(AP12,"INCOMPLETE"),AND(AY12="YES",AZ12&lt;&gt;"",BB12=""),AND(BC12="YES",BD12&lt;&gt;"",BF12=""))</f>
        <v>0</v>
      </c>
      <c r="CG12" t="str">
        <f>IF(AND(EXACT(X12,"INDEPENDENT"),EXACT(AD12,"NO")),"INDEPENDENT_WITHOUT_SUPPORT",IF(AND(EXACT(R12,"FALSE_NEGATIVE"),AQ12="YES",AT12=""),"FALSE_NEGATIVE_REQUIRES_CORRECTED_SET",IF(AND(EXACT(R12,"SCOPE_DRIFT"),AU12="YES",AX12=""),"SCOPE_DRIFT_REQUIRES_CHANGED_DIMENSION",IF(AND(EXACT(AA12,"NO"),AY12="YES",EXACT(BB12,"READY_TO_SHARE")),"UNSTARTED_READY_TO_SHARE_CONFLICT",""))))</f>
      </c>
    </row>
    <row r="13">
      <c r="A13" s="50" t="str">
        <v>ERR-001</v>
      </c>
      <c r="B13" s="50" t="str">
        <v>POSITIVE_DECISIONS</v>
      </c>
      <c r="C13" s="50" t="str">
        <v>NO_MATERIAL_CONTAMINATION_FOUND</v>
      </c>
      <c r="D13" s="50" t="str">
        <v>INDEPENDENT_SUPPORT_RECOMMENDATION_UNCHANGED</v>
      </c>
      <c r="E13" s="50" t="str">
        <v>NO_MATERIAL_CONTAMINATION_FOUND</v>
      </c>
      <c r="F13" s="50" t="str">
        <v>INDEPENDENT_SUPPORT_RECOMMENDATION_UNCHANGED</v>
      </c>
      <c r="G13" s="50" t="str">
        <v>PASS</v>
      </c>
      <c r="H13" s="50" t="str">
        <v>{"affectedOutput": "CONTENT_GAP", "correctionWithoutFullRebuild": "YES", "decisionSupported": "Approve Q4 content and positioning budget", "dependencyType": "INDEPENDENT", "errorClass": "FALSE_POSITIVE", "executionStarted": "NO", "independentSupport": "YES", "recommendationCouldChange": "NO", "recordCompleteness": "COMPLETE", "scopeKnown": "YES"}</v>
      </c>
      <c r="I13" s="50" t="str">
        <f>IF(CE13&lt;&gt;"","INVALID_INPUT",IF(CG13&lt;&gt;"","INVALID_INPUT",IF(CF13,"INCOMPLETE",IF(NOT(EXACT(AM13,"YES")),"RESOLVE_DECISION_SCOPE",IF(EXACT(X13,"UNKNOWN_DEPENDENCY"),"FREEZE_AND_REQUALIFY",IF(AND(EXACT(AA13,"YES"),EXACT(AG13,"YES")),"REOPEN_PRIOR_DECISION",IF(AND(EXACT(X13,"DIRECTLY_DEPENDENT"),EXACT(AD13,"NO"),EXACT(AJ13,"NO")),"REBUILD_CONTAMINATED_OUTPUT",IF(OR(EXACT(X13,"DIRECTLY_DEPENDENT"),EXACT(X13,"PARTIALLY_DEPENDENT")),"BOUNDED_RECHECK_REQUIRED",IF(AND(EXACT(X13,"INDEPENDENT"),EXACT(AD13,"YES"),EXACT(AG13,"NO")),"NO_MATERIAL_CONTAMINATION_FOUND","FREEZE_AND_REQUALIFY")))))))))</f>
        <v>NO_MATERIAL_CONTAMINATION_FOUND</v>
      </c>
      <c r="J13" s="50" t="str">
        <f>IF(CE13&lt;&gt;"",CE13,IF(CG13&lt;&gt;"",CG13,IF(CF13,"REQUIRED_EVIDENCE_MISSING",IF(NOT(EXACT(AM13,"YES")),IF(EXACT(AM13,"NO"),"DECISION_SCOPE_NOT_DEFINED","DECISION_SCOPE_UNCERTAIN"),IF(EXACT(X13,"UNKNOWN_DEPENDENCY"),"DOWNSTREAM_DEPENDENCY_UNKNOWN",IF(AND(EXACT(AA13,"YES"),EXACT(AG13,"YES")),"EXECUTED_RECOMMENDATION_MAY_CHANGE",IF(AND(EXACT(X13,"DIRECTLY_DEPENDENT"),EXACT(AD13,"NO"),EXACT(AJ13,"NO")),"DIRECT_DEPENDENCY_NO_INDEPENDENT_SUPPORT",IF(EXACT(X13,"DIRECTLY_DEPENDENT"),"DIRECT_DEPENDENCY_RECHECK",IF(EXACT(X13,"PARTIALLY_DEPENDENT"),"PARTIAL_DEPENDENCY_RECHECK",IF(AND(EXACT(X13,"INDEPENDENT"),EXACT(AD13,"YES"),EXACT(AG13,"NO")),"INDEPENDENT_SUPPORT_RECOMMENDATION_UNCHANGED","DEPENDENCY_OR_RECOMMENDATION_UNRESOLVED"))))))))))</f>
        <v>INDEPENDENT_SUPPORT_RECOMMENDATION_UNCHANGED</v>
      </c>
      <c r="K13" s="51" t="str">
        <f>IF(AND(EXACT(C13,I13),EXACT(D13,J13)),"PASS","FAIL")</f>
        <v>PASS</v>
      </c>
      <c r="L13" t="str">
        <v>TRUE</v>
      </c>
      <c r="M13" t="str">
        <v>Approve Q4 content and positioning budget</v>
      </c>
      <c r="N13" t="str">
        <v>TEXT</v>
      </c>
      <c r="O13" t="str">
        <f>IF(ISTEXT(M13),TRIM(SUBSTITUTE(SUBSTITUTE(SUBSTITUTE(SUBSTITUTE(SUBSTITUTE(SUBSTITUTE(M13,CHAR(160)," "),CHAR(9)," "),CHAR(10)," "),CHAR(11)," "),CHAR(12)," "),CHAR(13)," ")),"")</f>
        <v>Approve Q4 content and positioning budget</v>
      </c>
      <c r="P13" t="str">
        <v>FALSE_POSITIVE</v>
      </c>
      <c r="Q13" t="str">
        <v>TEXT</v>
      </c>
      <c r="R13" t="str">
        <f>IF(ISTEXT(P13),TRIM(SUBSTITUTE(SUBSTITUTE(SUBSTITUTE(SUBSTITUTE(SUBSTITUTE(SUBSTITUTE(P13,CHAR(160)," "),CHAR(9)," "),CHAR(10)," "),CHAR(11)," "),CHAR(12)," "),CHAR(13)," ")),"")</f>
        <v>FALSE_POSITIVE</v>
      </c>
      <c r="S13" t="str">
        <v>CONTENT_GAP</v>
      </c>
      <c r="T13" t="str">
        <v>TEXT</v>
      </c>
      <c r="U13" t="str">
        <f>IF(ISTEXT(S13),TRIM(SUBSTITUTE(SUBSTITUTE(SUBSTITUTE(SUBSTITUTE(SUBSTITUTE(SUBSTITUTE(S13,CHAR(160)," "),CHAR(9)," "),CHAR(10)," "),CHAR(11)," "),CHAR(12)," "),CHAR(13)," ")),"")</f>
        <v>CONTENT_GAP</v>
      </c>
      <c r="V13" t="str">
        <v>INDEPENDENT</v>
      </c>
      <c r="W13" t="str">
        <v>TEXT</v>
      </c>
      <c r="X13" t="str">
        <f>IF(ISTEXT(V13),TRIM(SUBSTITUTE(SUBSTITUTE(SUBSTITUTE(SUBSTITUTE(SUBSTITUTE(SUBSTITUTE(V13,CHAR(160)," "),CHAR(9)," "),CHAR(10)," "),CHAR(11)," "),CHAR(12)," "),CHAR(13)," ")),"")</f>
        <v>INDEPENDENT</v>
      </c>
      <c r="Y13" t="str">
        <v>NO</v>
      </c>
      <c r="Z13" t="str">
        <v>TEXT</v>
      </c>
      <c r="AA13" t="str">
        <f>IF(ISTEXT(Y13),TRIM(SUBSTITUTE(SUBSTITUTE(SUBSTITUTE(SUBSTITUTE(SUBSTITUTE(SUBSTITUTE(Y13,CHAR(160)," "),CHAR(9)," "),CHAR(10)," "),CHAR(11)," "),CHAR(12)," "),CHAR(13)," ")),"")</f>
        <v>NO</v>
      </c>
      <c r="AB13" t="str">
        <v>YES</v>
      </c>
      <c r="AC13" t="str">
        <v>TEXT</v>
      </c>
      <c r="AD13" t="str">
        <f>IF(ISTEXT(AB13),TRIM(SUBSTITUTE(SUBSTITUTE(SUBSTITUTE(SUBSTITUTE(SUBSTITUTE(SUBSTITUTE(AB13,CHAR(160)," "),CHAR(9)," "),CHAR(10)," "),CHAR(11)," "),CHAR(12)," "),CHAR(13)," ")),"")</f>
        <v>YES</v>
      </c>
      <c r="AE13" t="str">
        <v>NO</v>
      </c>
      <c r="AF13" t="str">
        <v>TEXT</v>
      </c>
      <c r="AG13" t="str">
        <f>IF(ISTEXT(AE13),TRIM(SUBSTITUTE(SUBSTITUTE(SUBSTITUTE(SUBSTITUTE(SUBSTITUTE(SUBSTITUTE(AE13,CHAR(160)," "),CHAR(9)," "),CHAR(10)," "),CHAR(11)," "),CHAR(12)," "),CHAR(13)," ")),"")</f>
        <v>NO</v>
      </c>
      <c r="AH13" t="str">
        <v>YES</v>
      </c>
      <c r="AI13" t="str">
        <v>TEXT</v>
      </c>
      <c r="AJ13" t="str">
        <f>IF(ISTEXT(AH13),TRIM(SUBSTITUTE(SUBSTITUTE(SUBSTITUTE(SUBSTITUTE(SUBSTITUTE(SUBSTITUTE(AH13,CHAR(160)," "),CHAR(9)," "),CHAR(10)," "),CHAR(11)," "),CHAR(12)," "),CHAR(13)," ")),"")</f>
        <v>YES</v>
      </c>
      <c r="AK13" t="str">
        <v>YES</v>
      </c>
      <c r="AL13" t="str">
        <v>TEXT</v>
      </c>
      <c r="AM13" t="str">
        <f>IF(ISTEXT(AK13),TRIM(SUBSTITUTE(SUBSTITUTE(SUBSTITUTE(SUBSTITUTE(SUBSTITUTE(SUBSTITUTE(AK13,CHAR(160)," "),CHAR(9)," "),CHAR(10)," "),CHAR(11)," "),CHAR(12)," "),CHAR(13)," ")),"")</f>
        <v>YES</v>
      </c>
      <c r="AN13" t="str">
        <v>COMPLETE</v>
      </c>
      <c r="AO13" t="str">
        <v>TEXT</v>
      </c>
      <c r="AP13" t="str">
        <f>IF(ISTEXT(AN13),TRIM(SUBSTITUTE(SUBSTITUTE(SUBSTITUTE(SUBSTITUTE(SUBSTITUTE(SUBSTITUTE(AN13,CHAR(160)," "),CHAR(9)," "),CHAR(10)," "),CHAR(11)," "),CHAR(12)," "),CHAR(13)," ")),"")</f>
        <v>COMPLETE</v>
      </c>
      <c r="AQ13" t="str">
        <v>NO</v>
      </c>
      <c r="AR13" t="str"/>
      <c r="AS13" t="str">
        <v>MISSING</v>
      </c>
      <c r="AT13" t="str">
        <f>IF(ISTEXT(AR13),TRIM(SUBSTITUTE(SUBSTITUTE(SUBSTITUTE(SUBSTITUTE(SUBSTITUTE(SUBSTITUTE(AR13,CHAR(160)," "),CHAR(9)," "),CHAR(10)," "),CHAR(11)," "),CHAR(12)," "),CHAR(13)," ")),"")</f>
      </c>
      <c r="AU13" t="str">
        <v>NO</v>
      </c>
      <c r="AV13" t="str"/>
      <c r="AW13" t="str">
        <v>MISSING</v>
      </c>
      <c r="AX13" t="str">
        <f>IF(ISTEXT(AV13),TRIM(SUBSTITUTE(SUBSTITUTE(SUBSTITUTE(SUBSTITUTE(SUBSTITUTE(SUBSTITUTE(AV13,CHAR(160)," "),CHAR(9)," "),CHAR(10)," "),CHAR(11)," "),CHAR(12)," "),CHAR(13)," ")),"")</f>
      </c>
      <c r="AY13" t="str">
        <v>NO</v>
      </c>
      <c r="AZ13" t="str"/>
      <c r="BA13" t="str">
        <v>MISSING</v>
      </c>
      <c r="BB13" t="str">
        <f>IF(ISTEXT(AZ13),TRIM(SUBSTITUTE(SUBSTITUTE(SUBSTITUTE(SUBSTITUTE(SUBSTITUTE(SUBSTITUTE(AZ13,CHAR(160)," "),CHAR(9)," "),CHAR(10)," "),CHAR(11)," "),CHAR(12)," "),CHAR(13)," ")),"")</f>
      </c>
      <c r="BC13" t="str">
        <v>NO</v>
      </c>
      <c r="BD13" t="str"/>
      <c r="BE13" t="str">
        <v>MISSING</v>
      </c>
      <c r="BF13" t="str">
        <f>IF(ISTEXT(BD13),TRIM(SUBSTITUTE(SUBSTITUTE(SUBSTITUTE(SUBSTITUTE(SUBSTITUTE(SUBSTITUTE(BD13,CHAR(160)," "),CHAR(9)," "),CHAR(10)," "),CHAR(11)," "),CHAR(12)," "),CHAR(13)," ")),"")</f>
      </c>
      <c r="BG13" t="str">
        <v>NO</v>
      </c>
      <c r="BH13" t="str"/>
      <c r="BI13" t="str">
        <v>MISSING</v>
      </c>
      <c r="BJ13" t="str">
        <f>IF(ISTEXT(BH13),TRIM(SUBSTITUTE(SUBSTITUTE(SUBSTITUTE(SUBSTITUTE(SUBSTITUTE(SUBSTITUTE(BH13,CHAR(160)," "),CHAR(9)," "),CHAR(10)," "),CHAR(11)," "),CHAR(12)," "),CHAR(13)," ")),"")</f>
      </c>
      <c r="BK13" t="str">
        <v>NO</v>
      </c>
      <c r="BL13" t="str"/>
      <c r="BM13" t="str">
        <v>MISSING</v>
      </c>
      <c r="BN13" t="str">
        <f>IF(ISTEXT(BL13),TRIM(SUBSTITUTE(SUBSTITUTE(SUBSTITUTE(SUBSTITUTE(SUBSTITUTE(SUBSTITUTE(BL13,CHAR(160)," "),CHAR(9)," "),CHAR(10)," "),CHAR(11)," "),CHAR(12)," "),CHAR(13)," ")),"")</f>
      </c>
      <c r="BO13" t="str">
        <f>IF(N13="NON_TEXT","INVALID_TYPE",IF(AND(N13="TEXT",O13&lt;&gt;"",OR(LOWER(O13)="null",LOWER(O13)="undefined",LOWER(O13)="n/a",LOWER(O13)="na",LOWER(O13)="none")),"NULL_LIKE_STRING",""))</f>
      </c>
      <c r="BP13" t="str">
        <f>IF(Q13="NON_TEXT","INVALID_TYPE",IF(AND(R13&lt;&gt;"",NOT(OR(EXACT(R13,"FALSE_POSITIVE"),EXACT(R13,"FALSE_NEGATIVE"),EXACT(R13,"ROLE_ERROR"),EXACT(R13,"SCOPE_DRIFT")))),"UNSUPPORTED_VALUE",""))</f>
      </c>
      <c r="BQ13" t="str">
        <f>IF(T13="NON_TEXT","INVALID_TYPE",IF(AND(U13&lt;&gt;"",NOT(OR(EXACT(U13,"CONTENT_GAP"),EXACT(U13,"AUTHORITY_BENCHMARK"),EXACT(U13,"POSITIONING"),EXACT(U13,"PRICING_COMPARISON"),EXACT(U13,"BATTLECARD"),EXACT(U13,"ROADMAP"),EXACT(U13,"MARKET_ENTRY_RECOMMENDATION"),EXACT(U13,"BUDGET_RECOMMENDATION"),EXACT(U13,"EXECUTIVE_BRIEF"),EXACT(U13,"AI_VISIBILITY_BENCHMARK"),EXACT(U13,"PAID_SEARCH_BENCHMARK"),EXACT(U13,"OTHER")))),"UNSUPPORTED_VALUE",""))</f>
      </c>
      <c r="BR13" t="str">
        <f>IF(W13="NON_TEXT","INVALID_TYPE",IF(AND(X13&lt;&gt;"",NOT(OR(EXACT(X13,"DIRECTLY_DEPENDENT"),EXACT(X13,"PARTIALLY_DEPENDENT"),EXACT(X13,"INDEPENDENT"),EXACT(X13,"UNKNOWN_DEPENDENCY")))),"UNSUPPORTED_VALUE",""))</f>
      </c>
      <c r="BS13" t="str">
        <f>IF(Z13="NON_TEXT","INVALID_TYPE",IF(AND(AA13&lt;&gt;"",NOT(OR(EXACT(AA13,"YES"),EXACT(AA13,"NO"),EXACT(AA13,"UNKNOWN")))),"UNSUPPORTED_VALUE",""))</f>
      </c>
      <c r="BT13" t="str">
        <f>IF(AC13="NON_TEXT","INVALID_TYPE",IF(AND(AD13&lt;&gt;"",NOT(OR(EXACT(AD13,"YES"),EXACT(AD13,"NO"),EXACT(AD13,"UNKNOWN")))),"UNSUPPORTED_VALUE",""))</f>
      </c>
      <c r="BU13" t="str">
        <f>IF(AF13="NON_TEXT","INVALID_TYPE",IF(AND(AG13&lt;&gt;"",NOT(OR(EXACT(AG13,"YES"),EXACT(AG13,"NO"),EXACT(AG13,"UNKNOWN")))),"UNSUPPORTED_VALUE",""))</f>
      </c>
      <c r="BV13" t="str">
        <f>IF(AI13="NON_TEXT","INVALID_TYPE",IF(AND(AJ13&lt;&gt;"",NOT(OR(EXACT(AJ13,"YES"),EXACT(AJ13,"NO"),EXACT(AJ13,"UNKNOWN")))),"UNSUPPORTED_VALUE",""))</f>
      </c>
      <c r="BW13" t="str">
        <f>IF(AL13="NON_TEXT","INVALID_TYPE",IF(AND(AM13&lt;&gt;"",NOT(OR(EXACT(AM13,"YES"),EXACT(AM13,"NO"),EXACT(AM13,"UNKNOWN")))),"UNSUPPORTED_VALUE",""))</f>
      </c>
      <c r="BX13" t="str">
        <f>IF(AO13="NON_TEXT","INVALID_TYPE",IF(AND(AP13&lt;&gt;"",NOT(OR(EXACT(AP13,"COMPLETE"),EXACT(AP13,"INCOMPLETE")))),"UNSUPPORTED_VALUE",""))</f>
      </c>
      <c r="BY13" t="str">
        <f>IF(AND(AQ13="YES",AS13="NON_TEXT"),"INVALID_TYPE",IF(AND(AQ13="YES",AS13="TEXT",AT13&lt;&gt;"",OR(LOWER(AT13)="null",LOWER(AT13)="undefined",LOWER(AT13)="n/a",LOWER(AT13)="na",LOWER(AT13)="none")),"NULL_LIKE_STRING",""))</f>
      </c>
      <c r="BZ13" t="str">
        <f>IF(AND(AU13="YES",AW13="NON_TEXT"),"INVALID_TYPE",IF(AND(AU13="YES",AW13="TEXT",AX13&lt;&gt;"",OR(LOWER(AX13)="null",LOWER(AX13)="undefined",LOWER(AX13)="n/a",LOWER(AX13)="na",LOWER(AX13)="none")),"NULL_LIKE_STRING",""))</f>
      </c>
      <c r="CA13" t="str">
        <f>IF(AND(AY13="YES",BA13="NON_TEXT"),"INVALID_TYPE",IF(AND(AY13="YES",BB13&lt;&gt;"",NOT(OR(EXACT(BB13,"READY_TO_SHARE"),EXACT(BB13,"NOT_READY_TO_SHARE")))),"UNSUPPORTED_VALUE",""))</f>
      </c>
      <c r="CB13" t="str">
        <f>IF(AND(BC13="YES",BE13="NON_TEXT"),"INVALID_TYPE",IF(AND(BC13="YES",BF13&lt;&gt;"",NOT(OR(EXACT(BF13,"SEO_OVERLAP"),EXACT(BF13,"PPC_OVERLAP"),EXACT(BF13,"AI_VISIBILITY"),EXACT(BF13,"CI_PLATFORM"),EXACT(BF13,"SALES_CUSTOMER"),EXACT(BF13,"MANUAL_STRATEGY"),EXACT(BF13,"MIXED"),EXACT(BF13,"UNKNOWN")))),"UNSUPPORTED_VALUE",""))</f>
      </c>
      <c r="CC13" t="str">
        <f>IF(AND(BG13="YES",BI13="NON_TEXT"),"INVALID_TYPE",IF(AND(BG13="YES",BI13="TEXT",BJ13&lt;&gt;"",OR(LOWER(BJ13)="null",LOWER(BJ13)="undefined",LOWER(BJ13)="n/a",LOWER(BJ13)="na",LOWER(BJ13)="none")),"NULL_LIKE_STRING",""))</f>
      </c>
      <c r="CD13" t="str">
        <f>IF(AND(BK13="YES",BM13="NON_TEXT"),"INVALID_TYPE",IF(AND(BK13="YES",BM13="TEXT",BN13&lt;&gt;"",OR(LOWER(BN13)="null",LOWER(BN13)="undefined",LOWER(BN13)="n/a",LOWER(BN13)="na",LOWER(BN13)="none")),"NULL_LIKE_STRING",""))</f>
      </c>
      <c r="CE13" t="str">
        <f>IF(L13="FALSE","INVALID_INPUT_OBJECT",IF(BO13&lt;&gt;"",BO13,IF(BP13&lt;&gt;"",BP13,IF(BQ13&lt;&gt;"",BQ13,IF(BR13&lt;&gt;"",BR13,IF(BS13&lt;&gt;"",BS13,IF(BT13&lt;&gt;"",BT13,IF(BU13&lt;&gt;"",BU13,IF(BV13&lt;&gt;"",BV13,IF(BW13&lt;&gt;"",BW13,IF(BX13&lt;&gt;"",BX13,IF(CC13&lt;&gt;"",CC13,IF(BY13&lt;&gt;"",BY13,IF(BZ13&lt;&gt;"",BZ13,IF(CD13&lt;&gt;"",CD13,IF(CA13&lt;&gt;"",CA13,CB13))))))))))))))))</f>
      </c>
      <c r="CF13" t="b">
        <f>OR(N13="MISSING",O13="",Q13="MISSING",R13="",T13="MISSING",U13="",W13="MISSING",X13="",Z13="MISSING",AA13="",AC13="MISSING",AD13="",AF13="MISSING",AG13="",AI13="MISSING",AJ13="",AL13="MISSING",AM13="",AO13="MISSING",AP13="",EXACT(AP13,"INCOMPLETE"),AND(AY13="YES",AZ13&lt;&gt;"",BB13=""),AND(BC13="YES",BD13&lt;&gt;"",BF13=""))</f>
        <v>0</v>
      </c>
      <c r="CG13" t="str">
        <f>IF(AND(EXACT(X13,"INDEPENDENT"),EXACT(AD13,"NO")),"INDEPENDENT_WITHOUT_SUPPORT",IF(AND(EXACT(R13,"FALSE_NEGATIVE"),AQ13="YES",AT13=""),"FALSE_NEGATIVE_REQUIRES_CORRECTED_SET",IF(AND(EXACT(R13,"SCOPE_DRIFT"),AU13="YES",AX13=""),"SCOPE_DRIFT_REQUIRES_CHANGED_DIMENSION",IF(AND(EXACT(AA13,"NO"),AY13="YES",EXACT(BB13,"READY_TO_SHARE")),"UNSTARTED_READY_TO_SHARE_CONFLICT",""))))</f>
      </c>
    </row>
    <row r="14">
      <c r="A14" s="50" t="str">
        <v>ERR-002</v>
      </c>
      <c r="B14" s="50" t="str">
        <v>POSITIVE_DECISIONS</v>
      </c>
      <c r="C14" s="50" t="str">
        <v>NO_MATERIAL_CONTAMINATION_FOUND</v>
      </c>
      <c r="D14" s="50" t="str">
        <v>INDEPENDENT_SUPPORT_RECOMMENDATION_UNCHANGED</v>
      </c>
      <c r="E14" s="50" t="str">
        <v>NO_MATERIAL_CONTAMINATION_FOUND</v>
      </c>
      <c r="F14" s="50" t="str">
        <v>INDEPENDENT_SUPPORT_RECOMMENDATION_UNCHANGED</v>
      </c>
      <c r="G14" s="50" t="str">
        <v>PASS</v>
      </c>
      <c r="H14" s="50" t="str">
        <v>{"affectedOutput": "CONTENT_GAP", "correctedCompetitorSet": "Vendor A; manual substitute", "correctionWithoutFullRebuild": "YES", "decisionSupported": "Approve Q4 content and positioning budget", "dependencyType": "INDEPENDENT", "errorClass": "FALSE_NEGATIVE", "executionStarted": "NO", "independentSupport": "YES", "recommendationCouldChange": "NO", "recordCompleteness": "COMPLETE", "scopeKnown": "YES"}</v>
      </c>
      <c r="I14" s="50" t="str">
        <f>IF(CE14&lt;&gt;"","INVALID_INPUT",IF(CG14&lt;&gt;"","INVALID_INPUT",IF(CF14,"INCOMPLETE",IF(NOT(EXACT(AM14,"YES")),"RESOLVE_DECISION_SCOPE",IF(EXACT(X14,"UNKNOWN_DEPENDENCY"),"FREEZE_AND_REQUALIFY",IF(AND(EXACT(AA14,"YES"),EXACT(AG14,"YES")),"REOPEN_PRIOR_DECISION",IF(AND(EXACT(X14,"DIRECTLY_DEPENDENT"),EXACT(AD14,"NO"),EXACT(AJ14,"NO")),"REBUILD_CONTAMINATED_OUTPUT",IF(OR(EXACT(X14,"DIRECTLY_DEPENDENT"),EXACT(X14,"PARTIALLY_DEPENDENT")),"BOUNDED_RECHECK_REQUIRED",IF(AND(EXACT(X14,"INDEPENDENT"),EXACT(AD14,"YES"),EXACT(AG14,"NO")),"NO_MATERIAL_CONTAMINATION_FOUND","FREEZE_AND_REQUALIFY")))))))))</f>
        <v>NO_MATERIAL_CONTAMINATION_FOUND</v>
      </c>
      <c r="J14" s="50" t="str">
        <f>IF(CE14&lt;&gt;"",CE14,IF(CG14&lt;&gt;"",CG14,IF(CF14,"REQUIRED_EVIDENCE_MISSING",IF(NOT(EXACT(AM14,"YES")),IF(EXACT(AM14,"NO"),"DECISION_SCOPE_NOT_DEFINED","DECISION_SCOPE_UNCERTAIN"),IF(EXACT(X14,"UNKNOWN_DEPENDENCY"),"DOWNSTREAM_DEPENDENCY_UNKNOWN",IF(AND(EXACT(AA14,"YES"),EXACT(AG14,"YES")),"EXECUTED_RECOMMENDATION_MAY_CHANGE",IF(AND(EXACT(X14,"DIRECTLY_DEPENDENT"),EXACT(AD14,"NO"),EXACT(AJ14,"NO")),"DIRECT_DEPENDENCY_NO_INDEPENDENT_SUPPORT",IF(EXACT(X14,"DIRECTLY_DEPENDENT"),"DIRECT_DEPENDENCY_RECHECK",IF(EXACT(X14,"PARTIALLY_DEPENDENT"),"PARTIAL_DEPENDENCY_RECHECK",IF(AND(EXACT(X14,"INDEPENDENT"),EXACT(AD14,"YES"),EXACT(AG14,"NO")),"INDEPENDENT_SUPPORT_RECOMMENDATION_UNCHANGED","DEPENDENCY_OR_RECOMMENDATION_UNRESOLVED"))))))))))</f>
        <v>INDEPENDENT_SUPPORT_RECOMMENDATION_UNCHANGED</v>
      </c>
      <c r="K14" s="51" t="str">
        <f>IF(AND(EXACT(C14,I14),EXACT(D14,J14)),"PASS","FAIL")</f>
        <v>PASS</v>
      </c>
      <c r="L14" t="str">
        <v>TRUE</v>
      </c>
      <c r="M14" t="str">
        <v>Approve Q4 content and positioning budget</v>
      </c>
      <c r="N14" t="str">
        <v>TEXT</v>
      </c>
      <c r="O14" t="str">
        <f>IF(ISTEXT(M14),TRIM(SUBSTITUTE(SUBSTITUTE(SUBSTITUTE(SUBSTITUTE(SUBSTITUTE(SUBSTITUTE(M14,CHAR(160)," "),CHAR(9)," "),CHAR(10)," "),CHAR(11)," "),CHAR(12)," "),CHAR(13)," ")),"")</f>
        <v>Approve Q4 content and positioning budget</v>
      </c>
      <c r="P14" t="str">
        <v>FALSE_NEGATIVE</v>
      </c>
      <c r="Q14" t="str">
        <v>TEXT</v>
      </c>
      <c r="R14" t="str">
        <f>IF(ISTEXT(P14),TRIM(SUBSTITUTE(SUBSTITUTE(SUBSTITUTE(SUBSTITUTE(SUBSTITUTE(SUBSTITUTE(P14,CHAR(160)," "),CHAR(9)," "),CHAR(10)," "),CHAR(11)," "),CHAR(12)," "),CHAR(13)," ")),"")</f>
        <v>FALSE_NEGATIVE</v>
      </c>
      <c r="S14" t="str">
        <v>CONTENT_GAP</v>
      </c>
      <c r="T14" t="str">
        <v>TEXT</v>
      </c>
      <c r="U14" t="str">
        <f>IF(ISTEXT(S14),TRIM(SUBSTITUTE(SUBSTITUTE(SUBSTITUTE(SUBSTITUTE(SUBSTITUTE(SUBSTITUTE(S14,CHAR(160)," "),CHAR(9)," "),CHAR(10)," "),CHAR(11)," "),CHAR(12)," "),CHAR(13)," ")),"")</f>
        <v>CONTENT_GAP</v>
      </c>
      <c r="V14" t="str">
        <v>INDEPENDENT</v>
      </c>
      <c r="W14" t="str">
        <v>TEXT</v>
      </c>
      <c r="X14" t="str">
        <f>IF(ISTEXT(V14),TRIM(SUBSTITUTE(SUBSTITUTE(SUBSTITUTE(SUBSTITUTE(SUBSTITUTE(SUBSTITUTE(V14,CHAR(160)," "),CHAR(9)," "),CHAR(10)," "),CHAR(11)," "),CHAR(12)," "),CHAR(13)," ")),"")</f>
        <v>INDEPENDENT</v>
      </c>
      <c r="Y14" t="str">
        <v>NO</v>
      </c>
      <c r="Z14" t="str">
        <v>TEXT</v>
      </c>
      <c r="AA14" t="str">
        <f>IF(ISTEXT(Y14),TRIM(SUBSTITUTE(SUBSTITUTE(SUBSTITUTE(SUBSTITUTE(SUBSTITUTE(SUBSTITUTE(Y14,CHAR(160)," "),CHAR(9)," "),CHAR(10)," "),CHAR(11)," "),CHAR(12)," "),CHAR(13)," ")),"")</f>
        <v>NO</v>
      </c>
      <c r="AB14" t="str">
        <v>YES</v>
      </c>
      <c r="AC14" t="str">
        <v>TEXT</v>
      </c>
      <c r="AD14" t="str">
        <f>IF(ISTEXT(AB14),TRIM(SUBSTITUTE(SUBSTITUTE(SUBSTITUTE(SUBSTITUTE(SUBSTITUTE(SUBSTITUTE(AB14,CHAR(160)," "),CHAR(9)," "),CHAR(10)," "),CHAR(11)," "),CHAR(12)," "),CHAR(13)," ")),"")</f>
        <v>YES</v>
      </c>
      <c r="AE14" t="str">
        <v>NO</v>
      </c>
      <c r="AF14" t="str">
        <v>TEXT</v>
      </c>
      <c r="AG14" t="str">
        <f>IF(ISTEXT(AE14),TRIM(SUBSTITUTE(SUBSTITUTE(SUBSTITUTE(SUBSTITUTE(SUBSTITUTE(SUBSTITUTE(AE14,CHAR(160)," "),CHAR(9)," "),CHAR(10)," "),CHAR(11)," "),CHAR(12)," "),CHAR(13)," ")),"")</f>
        <v>NO</v>
      </c>
      <c r="AH14" t="str">
        <v>YES</v>
      </c>
      <c r="AI14" t="str">
        <v>TEXT</v>
      </c>
      <c r="AJ14" t="str">
        <f>IF(ISTEXT(AH14),TRIM(SUBSTITUTE(SUBSTITUTE(SUBSTITUTE(SUBSTITUTE(SUBSTITUTE(SUBSTITUTE(AH14,CHAR(160)," "),CHAR(9)," "),CHAR(10)," "),CHAR(11)," "),CHAR(12)," "),CHAR(13)," ")),"")</f>
        <v>YES</v>
      </c>
      <c r="AK14" t="str">
        <v>YES</v>
      </c>
      <c r="AL14" t="str">
        <v>TEXT</v>
      </c>
      <c r="AM14" t="str">
        <f>IF(ISTEXT(AK14),TRIM(SUBSTITUTE(SUBSTITUTE(SUBSTITUTE(SUBSTITUTE(SUBSTITUTE(SUBSTITUTE(AK14,CHAR(160)," "),CHAR(9)," "),CHAR(10)," "),CHAR(11)," "),CHAR(12)," "),CHAR(13)," ")),"")</f>
        <v>YES</v>
      </c>
      <c r="AN14" t="str">
        <v>COMPLETE</v>
      </c>
      <c r="AO14" t="str">
        <v>TEXT</v>
      </c>
      <c r="AP14" t="str">
        <f>IF(ISTEXT(AN14),TRIM(SUBSTITUTE(SUBSTITUTE(SUBSTITUTE(SUBSTITUTE(SUBSTITUTE(SUBSTITUTE(AN14,CHAR(160)," "),CHAR(9)," "),CHAR(10)," "),CHAR(11)," "),CHAR(12)," "),CHAR(13)," ")),"")</f>
        <v>COMPLETE</v>
      </c>
      <c r="AQ14" t="str">
        <v>YES</v>
      </c>
      <c r="AR14" t="str">
        <v>Vendor A; manual substitute</v>
      </c>
      <c r="AS14" t="str">
        <v>TEXT</v>
      </c>
      <c r="AT14" t="str">
        <f>IF(ISTEXT(AR14),TRIM(SUBSTITUTE(SUBSTITUTE(SUBSTITUTE(SUBSTITUTE(SUBSTITUTE(SUBSTITUTE(AR14,CHAR(160)," "),CHAR(9)," "),CHAR(10)," "),CHAR(11)," "),CHAR(12)," "),CHAR(13)," ")),"")</f>
        <v>Vendor A; manual substitute</v>
      </c>
      <c r="AU14" t="str">
        <v>NO</v>
      </c>
      <c r="AV14" t="str"/>
      <c r="AW14" t="str">
        <v>MISSING</v>
      </c>
      <c r="AX14" t="str">
        <f>IF(ISTEXT(AV14),TRIM(SUBSTITUTE(SUBSTITUTE(SUBSTITUTE(SUBSTITUTE(SUBSTITUTE(SUBSTITUTE(AV14,CHAR(160)," "),CHAR(9)," "),CHAR(10)," "),CHAR(11)," "),CHAR(12)," "),CHAR(13)," ")),"")</f>
      </c>
      <c r="AY14" t="str">
        <v>NO</v>
      </c>
      <c r="AZ14" t="str"/>
      <c r="BA14" t="str">
        <v>MISSING</v>
      </c>
      <c r="BB14" t="str">
        <f>IF(ISTEXT(AZ14),TRIM(SUBSTITUTE(SUBSTITUTE(SUBSTITUTE(SUBSTITUTE(SUBSTITUTE(SUBSTITUTE(AZ14,CHAR(160)," "),CHAR(9)," "),CHAR(10)," "),CHAR(11)," "),CHAR(12)," "),CHAR(13)," ")),"")</f>
      </c>
      <c r="BC14" t="str">
        <v>NO</v>
      </c>
      <c r="BD14" t="str"/>
      <c r="BE14" t="str">
        <v>MISSING</v>
      </c>
      <c r="BF14" t="str">
        <f>IF(ISTEXT(BD14),TRIM(SUBSTITUTE(SUBSTITUTE(SUBSTITUTE(SUBSTITUTE(SUBSTITUTE(SUBSTITUTE(BD14,CHAR(160)," "),CHAR(9)," "),CHAR(10)," "),CHAR(11)," "),CHAR(12)," "),CHAR(13)," ")),"")</f>
      </c>
      <c r="BG14" t="str">
        <v>NO</v>
      </c>
      <c r="BH14" t="str"/>
      <c r="BI14" t="str">
        <v>MISSING</v>
      </c>
      <c r="BJ14" t="str">
        <f>IF(ISTEXT(BH14),TRIM(SUBSTITUTE(SUBSTITUTE(SUBSTITUTE(SUBSTITUTE(SUBSTITUTE(SUBSTITUTE(BH14,CHAR(160)," "),CHAR(9)," "),CHAR(10)," "),CHAR(11)," "),CHAR(12)," "),CHAR(13)," ")),"")</f>
      </c>
      <c r="BK14" t="str">
        <v>NO</v>
      </c>
      <c r="BL14" t="str"/>
      <c r="BM14" t="str">
        <v>MISSING</v>
      </c>
      <c r="BN14" t="str">
        <f>IF(ISTEXT(BL14),TRIM(SUBSTITUTE(SUBSTITUTE(SUBSTITUTE(SUBSTITUTE(SUBSTITUTE(SUBSTITUTE(BL14,CHAR(160)," "),CHAR(9)," "),CHAR(10)," "),CHAR(11)," "),CHAR(12)," "),CHAR(13)," ")),"")</f>
      </c>
      <c r="BO14" t="str">
        <f>IF(N14="NON_TEXT","INVALID_TYPE",IF(AND(N14="TEXT",O14&lt;&gt;"",OR(LOWER(O14)="null",LOWER(O14)="undefined",LOWER(O14)="n/a",LOWER(O14)="na",LOWER(O14)="none")),"NULL_LIKE_STRING",""))</f>
      </c>
      <c r="BP14" t="str">
        <f>IF(Q14="NON_TEXT","INVALID_TYPE",IF(AND(R14&lt;&gt;"",NOT(OR(EXACT(R14,"FALSE_POSITIVE"),EXACT(R14,"FALSE_NEGATIVE"),EXACT(R14,"ROLE_ERROR"),EXACT(R14,"SCOPE_DRIFT")))),"UNSUPPORTED_VALUE",""))</f>
      </c>
      <c r="BQ14" t="str">
        <f>IF(T14="NON_TEXT","INVALID_TYPE",IF(AND(U14&lt;&gt;"",NOT(OR(EXACT(U14,"CONTENT_GAP"),EXACT(U14,"AUTHORITY_BENCHMARK"),EXACT(U14,"POSITIONING"),EXACT(U14,"PRICING_COMPARISON"),EXACT(U14,"BATTLECARD"),EXACT(U14,"ROADMAP"),EXACT(U14,"MARKET_ENTRY_RECOMMENDATION"),EXACT(U14,"BUDGET_RECOMMENDATION"),EXACT(U14,"EXECUTIVE_BRIEF"),EXACT(U14,"AI_VISIBILITY_BENCHMARK"),EXACT(U14,"PAID_SEARCH_BENCHMARK"),EXACT(U14,"OTHER")))),"UNSUPPORTED_VALUE",""))</f>
      </c>
      <c r="BR14" t="str">
        <f>IF(W14="NON_TEXT","INVALID_TYPE",IF(AND(X14&lt;&gt;"",NOT(OR(EXACT(X14,"DIRECTLY_DEPENDENT"),EXACT(X14,"PARTIALLY_DEPENDENT"),EXACT(X14,"INDEPENDENT"),EXACT(X14,"UNKNOWN_DEPENDENCY")))),"UNSUPPORTED_VALUE",""))</f>
      </c>
      <c r="BS14" t="str">
        <f>IF(Z14="NON_TEXT","INVALID_TYPE",IF(AND(AA14&lt;&gt;"",NOT(OR(EXACT(AA14,"YES"),EXACT(AA14,"NO"),EXACT(AA14,"UNKNOWN")))),"UNSUPPORTED_VALUE",""))</f>
      </c>
      <c r="BT14" t="str">
        <f>IF(AC14="NON_TEXT","INVALID_TYPE",IF(AND(AD14&lt;&gt;"",NOT(OR(EXACT(AD14,"YES"),EXACT(AD14,"NO"),EXACT(AD14,"UNKNOWN")))),"UNSUPPORTED_VALUE",""))</f>
      </c>
      <c r="BU14" t="str">
        <f>IF(AF14="NON_TEXT","INVALID_TYPE",IF(AND(AG14&lt;&gt;"",NOT(OR(EXACT(AG14,"YES"),EXACT(AG14,"NO"),EXACT(AG14,"UNKNOWN")))),"UNSUPPORTED_VALUE",""))</f>
      </c>
      <c r="BV14" t="str">
        <f>IF(AI14="NON_TEXT","INVALID_TYPE",IF(AND(AJ14&lt;&gt;"",NOT(OR(EXACT(AJ14,"YES"),EXACT(AJ14,"NO"),EXACT(AJ14,"UNKNOWN")))),"UNSUPPORTED_VALUE",""))</f>
      </c>
      <c r="BW14" t="str">
        <f>IF(AL14="NON_TEXT","INVALID_TYPE",IF(AND(AM14&lt;&gt;"",NOT(OR(EXACT(AM14,"YES"),EXACT(AM14,"NO"),EXACT(AM14,"UNKNOWN")))),"UNSUPPORTED_VALUE",""))</f>
      </c>
      <c r="BX14" t="str">
        <f>IF(AO14="NON_TEXT","INVALID_TYPE",IF(AND(AP14&lt;&gt;"",NOT(OR(EXACT(AP14,"COMPLETE"),EXACT(AP14,"INCOMPLETE")))),"UNSUPPORTED_VALUE",""))</f>
      </c>
      <c r="BY14" t="str">
        <f>IF(AND(AQ14="YES",AS14="NON_TEXT"),"INVALID_TYPE",IF(AND(AQ14="YES",AS14="TEXT",AT14&lt;&gt;"",OR(LOWER(AT14)="null",LOWER(AT14)="undefined",LOWER(AT14)="n/a",LOWER(AT14)="na",LOWER(AT14)="none")),"NULL_LIKE_STRING",""))</f>
      </c>
      <c r="BZ14" t="str">
        <f>IF(AND(AU14="YES",AW14="NON_TEXT"),"INVALID_TYPE",IF(AND(AU14="YES",AW14="TEXT",AX14&lt;&gt;"",OR(LOWER(AX14)="null",LOWER(AX14)="undefined",LOWER(AX14)="n/a",LOWER(AX14)="na",LOWER(AX14)="none")),"NULL_LIKE_STRING",""))</f>
      </c>
      <c r="CA14" t="str">
        <f>IF(AND(AY14="YES",BA14="NON_TEXT"),"INVALID_TYPE",IF(AND(AY14="YES",BB14&lt;&gt;"",NOT(OR(EXACT(BB14,"READY_TO_SHARE"),EXACT(BB14,"NOT_READY_TO_SHARE")))),"UNSUPPORTED_VALUE",""))</f>
      </c>
      <c r="CB14" t="str">
        <f>IF(AND(BC14="YES",BE14="NON_TEXT"),"INVALID_TYPE",IF(AND(BC14="YES",BF14&lt;&gt;"",NOT(OR(EXACT(BF14,"SEO_OVERLAP"),EXACT(BF14,"PPC_OVERLAP"),EXACT(BF14,"AI_VISIBILITY"),EXACT(BF14,"CI_PLATFORM"),EXACT(BF14,"SALES_CUSTOMER"),EXACT(BF14,"MANUAL_STRATEGY"),EXACT(BF14,"MIXED"),EXACT(BF14,"UNKNOWN")))),"UNSUPPORTED_VALUE",""))</f>
      </c>
      <c r="CC14" t="str">
        <f>IF(AND(BG14="YES",BI14="NON_TEXT"),"INVALID_TYPE",IF(AND(BG14="YES",BI14="TEXT",BJ14&lt;&gt;"",OR(LOWER(BJ14)="null",LOWER(BJ14)="undefined",LOWER(BJ14)="n/a",LOWER(BJ14)="na",LOWER(BJ14)="none")),"NULL_LIKE_STRING",""))</f>
      </c>
      <c r="CD14" t="str">
        <f>IF(AND(BK14="YES",BM14="NON_TEXT"),"INVALID_TYPE",IF(AND(BK14="YES",BM14="TEXT",BN14&lt;&gt;"",OR(LOWER(BN14)="null",LOWER(BN14)="undefined",LOWER(BN14)="n/a",LOWER(BN14)="na",LOWER(BN14)="none")),"NULL_LIKE_STRING",""))</f>
      </c>
      <c r="CE14" t="str">
        <f>IF(L14="FALSE","INVALID_INPUT_OBJECT",IF(BO14&lt;&gt;"",BO14,IF(BP14&lt;&gt;"",BP14,IF(BQ14&lt;&gt;"",BQ14,IF(BR14&lt;&gt;"",BR14,IF(BS14&lt;&gt;"",BS14,IF(BT14&lt;&gt;"",BT14,IF(BU14&lt;&gt;"",BU14,IF(BV14&lt;&gt;"",BV14,IF(BW14&lt;&gt;"",BW14,IF(BX14&lt;&gt;"",BX14,IF(CC14&lt;&gt;"",CC14,IF(BY14&lt;&gt;"",BY14,IF(BZ14&lt;&gt;"",BZ14,IF(CD14&lt;&gt;"",CD14,IF(CA14&lt;&gt;"",CA14,CB14))))))))))))))))</f>
      </c>
      <c r="CF14" t="b">
        <f>OR(N14="MISSING",O14="",Q14="MISSING",R14="",T14="MISSING",U14="",W14="MISSING",X14="",Z14="MISSING",AA14="",AC14="MISSING",AD14="",AF14="MISSING",AG14="",AI14="MISSING",AJ14="",AL14="MISSING",AM14="",AO14="MISSING",AP14="",EXACT(AP14,"INCOMPLETE"),AND(AY14="YES",AZ14&lt;&gt;"",BB14=""),AND(BC14="YES",BD14&lt;&gt;"",BF14=""))</f>
        <v>0</v>
      </c>
      <c r="CG14" t="str">
        <f>IF(AND(EXACT(X14,"INDEPENDENT"),EXACT(AD14,"NO")),"INDEPENDENT_WITHOUT_SUPPORT",IF(AND(EXACT(R14,"FALSE_NEGATIVE"),AQ14="YES",AT14=""),"FALSE_NEGATIVE_REQUIRES_CORRECTED_SET",IF(AND(EXACT(R14,"SCOPE_DRIFT"),AU14="YES",AX14=""),"SCOPE_DRIFT_REQUIRES_CHANGED_DIMENSION",IF(AND(EXACT(AA14,"NO"),AY14="YES",EXACT(BB14,"READY_TO_SHARE")),"UNSTARTED_READY_TO_SHARE_CONFLICT",""))))</f>
      </c>
    </row>
    <row r="15">
      <c r="A15" s="50" t="str">
        <v>ERR-003</v>
      </c>
      <c r="B15" s="50" t="str">
        <v>POSITIVE_DECISIONS</v>
      </c>
      <c r="C15" s="50" t="str">
        <v>NO_MATERIAL_CONTAMINATION_FOUND</v>
      </c>
      <c r="D15" s="50" t="str">
        <v>INDEPENDENT_SUPPORT_RECOMMENDATION_UNCHANGED</v>
      </c>
      <c r="E15" s="50" t="str">
        <v>NO_MATERIAL_CONTAMINATION_FOUND</v>
      </c>
      <c r="F15" s="50" t="str">
        <v>INDEPENDENT_SUPPORT_RECOMMENDATION_UNCHANGED</v>
      </c>
      <c r="G15" s="50" t="str">
        <v>PASS</v>
      </c>
      <c r="H15" s="50" t="str">
        <v>{"affectedOutput": "CONTENT_GAP", "correctionWithoutFullRebuild": "YES", "decisionSupported": "Approve Q4 content and positioning budget", "dependencyType": "INDEPENDENT", "errorClass": "ROLE_ERROR", "executionStarted": "NO", "independentSupport": "YES", "recommendationCouldChange": "NO", "recordCompleteness": "COMPLETE", "scopeKnown": "YES"}</v>
      </c>
      <c r="I15" s="50" t="str">
        <f>IF(CE15&lt;&gt;"","INVALID_INPUT",IF(CG15&lt;&gt;"","INVALID_INPUT",IF(CF15,"INCOMPLETE",IF(NOT(EXACT(AM15,"YES")),"RESOLVE_DECISION_SCOPE",IF(EXACT(X15,"UNKNOWN_DEPENDENCY"),"FREEZE_AND_REQUALIFY",IF(AND(EXACT(AA15,"YES"),EXACT(AG15,"YES")),"REOPEN_PRIOR_DECISION",IF(AND(EXACT(X15,"DIRECTLY_DEPENDENT"),EXACT(AD15,"NO"),EXACT(AJ15,"NO")),"REBUILD_CONTAMINATED_OUTPUT",IF(OR(EXACT(X15,"DIRECTLY_DEPENDENT"),EXACT(X15,"PARTIALLY_DEPENDENT")),"BOUNDED_RECHECK_REQUIRED",IF(AND(EXACT(X15,"INDEPENDENT"),EXACT(AD15,"YES"),EXACT(AG15,"NO")),"NO_MATERIAL_CONTAMINATION_FOUND","FREEZE_AND_REQUALIFY")))))))))</f>
        <v>NO_MATERIAL_CONTAMINATION_FOUND</v>
      </c>
      <c r="J15" s="50" t="str">
        <f>IF(CE15&lt;&gt;"",CE15,IF(CG15&lt;&gt;"",CG15,IF(CF15,"REQUIRED_EVIDENCE_MISSING",IF(NOT(EXACT(AM15,"YES")),IF(EXACT(AM15,"NO"),"DECISION_SCOPE_NOT_DEFINED","DECISION_SCOPE_UNCERTAIN"),IF(EXACT(X15,"UNKNOWN_DEPENDENCY"),"DOWNSTREAM_DEPENDENCY_UNKNOWN",IF(AND(EXACT(AA15,"YES"),EXACT(AG15,"YES")),"EXECUTED_RECOMMENDATION_MAY_CHANGE",IF(AND(EXACT(X15,"DIRECTLY_DEPENDENT"),EXACT(AD15,"NO"),EXACT(AJ15,"NO")),"DIRECT_DEPENDENCY_NO_INDEPENDENT_SUPPORT",IF(EXACT(X15,"DIRECTLY_DEPENDENT"),"DIRECT_DEPENDENCY_RECHECK",IF(EXACT(X15,"PARTIALLY_DEPENDENT"),"PARTIAL_DEPENDENCY_RECHECK",IF(AND(EXACT(X15,"INDEPENDENT"),EXACT(AD15,"YES"),EXACT(AG15,"NO")),"INDEPENDENT_SUPPORT_RECOMMENDATION_UNCHANGED","DEPENDENCY_OR_RECOMMENDATION_UNRESOLVED"))))))))))</f>
        <v>INDEPENDENT_SUPPORT_RECOMMENDATION_UNCHANGED</v>
      </c>
      <c r="K15" s="51" t="str">
        <f>IF(AND(EXACT(C15,I15),EXACT(D15,J15)),"PASS","FAIL")</f>
        <v>PASS</v>
      </c>
      <c r="L15" t="str">
        <v>TRUE</v>
      </c>
      <c r="M15" t="str">
        <v>Approve Q4 content and positioning budget</v>
      </c>
      <c r="N15" t="str">
        <v>TEXT</v>
      </c>
      <c r="O15" t="str">
        <f>IF(ISTEXT(M15),TRIM(SUBSTITUTE(SUBSTITUTE(SUBSTITUTE(SUBSTITUTE(SUBSTITUTE(SUBSTITUTE(M15,CHAR(160)," "),CHAR(9)," "),CHAR(10)," "),CHAR(11)," "),CHAR(12)," "),CHAR(13)," ")),"")</f>
        <v>Approve Q4 content and positioning budget</v>
      </c>
      <c r="P15" t="str">
        <v>ROLE_ERROR</v>
      </c>
      <c r="Q15" t="str">
        <v>TEXT</v>
      </c>
      <c r="R15" t="str">
        <f>IF(ISTEXT(P15),TRIM(SUBSTITUTE(SUBSTITUTE(SUBSTITUTE(SUBSTITUTE(SUBSTITUTE(SUBSTITUTE(P15,CHAR(160)," "),CHAR(9)," "),CHAR(10)," "),CHAR(11)," "),CHAR(12)," "),CHAR(13)," ")),"")</f>
        <v>ROLE_ERROR</v>
      </c>
      <c r="S15" t="str">
        <v>CONTENT_GAP</v>
      </c>
      <c r="T15" t="str">
        <v>TEXT</v>
      </c>
      <c r="U15" t="str">
        <f>IF(ISTEXT(S15),TRIM(SUBSTITUTE(SUBSTITUTE(SUBSTITUTE(SUBSTITUTE(SUBSTITUTE(SUBSTITUTE(S15,CHAR(160)," "),CHAR(9)," "),CHAR(10)," "),CHAR(11)," "),CHAR(12)," "),CHAR(13)," ")),"")</f>
        <v>CONTENT_GAP</v>
      </c>
      <c r="V15" t="str">
        <v>INDEPENDENT</v>
      </c>
      <c r="W15" t="str">
        <v>TEXT</v>
      </c>
      <c r="X15" t="str">
        <f>IF(ISTEXT(V15),TRIM(SUBSTITUTE(SUBSTITUTE(SUBSTITUTE(SUBSTITUTE(SUBSTITUTE(SUBSTITUTE(V15,CHAR(160)," "),CHAR(9)," "),CHAR(10)," "),CHAR(11)," "),CHAR(12)," "),CHAR(13)," ")),"")</f>
        <v>INDEPENDENT</v>
      </c>
      <c r="Y15" t="str">
        <v>NO</v>
      </c>
      <c r="Z15" t="str">
        <v>TEXT</v>
      </c>
      <c r="AA15" t="str">
        <f>IF(ISTEXT(Y15),TRIM(SUBSTITUTE(SUBSTITUTE(SUBSTITUTE(SUBSTITUTE(SUBSTITUTE(SUBSTITUTE(Y15,CHAR(160)," "),CHAR(9)," "),CHAR(10)," "),CHAR(11)," "),CHAR(12)," "),CHAR(13)," ")),"")</f>
        <v>NO</v>
      </c>
      <c r="AB15" t="str">
        <v>YES</v>
      </c>
      <c r="AC15" t="str">
        <v>TEXT</v>
      </c>
      <c r="AD15" t="str">
        <f>IF(ISTEXT(AB15),TRIM(SUBSTITUTE(SUBSTITUTE(SUBSTITUTE(SUBSTITUTE(SUBSTITUTE(SUBSTITUTE(AB15,CHAR(160)," "),CHAR(9)," "),CHAR(10)," "),CHAR(11)," "),CHAR(12)," "),CHAR(13)," ")),"")</f>
        <v>YES</v>
      </c>
      <c r="AE15" t="str">
        <v>NO</v>
      </c>
      <c r="AF15" t="str">
        <v>TEXT</v>
      </c>
      <c r="AG15" t="str">
        <f>IF(ISTEXT(AE15),TRIM(SUBSTITUTE(SUBSTITUTE(SUBSTITUTE(SUBSTITUTE(SUBSTITUTE(SUBSTITUTE(AE15,CHAR(160)," "),CHAR(9)," "),CHAR(10)," "),CHAR(11)," "),CHAR(12)," "),CHAR(13)," ")),"")</f>
        <v>NO</v>
      </c>
      <c r="AH15" t="str">
        <v>YES</v>
      </c>
      <c r="AI15" t="str">
        <v>TEXT</v>
      </c>
      <c r="AJ15" t="str">
        <f>IF(ISTEXT(AH15),TRIM(SUBSTITUTE(SUBSTITUTE(SUBSTITUTE(SUBSTITUTE(SUBSTITUTE(SUBSTITUTE(AH15,CHAR(160)," "),CHAR(9)," "),CHAR(10)," "),CHAR(11)," "),CHAR(12)," "),CHAR(13)," ")),"")</f>
        <v>YES</v>
      </c>
      <c r="AK15" t="str">
        <v>YES</v>
      </c>
      <c r="AL15" t="str">
        <v>TEXT</v>
      </c>
      <c r="AM15" t="str">
        <f>IF(ISTEXT(AK15),TRIM(SUBSTITUTE(SUBSTITUTE(SUBSTITUTE(SUBSTITUTE(SUBSTITUTE(SUBSTITUTE(AK15,CHAR(160)," "),CHAR(9)," "),CHAR(10)," "),CHAR(11)," "),CHAR(12)," "),CHAR(13)," ")),"")</f>
        <v>YES</v>
      </c>
      <c r="AN15" t="str">
        <v>COMPLETE</v>
      </c>
      <c r="AO15" t="str">
        <v>TEXT</v>
      </c>
      <c r="AP15" t="str">
        <f>IF(ISTEXT(AN15),TRIM(SUBSTITUTE(SUBSTITUTE(SUBSTITUTE(SUBSTITUTE(SUBSTITUTE(SUBSTITUTE(AN15,CHAR(160)," "),CHAR(9)," "),CHAR(10)," "),CHAR(11)," "),CHAR(12)," "),CHAR(13)," ")),"")</f>
        <v>COMPLETE</v>
      </c>
      <c r="AQ15" t="str">
        <v>NO</v>
      </c>
      <c r="AR15" t="str"/>
      <c r="AS15" t="str">
        <v>MISSING</v>
      </c>
      <c r="AT15" t="str">
        <f>IF(ISTEXT(AR15),TRIM(SUBSTITUTE(SUBSTITUTE(SUBSTITUTE(SUBSTITUTE(SUBSTITUTE(SUBSTITUTE(AR15,CHAR(160)," "),CHAR(9)," "),CHAR(10)," "),CHAR(11)," "),CHAR(12)," "),CHAR(13)," ")),"")</f>
      </c>
      <c r="AU15" t="str">
        <v>NO</v>
      </c>
      <c r="AV15" t="str"/>
      <c r="AW15" t="str">
        <v>MISSING</v>
      </c>
      <c r="AX15" t="str">
        <f>IF(ISTEXT(AV15),TRIM(SUBSTITUTE(SUBSTITUTE(SUBSTITUTE(SUBSTITUTE(SUBSTITUTE(SUBSTITUTE(AV15,CHAR(160)," "),CHAR(9)," "),CHAR(10)," "),CHAR(11)," "),CHAR(12)," "),CHAR(13)," ")),"")</f>
      </c>
      <c r="AY15" t="str">
        <v>NO</v>
      </c>
      <c r="AZ15" t="str"/>
      <c r="BA15" t="str">
        <v>MISSING</v>
      </c>
      <c r="BB15" t="str">
        <f>IF(ISTEXT(AZ15),TRIM(SUBSTITUTE(SUBSTITUTE(SUBSTITUTE(SUBSTITUTE(SUBSTITUTE(SUBSTITUTE(AZ15,CHAR(160)," "),CHAR(9)," "),CHAR(10)," "),CHAR(11)," "),CHAR(12)," "),CHAR(13)," ")),"")</f>
      </c>
      <c r="BC15" t="str">
        <v>NO</v>
      </c>
      <c r="BD15" t="str"/>
      <c r="BE15" t="str">
        <v>MISSING</v>
      </c>
      <c r="BF15" t="str">
        <f>IF(ISTEXT(BD15),TRIM(SUBSTITUTE(SUBSTITUTE(SUBSTITUTE(SUBSTITUTE(SUBSTITUTE(SUBSTITUTE(BD15,CHAR(160)," "),CHAR(9)," "),CHAR(10)," "),CHAR(11)," "),CHAR(12)," "),CHAR(13)," ")),"")</f>
      </c>
      <c r="BG15" t="str">
        <v>NO</v>
      </c>
      <c r="BH15" t="str"/>
      <c r="BI15" t="str">
        <v>MISSING</v>
      </c>
      <c r="BJ15" t="str">
        <f>IF(ISTEXT(BH15),TRIM(SUBSTITUTE(SUBSTITUTE(SUBSTITUTE(SUBSTITUTE(SUBSTITUTE(SUBSTITUTE(BH15,CHAR(160)," "),CHAR(9)," "),CHAR(10)," "),CHAR(11)," "),CHAR(12)," "),CHAR(13)," ")),"")</f>
      </c>
      <c r="BK15" t="str">
        <v>NO</v>
      </c>
      <c r="BL15" t="str"/>
      <c r="BM15" t="str">
        <v>MISSING</v>
      </c>
      <c r="BN15" t="str">
        <f>IF(ISTEXT(BL15),TRIM(SUBSTITUTE(SUBSTITUTE(SUBSTITUTE(SUBSTITUTE(SUBSTITUTE(SUBSTITUTE(BL15,CHAR(160)," "),CHAR(9)," "),CHAR(10)," "),CHAR(11)," "),CHAR(12)," "),CHAR(13)," ")),"")</f>
      </c>
      <c r="BO15" t="str">
        <f>IF(N15="NON_TEXT","INVALID_TYPE",IF(AND(N15="TEXT",O15&lt;&gt;"",OR(LOWER(O15)="null",LOWER(O15)="undefined",LOWER(O15)="n/a",LOWER(O15)="na",LOWER(O15)="none")),"NULL_LIKE_STRING",""))</f>
      </c>
      <c r="BP15" t="str">
        <f>IF(Q15="NON_TEXT","INVALID_TYPE",IF(AND(R15&lt;&gt;"",NOT(OR(EXACT(R15,"FALSE_POSITIVE"),EXACT(R15,"FALSE_NEGATIVE"),EXACT(R15,"ROLE_ERROR"),EXACT(R15,"SCOPE_DRIFT")))),"UNSUPPORTED_VALUE",""))</f>
      </c>
      <c r="BQ15" t="str">
        <f>IF(T15="NON_TEXT","INVALID_TYPE",IF(AND(U15&lt;&gt;"",NOT(OR(EXACT(U15,"CONTENT_GAP"),EXACT(U15,"AUTHORITY_BENCHMARK"),EXACT(U15,"POSITIONING"),EXACT(U15,"PRICING_COMPARISON"),EXACT(U15,"BATTLECARD"),EXACT(U15,"ROADMAP"),EXACT(U15,"MARKET_ENTRY_RECOMMENDATION"),EXACT(U15,"BUDGET_RECOMMENDATION"),EXACT(U15,"EXECUTIVE_BRIEF"),EXACT(U15,"AI_VISIBILITY_BENCHMARK"),EXACT(U15,"PAID_SEARCH_BENCHMARK"),EXACT(U15,"OTHER")))),"UNSUPPORTED_VALUE",""))</f>
      </c>
      <c r="BR15" t="str">
        <f>IF(W15="NON_TEXT","INVALID_TYPE",IF(AND(X15&lt;&gt;"",NOT(OR(EXACT(X15,"DIRECTLY_DEPENDENT"),EXACT(X15,"PARTIALLY_DEPENDENT"),EXACT(X15,"INDEPENDENT"),EXACT(X15,"UNKNOWN_DEPENDENCY")))),"UNSUPPORTED_VALUE",""))</f>
      </c>
      <c r="BS15" t="str">
        <f>IF(Z15="NON_TEXT","INVALID_TYPE",IF(AND(AA15&lt;&gt;"",NOT(OR(EXACT(AA15,"YES"),EXACT(AA15,"NO"),EXACT(AA15,"UNKNOWN")))),"UNSUPPORTED_VALUE",""))</f>
      </c>
      <c r="BT15" t="str">
        <f>IF(AC15="NON_TEXT","INVALID_TYPE",IF(AND(AD15&lt;&gt;"",NOT(OR(EXACT(AD15,"YES"),EXACT(AD15,"NO"),EXACT(AD15,"UNKNOWN")))),"UNSUPPORTED_VALUE",""))</f>
      </c>
      <c r="BU15" t="str">
        <f>IF(AF15="NON_TEXT","INVALID_TYPE",IF(AND(AG15&lt;&gt;"",NOT(OR(EXACT(AG15,"YES"),EXACT(AG15,"NO"),EXACT(AG15,"UNKNOWN")))),"UNSUPPORTED_VALUE",""))</f>
      </c>
      <c r="BV15" t="str">
        <f>IF(AI15="NON_TEXT","INVALID_TYPE",IF(AND(AJ15&lt;&gt;"",NOT(OR(EXACT(AJ15,"YES"),EXACT(AJ15,"NO"),EXACT(AJ15,"UNKNOWN")))),"UNSUPPORTED_VALUE",""))</f>
      </c>
      <c r="BW15" t="str">
        <f>IF(AL15="NON_TEXT","INVALID_TYPE",IF(AND(AM15&lt;&gt;"",NOT(OR(EXACT(AM15,"YES"),EXACT(AM15,"NO"),EXACT(AM15,"UNKNOWN")))),"UNSUPPORTED_VALUE",""))</f>
      </c>
      <c r="BX15" t="str">
        <f>IF(AO15="NON_TEXT","INVALID_TYPE",IF(AND(AP15&lt;&gt;"",NOT(OR(EXACT(AP15,"COMPLETE"),EXACT(AP15,"INCOMPLETE")))),"UNSUPPORTED_VALUE",""))</f>
      </c>
      <c r="BY15" t="str">
        <f>IF(AND(AQ15="YES",AS15="NON_TEXT"),"INVALID_TYPE",IF(AND(AQ15="YES",AS15="TEXT",AT15&lt;&gt;"",OR(LOWER(AT15)="null",LOWER(AT15)="undefined",LOWER(AT15)="n/a",LOWER(AT15)="na",LOWER(AT15)="none")),"NULL_LIKE_STRING",""))</f>
      </c>
      <c r="BZ15" t="str">
        <f>IF(AND(AU15="YES",AW15="NON_TEXT"),"INVALID_TYPE",IF(AND(AU15="YES",AW15="TEXT",AX15&lt;&gt;"",OR(LOWER(AX15)="null",LOWER(AX15)="undefined",LOWER(AX15)="n/a",LOWER(AX15)="na",LOWER(AX15)="none")),"NULL_LIKE_STRING",""))</f>
      </c>
      <c r="CA15" t="str">
        <f>IF(AND(AY15="YES",BA15="NON_TEXT"),"INVALID_TYPE",IF(AND(AY15="YES",BB15&lt;&gt;"",NOT(OR(EXACT(BB15,"READY_TO_SHARE"),EXACT(BB15,"NOT_READY_TO_SHARE")))),"UNSUPPORTED_VALUE",""))</f>
      </c>
      <c r="CB15" t="str">
        <f>IF(AND(BC15="YES",BE15="NON_TEXT"),"INVALID_TYPE",IF(AND(BC15="YES",BF15&lt;&gt;"",NOT(OR(EXACT(BF15,"SEO_OVERLAP"),EXACT(BF15,"PPC_OVERLAP"),EXACT(BF15,"AI_VISIBILITY"),EXACT(BF15,"CI_PLATFORM"),EXACT(BF15,"SALES_CUSTOMER"),EXACT(BF15,"MANUAL_STRATEGY"),EXACT(BF15,"MIXED"),EXACT(BF15,"UNKNOWN")))),"UNSUPPORTED_VALUE",""))</f>
      </c>
      <c r="CC15" t="str">
        <f>IF(AND(BG15="YES",BI15="NON_TEXT"),"INVALID_TYPE",IF(AND(BG15="YES",BI15="TEXT",BJ15&lt;&gt;"",OR(LOWER(BJ15)="null",LOWER(BJ15)="undefined",LOWER(BJ15)="n/a",LOWER(BJ15)="na",LOWER(BJ15)="none")),"NULL_LIKE_STRING",""))</f>
      </c>
      <c r="CD15" t="str">
        <f>IF(AND(BK15="YES",BM15="NON_TEXT"),"INVALID_TYPE",IF(AND(BK15="YES",BM15="TEXT",BN15&lt;&gt;"",OR(LOWER(BN15)="null",LOWER(BN15)="undefined",LOWER(BN15)="n/a",LOWER(BN15)="na",LOWER(BN15)="none")),"NULL_LIKE_STRING",""))</f>
      </c>
      <c r="CE15" t="str">
        <f>IF(L15="FALSE","INVALID_INPUT_OBJECT",IF(BO15&lt;&gt;"",BO15,IF(BP15&lt;&gt;"",BP15,IF(BQ15&lt;&gt;"",BQ15,IF(BR15&lt;&gt;"",BR15,IF(BS15&lt;&gt;"",BS15,IF(BT15&lt;&gt;"",BT15,IF(BU15&lt;&gt;"",BU15,IF(BV15&lt;&gt;"",BV15,IF(BW15&lt;&gt;"",BW15,IF(BX15&lt;&gt;"",BX15,IF(CC15&lt;&gt;"",CC15,IF(BY15&lt;&gt;"",BY15,IF(BZ15&lt;&gt;"",BZ15,IF(CD15&lt;&gt;"",CD15,IF(CA15&lt;&gt;"",CA15,CB15))))))))))))))))</f>
      </c>
      <c r="CF15" t="b">
        <f>OR(N15="MISSING",O15="",Q15="MISSING",R15="",T15="MISSING",U15="",W15="MISSING",X15="",Z15="MISSING",AA15="",AC15="MISSING",AD15="",AF15="MISSING",AG15="",AI15="MISSING",AJ15="",AL15="MISSING",AM15="",AO15="MISSING",AP15="",EXACT(AP15,"INCOMPLETE"),AND(AY15="YES",AZ15&lt;&gt;"",BB15=""),AND(BC15="YES",BD15&lt;&gt;"",BF15=""))</f>
        <v>0</v>
      </c>
      <c r="CG15" t="str">
        <f>IF(AND(EXACT(X15,"INDEPENDENT"),EXACT(AD15,"NO")),"INDEPENDENT_WITHOUT_SUPPORT",IF(AND(EXACT(R15,"FALSE_NEGATIVE"),AQ15="YES",AT15=""),"FALSE_NEGATIVE_REQUIRES_CORRECTED_SET",IF(AND(EXACT(R15,"SCOPE_DRIFT"),AU15="YES",AX15=""),"SCOPE_DRIFT_REQUIRES_CHANGED_DIMENSION",IF(AND(EXACT(AA15,"NO"),AY15="YES",EXACT(BB15,"READY_TO_SHARE")),"UNSTARTED_READY_TO_SHARE_CONFLICT",""))))</f>
      </c>
    </row>
    <row r="16">
      <c r="A16" s="50" t="str">
        <v>ERR-004</v>
      </c>
      <c r="B16" s="50" t="str">
        <v>POSITIVE_DECISIONS</v>
      </c>
      <c r="C16" s="50" t="str">
        <v>NO_MATERIAL_CONTAMINATION_FOUND</v>
      </c>
      <c r="D16" s="50" t="str">
        <v>INDEPENDENT_SUPPORT_RECOMMENDATION_UNCHANGED</v>
      </c>
      <c r="E16" s="50" t="str">
        <v>NO_MATERIAL_CONTAMINATION_FOUND</v>
      </c>
      <c r="F16" s="50" t="str">
        <v>INDEPENDENT_SUPPORT_RECOMMENDATION_UNCHANGED</v>
      </c>
      <c r="G16" s="50" t="str">
        <v>PASS</v>
      </c>
      <c r="H16" s="50" t="str">
        <v>{"affectedOutput": "CONTENT_GAP", "changedScopeDimension": "Geography changed from UK to Germany", "correctionWithoutFullRebuild": "YES", "decisionSupported": "Approve Q4 content and positioning budget", "dependencyType": "INDEPENDENT", "errorClass": "SCOPE_DRIFT", "executionStarted": "NO", "independentSupport": "YES", "recommendationCouldChange": "NO", "recordCompleteness": "COMPLETE", "scopeKnown": "YES"}</v>
      </c>
      <c r="I16" s="50" t="str">
        <f>IF(CE16&lt;&gt;"","INVALID_INPUT",IF(CG16&lt;&gt;"","INVALID_INPUT",IF(CF16,"INCOMPLETE",IF(NOT(EXACT(AM16,"YES")),"RESOLVE_DECISION_SCOPE",IF(EXACT(X16,"UNKNOWN_DEPENDENCY"),"FREEZE_AND_REQUALIFY",IF(AND(EXACT(AA16,"YES"),EXACT(AG16,"YES")),"REOPEN_PRIOR_DECISION",IF(AND(EXACT(X16,"DIRECTLY_DEPENDENT"),EXACT(AD16,"NO"),EXACT(AJ16,"NO")),"REBUILD_CONTAMINATED_OUTPUT",IF(OR(EXACT(X16,"DIRECTLY_DEPENDENT"),EXACT(X16,"PARTIALLY_DEPENDENT")),"BOUNDED_RECHECK_REQUIRED",IF(AND(EXACT(X16,"INDEPENDENT"),EXACT(AD16,"YES"),EXACT(AG16,"NO")),"NO_MATERIAL_CONTAMINATION_FOUND","FREEZE_AND_REQUALIFY")))))))))</f>
        <v>NO_MATERIAL_CONTAMINATION_FOUND</v>
      </c>
      <c r="J16" s="50" t="str">
        <f>IF(CE16&lt;&gt;"",CE16,IF(CG16&lt;&gt;"",CG16,IF(CF16,"REQUIRED_EVIDENCE_MISSING",IF(NOT(EXACT(AM16,"YES")),IF(EXACT(AM16,"NO"),"DECISION_SCOPE_NOT_DEFINED","DECISION_SCOPE_UNCERTAIN"),IF(EXACT(X16,"UNKNOWN_DEPENDENCY"),"DOWNSTREAM_DEPENDENCY_UNKNOWN",IF(AND(EXACT(AA16,"YES"),EXACT(AG16,"YES")),"EXECUTED_RECOMMENDATION_MAY_CHANGE",IF(AND(EXACT(X16,"DIRECTLY_DEPENDENT"),EXACT(AD16,"NO"),EXACT(AJ16,"NO")),"DIRECT_DEPENDENCY_NO_INDEPENDENT_SUPPORT",IF(EXACT(X16,"DIRECTLY_DEPENDENT"),"DIRECT_DEPENDENCY_RECHECK",IF(EXACT(X16,"PARTIALLY_DEPENDENT"),"PARTIAL_DEPENDENCY_RECHECK",IF(AND(EXACT(X16,"INDEPENDENT"),EXACT(AD16,"YES"),EXACT(AG16,"NO")),"INDEPENDENT_SUPPORT_RECOMMENDATION_UNCHANGED","DEPENDENCY_OR_RECOMMENDATION_UNRESOLVED"))))))))))</f>
        <v>INDEPENDENT_SUPPORT_RECOMMENDATION_UNCHANGED</v>
      </c>
      <c r="K16" s="51" t="str">
        <f>IF(AND(EXACT(C16,I16),EXACT(D16,J16)),"PASS","FAIL")</f>
        <v>PASS</v>
      </c>
      <c r="L16" t="str">
        <v>TRUE</v>
      </c>
      <c r="M16" t="str">
        <v>Approve Q4 content and positioning budget</v>
      </c>
      <c r="N16" t="str">
        <v>TEXT</v>
      </c>
      <c r="O16" t="str">
        <f>IF(ISTEXT(M16),TRIM(SUBSTITUTE(SUBSTITUTE(SUBSTITUTE(SUBSTITUTE(SUBSTITUTE(SUBSTITUTE(M16,CHAR(160)," "),CHAR(9)," "),CHAR(10)," "),CHAR(11)," "),CHAR(12)," "),CHAR(13)," ")),"")</f>
        <v>Approve Q4 content and positioning budget</v>
      </c>
      <c r="P16" t="str">
        <v>SCOPE_DRIFT</v>
      </c>
      <c r="Q16" t="str">
        <v>TEXT</v>
      </c>
      <c r="R16" t="str">
        <f>IF(ISTEXT(P16),TRIM(SUBSTITUTE(SUBSTITUTE(SUBSTITUTE(SUBSTITUTE(SUBSTITUTE(SUBSTITUTE(P16,CHAR(160)," "),CHAR(9)," "),CHAR(10)," "),CHAR(11)," "),CHAR(12)," "),CHAR(13)," ")),"")</f>
        <v>SCOPE_DRIFT</v>
      </c>
      <c r="S16" t="str">
        <v>CONTENT_GAP</v>
      </c>
      <c r="T16" t="str">
        <v>TEXT</v>
      </c>
      <c r="U16" t="str">
        <f>IF(ISTEXT(S16),TRIM(SUBSTITUTE(SUBSTITUTE(SUBSTITUTE(SUBSTITUTE(SUBSTITUTE(SUBSTITUTE(S16,CHAR(160)," "),CHAR(9)," "),CHAR(10)," "),CHAR(11)," "),CHAR(12)," "),CHAR(13)," ")),"")</f>
        <v>CONTENT_GAP</v>
      </c>
      <c r="V16" t="str">
        <v>INDEPENDENT</v>
      </c>
      <c r="W16" t="str">
        <v>TEXT</v>
      </c>
      <c r="X16" t="str">
        <f>IF(ISTEXT(V16),TRIM(SUBSTITUTE(SUBSTITUTE(SUBSTITUTE(SUBSTITUTE(SUBSTITUTE(SUBSTITUTE(V16,CHAR(160)," "),CHAR(9)," "),CHAR(10)," "),CHAR(11)," "),CHAR(12)," "),CHAR(13)," ")),"")</f>
        <v>INDEPENDENT</v>
      </c>
      <c r="Y16" t="str">
        <v>NO</v>
      </c>
      <c r="Z16" t="str">
        <v>TEXT</v>
      </c>
      <c r="AA16" t="str">
        <f>IF(ISTEXT(Y16),TRIM(SUBSTITUTE(SUBSTITUTE(SUBSTITUTE(SUBSTITUTE(SUBSTITUTE(SUBSTITUTE(Y16,CHAR(160)," "),CHAR(9)," "),CHAR(10)," "),CHAR(11)," "),CHAR(12)," "),CHAR(13)," ")),"")</f>
        <v>NO</v>
      </c>
      <c r="AB16" t="str">
        <v>YES</v>
      </c>
      <c r="AC16" t="str">
        <v>TEXT</v>
      </c>
      <c r="AD16" t="str">
        <f>IF(ISTEXT(AB16),TRIM(SUBSTITUTE(SUBSTITUTE(SUBSTITUTE(SUBSTITUTE(SUBSTITUTE(SUBSTITUTE(AB16,CHAR(160)," "),CHAR(9)," "),CHAR(10)," "),CHAR(11)," "),CHAR(12)," "),CHAR(13)," ")),"")</f>
        <v>YES</v>
      </c>
      <c r="AE16" t="str">
        <v>NO</v>
      </c>
      <c r="AF16" t="str">
        <v>TEXT</v>
      </c>
      <c r="AG16" t="str">
        <f>IF(ISTEXT(AE16),TRIM(SUBSTITUTE(SUBSTITUTE(SUBSTITUTE(SUBSTITUTE(SUBSTITUTE(SUBSTITUTE(AE16,CHAR(160)," "),CHAR(9)," "),CHAR(10)," "),CHAR(11)," "),CHAR(12)," "),CHAR(13)," ")),"")</f>
        <v>NO</v>
      </c>
      <c r="AH16" t="str">
        <v>YES</v>
      </c>
      <c r="AI16" t="str">
        <v>TEXT</v>
      </c>
      <c r="AJ16" t="str">
        <f>IF(ISTEXT(AH16),TRIM(SUBSTITUTE(SUBSTITUTE(SUBSTITUTE(SUBSTITUTE(SUBSTITUTE(SUBSTITUTE(AH16,CHAR(160)," "),CHAR(9)," "),CHAR(10)," "),CHAR(11)," "),CHAR(12)," "),CHAR(13)," ")),"")</f>
        <v>YES</v>
      </c>
      <c r="AK16" t="str">
        <v>YES</v>
      </c>
      <c r="AL16" t="str">
        <v>TEXT</v>
      </c>
      <c r="AM16" t="str">
        <f>IF(ISTEXT(AK16),TRIM(SUBSTITUTE(SUBSTITUTE(SUBSTITUTE(SUBSTITUTE(SUBSTITUTE(SUBSTITUTE(AK16,CHAR(160)," "),CHAR(9)," "),CHAR(10)," "),CHAR(11)," "),CHAR(12)," "),CHAR(13)," ")),"")</f>
        <v>YES</v>
      </c>
      <c r="AN16" t="str">
        <v>COMPLETE</v>
      </c>
      <c r="AO16" t="str">
        <v>TEXT</v>
      </c>
      <c r="AP16" t="str">
        <f>IF(ISTEXT(AN16),TRIM(SUBSTITUTE(SUBSTITUTE(SUBSTITUTE(SUBSTITUTE(SUBSTITUTE(SUBSTITUTE(AN16,CHAR(160)," "),CHAR(9)," "),CHAR(10)," "),CHAR(11)," "),CHAR(12)," "),CHAR(13)," ")),"")</f>
        <v>COMPLETE</v>
      </c>
      <c r="AQ16" t="str">
        <v>NO</v>
      </c>
      <c r="AR16" t="str"/>
      <c r="AS16" t="str">
        <v>MISSING</v>
      </c>
      <c r="AT16" t="str">
        <f>IF(ISTEXT(AR16),TRIM(SUBSTITUTE(SUBSTITUTE(SUBSTITUTE(SUBSTITUTE(SUBSTITUTE(SUBSTITUTE(AR16,CHAR(160)," "),CHAR(9)," "),CHAR(10)," "),CHAR(11)," "),CHAR(12)," "),CHAR(13)," ")),"")</f>
      </c>
      <c r="AU16" t="str">
        <v>YES</v>
      </c>
      <c r="AV16" t="str">
        <v>Geography changed from UK to Germany</v>
      </c>
      <c r="AW16" t="str">
        <v>TEXT</v>
      </c>
      <c r="AX16" t="str">
        <f>IF(ISTEXT(AV16),TRIM(SUBSTITUTE(SUBSTITUTE(SUBSTITUTE(SUBSTITUTE(SUBSTITUTE(SUBSTITUTE(AV16,CHAR(160)," "),CHAR(9)," "),CHAR(10)," "),CHAR(11)," "),CHAR(12)," "),CHAR(13)," ")),"")</f>
        <v>Geography changed from UK to Germany</v>
      </c>
      <c r="AY16" t="str">
        <v>NO</v>
      </c>
      <c r="AZ16" t="str"/>
      <c r="BA16" t="str">
        <v>MISSING</v>
      </c>
      <c r="BB16" t="str">
        <f>IF(ISTEXT(AZ16),TRIM(SUBSTITUTE(SUBSTITUTE(SUBSTITUTE(SUBSTITUTE(SUBSTITUTE(SUBSTITUTE(AZ16,CHAR(160)," "),CHAR(9)," "),CHAR(10)," "),CHAR(11)," "),CHAR(12)," "),CHAR(13)," ")),"")</f>
      </c>
      <c r="BC16" t="str">
        <v>NO</v>
      </c>
      <c r="BD16" t="str"/>
      <c r="BE16" t="str">
        <v>MISSING</v>
      </c>
      <c r="BF16" t="str">
        <f>IF(ISTEXT(BD16),TRIM(SUBSTITUTE(SUBSTITUTE(SUBSTITUTE(SUBSTITUTE(SUBSTITUTE(SUBSTITUTE(BD16,CHAR(160)," "),CHAR(9)," "),CHAR(10)," "),CHAR(11)," "),CHAR(12)," "),CHAR(13)," ")),"")</f>
      </c>
      <c r="BG16" t="str">
        <v>NO</v>
      </c>
      <c r="BH16" t="str"/>
      <c r="BI16" t="str">
        <v>MISSING</v>
      </c>
      <c r="BJ16" t="str">
        <f>IF(ISTEXT(BH16),TRIM(SUBSTITUTE(SUBSTITUTE(SUBSTITUTE(SUBSTITUTE(SUBSTITUTE(SUBSTITUTE(BH16,CHAR(160)," "),CHAR(9)," "),CHAR(10)," "),CHAR(11)," "),CHAR(12)," "),CHAR(13)," ")),"")</f>
      </c>
      <c r="BK16" t="str">
        <v>NO</v>
      </c>
      <c r="BL16" t="str"/>
      <c r="BM16" t="str">
        <v>MISSING</v>
      </c>
      <c r="BN16" t="str">
        <f>IF(ISTEXT(BL16),TRIM(SUBSTITUTE(SUBSTITUTE(SUBSTITUTE(SUBSTITUTE(SUBSTITUTE(SUBSTITUTE(BL16,CHAR(160)," "),CHAR(9)," "),CHAR(10)," "),CHAR(11)," "),CHAR(12)," "),CHAR(13)," ")),"")</f>
      </c>
      <c r="BO16" t="str">
        <f>IF(N16="NON_TEXT","INVALID_TYPE",IF(AND(N16="TEXT",O16&lt;&gt;"",OR(LOWER(O16)="null",LOWER(O16)="undefined",LOWER(O16)="n/a",LOWER(O16)="na",LOWER(O16)="none")),"NULL_LIKE_STRING",""))</f>
      </c>
      <c r="BP16" t="str">
        <f>IF(Q16="NON_TEXT","INVALID_TYPE",IF(AND(R16&lt;&gt;"",NOT(OR(EXACT(R16,"FALSE_POSITIVE"),EXACT(R16,"FALSE_NEGATIVE"),EXACT(R16,"ROLE_ERROR"),EXACT(R16,"SCOPE_DRIFT")))),"UNSUPPORTED_VALUE",""))</f>
      </c>
      <c r="BQ16" t="str">
        <f>IF(T16="NON_TEXT","INVALID_TYPE",IF(AND(U16&lt;&gt;"",NOT(OR(EXACT(U16,"CONTENT_GAP"),EXACT(U16,"AUTHORITY_BENCHMARK"),EXACT(U16,"POSITIONING"),EXACT(U16,"PRICING_COMPARISON"),EXACT(U16,"BATTLECARD"),EXACT(U16,"ROADMAP"),EXACT(U16,"MARKET_ENTRY_RECOMMENDATION"),EXACT(U16,"BUDGET_RECOMMENDATION"),EXACT(U16,"EXECUTIVE_BRIEF"),EXACT(U16,"AI_VISIBILITY_BENCHMARK"),EXACT(U16,"PAID_SEARCH_BENCHMARK"),EXACT(U16,"OTHER")))),"UNSUPPORTED_VALUE",""))</f>
      </c>
      <c r="BR16" t="str">
        <f>IF(W16="NON_TEXT","INVALID_TYPE",IF(AND(X16&lt;&gt;"",NOT(OR(EXACT(X16,"DIRECTLY_DEPENDENT"),EXACT(X16,"PARTIALLY_DEPENDENT"),EXACT(X16,"INDEPENDENT"),EXACT(X16,"UNKNOWN_DEPENDENCY")))),"UNSUPPORTED_VALUE",""))</f>
      </c>
      <c r="BS16" t="str">
        <f>IF(Z16="NON_TEXT","INVALID_TYPE",IF(AND(AA16&lt;&gt;"",NOT(OR(EXACT(AA16,"YES"),EXACT(AA16,"NO"),EXACT(AA16,"UNKNOWN")))),"UNSUPPORTED_VALUE",""))</f>
      </c>
      <c r="BT16" t="str">
        <f>IF(AC16="NON_TEXT","INVALID_TYPE",IF(AND(AD16&lt;&gt;"",NOT(OR(EXACT(AD16,"YES"),EXACT(AD16,"NO"),EXACT(AD16,"UNKNOWN")))),"UNSUPPORTED_VALUE",""))</f>
      </c>
      <c r="BU16" t="str">
        <f>IF(AF16="NON_TEXT","INVALID_TYPE",IF(AND(AG16&lt;&gt;"",NOT(OR(EXACT(AG16,"YES"),EXACT(AG16,"NO"),EXACT(AG16,"UNKNOWN")))),"UNSUPPORTED_VALUE",""))</f>
      </c>
      <c r="BV16" t="str">
        <f>IF(AI16="NON_TEXT","INVALID_TYPE",IF(AND(AJ16&lt;&gt;"",NOT(OR(EXACT(AJ16,"YES"),EXACT(AJ16,"NO"),EXACT(AJ16,"UNKNOWN")))),"UNSUPPORTED_VALUE",""))</f>
      </c>
      <c r="BW16" t="str">
        <f>IF(AL16="NON_TEXT","INVALID_TYPE",IF(AND(AM16&lt;&gt;"",NOT(OR(EXACT(AM16,"YES"),EXACT(AM16,"NO"),EXACT(AM16,"UNKNOWN")))),"UNSUPPORTED_VALUE",""))</f>
      </c>
      <c r="BX16" t="str">
        <f>IF(AO16="NON_TEXT","INVALID_TYPE",IF(AND(AP16&lt;&gt;"",NOT(OR(EXACT(AP16,"COMPLETE"),EXACT(AP16,"INCOMPLETE")))),"UNSUPPORTED_VALUE",""))</f>
      </c>
      <c r="BY16" t="str">
        <f>IF(AND(AQ16="YES",AS16="NON_TEXT"),"INVALID_TYPE",IF(AND(AQ16="YES",AS16="TEXT",AT16&lt;&gt;"",OR(LOWER(AT16)="null",LOWER(AT16)="undefined",LOWER(AT16)="n/a",LOWER(AT16)="na",LOWER(AT16)="none")),"NULL_LIKE_STRING",""))</f>
      </c>
      <c r="BZ16" t="str">
        <f>IF(AND(AU16="YES",AW16="NON_TEXT"),"INVALID_TYPE",IF(AND(AU16="YES",AW16="TEXT",AX16&lt;&gt;"",OR(LOWER(AX16)="null",LOWER(AX16)="undefined",LOWER(AX16)="n/a",LOWER(AX16)="na",LOWER(AX16)="none")),"NULL_LIKE_STRING",""))</f>
      </c>
      <c r="CA16" t="str">
        <f>IF(AND(AY16="YES",BA16="NON_TEXT"),"INVALID_TYPE",IF(AND(AY16="YES",BB16&lt;&gt;"",NOT(OR(EXACT(BB16,"READY_TO_SHARE"),EXACT(BB16,"NOT_READY_TO_SHARE")))),"UNSUPPORTED_VALUE",""))</f>
      </c>
      <c r="CB16" t="str">
        <f>IF(AND(BC16="YES",BE16="NON_TEXT"),"INVALID_TYPE",IF(AND(BC16="YES",BF16&lt;&gt;"",NOT(OR(EXACT(BF16,"SEO_OVERLAP"),EXACT(BF16,"PPC_OVERLAP"),EXACT(BF16,"AI_VISIBILITY"),EXACT(BF16,"CI_PLATFORM"),EXACT(BF16,"SALES_CUSTOMER"),EXACT(BF16,"MANUAL_STRATEGY"),EXACT(BF16,"MIXED"),EXACT(BF16,"UNKNOWN")))),"UNSUPPORTED_VALUE",""))</f>
      </c>
      <c r="CC16" t="str">
        <f>IF(AND(BG16="YES",BI16="NON_TEXT"),"INVALID_TYPE",IF(AND(BG16="YES",BI16="TEXT",BJ16&lt;&gt;"",OR(LOWER(BJ16)="null",LOWER(BJ16)="undefined",LOWER(BJ16)="n/a",LOWER(BJ16)="na",LOWER(BJ16)="none")),"NULL_LIKE_STRING",""))</f>
      </c>
      <c r="CD16" t="str">
        <f>IF(AND(BK16="YES",BM16="NON_TEXT"),"INVALID_TYPE",IF(AND(BK16="YES",BM16="TEXT",BN16&lt;&gt;"",OR(LOWER(BN16)="null",LOWER(BN16)="undefined",LOWER(BN16)="n/a",LOWER(BN16)="na",LOWER(BN16)="none")),"NULL_LIKE_STRING",""))</f>
      </c>
      <c r="CE16" t="str">
        <f>IF(L16="FALSE","INVALID_INPUT_OBJECT",IF(BO16&lt;&gt;"",BO16,IF(BP16&lt;&gt;"",BP16,IF(BQ16&lt;&gt;"",BQ16,IF(BR16&lt;&gt;"",BR16,IF(BS16&lt;&gt;"",BS16,IF(BT16&lt;&gt;"",BT16,IF(BU16&lt;&gt;"",BU16,IF(BV16&lt;&gt;"",BV16,IF(BW16&lt;&gt;"",BW16,IF(BX16&lt;&gt;"",BX16,IF(CC16&lt;&gt;"",CC16,IF(BY16&lt;&gt;"",BY16,IF(BZ16&lt;&gt;"",BZ16,IF(CD16&lt;&gt;"",CD16,IF(CA16&lt;&gt;"",CA16,CB16))))))))))))))))</f>
      </c>
      <c r="CF16" t="b">
        <f>OR(N16="MISSING",O16="",Q16="MISSING",R16="",T16="MISSING",U16="",W16="MISSING",X16="",Z16="MISSING",AA16="",AC16="MISSING",AD16="",AF16="MISSING",AG16="",AI16="MISSING",AJ16="",AL16="MISSING",AM16="",AO16="MISSING",AP16="",EXACT(AP16,"INCOMPLETE"),AND(AY16="YES",AZ16&lt;&gt;"",BB16=""),AND(BC16="YES",BD16&lt;&gt;"",BF16=""))</f>
        <v>0</v>
      </c>
      <c r="CG16" t="str">
        <f>IF(AND(EXACT(X16,"INDEPENDENT"),EXACT(AD16,"NO")),"INDEPENDENT_WITHOUT_SUPPORT",IF(AND(EXACT(R16,"FALSE_NEGATIVE"),AQ16="YES",AT16=""),"FALSE_NEGATIVE_REQUIRES_CORRECTED_SET",IF(AND(EXACT(R16,"SCOPE_DRIFT"),AU16="YES",AX16=""),"SCOPE_DRIFT_REQUIRES_CHANGED_DIMENSION",IF(AND(EXACT(AA16,"NO"),AY16="YES",EXACT(BB16,"READY_TO_SHARE")),"UNSTARTED_READY_TO_SHARE_CONFLICT",""))))</f>
      </c>
    </row>
    <row r="17">
      <c r="A17" s="50" t="str">
        <v>OUT-001</v>
      </c>
      <c r="B17" s="50" t="str">
        <v>POSITIVE_DECISIONS</v>
      </c>
      <c r="C17" s="50" t="str">
        <v>BOUNDED_RECHECK_REQUIRED</v>
      </c>
      <c r="D17" s="50" t="str">
        <v>DIRECT_DEPENDENCY_RECHECK</v>
      </c>
      <c r="E17" s="50" t="str">
        <v>BOUNDED_RECHECK_REQUIRED</v>
      </c>
      <c r="F17" s="50" t="str">
        <v>DIRECT_DEPENDENCY_RECHECK</v>
      </c>
      <c r="G17" s="50" t="str">
        <v>PASS</v>
      </c>
      <c r="H17" s="50" t="str">
        <v>{"affectedOutput": "CONTENT_GAP", "correctionWithoutFullRebuild": "YES", "decisionSupported": "Approve Q4 content and positioning budget", "dependencyType": "DIRECTLY_DEPENDENT", "errorClass": "FALSE_POSITIVE", "executionStarted": "NO", "independentSupport": "YES", "recommendationCouldChange": "NO", "recordCompleteness": "COMPLETE", "scopeKnown": "YES"}</v>
      </c>
      <c r="I17" s="50" t="str">
        <f>IF(CE17&lt;&gt;"","INVALID_INPUT",IF(CG17&lt;&gt;"","INVALID_INPUT",IF(CF17,"INCOMPLETE",IF(NOT(EXACT(AM17,"YES")),"RESOLVE_DECISION_SCOPE",IF(EXACT(X17,"UNKNOWN_DEPENDENCY"),"FREEZE_AND_REQUALIFY",IF(AND(EXACT(AA17,"YES"),EXACT(AG17,"YES")),"REOPEN_PRIOR_DECISION",IF(AND(EXACT(X17,"DIRECTLY_DEPENDENT"),EXACT(AD17,"NO"),EXACT(AJ17,"NO")),"REBUILD_CONTAMINATED_OUTPUT",IF(OR(EXACT(X17,"DIRECTLY_DEPENDENT"),EXACT(X17,"PARTIALLY_DEPENDENT")),"BOUNDED_RECHECK_REQUIRED",IF(AND(EXACT(X17,"INDEPENDENT"),EXACT(AD17,"YES"),EXACT(AG17,"NO")),"NO_MATERIAL_CONTAMINATION_FOUND","FREEZE_AND_REQUALIFY")))))))))</f>
        <v>BOUNDED_RECHECK_REQUIRED</v>
      </c>
      <c r="J17" s="50" t="str">
        <f>IF(CE17&lt;&gt;"",CE17,IF(CG17&lt;&gt;"",CG17,IF(CF17,"REQUIRED_EVIDENCE_MISSING",IF(NOT(EXACT(AM17,"YES")),IF(EXACT(AM17,"NO"),"DECISION_SCOPE_NOT_DEFINED","DECISION_SCOPE_UNCERTAIN"),IF(EXACT(X17,"UNKNOWN_DEPENDENCY"),"DOWNSTREAM_DEPENDENCY_UNKNOWN",IF(AND(EXACT(AA17,"YES"),EXACT(AG17,"YES")),"EXECUTED_RECOMMENDATION_MAY_CHANGE",IF(AND(EXACT(X17,"DIRECTLY_DEPENDENT"),EXACT(AD17,"NO"),EXACT(AJ17,"NO")),"DIRECT_DEPENDENCY_NO_INDEPENDENT_SUPPORT",IF(EXACT(X17,"DIRECTLY_DEPENDENT"),"DIRECT_DEPENDENCY_RECHECK",IF(EXACT(X17,"PARTIALLY_DEPENDENT"),"PARTIAL_DEPENDENCY_RECHECK",IF(AND(EXACT(X17,"INDEPENDENT"),EXACT(AD17,"YES"),EXACT(AG17,"NO")),"INDEPENDENT_SUPPORT_RECOMMENDATION_UNCHANGED","DEPENDENCY_OR_RECOMMENDATION_UNRESOLVED"))))))))))</f>
        <v>DIRECT_DEPENDENCY_RECHECK</v>
      </c>
      <c r="K17" s="51" t="str">
        <f>IF(AND(EXACT(C17,I17),EXACT(D17,J17)),"PASS","FAIL")</f>
        <v>PASS</v>
      </c>
      <c r="L17" t="str">
        <v>TRUE</v>
      </c>
      <c r="M17" t="str">
        <v>Approve Q4 content and positioning budget</v>
      </c>
      <c r="N17" t="str">
        <v>TEXT</v>
      </c>
      <c r="O17" t="str">
        <f>IF(ISTEXT(M17),TRIM(SUBSTITUTE(SUBSTITUTE(SUBSTITUTE(SUBSTITUTE(SUBSTITUTE(SUBSTITUTE(M17,CHAR(160)," "),CHAR(9)," "),CHAR(10)," "),CHAR(11)," "),CHAR(12)," "),CHAR(13)," ")),"")</f>
        <v>Approve Q4 content and positioning budget</v>
      </c>
      <c r="P17" t="str">
        <v>FALSE_POSITIVE</v>
      </c>
      <c r="Q17" t="str">
        <v>TEXT</v>
      </c>
      <c r="R17" t="str">
        <f>IF(ISTEXT(P17),TRIM(SUBSTITUTE(SUBSTITUTE(SUBSTITUTE(SUBSTITUTE(SUBSTITUTE(SUBSTITUTE(P17,CHAR(160)," "),CHAR(9)," "),CHAR(10)," "),CHAR(11)," "),CHAR(12)," "),CHAR(13)," ")),"")</f>
        <v>FALSE_POSITIVE</v>
      </c>
      <c r="S17" t="str">
        <v>CONTENT_GAP</v>
      </c>
      <c r="T17" t="str">
        <v>TEXT</v>
      </c>
      <c r="U17" t="str">
        <f>IF(ISTEXT(S17),TRIM(SUBSTITUTE(SUBSTITUTE(SUBSTITUTE(SUBSTITUTE(SUBSTITUTE(SUBSTITUTE(S17,CHAR(160)," "),CHAR(9)," "),CHAR(10)," "),CHAR(11)," "),CHAR(12)," "),CHAR(13)," ")),"")</f>
        <v>CONTENT_GAP</v>
      </c>
      <c r="V17" t="str">
        <v>DIRECTLY_DEPENDENT</v>
      </c>
      <c r="W17" t="str">
        <v>TEXT</v>
      </c>
      <c r="X17" t="str">
        <f>IF(ISTEXT(V17),TRIM(SUBSTITUTE(SUBSTITUTE(SUBSTITUTE(SUBSTITUTE(SUBSTITUTE(SUBSTITUTE(V17,CHAR(160)," "),CHAR(9)," "),CHAR(10)," "),CHAR(11)," "),CHAR(12)," "),CHAR(13)," ")),"")</f>
        <v>DIRECTLY_DEPENDENT</v>
      </c>
      <c r="Y17" t="str">
        <v>NO</v>
      </c>
      <c r="Z17" t="str">
        <v>TEXT</v>
      </c>
      <c r="AA17" t="str">
        <f>IF(ISTEXT(Y17),TRIM(SUBSTITUTE(SUBSTITUTE(SUBSTITUTE(SUBSTITUTE(SUBSTITUTE(SUBSTITUTE(Y17,CHAR(160)," "),CHAR(9)," "),CHAR(10)," "),CHAR(11)," "),CHAR(12)," "),CHAR(13)," ")),"")</f>
        <v>NO</v>
      </c>
      <c r="AB17" t="str">
        <v>YES</v>
      </c>
      <c r="AC17" t="str">
        <v>TEXT</v>
      </c>
      <c r="AD17" t="str">
        <f>IF(ISTEXT(AB17),TRIM(SUBSTITUTE(SUBSTITUTE(SUBSTITUTE(SUBSTITUTE(SUBSTITUTE(SUBSTITUTE(AB17,CHAR(160)," "),CHAR(9)," "),CHAR(10)," "),CHAR(11)," "),CHAR(12)," "),CHAR(13)," ")),"")</f>
        <v>YES</v>
      </c>
      <c r="AE17" t="str">
        <v>NO</v>
      </c>
      <c r="AF17" t="str">
        <v>TEXT</v>
      </c>
      <c r="AG17" t="str">
        <f>IF(ISTEXT(AE17),TRIM(SUBSTITUTE(SUBSTITUTE(SUBSTITUTE(SUBSTITUTE(SUBSTITUTE(SUBSTITUTE(AE17,CHAR(160)," "),CHAR(9)," "),CHAR(10)," "),CHAR(11)," "),CHAR(12)," "),CHAR(13)," ")),"")</f>
        <v>NO</v>
      </c>
      <c r="AH17" t="str">
        <v>YES</v>
      </c>
      <c r="AI17" t="str">
        <v>TEXT</v>
      </c>
      <c r="AJ17" t="str">
        <f>IF(ISTEXT(AH17),TRIM(SUBSTITUTE(SUBSTITUTE(SUBSTITUTE(SUBSTITUTE(SUBSTITUTE(SUBSTITUTE(AH17,CHAR(160)," "),CHAR(9)," "),CHAR(10)," "),CHAR(11)," "),CHAR(12)," "),CHAR(13)," ")),"")</f>
        <v>YES</v>
      </c>
      <c r="AK17" t="str">
        <v>YES</v>
      </c>
      <c r="AL17" t="str">
        <v>TEXT</v>
      </c>
      <c r="AM17" t="str">
        <f>IF(ISTEXT(AK17),TRIM(SUBSTITUTE(SUBSTITUTE(SUBSTITUTE(SUBSTITUTE(SUBSTITUTE(SUBSTITUTE(AK17,CHAR(160)," "),CHAR(9)," "),CHAR(10)," "),CHAR(11)," "),CHAR(12)," "),CHAR(13)," ")),"")</f>
        <v>YES</v>
      </c>
      <c r="AN17" t="str">
        <v>COMPLETE</v>
      </c>
      <c r="AO17" t="str">
        <v>TEXT</v>
      </c>
      <c r="AP17" t="str">
        <f>IF(ISTEXT(AN17),TRIM(SUBSTITUTE(SUBSTITUTE(SUBSTITUTE(SUBSTITUTE(SUBSTITUTE(SUBSTITUTE(AN17,CHAR(160)," "),CHAR(9)," "),CHAR(10)," "),CHAR(11)," "),CHAR(12)," "),CHAR(13)," ")),"")</f>
        <v>COMPLETE</v>
      </c>
      <c r="AQ17" t="str">
        <v>NO</v>
      </c>
      <c r="AR17" t="str"/>
      <c r="AS17" t="str">
        <v>MISSING</v>
      </c>
      <c r="AT17" t="str">
        <f>IF(ISTEXT(AR17),TRIM(SUBSTITUTE(SUBSTITUTE(SUBSTITUTE(SUBSTITUTE(SUBSTITUTE(SUBSTITUTE(AR17,CHAR(160)," "),CHAR(9)," "),CHAR(10)," "),CHAR(11)," "),CHAR(12)," "),CHAR(13)," ")),"")</f>
      </c>
      <c r="AU17" t="str">
        <v>NO</v>
      </c>
      <c r="AV17" t="str"/>
      <c r="AW17" t="str">
        <v>MISSING</v>
      </c>
      <c r="AX17" t="str">
        <f>IF(ISTEXT(AV17),TRIM(SUBSTITUTE(SUBSTITUTE(SUBSTITUTE(SUBSTITUTE(SUBSTITUTE(SUBSTITUTE(AV17,CHAR(160)," "),CHAR(9)," "),CHAR(10)," "),CHAR(11)," "),CHAR(12)," "),CHAR(13)," ")),"")</f>
      </c>
      <c r="AY17" t="str">
        <v>NO</v>
      </c>
      <c r="AZ17" t="str"/>
      <c r="BA17" t="str">
        <v>MISSING</v>
      </c>
      <c r="BB17" t="str">
        <f>IF(ISTEXT(AZ17),TRIM(SUBSTITUTE(SUBSTITUTE(SUBSTITUTE(SUBSTITUTE(SUBSTITUTE(SUBSTITUTE(AZ17,CHAR(160)," "),CHAR(9)," "),CHAR(10)," "),CHAR(11)," "),CHAR(12)," "),CHAR(13)," ")),"")</f>
      </c>
      <c r="BC17" t="str">
        <v>NO</v>
      </c>
      <c r="BD17" t="str"/>
      <c r="BE17" t="str">
        <v>MISSING</v>
      </c>
      <c r="BF17" t="str">
        <f>IF(ISTEXT(BD17),TRIM(SUBSTITUTE(SUBSTITUTE(SUBSTITUTE(SUBSTITUTE(SUBSTITUTE(SUBSTITUTE(BD17,CHAR(160)," "),CHAR(9)," "),CHAR(10)," "),CHAR(11)," "),CHAR(12)," "),CHAR(13)," ")),"")</f>
      </c>
      <c r="BG17" t="str">
        <v>NO</v>
      </c>
      <c r="BH17" t="str"/>
      <c r="BI17" t="str">
        <v>MISSING</v>
      </c>
      <c r="BJ17" t="str">
        <f>IF(ISTEXT(BH17),TRIM(SUBSTITUTE(SUBSTITUTE(SUBSTITUTE(SUBSTITUTE(SUBSTITUTE(SUBSTITUTE(BH17,CHAR(160)," "),CHAR(9)," "),CHAR(10)," "),CHAR(11)," "),CHAR(12)," "),CHAR(13)," ")),"")</f>
      </c>
      <c r="BK17" t="str">
        <v>NO</v>
      </c>
      <c r="BL17" t="str"/>
      <c r="BM17" t="str">
        <v>MISSING</v>
      </c>
      <c r="BN17" t="str">
        <f>IF(ISTEXT(BL17),TRIM(SUBSTITUTE(SUBSTITUTE(SUBSTITUTE(SUBSTITUTE(SUBSTITUTE(SUBSTITUTE(BL17,CHAR(160)," "),CHAR(9)," "),CHAR(10)," "),CHAR(11)," "),CHAR(12)," "),CHAR(13)," ")),"")</f>
      </c>
      <c r="BO17" t="str">
        <f>IF(N17="NON_TEXT","INVALID_TYPE",IF(AND(N17="TEXT",O17&lt;&gt;"",OR(LOWER(O17)="null",LOWER(O17)="undefined",LOWER(O17)="n/a",LOWER(O17)="na",LOWER(O17)="none")),"NULL_LIKE_STRING",""))</f>
      </c>
      <c r="BP17" t="str">
        <f>IF(Q17="NON_TEXT","INVALID_TYPE",IF(AND(R17&lt;&gt;"",NOT(OR(EXACT(R17,"FALSE_POSITIVE"),EXACT(R17,"FALSE_NEGATIVE"),EXACT(R17,"ROLE_ERROR"),EXACT(R17,"SCOPE_DRIFT")))),"UNSUPPORTED_VALUE",""))</f>
      </c>
      <c r="BQ17" t="str">
        <f>IF(T17="NON_TEXT","INVALID_TYPE",IF(AND(U17&lt;&gt;"",NOT(OR(EXACT(U17,"CONTENT_GAP"),EXACT(U17,"AUTHORITY_BENCHMARK"),EXACT(U17,"POSITIONING"),EXACT(U17,"PRICING_COMPARISON"),EXACT(U17,"BATTLECARD"),EXACT(U17,"ROADMAP"),EXACT(U17,"MARKET_ENTRY_RECOMMENDATION"),EXACT(U17,"BUDGET_RECOMMENDATION"),EXACT(U17,"EXECUTIVE_BRIEF"),EXACT(U17,"AI_VISIBILITY_BENCHMARK"),EXACT(U17,"PAID_SEARCH_BENCHMARK"),EXACT(U17,"OTHER")))),"UNSUPPORTED_VALUE",""))</f>
      </c>
      <c r="BR17" t="str">
        <f>IF(W17="NON_TEXT","INVALID_TYPE",IF(AND(X17&lt;&gt;"",NOT(OR(EXACT(X17,"DIRECTLY_DEPENDENT"),EXACT(X17,"PARTIALLY_DEPENDENT"),EXACT(X17,"INDEPENDENT"),EXACT(X17,"UNKNOWN_DEPENDENCY")))),"UNSUPPORTED_VALUE",""))</f>
      </c>
      <c r="BS17" t="str">
        <f>IF(Z17="NON_TEXT","INVALID_TYPE",IF(AND(AA17&lt;&gt;"",NOT(OR(EXACT(AA17,"YES"),EXACT(AA17,"NO"),EXACT(AA17,"UNKNOWN")))),"UNSUPPORTED_VALUE",""))</f>
      </c>
      <c r="BT17" t="str">
        <f>IF(AC17="NON_TEXT","INVALID_TYPE",IF(AND(AD17&lt;&gt;"",NOT(OR(EXACT(AD17,"YES"),EXACT(AD17,"NO"),EXACT(AD17,"UNKNOWN")))),"UNSUPPORTED_VALUE",""))</f>
      </c>
      <c r="BU17" t="str">
        <f>IF(AF17="NON_TEXT","INVALID_TYPE",IF(AND(AG17&lt;&gt;"",NOT(OR(EXACT(AG17,"YES"),EXACT(AG17,"NO"),EXACT(AG17,"UNKNOWN")))),"UNSUPPORTED_VALUE",""))</f>
      </c>
      <c r="BV17" t="str">
        <f>IF(AI17="NON_TEXT","INVALID_TYPE",IF(AND(AJ17&lt;&gt;"",NOT(OR(EXACT(AJ17,"YES"),EXACT(AJ17,"NO"),EXACT(AJ17,"UNKNOWN")))),"UNSUPPORTED_VALUE",""))</f>
      </c>
      <c r="BW17" t="str">
        <f>IF(AL17="NON_TEXT","INVALID_TYPE",IF(AND(AM17&lt;&gt;"",NOT(OR(EXACT(AM17,"YES"),EXACT(AM17,"NO"),EXACT(AM17,"UNKNOWN")))),"UNSUPPORTED_VALUE",""))</f>
      </c>
      <c r="BX17" t="str">
        <f>IF(AO17="NON_TEXT","INVALID_TYPE",IF(AND(AP17&lt;&gt;"",NOT(OR(EXACT(AP17,"COMPLETE"),EXACT(AP17,"INCOMPLETE")))),"UNSUPPORTED_VALUE",""))</f>
      </c>
      <c r="BY17" t="str">
        <f>IF(AND(AQ17="YES",AS17="NON_TEXT"),"INVALID_TYPE",IF(AND(AQ17="YES",AS17="TEXT",AT17&lt;&gt;"",OR(LOWER(AT17)="null",LOWER(AT17)="undefined",LOWER(AT17)="n/a",LOWER(AT17)="na",LOWER(AT17)="none")),"NULL_LIKE_STRING",""))</f>
      </c>
      <c r="BZ17" t="str">
        <f>IF(AND(AU17="YES",AW17="NON_TEXT"),"INVALID_TYPE",IF(AND(AU17="YES",AW17="TEXT",AX17&lt;&gt;"",OR(LOWER(AX17)="null",LOWER(AX17)="undefined",LOWER(AX17)="n/a",LOWER(AX17)="na",LOWER(AX17)="none")),"NULL_LIKE_STRING",""))</f>
      </c>
      <c r="CA17" t="str">
        <f>IF(AND(AY17="YES",BA17="NON_TEXT"),"INVALID_TYPE",IF(AND(AY17="YES",BB17&lt;&gt;"",NOT(OR(EXACT(BB17,"READY_TO_SHARE"),EXACT(BB17,"NOT_READY_TO_SHARE")))),"UNSUPPORTED_VALUE",""))</f>
      </c>
      <c r="CB17" t="str">
        <f>IF(AND(BC17="YES",BE17="NON_TEXT"),"INVALID_TYPE",IF(AND(BC17="YES",BF17&lt;&gt;"",NOT(OR(EXACT(BF17,"SEO_OVERLAP"),EXACT(BF17,"PPC_OVERLAP"),EXACT(BF17,"AI_VISIBILITY"),EXACT(BF17,"CI_PLATFORM"),EXACT(BF17,"SALES_CUSTOMER"),EXACT(BF17,"MANUAL_STRATEGY"),EXACT(BF17,"MIXED"),EXACT(BF17,"UNKNOWN")))),"UNSUPPORTED_VALUE",""))</f>
      </c>
      <c r="CC17" t="str">
        <f>IF(AND(BG17="YES",BI17="NON_TEXT"),"INVALID_TYPE",IF(AND(BG17="YES",BI17="TEXT",BJ17&lt;&gt;"",OR(LOWER(BJ17)="null",LOWER(BJ17)="undefined",LOWER(BJ17)="n/a",LOWER(BJ17)="na",LOWER(BJ17)="none")),"NULL_LIKE_STRING",""))</f>
      </c>
      <c r="CD17" t="str">
        <f>IF(AND(BK17="YES",BM17="NON_TEXT"),"INVALID_TYPE",IF(AND(BK17="YES",BM17="TEXT",BN17&lt;&gt;"",OR(LOWER(BN17)="null",LOWER(BN17)="undefined",LOWER(BN17)="n/a",LOWER(BN17)="na",LOWER(BN17)="none")),"NULL_LIKE_STRING",""))</f>
      </c>
      <c r="CE17" t="str">
        <f>IF(L17="FALSE","INVALID_INPUT_OBJECT",IF(BO17&lt;&gt;"",BO17,IF(BP17&lt;&gt;"",BP17,IF(BQ17&lt;&gt;"",BQ17,IF(BR17&lt;&gt;"",BR17,IF(BS17&lt;&gt;"",BS17,IF(BT17&lt;&gt;"",BT17,IF(BU17&lt;&gt;"",BU17,IF(BV17&lt;&gt;"",BV17,IF(BW17&lt;&gt;"",BW17,IF(BX17&lt;&gt;"",BX17,IF(CC17&lt;&gt;"",CC17,IF(BY17&lt;&gt;"",BY17,IF(BZ17&lt;&gt;"",BZ17,IF(CD17&lt;&gt;"",CD17,IF(CA17&lt;&gt;"",CA17,CB17))))))))))))))))</f>
      </c>
      <c r="CF17" t="b">
        <f>OR(N17="MISSING",O17="",Q17="MISSING",R17="",T17="MISSING",U17="",W17="MISSING",X17="",Z17="MISSING",AA17="",AC17="MISSING",AD17="",AF17="MISSING",AG17="",AI17="MISSING",AJ17="",AL17="MISSING",AM17="",AO17="MISSING",AP17="",EXACT(AP17,"INCOMPLETE"),AND(AY17="YES",AZ17&lt;&gt;"",BB17=""),AND(BC17="YES",BD17&lt;&gt;"",BF17=""))</f>
        <v>0</v>
      </c>
      <c r="CG17" t="str">
        <f>IF(AND(EXACT(X17,"INDEPENDENT"),EXACT(AD17,"NO")),"INDEPENDENT_WITHOUT_SUPPORT",IF(AND(EXACT(R17,"FALSE_NEGATIVE"),AQ17="YES",AT17=""),"FALSE_NEGATIVE_REQUIRES_CORRECTED_SET",IF(AND(EXACT(R17,"SCOPE_DRIFT"),AU17="YES",AX17=""),"SCOPE_DRIFT_REQUIRES_CHANGED_DIMENSION",IF(AND(EXACT(AA17,"NO"),AY17="YES",EXACT(BB17,"READY_TO_SHARE")),"UNSTARTED_READY_TO_SHARE_CONFLICT",""))))</f>
      </c>
    </row>
    <row r="18">
      <c r="A18" s="50" t="str">
        <v>OUT-002</v>
      </c>
      <c r="B18" s="50" t="str">
        <v>POSITIVE_DECISIONS</v>
      </c>
      <c r="C18" s="50" t="str">
        <v>BOUNDED_RECHECK_REQUIRED</v>
      </c>
      <c r="D18" s="50" t="str">
        <v>DIRECT_DEPENDENCY_RECHECK</v>
      </c>
      <c r="E18" s="50" t="str">
        <v>BOUNDED_RECHECK_REQUIRED</v>
      </c>
      <c r="F18" s="50" t="str">
        <v>DIRECT_DEPENDENCY_RECHECK</v>
      </c>
      <c r="G18" s="50" t="str">
        <v>PASS</v>
      </c>
      <c r="H18" s="50" t="str">
        <v>{"affectedOutput": "AUTHORITY_BENCHMARK", "correctionWithoutFullRebuild": "YES", "decisionSupported": "Approve Q4 content and positioning budget", "dependencyType": "DIRECTLY_DEPENDENT", "errorClass": "FALSE_POSITIVE", "executionStarted": "NO", "independentSupport": "YES", "recommendationCouldChange": "NO", "recordCompleteness": "COMPLETE", "scopeKnown": "YES"}</v>
      </c>
      <c r="I18" s="50" t="str">
        <f>IF(CE18&lt;&gt;"","INVALID_INPUT",IF(CG18&lt;&gt;"","INVALID_INPUT",IF(CF18,"INCOMPLETE",IF(NOT(EXACT(AM18,"YES")),"RESOLVE_DECISION_SCOPE",IF(EXACT(X18,"UNKNOWN_DEPENDENCY"),"FREEZE_AND_REQUALIFY",IF(AND(EXACT(AA18,"YES"),EXACT(AG18,"YES")),"REOPEN_PRIOR_DECISION",IF(AND(EXACT(X18,"DIRECTLY_DEPENDENT"),EXACT(AD18,"NO"),EXACT(AJ18,"NO")),"REBUILD_CONTAMINATED_OUTPUT",IF(OR(EXACT(X18,"DIRECTLY_DEPENDENT"),EXACT(X18,"PARTIALLY_DEPENDENT")),"BOUNDED_RECHECK_REQUIRED",IF(AND(EXACT(X18,"INDEPENDENT"),EXACT(AD18,"YES"),EXACT(AG18,"NO")),"NO_MATERIAL_CONTAMINATION_FOUND","FREEZE_AND_REQUALIFY")))))))))</f>
        <v>BOUNDED_RECHECK_REQUIRED</v>
      </c>
      <c r="J18" s="50" t="str">
        <f>IF(CE18&lt;&gt;"",CE18,IF(CG18&lt;&gt;"",CG18,IF(CF18,"REQUIRED_EVIDENCE_MISSING",IF(NOT(EXACT(AM18,"YES")),IF(EXACT(AM18,"NO"),"DECISION_SCOPE_NOT_DEFINED","DECISION_SCOPE_UNCERTAIN"),IF(EXACT(X18,"UNKNOWN_DEPENDENCY"),"DOWNSTREAM_DEPENDENCY_UNKNOWN",IF(AND(EXACT(AA18,"YES"),EXACT(AG18,"YES")),"EXECUTED_RECOMMENDATION_MAY_CHANGE",IF(AND(EXACT(X18,"DIRECTLY_DEPENDENT"),EXACT(AD18,"NO"),EXACT(AJ18,"NO")),"DIRECT_DEPENDENCY_NO_INDEPENDENT_SUPPORT",IF(EXACT(X18,"DIRECTLY_DEPENDENT"),"DIRECT_DEPENDENCY_RECHECK",IF(EXACT(X18,"PARTIALLY_DEPENDENT"),"PARTIAL_DEPENDENCY_RECHECK",IF(AND(EXACT(X18,"INDEPENDENT"),EXACT(AD18,"YES"),EXACT(AG18,"NO")),"INDEPENDENT_SUPPORT_RECOMMENDATION_UNCHANGED","DEPENDENCY_OR_RECOMMENDATION_UNRESOLVED"))))))))))</f>
        <v>DIRECT_DEPENDENCY_RECHECK</v>
      </c>
      <c r="K18" s="51" t="str">
        <f>IF(AND(EXACT(C18,I18),EXACT(D18,J18)),"PASS","FAIL")</f>
        <v>PASS</v>
      </c>
      <c r="L18" t="str">
        <v>TRUE</v>
      </c>
      <c r="M18" t="str">
        <v>Approve Q4 content and positioning budget</v>
      </c>
      <c r="N18" t="str">
        <v>TEXT</v>
      </c>
      <c r="O18" t="str">
        <f>IF(ISTEXT(M18),TRIM(SUBSTITUTE(SUBSTITUTE(SUBSTITUTE(SUBSTITUTE(SUBSTITUTE(SUBSTITUTE(M18,CHAR(160)," "),CHAR(9)," "),CHAR(10)," "),CHAR(11)," "),CHAR(12)," "),CHAR(13)," ")),"")</f>
        <v>Approve Q4 content and positioning budget</v>
      </c>
      <c r="P18" t="str">
        <v>FALSE_POSITIVE</v>
      </c>
      <c r="Q18" t="str">
        <v>TEXT</v>
      </c>
      <c r="R18" t="str">
        <f>IF(ISTEXT(P18),TRIM(SUBSTITUTE(SUBSTITUTE(SUBSTITUTE(SUBSTITUTE(SUBSTITUTE(SUBSTITUTE(P18,CHAR(160)," "),CHAR(9)," "),CHAR(10)," "),CHAR(11)," "),CHAR(12)," "),CHAR(13)," ")),"")</f>
        <v>FALSE_POSITIVE</v>
      </c>
      <c r="S18" t="str">
        <v>AUTHORITY_BENCHMARK</v>
      </c>
      <c r="T18" t="str">
        <v>TEXT</v>
      </c>
      <c r="U18" t="str">
        <f>IF(ISTEXT(S18),TRIM(SUBSTITUTE(SUBSTITUTE(SUBSTITUTE(SUBSTITUTE(SUBSTITUTE(SUBSTITUTE(S18,CHAR(160)," "),CHAR(9)," "),CHAR(10)," "),CHAR(11)," "),CHAR(12)," "),CHAR(13)," ")),"")</f>
        <v>AUTHORITY_BENCHMARK</v>
      </c>
      <c r="V18" t="str">
        <v>DIRECTLY_DEPENDENT</v>
      </c>
      <c r="W18" t="str">
        <v>TEXT</v>
      </c>
      <c r="X18" t="str">
        <f>IF(ISTEXT(V18),TRIM(SUBSTITUTE(SUBSTITUTE(SUBSTITUTE(SUBSTITUTE(SUBSTITUTE(SUBSTITUTE(V18,CHAR(160)," "),CHAR(9)," "),CHAR(10)," "),CHAR(11)," "),CHAR(12)," "),CHAR(13)," ")),"")</f>
        <v>DIRECTLY_DEPENDENT</v>
      </c>
      <c r="Y18" t="str">
        <v>NO</v>
      </c>
      <c r="Z18" t="str">
        <v>TEXT</v>
      </c>
      <c r="AA18" t="str">
        <f>IF(ISTEXT(Y18),TRIM(SUBSTITUTE(SUBSTITUTE(SUBSTITUTE(SUBSTITUTE(SUBSTITUTE(SUBSTITUTE(Y18,CHAR(160)," "),CHAR(9)," "),CHAR(10)," "),CHAR(11)," "),CHAR(12)," "),CHAR(13)," ")),"")</f>
        <v>NO</v>
      </c>
      <c r="AB18" t="str">
        <v>YES</v>
      </c>
      <c r="AC18" t="str">
        <v>TEXT</v>
      </c>
      <c r="AD18" t="str">
        <f>IF(ISTEXT(AB18),TRIM(SUBSTITUTE(SUBSTITUTE(SUBSTITUTE(SUBSTITUTE(SUBSTITUTE(SUBSTITUTE(AB18,CHAR(160)," "),CHAR(9)," "),CHAR(10)," "),CHAR(11)," "),CHAR(12)," "),CHAR(13)," ")),"")</f>
        <v>YES</v>
      </c>
      <c r="AE18" t="str">
        <v>NO</v>
      </c>
      <c r="AF18" t="str">
        <v>TEXT</v>
      </c>
      <c r="AG18" t="str">
        <f>IF(ISTEXT(AE18),TRIM(SUBSTITUTE(SUBSTITUTE(SUBSTITUTE(SUBSTITUTE(SUBSTITUTE(SUBSTITUTE(AE18,CHAR(160)," "),CHAR(9)," "),CHAR(10)," "),CHAR(11)," "),CHAR(12)," "),CHAR(13)," ")),"")</f>
        <v>NO</v>
      </c>
      <c r="AH18" t="str">
        <v>YES</v>
      </c>
      <c r="AI18" t="str">
        <v>TEXT</v>
      </c>
      <c r="AJ18" t="str">
        <f>IF(ISTEXT(AH18),TRIM(SUBSTITUTE(SUBSTITUTE(SUBSTITUTE(SUBSTITUTE(SUBSTITUTE(SUBSTITUTE(AH18,CHAR(160)," "),CHAR(9)," "),CHAR(10)," "),CHAR(11)," "),CHAR(12)," "),CHAR(13)," ")),"")</f>
        <v>YES</v>
      </c>
      <c r="AK18" t="str">
        <v>YES</v>
      </c>
      <c r="AL18" t="str">
        <v>TEXT</v>
      </c>
      <c r="AM18" t="str">
        <f>IF(ISTEXT(AK18),TRIM(SUBSTITUTE(SUBSTITUTE(SUBSTITUTE(SUBSTITUTE(SUBSTITUTE(SUBSTITUTE(AK18,CHAR(160)," "),CHAR(9)," "),CHAR(10)," "),CHAR(11)," "),CHAR(12)," "),CHAR(13)," ")),"")</f>
        <v>YES</v>
      </c>
      <c r="AN18" t="str">
        <v>COMPLETE</v>
      </c>
      <c r="AO18" t="str">
        <v>TEXT</v>
      </c>
      <c r="AP18" t="str">
        <f>IF(ISTEXT(AN18),TRIM(SUBSTITUTE(SUBSTITUTE(SUBSTITUTE(SUBSTITUTE(SUBSTITUTE(SUBSTITUTE(AN18,CHAR(160)," "),CHAR(9)," "),CHAR(10)," "),CHAR(11)," "),CHAR(12)," "),CHAR(13)," ")),"")</f>
        <v>COMPLETE</v>
      </c>
      <c r="AQ18" t="str">
        <v>NO</v>
      </c>
      <c r="AR18" t="str"/>
      <c r="AS18" t="str">
        <v>MISSING</v>
      </c>
      <c r="AT18" t="str">
        <f>IF(ISTEXT(AR18),TRIM(SUBSTITUTE(SUBSTITUTE(SUBSTITUTE(SUBSTITUTE(SUBSTITUTE(SUBSTITUTE(AR18,CHAR(160)," "),CHAR(9)," "),CHAR(10)," "),CHAR(11)," "),CHAR(12)," "),CHAR(13)," ")),"")</f>
      </c>
      <c r="AU18" t="str">
        <v>NO</v>
      </c>
      <c r="AV18" t="str"/>
      <c r="AW18" t="str">
        <v>MISSING</v>
      </c>
      <c r="AX18" t="str">
        <f>IF(ISTEXT(AV18),TRIM(SUBSTITUTE(SUBSTITUTE(SUBSTITUTE(SUBSTITUTE(SUBSTITUTE(SUBSTITUTE(AV18,CHAR(160)," "),CHAR(9)," "),CHAR(10)," "),CHAR(11)," "),CHAR(12)," "),CHAR(13)," ")),"")</f>
      </c>
      <c r="AY18" t="str">
        <v>NO</v>
      </c>
      <c r="AZ18" t="str"/>
      <c r="BA18" t="str">
        <v>MISSING</v>
      </c>
      <c r="BB18" t="str">
        <f>IF(ISTEXT(AZ18),TRIM(SUBSTITUTE(SUBSTITUTE(SUBSTITUTE(SUBSTITUTE(SUBSTITUTE(SUBSTITUTE(AZ18,CHAR(160)," "),CHAR(9)," "),CHAR(10)," "),CHAR(11)," "),CHAR(12)," "),CHAR(13)," ")),"")</f>
      </c>
      <c r="BC18" t="str">
        <v>NO</v>
      </c>
      <c r="BD18" t="str"/>
      <c r="BE18" t="str">
        <v>MISSING</v>
      </c>
      <c r="BF18" t="str">
        <f>IF(ISTEXT(BD18),TRIM(SUBSTITUTE(SUBSTITUTE(SUBSTITUTE(SUBSTITUTE(SUBSTITUTE(SUBSTITUTE(BD18,CHAR(160)," "),CHAR(9)," "),CHAR(10)," "),CHAR(11)," "),CHAR(12)," "),CHAR(13)," ")),"")</f>
      </c>
      <c r="BG18" t="str">
        <v>NO</v>
      </c>
      <c r="BH18" t="str"/>
      <c r="BI18" t="str">
        <v>MISSING</v>
      </c>
      <c r="BJ18" t="str">
        <f>IF(ISTEXT(BH18),TRIM(SUBSTITUTE(SUBSTITUTE(SUBSTITUTE(SUBSTITUTE(SUBSTITUTE(SUBSTITUTE(BH18,CHAR(160)," "),CHAR(9)," "),CHAR(10)," "),CHAR(11)," "),CHAR(12)," "),CHAR(13)," ")),"")</f>
      </c>
      <c r="BK18" t="str">
        <v>NO</v>
      </c>
      <c r="BL18" t="str"/>
      <c r="BM18" t="str">
        <v>MISSING</v>
      </c>
      <c r="BN18" t="str">
        <f>IF(ISTEXT(BL18),TRIM(SUBSTITUTE(SUBSTITUTE(SUBSTITUTE(SUBSTITUTE(SUBSTITUTE(SUBSTITUTE(BL18,CHAR(160)," "),CHAR(9)," "),CHAR(10)," "),CHAR(11)," "),CHAR(12)," "),CHAR(13)," ")),"")</f>
      </c>
      <c r="BO18" t="str">
        <f>IF(N18="NON_TEXT","INVALID_TYPE",IF(AND(N18="TEXT",O18&lt;&gt;"",OR(LOWER(O18)="null",LOWER(O18)="undefined",LOWER(O18)="n/a",LOWER(O18)="na",LOWER(O18)="none")),"NULL_LIKE_STRING",""))</f>
      </c>
      <c r="BP18" t="str">
        <f>IF(Q18="NON_TEXT","INVALID_TYPE",IF(AND(R18&lt;&gt;"",NOT(OR(EXACT(R18,"FALSE_POSITIVE"),EXACT(R18,"FALSE_NEGATIVE"),EXACT(R18,"ROLE_ERROR"),EXACT(R18,"SCOPE_DRIFT")))),"UNSUPPORTED_VALUE",""))</f>
      </c>
      <c r="BQ18" t="str">
        <f>IF(T18="NON_TEXT","INVALID_TYPE",IF(AND(U18&lt;&gt;"",NOT(OR(EXACT(U18,"CONTENT_GAP"),EXACT(U18,"AUTHORITY_BENCHMARK"),EXACT(U18,"POSITIONING"),EXACT(U18,"PRICING_COMPARISON"),EXACT(U18,"BATTLECARD"),EXACT(U18,"ROADMAP"),EXACT(U18,"MARKET_ENTRY_RECOMMENDATION"),EXACT(U18,"BUDGET_RECOMMENDATION"),EXACT(U18,"EXECUTIVE_BRIEF"),EXACT(U18,"AI_VISIBILITY_BENCHMARK"),EXACT(U18,"PAID_SEARCH_BENCHMARK"),EXACT(U18,"OTHER")))),"UNSUPPORTED_VALUE",""))</f>
      </c>
      <c r="BR18" t="str">
        <f>IF(W18="NON_TEXT","INVALID_TYPE",IF(AND(X18&lt;&gt;"",NOT(OR(EXACT(X18,"DIRECTLY_DEPENDENT"),EXACT(X18,"PARTIALLY_DEPENDENT"),EXACT(X18,"INDEPENDENT"),EXACT(X18,"UNKNOWN_DEPENDENCY")))),"UNSUPPORTED_VALUE",""))</f>
      </c>
      <c r="BS18" t="str">
        <f>IF(Z18="NON_TEXT","INVALID_TYPE",IF(AND(AA18&lt;&gt;"",NOT(OR(EXACT(AA18,"YES"),EXACT(AA18,"NO"),EXACT(AA18,"UNKNOWN")))),"UNSUPPORTED_VALUE",""))</f>
      </c>
      <c r="BT18" t="str">
        <f>IF(AC18="NON_TEXT","INVALID_TYPE",IF(AND(AD18&lt;&gt;"",NOT(OR(EXACT(AD18,"YES"),EXACT(AD18,"NO"),EXACT(AD18,"UNKNOWN")))),"UNSUPPORTED_VALUE",""))</f>
      </c>
      <c r="BU18" t="str">
        <f>IF(AF18="NON_TEXT","INVALID_TYPE",IF(AND(AG18&lt;&gt;"",NOT(OR(EXACT(AG18,"YES"),EXACT(AG18,"NO"),EXACT(AG18,"UNKNOWN")))),"UNSUPPORTED_VALUE",""))</f>
      </c>
      <c r="BV18" t="str">
        <f>IF(AI18="NON_TEXT","INVALID_TYPE",IF(AND(AJ18&lt;&gt;"",NOT(OR(EXACT(AJ18,"YES"),EXACT(AJ18,"NO"),EXACT(AJ18,"UNKNOWN")))),"UNSUPPORTED_VALUE",""))</f>
      </c>
      <c r="BW18" t="str">
        <f>IF(AL18="NON_TEXT","INVALID_TYPE",IF(AND(AM18&lt;&gt;"",NOT(OR(EXACT(AM18,"YES"),EXACT(AM18,"NO"),EXACT(AM18,"UNKNOWN")))),"UNSUPPORTED_VALUE",""))</f>
      </c>
      <c r="BX18" t="str">
        <f>IF(AO18="NON_TEXT","INVALID_TYPE",IF(AND(AP18&lt;&gt;"",NOT(OR(EXACT(AP18,"COMPLETE"),EXACT(AP18,"INCOMPLETE")))),"UNSUPPORTED_VALUE",""))</f>
      </c>
      <c r="BY18" t="str">
        <f>IF(AND(AQ18="YES",AS18="NON_TEXT"),"INVALID_TYPE",IF(AND(AQ18="YES",AS18="TEXT",AT18&lt;&gt;"",OR(LOWER(AT18)="null",LOWER(AT18)="undefined",LOWER(AT18)="n/a",LOWER(AT18)="na",LOWER(AT18)="none")),"NULL_LIKE_STRING",""))</f>
      </c>
      <c r="BZ18" t="str">
        <f>IF(AND(AU18="YES",AW18="NON_TEXT"),"INVALID_TYPE",IF(AND(AU18="YES",AW18="TEXT",AX18&lt;&gt;"",OR(LOWER(AX18)="null",LOWER(AX18)="undefined",LOWER(AX18)="n/a",LOWER(AX18)="na",LOWER(AX18)="none")),"NULL_LIKE_STRING",""))</f>
      </c>
      <c r="CA18" t="str">
        <f>IF(AND(AY18="YES",BA18="NON_TEXT"),"INVALID_TYPE",IF(AND(AY18="YES",BB18&lt;&gt;"",NOT(OR(EXACT(BB18,"READY_TO_SHARE"),EXACT(BB18,"NOT_READY_TO_SHARE")))),"UNSUPPORTED_VALUE",""))</f>
      </c>
      <c r="CB18" t="str">
        <f>IF(AND(BC18="YES",BE18="NON_TEXT"),"INVALID_TYPE",IF(AND(BC18="YES",BF18&lt;&gt;"",NOT(OR(EXACT(BF18,"SEO_OVERLAP"),EXACT(BF18,"PPC_OVERLAP"),EXACT(BF18,"AI_VISIBILITY"),EXACT(BF18,"CI_PLATFORM"),EXACT(BF18,"SALES_CUSTOMER"),EXACT(BF18,"MANUAL_STRATEGY"),EXACT(BF18,"MIXED"),EXACT(BF18,"UNKNOWN")))),"UNSUPPORTED_VALUE",""))</f>
      </c>
      <c r="CC18" t="str">
        <f>IF(AND(BG18="YES",BI18="NON_TEXT"),"INVALID_TYPE",IF(AND(BG18="YES",BI18="TEXT",BJ18&lt;&gt;"",OR(LOWER(BJ18)="null",LOWER(BJ18)="undefined",LOWER(BJ18)="n/a",LOWER(BJ18)="na",LOWER(BJ18)="none")),"NULL_LIKE_STRING",""))</f>
      </c>
      <c r="CD18" t="str">
        <f>IF(AND(BK18="YES",BM18="NON_TEXT"),"INVALID_TYPE",IF(AND(BK18="YES",BM18="TEXT",BN18&lt;&gt;"",OR(LOWER(BN18)="null",LOWER(BN18)="undefined",LOWER(BN18)="n/a",LOWER(BN18)="na",LOWER(BN18)="none")),"NULL_LIKE_STRING",""))</f>
      </c>
      <c r="CE18" t="str">
        <f>IF(L18="FALSE","INVALID_INPUT_OBJECT",IF(BO18&lt;&gt;"",BO18,IF(BP18&lt;&gt;"",BP18,IF(BQ18&lt;&gt;"",BQ18,IF(BR18&lt;&gt;"",BR18,IF(BS18&lt;&gt;"",BS18,IF(BT18&lt;&gt;"",BT18,IF(BU18&lt;&gt;"",BU18,IF(BV18&lt;&gt;"",BV18,IF(BW18&lt;&gt;"",BW18,IF(BX18&lt;&gt;"",BX18,IF(CC18&lt;&gt;"",CC18,IF(BY18&lt;&gt;"",BY18,IF(BZ18&lt;&gt;"",BZ18,IF(CD18&lt;&gt;"",CD18,IF(CA18&lt;&gt;"",CA18,CB18))))))))))))))))</f>
      </c>
      <c r="CF18" t="b">
        <f>OR(N18="MISSING",O18="",Q18="MISSING",R18="",T18="MISSING",U18="",W18="MISSING",X18="",Z18="MISSING",AA18="",AC18="MISSING",AD18="",AF18="MISSING",AG18="",AI18="MISSING",AJ18="",AL18="MISSING",AM18="",AO18="MISSING",AP18="",EXACT(AP18,"INCOMPLETE"),AND(AY18="YES",AZ18&lt;&gt;"",BB18=""),AND(BC18="YES",BD18&lt;&gt;"",BF18=""))</f>
        <v>0</v>
      </c>
      <c r="CG18" t="str">
        <f>IF(AND(EXACT(X18,"INDEPENDENT"),EXACT(AD18,"NO")),"INDEPENDENT_WITHOUT_SUPPORT",IF(AND(EXACT(R18,"FALSE_NEGATIVE"),AQ18="YES",AT18=""),"FALSE_NEGATIVE_REQUIRES_CORRECTED_SET",IF(AND(EXACT(R18,"SCOPE_DRIFT"),AU18="YES",AX18=""),"SCOPE_DRIFT_REQUIRES_CHANGED_DIMENSION",IF(AND(EXACT(AA18,"NO"),AY18="YES",EXACT(BB18,"READY_TO_SHARE")),"UNSTARTED_READY_TO_SHARE_CONFLICT",""))))</f>
      </c>
    </row>
    <row r="19">
      <c r="A19" s="50" t="str">
        <v>OUT-003</v>
      </c>
      <c r="B19" s="50" t="str">
        <v>POSITIVE_DECISIONS</v>
      </c>
      <c r="C19" s="50" t="str">
        <v>BOUNDED_RECHECK_REQUIRED</v>
      </c>
      <c r="D19" s="50" t="str">
        <v>DIRECT_DEPENDENCY_RECHECK</v>
      </c>
      <c r="E19" s="50" t="str">
        <v>BOUNDED_RECHECK_REQUIRED</v>
      </c>
      <c r="F19" s="50" t="str">
        <v>DIRECT_DEPENDENCY_RECHECK</v>
      </c>
      <c r="G19" s="50" t="str">
        <v>PASS</v>
      </c>
      <c r="H19" s="50" t="str">
        <v>{"affectedOutput": "POSITIONING", "correctionWithoutFullRebuild": "YES", "decisionSupported": "Approve Q4 content and positioning budget", "dependencyType": "DIRECTLY_DEPENDENT", "errorClass": "FALSE_POSITIVE", "executionStarted": "NO", "independentSupport": "YES", "recommendationCouldChange": "NO", "recordCompleteness": "COMPLETE", "scopeKnown": "YES"}</v>
      </c>
      <c r="I19" s="50" t="str">
        <f>IF(CE19&lt;&gt;"","INVALID_INPUT",IF(CG19&lt;&gt;"","INVALID_INPUT",IF(CF19,"INCOMPLETE",IF(NOT(EXACT(AM19,"YES")),"RESOLVE_DECISION_SCOPE",IF(EXACT(X19,"UNKNOWN_DEPENDENCY"),"FREEZE_AND_REQUALIFY",IF(AND(EXACT(AA19,"YES"),EXACT(AG19,"YES")),"REOPEN_PRIOR_DECISION",IF(AND(EXACT(X19,"DIRECTLY_DEPENDENT"),EXACT(AD19,"NO"),EXACT(AJ19,"NO")),"REBUILD_CONTAMINATED_OUTPUT",IF(OR(EXACT(X19,"DIRECTLY_DEPENDENT"),EXACT(X19,"PARTIALLY_DEPENDENT")),"BOUNDED_RECHECK_REQUIRED",IF(AND(EXACT(X19,"INDEPENDENT"),EXACT(AD19,"YES"),EXACT(AG19,"NO")),"NO_MATERIAL_CONTAMINATION_FOUND","FREEZE_AND_REQUALIFY")))))))))</f>
        <v>BOUNDED_RECHECK_REQUIRED</v>
      </c>
      <c r="J19" s="50" t="str">
        <f>IF(CE19&lt;&gt;"",CE19,IF(CG19&lt;&gt;"",CG19,IF(CF19,"REQUIRED_EVIDENCE_MISSING",IF(NOT(EXACT(AM19,"YES")),IF(EXACT(AM19,"NO"),"DECISION_SCOPE_NOT_DEFINED","DECISION_SCOPE_UNCERTAIN"),IF(EXACT(X19,"UNKNOWN_DEPENDENCY"),"DOWNSTREAM_DEPENDENCY_UNKNOWN",IF(AND(EXACT(AA19,"YES"),EXACT(AG19,"YES")),"EXECUTED_RECOMMENDATION_MAY_CHANGE",IF(AND(EXACT(X19,"DIRECTLY_DEPENDENT"),EXACT(AD19,"NO"),EXACT(AJ19,"NO")),"DIRECT_DEPENDENCY_NO_INDEPENDENT_SUPPORT",IF(EXACT(X19,"DIRECTLY_DEPENDENT"),"DIRECT_DEPENDENCY_RECHECK",IF(EXACT(X19,"PARTIALLY_DEPENDENT"),"PARTIAL_DEPENDENCY_RECHECK",IF(AND(EXACT(X19,"INDEPENDENT"),EXACT(AD19,"YES"),EXACT(AG19,"NO")),"INDEPENDENT_SUPPORT_RECOMMENDATION_UNCHANGED","DEPENDENCY_OR_RECOMMENDATION_UNRESOLVED"))))))))))</f>
        <v>DIRECT_DEPENDENCY_RECHECK</v>
      </c>
      <c r="K19" s="51" t="str">
        <f>IF(AND(EXACT(C19,I19),EXACT(D19,J19)),"PASS","FAIL")</f>
        <v>PASS</v>
      </c>
      <c r="L19" t="str">
        <v>TRUE</v>
      </c>
      <c r="M19" t="str">
        <v>Approve Q4 content and positioning budget</v>
      </c>
      <c r="N19" t="str">
        <v>TEXT</v>
      </c>
      <c r="O19" t="str">
        <f>IF(ISTEXT(M19),TRIM(SUBSTITUTE(SUBSTITUTE(SUBSTITUTE(SUBSTITUTE(SUBSTITUTE(SUBSTITUTE(M19,CHAR(160)," "),CHAR(9)," "),CHAR(10)," "),CHAR(11)," "),CHAR(12)," "),CHAR(13)," ")),"")</f>
        <v>Approve Q4 content and positioning budget</v>
      </c>
      <c r="P19" t="str">
        <v>FALSE_POSITIVE</v>
      </c>
      <c r="Q19" t="str">
        <v>TEXT</v>
      </c>
      <c r="R19" t="str">
        <f>IF(ISTEXT(P19),TRIM(SUBSTITUTE(SUBSTITUTE(SUBSTITUTE(SUBSTITUTE(SUBSTITUTE(SUBSTITUTE(P19,CHAR(160)," "),CHAR(9)," "),CHAR(10)," "),CHAR(11)," "),CHAR(12)," "),CHAR(13)," ")),"")</f>
        <v>FALSE_POSITIVE</v>
      </c>
      <c r="S19" t="str">
        <v>POSITIONING</v>
      </c>
      <c r="T19" t="str">
        <v>TEXT</v>
      </c>
      <c r="U19" t="str">
        <f>IF(ISTEXT(S19),TRIM(SUBSTITUTE(SUBSTITUTE(SUBSTITUTE(SUBSTITUTE(SUBSTITUTE(SUBSTITUTE(S19,CHAR(160)," "),CHAR(9)," "),CHAR(10)," "),CHAR(11)," "),CHAR(12)," "),CHAR(13)," ")),"")</f>
        <v>POSITIONING</v>
      </c>
      <c r="V19" t="str">
        <v>DIRECTLY_DEPENDENT</v>
      </c>
      <c r="W19" t="str">
        <v>TEXT</v>
      </c>
      <c r="X19" t="str">
        <f>IF(ISTEXT(V19),TRIM(SUBSTITUTE(SUBSTITUTE(SUBSTITUTE(SUBSTITUTE(SUBSTITUTE(SUBSTITUTE(V19,CHAR(160)," "),CHAR(9)," "),CHAR(10)," "),CHAR(11)," "),CHAR(12)," "),CHAR(13)," ")),"")</f>
        <v>DIRECTLY_DEPENDENT</v>
      </c>
      <c r="Y19" t="str">
        <v>NO</v>
      </c>
      <c r="Z19" t="str">
        <v>TEXT</v>
      </c>
      <c r="AA19" t="str">
        <f>IF(ISTEXT(Y19),TRIM(SUBSTITUTE(SUBSTITUTE(SUBSTITUTE(SUBSTITUTE(SUBSTITUTE(SUBSTITUTE(Y19,CHAR(160)," "),CHAR(9)," "),CHAR(10)," "),CHAR(11)," "),CHAR(12)," "),CHAR(13)," ")),"")</f>
        <v>NO</v>
      </c>
      <c r="AB19" t="str">
        <v>YES</v>
      </c>
      <c r="AC19" t="str">
        <v>TEXT</v>
      </c>
      <c r="AD19" t="str">
        <f>IF(ISTEXT(AB19),TRIM(SUBSTITUTE(SUBSTITUTE(SUBSTITUTE(SUBSTITUTE(SUBSTITUTE(SUBSTITUTE(AB19,CHAR(160)," "),CHAR(9)," "),CHAR(10)," "),CHAR(11)," "),CHAR(12)," "),CHAR(13)," ")),"")</f>
        <v>YES</v>
      </c>
      <c r="AE19" t="str">
        <v>NO</v>
      </c>
      <c r="AF19" t="str">
        <v>TEXT</v>
      </c>
      <c r="AG19" t="str">
        <f>IF(ISTEXT(AE19),TRIM(SUBSTITUTE(SUBSTITUTE(SUBSTITUTE(SUBSTITUTE(SUBSTITUTE(SUBSTITUTE(AE19,CHAR(160)," "),CHAR(9)," "),CHAR(10)," "),CHAR(11)," "),CHAR(12)," "),CHAR(13)," ")),"")</f>
        <v>NO</v>
      </c>
      <c r="AH19" t="str">
        <v>YES</v>
      </c>
      <c r="AI19" t="str">
        <v>TEXT</v>
      </c>
      <c r="AJ19" t="str">
        <f>IF(ISTEXT(AH19),TRIM(SUBSTITUTE(SUBSTITUTE(SUBSTITUTE(SUBSTITUTE(SUBSTITUTE(SUBSTITUTE(AH19,CHAR(160)," "),CHAR(9)," "),CHAR(10)," "),CHAR(11)," "),CHAR(12)," "),CHAR(13)," ")),"")</f>
        <v>YES</v>
      </c>
      <c r="AK19" t="str">
        <v>YES</v>
      </c>
      <c r="AL19" t="str">
        <v>TEXT</v>
      </c>
      <c r="AM19" t="str">
        <f>IF(ISTEXT(AK19),TRIM(SUBSTITUTE(SUBSTITUTE(SUBSTITUTE(SUBSTITUTE(SUBSTITUTE(SUBSTITUTE(AK19,CHAR(160)," "),CHAR(9)," "),CHAR(10)," "),CHAR(11)," "),CHAR(12)," "),CHAR(13)," ")),"")</f>
        <v>YES</v>
      </c>
      <c r="AN19" t="str">
        <v>COMPLETE</v>
      </c>
      <c r="AO19" t="str">
        <v>TEXT</v>
      </c>
      <c r="AP19" t="str">
        <f>IF(ISTEXT(AN19),TRIM(SUBSTITUTE(SUBSTITUTE(SUBSTITUTE(SUBSTITUTE(SUBSTITUTE(SUBSTITUTE(AN19,CHAR(160)," "),CHAR(9)," "),CHAR(10)," "),CHAR(11)," "),CHAR(12)," "),CHAR(13)," ")),"")</f>
        <v>COMPLETE</v>
      </c>
      <c r="AQ19" t="str">
        <v>NO</v>
      </c>
      <c r="AR19" t="str"/>
      <c r="AS19" t="str">
        <v>MISSING</v>
      </c>
      <c r="AT19" t="str">
        <f>IF(ISTEXT(AR19),TRIM(SUBSTITUTE(SUBSTITUTE(SUBSTITUTE(SUBSTITUTE(SUBSTITUTE(SUBSTITUTE(AR19,CHAR(160)," "),CHAR(9)," "),CHAR(10)," "),CHAR(11)," "),CHAR(12)," "),CHAR(13)," ")),"")</f>
      </c>
      <c r="AU19" t="str">
        <v>NO</v>
      </c>
      <c r="AV19" t="str"/>
      <c r="AW19" t="str">
        <v>MISSING</v>
      </c>
      <c r="AX19" t="str">
        <f>IF(ISTEXT(AV19),TRIM(SUBSTITUTE(SUBSTITUTE(SUBSTITUTE(SUBSTITUTE(SUBSTITUTE(SUBSTITUTE(AV19,CHAR(160)," "),CHAR(9)," "),CHAR(10)," "),CHAR(11)," "),CHAR(12)," "),CHAR(13)," ")),"")</f>
      </c>
      <c r="AY19" t="str">
        <v>NO</v>
      </c>
      <c r="AZ19" t="str"/>
      <c r="BA19" t="str">
        <v>MISSING</v>
      </c>
      <c r="BB19" t="str">
        <f>IF(ISTEXT(AZ19),TRIM(SUBSTITUTE(SUBSTITUTE(SUBSTITUTE(SUBSTITUTE(SUBSTITUTE(SUBSTITUTE(AZ19,CHAR(160)," "),CHAR(9)," "),CHAR(10)," "),CHAR(11)," "),CHAR(12)," "),CHAR(13)," ")),"")</f>
      </c>
      <c r="BC19" t="str">
        <v>NO</v>
      </c>
      <c r="BD19" t="str"/>
      <c r="BE19" t="str">
        <v>MISSING</v>
      </c>
      <c r="BF19" t="str">
        <f>IF(ISTEXT(BD19),TRIM(SUBSTITUTE(SUBSTITUTE(SUBSTITUTE(SUBSTITUTE(SUBSTITUTE(SUBSTITUTE(BD19,CHAR(160)," "),CHAR(9)," "),CHAR(10)," "),CHAR(11)," "),CHAR(12)," "),CHAR(13)," ")),"")</f>
      </c>
      <c r="BG19" t="str">
        <v>NO</v>
      </c>
      <c r="BH19" t="str"/>
      <c r="BI19" t="str">
        <v>MISSING</v>
      </c>
      <c r="BJ19" t="str">
        <f>IF(ISTEXT(BH19),TRIM(SUBSTITUTE(SUBSTITUTE(SUBSTITUTE(SUBSTITUTE(SUBSTITUTE(SUBSTITUTE(BH19,CHAR(160)," "),CHAR(9)," "),CHAR(10)," "),CHAR(11)," "),CHAR(12)," "),CHAR(13)," ")),"")</f>
      </c>
      <c r="BK19" t="str">
        <v>NO</v>
      </c>
      <c r="BL19" t="str"/>
      <c r="BM19" t="str">
        <v>MISSING</v>
      </c>
      <c r="BN19" t="str">
        <f>IF(ISTEXT(BL19),TRIM(SUBSTITUTE(SUBSTITUTE(SUBSTITUTE(SUBSTITUTE(SUBSTITUTE(SUBSTITUTE(BL19,CHAR(160)," "),CHAR(9)," "),CHAR(10)," "),CHAR(11)," "),CHAR(12)," "),CHAR(13)," ")),"")</f>
      </c>
      <c r="BO19" t="str">
        <f>IF(N19="NON_TEXT","INVALID_TYPE",IF(AND(N19="TEXT",O19&lt;&gt;"",OR(LOWER(O19)="null",LOWER(O19)="undefined",LOWER(O19)="n/a",LOWER(O19)="na",LOWER(O19)="none")),"NULL_LIKE_STRING",""))</f>
      </c>
      <c r="BP19" t="str">
        <f>IF(Q19="NON_TEXT","INVALID_TYPE",IF(AND(R19&lt;&gt;"",NOT(OR(EXACT(R19,"FALSE_POSITIVE"),EXACT(R19,"FALSE_NEGATIVE"),EXACT(R19,"ROLE_ERROR"),EXACT(R19,"SCOPE_DRIFT")))),"UNSUPPORTED_VALUE",""))</f>
      </c>
      <c r="BQ19" t="str">
        <f>IF(T19="NON_TEXT","INVALID_TYPE",IF(AND(U19&lt;&gt;"",NOT(OR(EXACT(U19,"CONTENT_GAP"),EXACT(U19,"AUTHORITY_BENCHMARK"),EXACT(U19,"POSITIONING"),EXACT(U19,"PRICING_COMPARISON"),EXACT(U19,"BATTLECARD"),EXACT(U19,"ROADMAP"),EXACT(U19,"MARKET_ENTRY_RECOMMENDATION"),EXACT(U19,"BUDGET_RECOMMENDATION"),EXACT(U19,"EXECUTIVE_BRIEF"),EXACT(U19,"AI_VISIBILITY_BENCHMARK"),EXACT(U19,"PAID_SEARCH_BENCHMARK"),EXACT(U19,"OTHER")))),"UNSUPPORTED_VALUE",""))</f>
      </c>
      <c r="BR19" t="str">
        <f>IF(W19="NON_TEXT","INVALID_TYPE",IF(AND(X19&lt;&gt;"",NOT(OR(EXACT(X19,"DIRECTLY_DEPENDENT"),EXACT(X19,"PARTIALLY_DEPENDENT"),EXACT(X19,"INDEPENDENT"),EXACT(X19,"UNKNOWN_DEPENDENCY")))),"UNSUPPORTED_VALUE",""))</f>
      </c>
      <c r="BS19" t="str">
        <f>IF(Z19="NON_TEXT","INVALID_TYPE",IF(AND(AA19&lt;&gt;"",NOT(OR(EXACT(AA19,"YES"),EXACT(AA19,"NO"),EXACT(AA19,"UNKNOWN")))),"UNSUPPORTED_VALUE",""))</f>
      </c>
      <c r="BT19" t="str">
        <f>IF(AC19="NON_TEXT","INVALID_TYPE",IF(AND(AD19&lt;&gt;"",NOT(OR(EXACT(AD19,"YES"),EXACT(AD19,"NO"),EXACT(AD19,"UNKNOWN")))),"UNSUPPORTED_VALUE",""))</f>
      </c>
      <c r="BU19" t="str">
        <f>IF(AF19="NON_TEXT","INVALID_TYPE",IF(AND(AG19&lt;&gt;"",NOT(OR(EXACT(AG19,"YES"),EXACT(AG19,"NO"),EXACT(AG19,"UNKNOWN")))),"UNSUPPORTED_VALUE",""))</f>
      </c>
      <c r="BV19" t="str">
        <f>IF(AI19="NON_TEXT","INVALID_TYPE",IF(AND(AJ19&lt;&gt;"",NOT(OR(EXACT(AJ19,"YES"),EXACT(AJ19,"NO"),EXACT(AJ19,"UNKNOWN")))),"UNSUPPORTED_VALUE",""))</f>
      </c>
      <c r="BW19" t="str">
        <f>IF(AL19="NON_TEXT","INVALID_TYPE",IF(AND(AM19&lt;&gt;"",NOT(OR(EXACT(AM19,"YES"),EXACT(AM19,"NO"),EXACT(AM19,"UNKNOWN")))),"UNSUPPORTED_VALUE",""))</f>
      </c>
      <c r="BX19" t="str">
        <f>IF(AO19="NON_TEXT","INVALID_TYPE",IF(AND(AP19&lt;&gt;"",NOT(OR(EXACT(AP19,"COMPLETE"),EXACT(AP19,"INCOMPLETE")))),"UNSUPPORTED_VALUE",""))</f>
      </c>
      <c r="BY19" t="str">
        <f>IF(AND(AQ19="YES",AS19="NON_TEXT"),"INVALID_TYPE",IF(AND(AQ19="YES",AS19="TEXT",AT19&lt;&gt;"",OR(LOWER(AT19)="null",LOWER(AT19)="undefined",LOWER(AT19)="n/a",LOWER(AT19)="na",LOWER(AT19)="none")),"NULL_LIKE_STRING",""))</f>
      </c>
      <c r="BZ19" t="str">
        <f>IF(AND(AU19="YES",AW19="NON_TEXT"),"INVALID_TYPE",IF(AND(AU19="YES",AW19="TEXT",AX19&lt;&gt;"",OR(LOWER(AX19)="null",LOWER(AX19)="undefined",LOWER(AX19)="n/a",LOWER(AX19)="na",LOWER(AX19)="none")),"NULL_LIKE_STRING",""))</f>
      </c>
      <c r="CA19" t="str">
        <f>IF(AND(AY19="YES",BA19="NON_TEXT"),"INVALID_TYPE",IF(AND(AY19="YES",BB19&lt;&gt;"",NOT(OR(EXACT(BB19,"READY_TO_SHARE"),EXACT(BB19,"NOT_READY_TO_SHARE")))),"UNSUPPORTED_VALUE",""))</f>
      </c>
      <c r="CB19" t="str">
        <f>IF(AND(BC19="YES",BE19="NON_TEXT"),"INVALID_TYPE",IF(AND(BC19="YES",BF19&lt;&gt;"",NOT(OR(EXACT(BF19,"SEO_OVERLAP"),EXACT(BF19,"PPC_OVERLAP"),EXACT(BF19,"AI_VISIBILITY"),EXACT(BF19,"CI_PLATFORM"),EXACT(BF19,"SALES_CUSTOMER"),EXACT(BF19,"MANUAL_STRATEGY"),EXACT(BF19,"MIXED"),EXACT(BF19,"UNKNOWN")))),"UNSUPPORTED_VALUE",""))</f>
      </c>
      <c r="CC19" t="str">
        <f>IF(AND(BG19="YES",BI19="NON_TEXT"),"INVALID_TYPE",IF(AND(BG19="YES",BI19="TEXT",BJ19&lt;&gt;"",OR(LOWER(BJ19)="null",LOWER(BJ19)="undefined",LOWER(BJ19)="n/a",LOWER(BJ19)="na",LOWER(BJ19)="none")),"NULL_LIKE_STRING",""))</f>
      </c>
      <c r="CD19" t="str">
        <f>IF(AND(BK19="YES",BM19="NON_TEXT"),"INVALID_TYPE",IF(AND(BK19="YES",BM19="TEXT",BN19&lt;&gt;"",OR(LOWER(BN19)="null",LOWER(BN19)="undefined",LOWER(BN19)="n/a",LOWER(BN19)="na",LOWER(BN19)="none")),"NULL_LIKE_STRING",""))</f>
      </c>
      <c r="CE19" t="str">
        <f>IF(L19="FALSE","INVALID_INPUT_OBJECT",IF(BO19&lt;&gt;"",BO19,IF(BP19&lt;&gt;"",BP19,IF(BQ19&lt;&gt;"",BQ19,IF(BR19&lt;&gt;"",BR19,IF(BS19&lt;&gt;"",BS19,IF(BT19&lt;&gt;"",BT19,IF(BU19&lt;&gt;"",BU19,IF(BV19&lt;&gt;"",BV19,IF(BW19&lt;&gt;"",BW19,IF(BX19&lt;&gt;"",BX19,IF(CC19&lt;&gt;"",CC19,IF(BY19&lt;&gt;"",BY19,IF(BZ19&lt;&gt;"",BZ19,IF(CD19&lt;&gt;"",CD19,IF(CA19&lt;&gt;"",CA19,CB19))))))))))))))))</f>
      </c>
      <c r="CF19" t="b">
        <f>OR(N19="MISSING",O19="",Q19="MISSING",R19="",T19="MISSING",U19="",W19="MISSING",X19="",Z19="MISSING",AA19="",AC19="MISSING",AD19="",AF19="MISSING",AG19="",AI19="MISSING",AJ19="",AL19="MISSING",AM19="",AO19="MISSING",AP19="",EXACT(AP19,"INCOMPLETE"),AND(AY19="YES",AZ19&lt;&gt;"",BB19=""),AND(BC19="YES",BD19&lt;&gt;"",BF19=""))</f>
        <v>0</v>
      </c>
      <c r="CG19" t="str">
        <f>IF(AND(EXACT(X19,"INDEPENDENT"),EXACT(AD19,"NO")),"INDEPENDENT_WITHOUT_SUPPORT",IF(AND(EXACT(R19,"FALSE_NEGATIVE"),AQ19="YES",AT19=""),"FALSE_NEGATIVE_REQUIRES_CORRECTED_SET",IF(AND(EXACT(R19,"SCOPE_DRIFT"),AU19="YES",AX19=""),"SCOPE_DRIFT_REQUIRES_CHANGED_DIMENSION",IF(AND(EXACT(AA19,"NO"),AY19="YES",EXACT(BB19,"READY_TO_SHARE")),"UNSTARTED_READY_TO_SHARE_CONFLICT",""))))</f>
      </c>
    </row>
    <row r="20">
      <c r="A20" s="50" t="str">
        <v>OUT-004</v>
      </c>
      <c r="B20" s="50" t="str">
        <v>POSITIVE_DECISIONS</v>
      </c>
      <c r="C20" s="50" t="str">
        <v>BOUNDED_RECHECK_REQUIRED</v>
      </c>
      <c r="D20" s="50" t="str">
        <v>DIRECT_DEPENDENCY_RECHECK</v>
      </c>
      <c r="E20" s="50" t="str">
        <v>BOUNDED_RECHECK_REQUIRED</v>
      </c>
      <c r="F20" s="50" t="str">
        <v>DIRECT_DEPENDENCY_RECHECK</v>
      </c>
      <c r="G20" s="50" t="str">
        <v>PASS</v>
      </c>
      <c r="H20" s="50" t="str">
        <v>{"affectedOutput": "PRICING_COMPARISON", "correctionWithoutFullRebuild": "YES", "decisionSupported": "Approve Q4 content and positioning budget", "dependencyType": "DIRECTLY_DEPENDENT", "errorClass": "FALSE_POSITIVE", "executionStarted": "NO", "independentSupport": "YES", "recommendationCouldChange": "NO", "recordCompleteness": "COMPLETE", "scopeKnown": "YES"}</v>
      </c>
      <c r="I20" s="50" t="str">
        <f>IF(CE20&lt;&gt;"","INVALID_INPUT",IF(CG20&lt;&gt;"","INVALID_INPUT",IF(CF20,"INCOMPLETE",IF(NOT(EXACT(AM20,"YES")),"RESOLVE_DECISION_SCOPE",IF(EXACT(X20,"UNKNOWN_DEPENDENCY"),"FREEZE_AND_REQUALIFY",IF(AND(EXACT(AA20,"YES"),EXACT(AG20,"YES")),"REOPEN_PRIOR_DECISION",IF(AND(EXACT(X20,"DIRECTLY_DEPENDENT"),EXACT(AD20,"NO"),EXACT(AJ20,"NO")),"REBUILD_CONTAMINATED_OUTPUT",IF(OR(EXACT(X20,"DIRECTLY_DEPENDENT"),EXACT(X20,"PARTIALLY_DEPENDENT")),"BOUNDED_RECHECK_REQUIRED",IF(AND(EXACT(X20,"INDEPENDENT"),EXACT(AD20,"YES"),EXACT(AG20,"NO")),"NO_MATERIAL_CONTAMINATION_FOUND","FREEZE_AND_REQUALIFY")))))))))</f>
        <v>BOUNDED_RECHECK_REQUIRED</v>
      </c>
      <c r="J20" s="50" t="str">
        <f>IF(CE20&lt;&gt;"",CE20,IF(CG20&lt;&gt;"",CG20,IF(CF20,"REQUIRED_EVIDENCE_MISSING",IF(NOT(EXACT(AM20,"YES")),IF(EXACT(AM20,"NO"),"DECISION_SCOPE_NOT_DEFINED","DECISION_SCOPE_UNCERTAIN"),IF(EXACT(X20,"UNKNOWN_DEPENDENCY"),"DOWNSTREAM_DEPENDENCY_UNKNOWN",IF(AND(EXACT(AA20,"YES"),EXACT(AG20,"YES")),"EXECUTED_RECOMMENDATION_MAY_CHANGE",IF(AND(EXACT(X20,"DIRECTLY_DEPENDENT"),EXACT(AD20,"NO"),EXACT(AJ20,"NO")),"DIRECT_DEPENDENCY_NO_INDEPENDENT_SUPPORT",IF(EXACT(X20,"DIRECTLY_DEPENDENT"),"DIRECT_DEPENDENCY_RECHECK",IF(EXACT(X20,"PARTIALLY_DEPENDENT"),"PARTIAL_DEPENDENCY_RECHECK",IF(AND(EXACT(X20,"INDEPENDENT"),EXACT(AD20,"YES"),EXACT(AG20,"NO")),"INDEPENDENT_SUPPORT_RECOMMENDATION_UNCHANGED","DEPENDENCY_OR_RECOMMENDATION_UNRESOLVED"))))))))))</f>
        <v>DIRECT_DEPENDENCY_RECHECK</v>
      </c>
      <c r="K20" s="51" t="str">
        <f>IF(AND(EXACT(C20,I20),EXACT(D20,J20)),"PASS","FAIL")</f>
        <v>PASS</v>
      </c>
      <c r="L20" t="str">
        <v>TRUE</v>
      </c>
      <c r="M20" t="str">
        <v>Approve Q4 content and positioning budget</v>
      </c>
      <c r="N20" t="str">
        <v>TEXT</v>
      </c>
      <c r="O20" t="str">
        <f>IF(ISTEXT(M20),TRIM(SUBSTITUTE(SUBSTITUTE(SUBSTITUTE(SUBSTITUTE(SUBSTITUTE(SUBSTITUTE(M20,CHAR(160)," "),CHAR(9)," "),CHAR(10)," "),CHAR(11)," "),CHAR(12)," "),CHAR(13)," ")),"")</f>
        <v>Approve Q4 content and positioning budget</v>
      </c>
      <c r="P20" t="str">
        <v>FALSE_POSITIVE</v>
      </c>
      <c r="Q20" t="str">
        <v>TEXT</v>
      </c>
      <c r="R20" t="str">
        <f>IF(ISTEXT(P20),TRIM(SUBSTITUTE(SUBSTITUTE(SUBSTITUTE(SUBSTITUTE(SUBSTITUTE(SUBSTITUTE(P20,CHAR(160)," "),CHAR(9)," "),CHAR(10)," "),CHAR(11)," "),CHAR(12)," "),CHAR(13)," ")),"")</f>
        <v>FALSE_POSITIVE</v>
      </c>
      <c r="S20" t="str">
        <v>PRICING_COMPARISON</v>
      </c>
      <c r="T20" t="str">
        <v>TEXT</v>
      </c>
      <c r="U20" t="str">
        <f>IF(ISTEXT(S20),TRIM(SUBSTITUTE(SUBSTITUTE(SUBSTITUTE(SUBSTITUTE(SUBSTITUTE(SUBSTITUTE(S20,CHAR(160)," "),CHAR(9)," "),CHAR(10)," "),CHAR(11)," "),CHAR(12)," "),CHAR(13)," ")),"")</f>
        <v>PRICING_COMPARISON</v>
      </c>
      <c r="V20" t="str">
        <v>DIRECTLY_DEPENDENT</v>
      </c>
      <c r="W20" t="str">
        <v>TEXT</v>
      </c>
      <c r="X20" t="str">
        <f>IF(ISTEXT(V20),TRIM(SUBSTITUTE(SUBSTITUTE(SUBSTITUTE(SUBSTITUTE(SUBSTITUTE(SUBSTITUTE(V20,CHAR(160)," "),CHAR(9)," "),CHAR(10)," "),CHAR(11)," "),CHAR(12)," "),CHAR(13)," ")),"")</f>
        <v>DIRECTLY_DEPENDENT</v>
      </c>
      <c r="Y20" t="str">
        <v>NO</v>
      </c>
      <c r="Z20" t="str">
        <v>TEXT</v>
      </c>
      <c r="AA20" t="str">
        <f>IF(ISTEXT(Y20),TRIM(SUBSTITUTE(SUBSTITUTE(SUBSTITUTE(SUBSTITUTE(SUBSTITUTE(SUBSTITUTE(Y20,CHAR(160)," "),CHAR(9)," "),CHAR(10)," "),CHAR(11)," "),CHAR(12)," "),CHAR(13)," ")),"")</f>
        <v>NO</v>
      </c>
      <c r="AB20" t="str">
        <v>YES</v>
      </c>
      <c r="AC20" t="str">
        <v>TEXT</v>
      </c>
      <c r="AD20" t="str">
        <f>IF(ISTEXT(AB20),TRIM(SUBSTITUTE(SUBSTITUTE(SUBSTITUTE(SUBSTITUTE(SUBSTITUTE(SUBSTITUTE(AB20,CHAR(160)," "),CHAR(9)," "),CHAR(10)," "),CHAR(11)," "),CHAR(12)," "),CHAR(13)," ")),"")</f>
        <v>YES</v>
      </c>
      <c r="AE20" t="str">
        <v>NO</v>
      </c>
      <c r="AF20" t="str">
        <v>TEXT</v>
      </c>
      <c r="AG20" t="str">
        <f>IF(ISTEXT(AE20),TRIM(SUBSTITUTE(SUBSTITUTE(SUBSTITUTE(SUBSTITUTE(SUBSTITUTE(SUBSTITUTE(AE20,CHAR(160)," "),CHAR(9)," "),CHAR(10)," "),CHAR(11)," "),CHAR(12)," "),CHAR(13)," ")),"")</f>
        <v>NO</v>
      </c>
      <c r="AH20" t="str">
        <v>YES</v>
      </c>
      <c r="AI20" t="str">
        <v>TEXT</v>
      </c>
      <c r="AJ20" t="str">
        <f>IF(ISTEXT(AH20),TRIM(SUBSTITUTE(SUBSTITUTE(SUBSTITUTE(SUBSTITUTE(SUBSTITUTE(SUBSTITUTE(AH20,CHAR(160)," "),CHAR(9)," "),CHAR(10)," "),CHAR(11)," "),CHAR(12)," "),CHAR(13)," ")),"")</f>
        <v>YES</v>
      </c>
      <c r="AK20" t="str">
        <v>YES</v>
      </c>
      <c r="AL20" t="str">
        <v>TEXT</v>
      </c>
      <c r="AM20" t="str">
        <f>IF(ISTEXT(AK20),TRIM(SUBSTITUTE(SUBSTITUTE(SUBSTITUTE(SUBSTITUTE(SUBSTITUTE(SUBSTITUTE(AK20,CHAR(160)," "),CHAR(9)," "),CHAR(10)," "),CHAR(11)," "),CHAR(12)," "),CHAR(13)," ")),"")</f>
        <v>YES</v>
      </c>
      <c r="AN20" t="str">
        <v>COMPLETE</v>
      </c>
      <c r="AO20" t="str">
        <v>TEXT</v>
      </c>
      <c r="AP20" t="str">
        <f>IF(ISTEXT(AN20),TRIM(SUBSTITUTE(SUBSTITUTE(SUBSTITUTE(SUBSTITUTE(SUBSTITUTE(SUBSTITUTE(AN20,CHAR(160)," "),CHAR(9)," "),CHAR(10)," "),CHAR(11)," "),CHAR(12)," "),CHAR(13)," ")),"")</f>
        <v>COMPLETE</v>
      </c>
      <c r="AQ20" t="str">
        <v>NO</v>
      </c>
      <c r="AR20" t="str"/>
      <c r="AS20" t="str">
        <v>MISSING</v>
      </c>
      <c r="AT20" t="str">
        <f>IF(ISTEXT(AR20),TRIM(SUBSTITUTE(SUBSTITUTE(SUBSTITUTE(SUBSTITUTE(SUBSTITUTE(SUBSTITUTE(AR20,CHAR(160)," "),CHAR(9)," "),CHAR(10)," "),CHAR(11)," "),CHAR(12)," "),CHAR(13)," ")),"")</f>
      </c>
      <c r="AU20" t="str">
        <v>NO</v>
      </c>
      <c r="AV20" t="str"/>
      <c r="AW20" t="str">
        <v>MISSING</v>
      </c>
      <c r="AX20" t="str">
        <f>IF(ISTEXT(AV20),TRIM(SUBSTITUTE(SUBSTITUTE(SUBSTITUTE(SUBSTITUTE(SUBSTITUTE(SUBSTITUTE(AV20,CHAR(160)," "),CHAR(9)," "),CHAR(10)," "),CHAR(11)," "),CHAR(12)," "),CHAR(13)," ")),"")</f>
      </c>
      <c r="AY20" t="str">
        <v>NO</v>
      </c>
      <c r="AZ20" t="str"/>
      <c r="BA20" t="str">
        <v>MISSING</v>
      </c>
      <c r="BB20" t="str">
        <f>IF(ISTEXT(AZ20),TRIM(SUBSTITUTE(SUBSTITUTE(SUBSTITUTE(SUBSTITUTE(SUBSTITUTE(SUBSTITUTE(AZ20,CHAR(160)," "),CHAR(9)," "),CHAR(10)," "),CHAR(11)," "),CHAR(12)," "),CHAR(13)," ")),"")</f>
      </c>
      <c r="BC20" t="str">
        <v>NO</v>
      </c>
      <c r="BD20" t="str"/>
      <c r="BE20" t="str">
        <v>MISSING</v>
      </c>
      <c r="BF20" t="str">
        <f>IF(ISTEXT(BD20),TRIM(SUBSTITUTE(SUBSTITUTE(SUBSTITUTE(SUBSTITUTE(SUBSTITUTE(SUBSTITUTE(BD20,CHAR(160)," "),CHAR(9)," "),CHAR(10)," "),CHAR(11)," "),CHAR(12)," "),CHAR(13)," ")),"")</f>
      </c>
      <c r="BG20" t="str">
        <v>NO</v>
      </c>
      <c r="BH20" t="str"/>
      <c r="BI20" t="str">
        <v>MISSING</v>
      </c>
      <c r="BJ20" t="str">
        <f>IF(ISTEXT(BH20),TRIM(SUBSTITUTE(SUBSTITUTE(SUBSTITUTE(SUBSTITUTE(SUBSTITUTE(SUBSTITUTE(BH20,CHAR(160)," "),CHAR(9)," "),CHAR(10)," "),CHAR(11)," "),CHAR(12)," "),CHAR(13)," ")),"")</f>
      </c>
      <c r="BK20" t="str">
        <v>NO</v>
      </c>
      <c r="BL20" t="str"/>
      <c r="BM20" t="str">
        <v>MISSING</v>
      </c>
      <c r="BN20" t="str">
        <f>IF(ISTEXT(BL20),TRIM(SUBSTITUTE(SUBSTITUTE(SUBSTITUTE(SUBSTITUTE(SUBSTITUTE(SUBSTITUTE(BL20,CHAR(160)," "),CHAR(9)," "),CHAR(10)," "),CHAR(11)," "),CHAR(12)," "),CHAR(13)," ")),"")</f>
      </c>
      <c r="BO20" t="str">
        <f>IF(N20="NON_TEXT","INVALID_TYPE",IF(AND(N20="TEXT",O20&lt;&gt;"",OR(LOWER(O20)="null",LOWER(O20)="undefined",LOWER(O20)="n/a",LOWER(O20)="na",LOWER(O20)="none")),"NULL_LIKE_STRING",""))</f>
      </c>
      <c r="BP20" t="str">
        <f>IF(Q20="NON_TEXT","INVALID_TYPE",IF(AND(R20&lt;&gt;"",NOT(OR(EXACT(R20,"FALSE_POSITIVE"),EXACT(R20,"FALSE_NEGATIVE"),EXACT(R20,"ROLE_ERROR"),EXACT(R20,"SCOPE_DRIFT")))),"UNSUPPORTED_VALUE",""))</f>
      </c>
      <c r="BQ20" t="str">
        <f>IF(T20="NON_TEXT","INVALID_TYPE",IF(AND(U20&lt;&gt;"",NOT(OR(EXACT(U20,"CONTENT_GAP"),EXACT(U20,"AUTHORITY_BENCHMARK"),EXACT(U20,"POSITIONING"),EXACT(U20,"PRICING_COMPARISON"),EXACT(U20,"BATTLECARD"),EXACT(U20,"ROADMAP"),EXACT(U20,"MARKET_ENTRY_RECOMMENDATION"),EXACT(U20,"BUDGET_RECOMMENDATION"),EXACT(U20,"EXECUTIVE_BRIEF"),EXACT(U20,"AI_VISIBILITY_BENCHMARK"),EXACT(U20,"PAID_SEARCH_BENCHMARK"),EXACT(U20,"OTHER")))),"UNSUPPORTED_VALUE",""))</f>
      </c>
      <c r="BR20" t="str">
        <f>IF(W20="NON_TEXT","INVALID_TYPE",IF(AND(X20&lt;&gt;"",NOT(OR(EXACT(X20,"DIRECTLY_DEPENDENT"),EXACT(X20,"PARTIALLY_DEPENDENT"),EXACT(X20,"INDEPENDENT"),EXACT(X20,"UNKNOWN_DEPENDENCY")))),"UNSUPPORTED_VALUE",""))</f>
      </c>
      <c r="BS20" t="str">
        <f>IF(Z20="NON_TEXT","INVALID_TYPE",IF(AND(AA20&lt;&gt;"",NOT(OR(EXACT(AA20,"YES"),EXACT(AA20,"NO"),EXACT(AA20,"UNKNOWN")))),"UNSUPPORTED_VALUE",""))</f>
      </c>
      <c r="BT20" t="str">
        <f>IF(AC20="NON_TEXT","INVALID_TYPE",IF(AND(AD20&lt;&gt;"",NOT(OR(EXACT(AD20,"YES"),EXACT(AD20,"NO"),EXACT(AD20,"UNKNOWN")))),"UNSUPPORTED_VALUE",""))</f>
      </c>
      <c r="BU20" t="str">
        <f>IF(AF20="NON_TEXT","INVALID_TYPE",IF(AND(AG20&lt;&gt;"",NOT(OR(EXACT(AG20,"YES"),EXACT(AG20,"NO"),EXACT(AG20,"UNKNOWN")))),"UNSUPPORTED_VALUE",""))</f>
      </c>
      <c r="BV20" t="str">
        <f>IF(AI20="NON_TEXT","INVALID_TYPE",IF(AND(AJ20&lt;&gt;"",NOT(OR(EXACT(AJ20,"YES"),EXACT(AJ20,"NO"),EXACT(AJ20,"UNKNOWN")))),"UNSUPPORTED_VALUE",""))</f>
      </c>
      <c r="BW20" t="str">
        <f>IF(AL20="NON_TEXT","INVALID_TYPE",IF(AND(AM20&lt;&gt;"",NOT(OR(EXACT(AM20,"YES"),EXACT(AM20,"NO"),EXACT(AM20,"UNKNOWN")))),"UNSUPPORTED_VALUE",""))</f>
      </c>
      <c r="BX20" t="str">
        <f>IF(AO20="NON_TEXT","INVALID_TYPE",IF(AND(AP20&lt;&gt;"",NOT(OR(EXACT(AP20,"COMPLETE"),EXACT(AP20,"INCOMPLETE")))),"UNSUPPORTED_VALUE",""))</f>
      </c>
      <c r="BY20" t="str">
        <f>IF(AND(AQ20="YES",AS20="NON_TEXT"),"INVALID_TYPE",IF(AND(AQ20="YES",AS20="TEXT",AT20&lt;&gt;"",OR(LOWER(AT20)="null",LOWER(AT20)="undefined",LOWER(AT20)="n/a",LOWER(AT20)="na",LOWER(AT20)="none")),"NULL_LIKE_STRING",""))</f>
      </c>
      <c r="BZ20" t="str">
        <f>IF(AND(AU20="YES",AW20="NON_TEXT"),"INVALID_TYPE",IF(AND(AU20="YES",AW20="TEXT",AX20&lt;&gt;"",OR(LOWER(AX20)="null",LOWER(AX20)="undefined",LOWER(AX20)="n/a",LOWER(AX20)="na",LOWER(AX20)="none")),"NULL_LIKE_STRING",""))</f>
      </c>
      <c r="CA20" t="str">
        <f>IF(AND(AY20="YES",BA20="NON_TEXT"),"INVALID_TYPE",IF(AND(AY20="YES",BB20&lt;&gt;"",NOT(OR(EXACT(BB20,"READY_TO_SHARE"),EXACT(BB20,"NOT_READY_TO_SHARE")))),"UNSUPPORTED_VALUE",""))</f>
      </c>
      <c r="CB20" t="str">
        <f>IF(AND(BC20="YES",BE20="NON_TEXT"),"INVALID_TYPE",IF(AND(BC20="YES",BF20&lt;&gt;"",NOT(OR(EXACT(BF20,"SEO_OVERLAP"),EXACT(BF20,"PPC_OVERLAP"),EXACT(BF20,"AI_VISIBILITY"),EXACT(BF20,"CI_PLATFORM"),EXACT(BF20,"SALES_CUSTOMER"),EXACT(BF20,"MANUAL_STRATEGY"),EXACT(BF20,"MIXED"),EXACT(BF20,"UNKNOWN")))),"UNSUPPORTED_VALUE",""))</f>
      </c>
      <c r="CC20" t="str">
        <f>IF(AND(BG20="YES",BI20="NON_TEXT"),"INVALID_TYPE",IF(AND(BG20="YES",BI20="TEXT",BJ20&lt;&gt;"",OR(LOWER(BJ20)="null",LOWER(BJ20)="undefined",LOWER(BJ20)="n/a",LOWER(BJ20)="na",LOWER(BJ20)="none")),"NULL_LIKE_STRING",""))</f>
      </c>
      <c r="CD20" t="str">
        <f>IF(AND(BK20="YES",BM20="NON_TEXT"),"INVALID_TYPE",IF(AND(BK20="YES",BM20="TEXT",BN20&lt;&gt;"",OR(LOWER(BN20)="null",LOWER(BN20)="undefined",LOWER(BN20)="n/a",LOWER(BN20)="na",LOWER(BN20)="none")),"NULL_LIKE_STRING",""))</f>
      </c>
      <c r="CE20" t="str">
        <f>IF(L20="FALSE","INVALID_INPUT_OBJECT",IF(BO20&lt;&gt;"",BO20,IF(BP20&lt;&gt;"",BP20,IF(BQ20&lt;&gt;"",BQ20,IF(BR20&lt;&gt;"",BR20,IF(BS20&lt;&gt;"",BS20,IF(BT20&lt;&gt;"",BT20,IF(BU20&lt;&gt;"",BU20,IF(BV20&lt;&gt;"",BV20,IF(BW20&lt;&gt;"",BW20,IF(BX20&lt;&gt;"",BX20,IF(CC20&lt;&gt;"",CC20,IF(BY20&lt;&gt;"",BY20,IF(BZ20&lt;&gt;"",BZ20,IF(CD20&lt;&gt;"",CD20,IF(CA20&lt;&gt;"",CA20,CB20))))))))))))))))</f>
      </c>
      <c r="CF20" t="b">
        <f>OR(N20="MISSING",O20="",Q20="MISSING",R20="",T20="MISSING",U20="",W20="MISSING",X20="",Z20="MISSING",AA20="",AC20="MISSING",AD20="",AF20="MISSING",AG20="",AI20="MISSING",AJ20="",AL20="MISSING",AM20="",AO20="MISSING",AP20="",EXACT(AP20,"INCOMPLETE"),AND(AY20="YES",AZ20&lt;&gt;"",BB20=""),AND(BC20="YES",BD20&lt;&gt;"",BF20=""))</f>
        <v>0</v>
      </c>
      <c r="CG20" t="str">
        <f>IF(AND(EXACT(X20,"INDEPENDENT"),EXACT(AD20,"NO")),"INDEPENDENT_WITHOUT_SUPPORT",IF(AND(EXACT(R20,"FALSE_NEGATIVE"),AQ20="YES",AT20=""),"FALSE_NEGATIVE_REQUIRES_CORRECTED_SET",IF(AND(EXACT(R20,"SCOPE_DRIFT"),AU20="YES",AX20=""),"SCOPE_DRIFT_REQUIRES_CHANGED_DIMENSION",IF(AND(EXACT(AA20,"NO"),AY20="YES",EXACT(BB20,"READY_TO_SHARE")),"UNSTARTED_READY_TO_SHARE_CONFLICT",""))))</f>
      </c>
    </row>
    <row r="21">
      <c r="A21" s="50" t="str">
        <v>OUT-005</v>
      </c>
      <c r="B21" s="50" t="str">
        <v>POSITIVE_DECISIONS</v>
      </c>
      <c r="C21" s="50" t="str">
        <v>BOUNDED_RECHECK_REQUIRED</v>
      </c>
      <c r="D21" s="50" t="str">
        <v>DIRECT_DEPENDENCY_RECHECK</v>
      </c>
      <c r="E21" s="50" t="str">
        <v>BOUNDED_RECHECK_REQUIRED</v>
      </c>
      <c r="F21" s="50" t="str">
        <v>DIRECT_DEPENDENCY_RECHECK</v>
      </c>
      <c r="G21" s="50" t="str">
        <v>PASS</v>
      </c>
      <c r="H21" s="50" t="str">
        <v>{"affectedOutput": "BATTLECARD", "correctionWithoutFullRebuild": "YES", "decisionSupported": "Approve Q4 content and positioning budget", "dependencyType": "DIRECTLY_DEPENDENT", "errorClass": "FALSE_POSITIVE", "executionStarted": "NO", "independentSupport": "YES", "recommendationCouldChange": "NO", "recordCompleteness": "COMPLETE", "scopeKnown": "YES"}</v>
      </c>
      <c r="I21" s="50" t="str">
        <f>IF(CE21&lt;&gt;"","INVALID_INPUT",IF(CG21&lt;&gt;"","INVALID_INPUT",IF(CF21,"INCOMPLETE",IF(NOT(EXACT(AM21,"YES")),"RESOLVE_DECISION_SCOPE",IF(EXACT(X21,"UNKNOWN_DEPENDENCY"),"FREEZE_AND_REQUALIFY",IF(AND(EXACT(AA21,"YES"),EXACT(AG21,"YES")),"REOPEN_PRIOR_DECISION",IF(AND(EXACT(X21,"DIRECTLY_DEPENDENT"),EXACT(AD21,"NO"),EXACT(AJ21,"NO")),"REBUILD_CONTAMINATED_OUTPUT",IF(OR(EXACT(X21,"DIRECTLY_DEPENDENT"),EXACT(X21,"PARTIALLY_DEPENDENT")),"BOUNDED_RECHECK_REQUIRED",IF(AND(EXACT(X21,"INDEPENDENT"),EXACT(AD21,"YES"),EXACT(AG21,"NO")),"NO_MATERIAL_CONTAMINATION_FOUND","FREEZE_AND_REQUALIFY")))))))))</f>
        <v>BOUNDED_RECHECK_REQUIRED</v>
      </c>
      <c r="J21" s="50" t="str">
        <f>IF(CE21&lt;&gt;"",CE21,IF(CG21&lt;&gt;"",CG21,IF(CF21,"REQUIRED_EVIDENCE_MISSING",IF(NOT(EXACT(AM21,"YES")),IF(EXACT(AM21,"NO"),"DECISION_SCOPE_NOT_DEFINED","DECISION_SCOPE_UNCERTAIN"),IF(EXACT(X21,"UNKNOWN_DEPENDENCY"),"DOWNSTREAM_DEPENDENCY_UNKNOWN",IF(AND(EXACT(AA21,"YES"),EXACT(AG21,"YES")),"EXECUTED_RECOMMENDATION_MAY_CHANGE",IF(AND(EXACT(X21,"DIRECTLY_DEPENDENT"),EXACT(AD21,"NO"),EXACT(AJ21,"NO")),"DIRECT_DEPENDENCY_NO_INDEPENDENT_SUPPORT",IF(EXACT(X21,"DIRECTLY_DEPENDENT"),"DIRECT_DEPENDENCY_RECHECK",IF(EXACT(X21,"PARTIALLY_DEPENDENT"),"PARTIAL_DEPENDENCY_RECHECK",IF(AND(EXACT(X21,"INDEPENDENT"),EXACT(AD21,"YES"),EXACT(AG21,"NO")),"INDEPENDENT_SUPPORT_RECOMMENDATION_UNCHANGED","DEPENDENCY_OR_RECOMMENDATION_UNRESOLVED"))))))))))</f>
        <v>DIRECT_DEPENDENCY_RECHECK</v>
      </c>
      <c r="K21" s="51" t="str">
        <f>IF(AND(EXACT(C21,I21),EXACT(D21,J21)),"PASS","FAIL")</f>
        <v>PASS</v>
      </c>
      <c r="L21" t="str">
        <v>TRUE</v>
      </c>
      <c r="M21" t="str">
        <v>Approve Q4 content and positioning budget</v>
      </c>
      <c r="N21" t="str">
        <v>TEXT</v>
      </c>
      <c r="O21" t="str">
        <f>IF(ISTEXT(M21),TRIM(SUBSTITUTE(SUBSTITUTE(SUBSTITUTE(SUBSTITUTE(SUBSTITUTE(SUBSTITUTE(M21,CHAR(160)," "),CHAR(9)," "),CHAR(10)," "),CHAR(11)," "),CHAR(12)," "),CHAR(13)," ")),"")</f>
        <v>Approve Q4 content and positioning budget</v>
      </c>
      <c r="P21" t="str">
        <v>FALSE_POSITIVE</v>
      </c>
      <c r="Q21" t="str">
        <v>TEXT</v>
      </c>
      <c r="R21" t="str">
        <f>IF(ISTEXT(P21),TRIM(SUBSTITUTE(SUBSTITUTE(SUBSTITUTE(SUBSTITUTE(SUBSTITUTE(SUBSTITUTE(P21,CHAR(160)," "),CHAR(9)," "),CHAR(10)," "),CHAR(11)," "),CHAR(12)," "),CHAR(13)," ")),"")</f>
        <v>FALSE_POSITIVE</v>
      </c>
      <c r="S21" t="str">
        <v>BATTLECARD</v>
      </c>
      <c r="T21" t="str">
        <v>TEXT</v>
      </c>
      <c r="U21" t="str">
        <f>IF(ISTEXT(S21),TRIM(SUBSTITUTE(SUBSTITUTE(SUBSTITUTE(SUBSTITUTE(SUBSTITUTE(SUBSTITUTE(S21,CHAR(160)," "),CHAR(9)," "),CHAR(10)," "),CHAR(11)," "),CHAR(12)," "),CHAR(13)," ")),"")</f>
        <v>BATTLECARD</v>
      </c>
      <c r="V21" t="str">
        <v>DIRECTLY_DEPENDENT</v>
      </c>
      <c r="W21" t="str">
        <v>TEXT</v>
      </c>
      <c r="X21" t="str">
        <f>IF(ISTEXT(V21),TRIM(SUBSTITUTE(SUBSTITUTE(SUBSTITUTE(SUBSTITUTE(SUBSTITUTE(SUBSTITUTE(V21,CHAR(160)," "),CHAR(9)," "),CHAR(10)," "),CHAR(11)," "),CHAR(12)," "),CHAR(13)," ")),"")</f>
        <v>DIRECTLY_DEPENDENT</v>
      </c>
      <c r="Y21" t="str">
        <v>NO</v>
      </c>
      <c r="Z21" t="str">
        <v>TEXT</v>
      </c>
      <c r="AA21" t="str">
        <f>IF(ISTEXT(Y21),TRIM(SUBSTITUTE(SUBSTITUTE(SUBSTITUTE(SUBSTITUTE(SUBSTITUTE(SUBSTITUTE(Y21,CHAR(160)," "),CHAR(9)," "),CHAR(10)," "),CHAR(11)," "),CHAR(12)," "),CHAR(13)," ")),"")</f>
        <v>NO</v>
      </c>
      <c r="AB21" t="str">
        <v>YES</v>
      </c>
      <c r="AC21" t="str">
        <v>TEXT</v>
      </c>
      <c r="AD21" t="str">
        <f>IF(ISTEXT(AB21),TRIM(SUBSTITUTE(SUBSTITUTE(SUBSTITUTE(SUBSTITUTE(SUBSTITUTE(SUBSTITUTE(AB21,CHAR(160)," "),CHAR(9)," "),CHAR(10)," "),CHAR(11)," "),CHAR(12)," "),CHAR(13)," ")),"")</f>
        <v>YES</v>
      </c>
      <c r="AE21" t="str">
        <v>NO</v>
      </c>
      <c r="AF21" t="str">
        <v>TEXT</v>
      </c>
      <c r="AG21" t="str">
        <f>IF(ISTEXT(AE21),TRIM(SUBSTITUTE(SUBSTITUTE(SUBSTITUTE(SUBSTITUTE(SUBSTITUTE(SUBSTITUTE(AE21,CHAR(160)," "),CHAR(9)," "),CHAR(10)," "),CHAR(11)," "),CHAR(12)," "),CHAR(13)," ")),"")</f>
        <v>NO</v>
      </c>
      <c r="AH21" t="str">
        <v>YES</v>
      </c>
      <c r="AI21" t="str">
        <v>TEXT</v>
      </c>
      <c r="AJ21" t="str">
        <f>IF(ISTEXT(AH21),TRIM(SUBSTITUTE(SUBSTITUTE(SUBSTITUTE(SUBSTITUTE(SUBSTITUTE(SUBSTITUTE(AH21,CHAR(160)," "),CHAR(9)," "),CHAR(10)," "),CHAR(11)," "),CHAR(12)," "),CHAR(13)," ")),"")</f>
        <v>YES</v>
      </c>
      <c r="AK21" t="str">
        <v>YES</v>
      </c>
      <c r="AL21" t="str">
        <v>TEXT</v>
      </c>
      <c r="AM21" t="str">
        <f>IF(ISTEXT(AK21),TRIM(SUBSTITUTE(SUBSTITUTE(SUBSTITUTE(SUBSTITUTE(SUBSTITUTE(SUBSTITUTE(AK21,CHAR(160)," "),CHAR(9)," "),CHAR(10)," "),CHAR(11)," "),CHAR(12)," "),CHAR(13)," ")),"")</f>
        <v>YES</v>
      </c>
      <c r="AN21" t="str">
        <v>COMPLETE</v>
      </c>
      <c r="AO21" t="str">
        <v>TEXT</v>
      </c>
      <c r="AP21" t="str">
        <f>IF(ISTEXT(AN21),TRIM(SUBSTITUTE(SUBSTITUTE(SUBSTITUTE(SUBSTITUTE(SUBSTITUTE(SUBSTITUTE(AN21,CHAR(160)," "),CHAR(9)," "),CHAR(10)," "),CHAR(11)," "),CHAR(12)," "),CHAR(13)," ")),"")</f>
        <v>COMPLETE</v>
      </c>
      <c r="AQ21" t="str">
        <v>NO</v>
      </c>
      <c r="AR21" t="str"/>
      <c r="AS21" t="str">
        <v>MISSING</v>
      </c>
      <c r="AT21" t="str">
        <f>IF(ISTEXT(AR21),TRIM(SUBSTITUTE(SUBSTITUTE(SUBSTITUTE(SUBSTITUTE(SUBSTITUTE(SUBSTITUTE(AR21,CHAR(160)," "),CHAR(9)," "),CHAR(10)," "),CHAR(11)," "),CHAR(12)," "),CHAR(13)," ")),"")</f>
      </c>
      <c r="AU21" t="str">
        <v>NO</v>
      </c>
      <c r="AV21" t="str"/>
      <c r="AW21" t="str">
        <v>MISSING</v>
      </c>
      <c r="AX21" t="str">
        <f>IF(ISTEXT(AV21),TRIM(SUBSTITUTE(SUBSTITUTE(SUBSTITUTE(SUBSTITUTE(SUBSTITUTE(SUBSTITUTE(AV21,CHAR(160)," "),CHAR(9)," "),CHAR(10)," "),CHAR(11)," "),CHAR(12)," "),CHAR(13)," ")),"")</f>
      </c>
      <c r="AY21" t="str">
        <v>NO</v>
      </c>
      <c r="AZ21" t="str"/>
      <c r="BA21" t="str">
        <v>MISSING</v>
      </c>
      <c r="BB21" t="str">
        <f>IF(ISTEXT(AZ21),TRIM(SUBSTITUTE(SUBSTITUTE(SUBSTITUTE(SUBSTITUTE(SUBSTITUTE(SUBSTITUTE(AZ21,CHAR(160)," "),CHAR(9)," "),CHAR(10)," "),CHAR(11)," "),CHAR(12)," "),CHAR(13)," ")),"")</f>
      </c>
      <c r="BC21" t="str">
        <v>NO</v>
      </c>
      <c r="BD21" t="str"/>
      <c r="BE21" t="str">
        <v>MISSING</v>
      </c>
      <c r="BF21" t="str">
        <f>IF(ISTEXT(BD21),TRIM(SUBSTITUTE(SUBSTITUTE(SUBSTITUTE(SUBSTITUTE(SUBSTITUTE(SUBSTITUTE(BD21,CHAR(160)," "),CHAR(9)," "),CHAR(10)," "),CHAR(11)," "),CHAR(12)," "),CHAR(13)," ")),"")</f>
      </c>
      <c r="BG21" t="str">
        <v>NO</v>
      </c>
      <c r="BH21" t="str"/>
      <c r="BI21" t="str">
        <v>MISSING</v>
      </c>
      <c r="BJ21" t="str">
        <f>IF(ISTEXT(BH21),TRIM(SUBSTITUTE(SUBSTITUTE(SUBSTITUTE(SUBSTITUTE(SUBSTITUTE(SUBSTITUTE(BH21,CHAR(160)," "),CHAR(9)," "),CHAR(10)," "),CHAR(11)," "),CHAR(12)," "),CHAR(13)," ")),"")</f>
      </c>
      <c r="BK21" t="str">
        <v>NO</v>
      </c>
      <c r="BL21" t="str"/>
      <c r="BM21" t="str">
        <v>MISSING</v>
      </c>
      <c r="BN21" t="str">
        <f>IF(ISTEXT(BL21),TRIM(SUBSTITUTE(SUBSTITUTE(SUBSTITUTE(SUBSTITUTE(SUBSTITUTE(SUBSTITUTE(BL21,CHAR(160)," "),CHAR(9)," "),CHAR(10)," "),CHAR(11)," "),CHAR(12)," "),CHAR(13)," ")),"")</f>
      </c>
      <c r="BO21" t="str">
        <f>IF(N21="NON_TEXT","INVALID_TYPE",IF(AND(N21="TEXT",O21&lt;&gt;"",OR(LOWER(O21)="null",LOWER(O21)="undefined",LOWER(O21)="n/a",LOWER(O21)="na",LOWER(O21)="none")),"NULL_LIKE_STRING",""))</f>
      </c>
      <c r="BP21" t="str">
        <f>IF(Q21="NON_TEXT","INVALID_TYPE",IF(AND(R21&lt;&gt;"",NOT(OR(EXACT(R21,"FALSE_POSITIVE"),EXACT(R21,"FALSE_NEGATIVE"),EXACT(R21,"ROLE_ERROR"),EXACT(R21,"SCOPE_DRIFT")))),"UNSUPPORTED_VALUE",""))</f>
      </c>
      <c r="BQ21" t="str">
        <f>IF(T21="NON_TEXT","INVALID_TYPE",IF(AND(U21&lt;&gt;"",NOT(OR(EXACT(U21,"CONTENT_GAP"),EXACT(U21,"AUTHORITY_BENCHMARK"),EXACT(U21,"POSITIONING"),EXACT(U21,"PRICING_COMPARISON"),EXACT(U21,"BATTLECARD"),EXACT(U21,"ROADMAP"),EXACT(U21,"MARKET_ENTRY_RECOMMENDATION"),EXACT(U21,"BUDGET_RECOMMENDATION"),EXACT(U21,"EXECUTIVE_BRIEF"),EXACT(U21,"AI_VISIBILITY_BENCHMARK"),EXACT(U21,"PAID_SEARCH_BENCHMARK"),EXACT(U21,"OTHER")))),"UNSUPPORTED_VALUE",""))</f>
      </c>
      <c r="BR21" t="str">
        <f>IF(W21="NON_TEXT","INVALID_TYPE",IF(AND(X21&lt;&gt;"",NOT(OR(EXACT(X21,"DIRECTLY_DEPENDENT"),EXACT(X21,"PARTIALLY_DEPENDENT"),EXACT(X21,"INDEPENDENT"),EXACT(X21,"UNKNOWN_DEPENDENCY")))),"UNSUPPORTED_VALUE",""))</f>
      </c>
      <c r="BS21" t="str">
        <f>IF(Z21="NON_TEXT","INVALID_TYPE",IF(AND(AA21&lt;&gt;"",NOT(OR(EXACT(AA21,"YES"),EXACT(AA21,"NO"),EXACT(AA21,"UNKNOWN")))),"UNSUPPORTED_VALUE",""))</f>
      </c>
      <c r="BT21" t="str">
        <f>IF(AC21="NON_TEXT","INVALID_TYPE",IF(AND(AD21&lt;&gt;"",NOT(OR(EXACT(AD21,"YES"),EXACT(AD21,"NO"),EXACT(AD21,"UNKNOWN")))),"UNSUPPORTED_VALUE",""))</f>
      </c>
      <c r="BU21" t="str">
        <f>IF(AF21="NON_TEXT","INVALID_TYPE",IF(AND(AG21&lt;&gt;"",NOT(OR(EXACT(AG21,"YES"),EXACT(AG21,"NO"),EXACT(AG21,"UNKNOWN")))),"UNSUPPORTED_VALUE",""))</f>
      </c>
      <c r="BV21" t="str">
        <f>IF(AI21="NON_TEXT","INVALID_TYPE",IF(AND(AJ21&lt;&gt;"",NOT(OR(EXACT(AJ21,"YES"),EXACT(AJ21,"NO"),EXACT(AJ21,"UNKNOWN")))),"UNSUPPORTED_VALUE",""))</f>
      </c>
      <c r="BW21" t="str">
        <f>IF(AL21="NON_TEXT","INVALID_TYPE",IF(AND(AM21&lt;&gt;"",NOT(OR(EXACT(AM21,"YES"),EXACT(AM21,"NO"),EXACT(AM21,"UNKNOWN")))),"UNSUPPORTED_VALUE",""))</f>
      </c>
      <c r="BX21" t="str">
        <f>IF(AO21="NON_TEXT","INVALID_TYPE",IF(AND(AP21&lt;&gt;"",NOT(OR(EXACT(AP21,"COMPLETE"),EXACT(AP21,"INCOMPLETE")))),"UNSUPPORTED_VALUE",""))</f>
      </c>
      <c r="BY21" t="str">
        <f>IF(AND(AQ21="YES",AS21="NON_TEXT"),"INVALID_TYPE",IF(AND(AQ21="YES",AS21="TEXT",AT21&lt;&gt;"",OR(LOWER(AT21)="null",LOWER(AT21)="undefined",LOWER(AT21)="n/a",LOWER(AT21)="na",LOWER(AT21)="none")),"NULL_LIKE_STRING",""))</f>
      </c>
      <c r="BZ21" t="str">
        <f>IF(AND(AU21="YES",AW21="NON_TEXT"),"INVALID_TYPE",IF(AND(AU21="YES",AW21="TEXT",AX21&lt;&gt;"",OR(LOWER(AX21)="null",LOWER(AX21)="undefined",LOWER(AX21)="n/a",LOWER(AX21)="na",LOWER(AX21)="none")),"NULL_LIKE_STRING",""))</f>
      </c>
      <c r="CA21" t="str">
        <f>IF(AND(AY21="YES",BA21="NON_TEXT"),"INVALID_TYPE",IF(AND(AY21="YES",BB21&lt;&gt;"",NOT(OR(EXACT(BB21,"READY_TO_SHARE"),EXACT(BB21,"NOT_READY_TO_SHARE")))),"UNSUPPORTED_VALUE",""))</f>
      </c>
      <c r="CB21" t="str">
        <f>IF(AND(BC21="YES",BE21="NON_TEXT"),"INVALID_TYPE",IF(AND(BC21="YES",BF21&lt;&gt;"",NOT(OR(EXACT(BF21,"SEO_OVERLAP"),EXACT(BF21,"PPC_OVERLAP"),EXACT(BF21,"AI_VISIBILITY"),EXACT(BF21,"CI_PLATFORM"),EXACT(BF21,"SALES_CUSTOMER"),EXACT(BF21,"MANUAL_STRATEGY"),EXACT(BF21,"MIXED"),EXACT(BF21,"UNKNOWN")))),"UNSUPPORTED_VALUE",""))</f>
      </c>
      <c r="CC21" t="str">
        <f>IF(AND(BG21="YES",BI21="NON_TEXT"),"INVALID_TYPE",IF(AND(BG21="YES",BI21="TEXT",BJ21&lt;&gt;"",OR(LOWER(BJ21)="null",LOWER(BJ21)="undefined",LOWER(BJ21)="n/a",LOWER(BJ21)="na",LOWER(BJ21)="none")),"NULL_LIKE_STRING",""))</f>
      </c>
      <c r="CD21" t="str">
        <f>IF(AND(BK21="YES",BM21="NON_TEXT"),"INVALID_TYPE",IF(AND(BK21="YES",BM21="TEXT",BN21&lt;&gt;"",OR(LOWER(BN21)="null",LOWER(BN21)="undefined",LOWER(BN21)="n/a",LOWER(BN21)="na",LOWER(BN21)="none")),"NULL_LIKE_STRING",""))</f>
      </c>
      <c r="CE21" t="str">
        <f>IF(L21="FALSE","INVALID_INPUT_OBJECT",IF(BO21&lt;&gt;"",BO21,IF(BP21&lt;&gt;"",BP21,IF(BQ21&lt;&gt;"",BQ21,IF(BR21&lt;&gt;"",BR21,IF(BS21&lt;&gt;"",BS21,IF(BT21&lt;&gt;"",BT21,IF(BU21&lt;&gt;"",BU21,IF(BV21&lt;&gt;"",BV21,IF(BW21&lt;&gt;"",BW21,IF(BX21&lt;&gt;"",BX21,IF(CC21&lt;&gt;"",CC21,IF(BY21&lt;&gt;"",BY21,IF(BZ21&lt;&gt;"",BZ21,IF(CD21&lt;&gt;"",CD21,IF(CA21&lt;&gt;"",CA21,CB21))))))))))))))))</f>
      </c>
      <c r="CF21" t="b">
        <f>OR(N21="MISSING",O21="",Q21="MISSING",R21="",T21="MISSING",U21="",W21="MISSING",X21="",Z21="MISSING",AA21="",AC21="MISSING",AD21="",AF21="MISSING",AG21="",AI21="MISSING",AJ21="",AL21="MISSING",AM21="",AO21="MISSING",AP21="",EXACT(AP21,"INCOMPLETE"),AND(AY21="YES",AZ21&lt;&gt;"",BB21=""),AND(BC21="YES",BD21&lt;&gt;"",BF21=""))</f>
        <v>0</v>
      </c>
      <c r="CG21" t="str">
        <f>IF(AND(EXACT(X21,"INDEPENDENT"),EXACT(AD21,"NO")),"INDEPENDENT_WITHOUT_SUPPORT",IF(AND(EXACT(R21,"FALSE_NEGATIVE"),AQ21="YES",AT21=""),"FALSE_NEGATIVE_REQUIRES_CORRECTED_SET",IF(AND(EXACT(R21,"SCOPE_DRIFT"),AU21="YES",AX21=""),"SCOPE_DRIFT_REQUIRES_CHANGED_DIMENSION",IF(AND(EXACT(AA21,"NO"),AY21="YES",EXACT(BB21,"READY_TO_SHARE")),"UNSTARTED_READY_TO_SHARE_CONFLICT",""))))</f>
      </c>
    </row>
    <row r="22">
      <c r="A22" s="50" t="str">
        <v>OUT-006</v>
      </c>
      <c r="B22" s="50" t="str">
        <v>POSITIVE_DECISIONS</v>
      </c>
      <c r="C22" s="50" t="str">
        <v>BOUNDED_RECHECK_REQUIRED</v>
      </c>
      <c r="D22" s="50" t="str">
        <v>DIRECT_DEPENDENCY_RECHECK</v>
      </c>
      <c r="E22" s="50" t="str">
        <v>BOUNDED_RECHECK_REQUIRED</v>
      </c>
      <c r="F22" s="50" t="str">
        <v>DIRECT_DEPENDENCY_RECHECK</v>
      </c>
      <c r="G22" s="50" t="str">
        <v>PASS</v>
      </c>
      <c r="H22" s="50" t="str">
        <v>{"affectedOutput": "ROADMAP", "correctionWithoutFullRebuild": "YES", "decisionSupported": "Approve Q4 content and positioning budget", "dependencyType": "DIRECTLY_DEPENDENT", "errorClass": "FALSE_POSITIVE", "executionStarted": "NO", "independentSupport": "YES", "recommendationCouldChange": "NO", "recordCompleteness": "COMPLETE", "scopeKnown": "YES"}</v>
      </c>
      <c r="I22" s="50" t="str">
        <f>IF(CE22&lt;&gt;"","INVALID_INPUT",IF(CG22&lt;&gt;"","INVALID_INPUT",IF(CF22,"INCOMPLETE",IF(NOT(EXACT(AM22,"YES")),"RESOLVE_DECISION_SCOPE",IF(EXACT(X22,"UNKNOWN_DEPENDENCY"),"FREEZE_AND_REQUALIFY",IF(AND(EXACT(AA22,"YES"),EXACT(AG22,"YES")),"REOPEN_PRIOR_DECISION",IF(AND(EXACT(X22,"DIRECTLY_DEPENDENT"),EXACT(AD22,"NO"),EXACT(AJ22,"NO")),"REBUILD_CONTAMINATED_OUTPUT",IF(OR(EXACT(X22,"DIRECTLY_DEPENDENT"),EXACT(X22,"PARTIALLY_DEPENDENT")),"BOUNDED_RECHECK_REQUIRED",IF(AND(EXACT(X22,"INDEPENDENT"),EXACT(AD22,"YES"),EXACT(AG22,"NO")),"NO_MATERIAL_CONTAMINATION_FOUND","FREEZE_AND_REQUALIFY")))))))))</f>
        <v>BOUNDED_RECHECK_REQUIRED</v>
      </c>
      <c r="J22" s="50" t="str">
        <f>IF(CE22&lt;&gt;"",CE22,IF(CG22&lt;&gt;"",CG22,IF(CF22,"REQUIRED_EVIDENCE_MISSING",IF(NOT(EXACT(AM22,"YES")),IF(EXACT(AM22,"NO"),"DECISION_SCOPE_NOT_DEFINED","DECISION_SCOPE_UNCERTAIN"),IF(EXACT(X22,"UNKNOWN_DEPENDENCY"),"DOWNSTREAM_DEPENDENCY_UNKNOWN",IF(AND(EXACT(AA22,"YES"),EXACT(AG22,"YES")),"EXECUTED_RECOMMENDATION_MAY_CHANGE",IF(AND(EXACT(X22,"DIRECTLY_DEPENDENT"),EXACT(AD22,"NO"),EXACT(AJ22,"NO")),"DIRECT_DEPENDENCY_NO_INDEPENDENT_SUPPORT",IF(EXACT(X22,"DIRECTLY_DEPENDENT"),"DIRECT_DEPENDENCY_RECHECK",IF(EXACT(X22,"PARTIALLY_DEPENDENT"),"PARTIAL_DEPENDENCY_RECHECK",IF(AND(EXACT(X22,"INDEPENDENT"),EXACT(AD22,"YES"),EXACT(AG22,"NO")),"INDEPENDENT_SUPPORT_RECOMMENDATION_UNCHANGED","DEPENDENCY_OR_RECOMMENDATION_UNRESOLVED"))))))))))</f>
        <v>DIRECT_DEPENDENCY_RECHECK</v>
      </c>
      <c r="K22" s="51" t="str">
        <f>IF(AND(EXACT(C22,I22),EXACT(D22,J22)),"PASS","FAIL")</f>
        <v>PASS</v>
      </c>
      <c r="L22" t="str">
        <v>TRUE</v>
      </c>
      <c r="M22" t="str">
        <v>Approve Q4 content and positioning budget</v>
      </c>
      <c r="N22" t="str">
        <v>TEXT</v>
      </c>
      <c r="O22" t="str">
        <f>IF(ISTEXT(M22),TRIM(SUBSTITUTE(SUBSTITUTE(SUBSTITUTE(SUBSTITUTE(SUBSTITUTE(SUBSTITUTE(M22,CHAR(160)," "),CHAR(9)," "),CHAR(10)," "),CHAR(11)," "),CHAR(12)," "),CHAR(13)," ")),"")</f>
        <v>Approve Q4 content and positioning budget</v>
      </c>
      <c r="P22" t="str">
        <v>FALSE_POSITIVE</v>
      </c>
      <c r="Q22" t="str">
        <v>TEXT</v>
      </c>
      <c r="R22" t="str">
        <f>IF(ISTEXT(P22),TRIM(SUBSTITUTE(SUBSTITUTE(SUBSTITUTE(SUBSTITUTE(SUBSTITUTE(SUBSTITUTE(P22,CHAR(160)," "),CHAR(9)," "),CHAR(10)," "),CHAR(11)," "),CHAR(12)," "),CHAR(13)," ")),"")</f>
        <v>FALSE_POSITIVE</v>
      </c>
      <c r="S22" t="str">
        <v>ROADMAP</v>
      </c>
      <c r="T22" t="str">
        <v>TEXT</v>
      </c>
      <c r="U22" t="str">
        <f>IF(ISTEXT(S22),TRIM(SUBSTITUTE(SUBSTITUTE(SUBSTITUTE(SUBSTITUTE(SUBSTITUTE(SUBSTITUTE(S22,CHAR(160)," "),CHAR(9)," "),CHAR(10)," "),CHAR(11)," "),CHAR(12)," "),CHAR(13)," ")),"")</f>
        <v>ROADMAP</v>
      </c>
      <c r="V22" t="str">
        <v>DIRECTLY_DEPENDENT</v>
      </c>
      <c r="W22" t="str">
        <v>TEXT</v>
      </c>
      <c r="X22" t="str">
        <f>IF(ISTEXT(V22),TRIM(SUBSTITUTE(SUBSTITUTE(SUBSTITUTE(SUBSTITUTE(SUBSTITUTE(SUBSTITUTE(V22,CHAR(160)," "),CHAR(9)," "),CHAR(10)," "),CHAR(11)," "),CHAR(12)," "),CHAR(13)," ")),"")</f>
        <v>DIRECTLY_DEPENDENT</v>
      </c>
      <c r="Y22" t="str">
        <v>NO</v>
      </c>
      <c r="Z22" t="str">
        <v>TEXT</v>
      </c>
      <c r="AA22" t="str">
        <f>IF(ISTEXT(Y22),TRIM(SUBSTITUTE(SUBSTITUTE(SUBSTITUTE(SUBSTITUTE(SUBSTITUTE(SUBSTITUTE(Y22,CHAR(160)," "),CHAR(9)," "),CHAR(10)," "),CHAR(11)," "),CHAR(12)," "),CHAR(13)," ")),"")</f>
        <v>NO</v>
      </c>
      <c r="AB22" t="str">
        <v>YES</v>
      </c>
      <c r="AC22" t="str">
        <v>TEXT</v>
      </c>
      <c r="AD22" t="str">
        <f>IF(ISTEXT(AB22),TRIM(SUBSTITUTE(SUBSTITUTE(SUBSTITUTE(SUBSTITUTE(SUBSTITUTE(SUBSTITUTE(AB22,CHAR(160)," "),CHAR(9)," "),CHAR(10)," "),CHAR(11)," "),CHAR(12)," "),CHAR(13)," ")),"")</f>
        <v>YES</v>
      </c>
      <c r="AE22" t="str">
        <v>NO</v>
      </c>
      <c r="AF22" t="str">
        <v>TEXT</v>
      </c>
      <c r="AG22" t="str">
        <f>IF(ISTEXT(AE22),TRIM(SUBSTITUTE(SUBSTITUTE(SUBSTITUTE(SUBSTITUTE(SUBSTITUTE(SUBSTITUTE(AE22,CHAR(160)," "),CHAR(9)," "),CHAR(10)," "),CHAR(11)," "),CHAR(12)," "),CHAR(13)," ")),"")</f>
        <v>NO</v>
      </c>
      <c r="AH22" t="str">
        <v>YES</v>
      </c>
      <c r="AI22" t="str">
        <v>TEXT</v>
      </c>
      <c r="AJ22" t="str">
        <f>IF(ISTEXT(AH22),TRIM(SUBSTITUTE(SUBSTITUTE(SUBSTITUTE(SUBSTITUTE(SUBSTITUTE(SUBSTITUTE(AH22,CHAR(160)," "),CHAR(9)," "),CHAR(10)," "),CHAR(11)," "),CHAR(12)," "),CHAR(13)," ")),"")</f>
        <v>YES</v>
      </c>
      <c r="AK22" t="str">
        <v>YES</v>
      </c>
      <c r="AL22" t="str">
        <v>TEXT</v>
      </c>
      <c r="AM22" t="str">
        <f>IF(ISTEXT(AK22),TRIM(SUBSTITUTE(SUBSTITUTE(SUBSTITUTE(SUBSTITUTE(SUBSTITUTE(SUBSTITUTE(AK22,CHAR(160)," "),CHAR(9)," "),CHAR(10)," "),CHAR(11)," "),CHAR(12)," "),CHAR(13)," ")),"")</f>
        <v>YES</v>
      </c>
      <c r="AN22" t="str">
        <v>COMPLETE</v>
      </c>
      <c r="AO22" t="str">
        <v>TEXT</v>
      </c>
      <c r="AP22" t="str">
        <f>IF(ISTEXT(AN22),TRIM(SUBSTITUTE(SUBSTITUTE(SUBSTITUTE(SUBSTITUTE(SUBSTITUTE(SUBSTITUTE(AN22,CHAR(160)," "),CHAR(9)," "),CHAR(10)," "),CHAR(11)," "),CHAR(12)," "),CHAR(13)," ")),"")</f>
        <v>COMPLETE</v>
      </c>
      <c r="AQ22" t="str">
        <v>NO</v>
      </c>
      <c r="AR22" t="str"/>
      <c r="AS22" t="str">
        <v>MISSING</v>
      </c>
      <c r="AT22" t="str">
        <f>IF(ISTEXT(AR22),TRIM(SUBSTITUTE(SUBSTITUTE(SUBSTITUTE(SUBSTITUTE(SUBSTITUTE(SUBSTITUTE(AR22,CHAR(160)," "),CHAR(9)," "),CHAR(10)," "),CHAR(11)," "),CHAR(12)," "),CHAR(13)," ")),"")</f>
      </c>
      <c r="AU22" t="str">
        <v>NO</v>
      </c>
      <c r="AV22" t="str"/>
      <c r="AW22" t="str">
        <v>MISSING</v>
      </c>
      <c r="AX22" t="str">
        <f>IF(ISTEXT(AV22),TRIM(SUBSTITUTE(SUBSTITUTE(SUBSTITUTE(SUBSTITUTE(SUBSTITUTE(SUBSTITUTE(AV22,CHAR(160)," "),CHAR(9)," "),CHAR(10)," "),CHAR(11)," "),CHAR(12)," "),CHAR(13)," ")),"")</f>
      </c>
      <c r="AY22" t="str">
        <v>NO</v>
      </c>
      <c r="AZ22" t="str"/>
      <c r="BA22" t="str">
        <v>MISSING</v>
      </c>
      <c r="BB22" t="str">
        <f>IF(ISTEXT(AZ22),TRIM(SUBSTITUTE(SUBSTITUTE(SUBSTITUTE(SUBSTITUTE(SUBSTITUTE(SUBSTITUTE(AZ22,CHAR(160)," "),CHAR(9)," "),CHAR(10)," "),CHAR(11)," "),CHAR(12)," "),CHAR(13)," ")),"")</f>
      </c>
      <c r="BC22" t="str">
        <v>NO</v>
      </c>
      <c r="BD22" t="str"/>
      <c r="BE22" t="str">
        <v>MISSING</v>
      </c>
      <c r="BF22" t="str">
        <f>IF(ISTEXT(BD22),TRIM(SUBSTITUTE(SUBSTITUTE(SUBSTITUTE(SUBSTITUTE(SUBSTITUTE(SUBSTITUTE(BD22,CHAR(160)," "),CHAR(9)," "),CHAR(10)," "),CHAR(11)," "),CHAR(12)," "),CHAR(13)," ")),"")</f>
      </c>
      <c r="BG22" t="str">
        <v>NO</v>
      </c>
      <c r="BH22" t="str"/>
      <c r="BI22" t="str">
        <v>MISSING</v>
      </c>
      <c r="BJ22" t="str">
        <f>IF(ISTEXT(BH22),TRIM(SUBSTITUTE(SUBSTITUTE(SUBSTITUTE(SUBSTITUTE(SUBSTITUTE(SUBSTITUTE(BH22,CHAR(160)," "),CHAR(9)," "),CHAR(10)," "),CHAR(11)," "),CHAR(12)," "),CHAR(13)," ")),"")</f>
      </c>
      <c r="BK22" t="str">
        <v>NO</v>
      </c>
      <c r="BL22" t="str"/>
      <c r="BM22" t="str">
        <v>MISSING</v>
      </c>
      <c r="BN22" t="str">
        <f>IF(ISTEXT(BL22),TRIM(SUBSTITUTE(SUBSTITUTE(SUBSTITUTE(SUBSTITUTE(SUBSTITUTE(SUBSTITUTE(BL22,CHAR(160)," "),CHAR(9)," "),CHAR(10)," "),CHAR(11)," "),CHAR(12)," "),CHAR(13)," ")),"")</f>
      </c>
      <c r="BO22" t="str">
        <f>IF(N22="NON_TEXT","INVALID_TYPE",IF(AND(N22="TEXT",O22&lt;&gt;"",OR(LOWER(O22)="null",LOWER(O22)="undefined",LOWER(O22)="n/a",LOWER(O22)="na",LOWER(O22)="none")),"NULL_LIKE_STRING",""))</f>
      </c>
      <c r="BP22" t="str">
        <f>IF(Q22="NON_TEXT","INVALID_TYPE",IF(AND(R22&lt;&gt;"",NOT(OR(EXACT(R22,"FALSE_POSITIVE"),EXACT(R22,"FALSE_NEGATIVE"),EXACT(R22,"ROLE_ERROR"),EXACT(R22,"SCOPE_DRIFT")))),"UNSUPPORTED_VALUE",""))</f>
      </c>
      <c r="BQ22" t="str">
        <f>IF(T22="NON_TEXT","INVALID_TYPE",IF(AND(U22&lt;&gt;"",NOT(OR(EXACT(U22,"CONTENT_GAP"),EXACT(U22,"AUTHORITY_BENCHMARK"),EXACT(U22,"POSITIONING"),EXACT(U22,"PRICING_COMPARISON"),EXACT(U22,"BATTLECARD"),EXACT(U22,"ROADMAP"),EXACT(U22,"MARKET_ENTRY_RECOMMENDATION"),EXACT(U22,"BUDGET_RECOMMENDATION"),EXACT(U22,"EXECUTIVE_BRIEF"),EXACT(U22,"AI_VISIBILITY_BENCHMARK"),EXACT(U22,"PAID_SEARCH_BENCHMARK"),EXACT(U22,"OTHER")))),"UNSUPPORTED_VALUE",""))</f>
      </c>
      <c r="BR22" t="str">
        <f>IF(W22="NON_TEXT","INVALID_TYPE",IF(AND(X22&lt;&gt;"",NOT(OR(EXACT(X22,"DIRECTLY_DEPENDENT"),EXACT(X22,"PARTIALLY_DEPENDENT"),EXACT(X22,"INDEPENDENT"),EXACT(X22,"UNKNOWN_DEPENDENCY")))),"UNSUPPORTED_VALUE",""))</f>
      </c>
      <c r="BS22" t="str">
        <f>IF(Z22="NON_TEXT","INVALID_TYPE",IF(AND(AA22&lt;&gt;"",NOT(OR(EXACT(AA22,"YES"),EXACT(AA22,"NO"),EXACT(AA22,"UNKNOWN")))),"UNSUPPORTED_VALUE",""))</f>
      </c>
      <c r="BT22" t="str">
        <f>IF(AC22="NON_TEXT","INVALID_TYPE",IF(AND(AD22&lt;&gt;"",NOT(OR(EXACT(AD22,"YES"),EXACT(AD22,"NO"),EXACT(AD22,"UNKNOWN")))),"UNSUPPORTED_VALUE",""))</f>
      </c>
      <c r="BU22" t="str">
        <f>IF(AF22="NON_TEXT","INVALID_TYPE",IF(AND(AG22&lt;&gt;"",NOT(OR(EXACT(AG22,"YES"),EXACT(AG22,"NO"),EXACT(AG22,"UNKNOWN")))),"UNSUPPORTED_VALUE",""))</f>
      </c>
      <c r="BV22" t="str">
        <f>IF(AI22="NON_TEXT","INVALID_TYPE",IF(AND(AJ22&lt;&gt;"",NOT(OR(EXACT(AJ22,"YES"),EXACT(AJ22,"NO"),EXACT(AJ22,"UNKNOWN")))),"UNSUPPORTED_VALUE",""))</f>
      </c>
      <c r="BW22" t="str">
        <f>IF(AL22="NON_TEXT","INVALID_TYPE",IF(AND(AM22&lt;&gt;"",NOT(OR(EXACT(AM22,"YES"),EXACT(AM22,"NO"),EXACT(AM22,"UNKNOWN")))),"UNSUPPORTED_VALUE",""))</f>
      </c>
      <c r="BX22" t="str">
        <f>IF(AO22="NON_TEXT","INVALID_TYPE",IF(AND(AP22&lt;&gt;"",NOT(OR(EXACT(AP22,"COMPLETE"),EXACT(AP22,"INCOMPLETE")))),"UNSUPPORTED_VALUE",""))</f>
      </c>
      <c r="BY22" t="str">
        <f>IF(AND(AQ22="YES",AS22="NON_TEXT"),"INVALID_TYPE",IF(AND(AQ22="YES",AS22="TEXT",AT22&lt;&gt;"",OR(LOWER(AT22)="null",LOWER(AT22)="undefined",LOWER(AT22)="n/a",LOWER(AT22)="na",LOWER(AT22)="none")),"NULL_LIKE_STRING",""))</f>
      </c>
      <c r="BZ22" t="str">
        <f>IF(AND(AU22="YES",AW22="NON_TEXT"),"INVALID_TYPE",IF(AND(AU22="YES",AW22="TEXT",AX22&lt;&gt;"",OR(LOWER(AX22)="null",LOWER(AX22)="undefined",LOWER(AX22)="n/a",LOWER(AX22)="na",LOWER(AX22)="none")),"NULL_LIKE_STRING",""))</f>
      </c>
      <c r="CA22" t="str">
        <f>IF(AND(AY22="YES",BA22="NON_TEXT"),"INVALID_TYPE",IF(AND(AY22="YES",BB22&lt;&gt;"",NOT(OR(EXACT(BB22,"READY_TO_SHARE"),EXACT(BB22,"NOT_READY_TO_SHARE")))),"UNSUPPORTED_VALUE",""))</f>
      </c>
      <c r="CB22" t="str">
        <f>IF(AND(BC22="YES",BE22="NON_TEXT"),"INVALID_TYPE",IF(AND(BC22="YES",BF22&lt;&gt;"",NOT(OR(EXACT(BF22,"SEO_OVERLAP"),EXACT(BF22,"PPC_OVERLAP"),EXACT(BF22,"AI_VISIBILITY"),EXACT(BF22,"CI_PLATFORM"),EXACT(BF22,"SALES_CUSTOMER"),EXACT(BF22,"MANUAL_STRATEGY"),EXACT(BF22,"MIXED"),EXACT(BF22,"UNKNOWN")))),"UNSUPPORTED_VALUE",""))</f>
      </c>
      <c r="CC22" t="str">
        <f>IF(AND(BG22="YES",BI22="NON_TEXT"),"INVALID_TYPE",IF(AND(BG22="YES",BI22="TEXT",BJ22&lt;&gt;"",OR(LOWER(BJ22)="null",LOWER(BJ22)="undefined",LOWER(BJ22)="n/a",LOWER(BJ22)="na",LOWER(BJ22)="none")),"NULL_LIKE_STRING",""))</f>
      </c>
      <c r="CD22" t="str">
        <f>IF(AND(BK22="YES",BM22="NON_TEXT"),"INVALID_TYPE",IF(AND(BK22="YES",BM22="TEXT",BN22&lt;&gt;"",OR(LOWER(BN22)="null",LOWER(BN22)="undefined",LOWER(BN22)="n/a",LOWER(BN22)="na",LOWER(BN22)="none")),"NULL_LIKE_STRING",""))</f>
      </c>
      <c r="CE22" t="str">
        <f>IF(L22="FALSE","INVALID_INPUT_OBJECT",IF(BO22&lt;&gt;"",BO22,IF(BP22&lt;&gt;"",BP22,IF(BQ22&lt;&gt;"",BQ22,IF(BR22&lt;&gt;"",BR22,IF(BS22&lt;&gt;"",BS22,IF(BT22&lt;&gt;"",BT22,IF(BU22&lt;&gt;"",BU22,IF(BV22&lt;&gt;"",BV22,IF(BW22&lt;&gt;"",BW22,IF(BX22&lt;&gt;"",BX22,IF(CC22&lt;&gt;"",CC22,IF(BY22&lt;&gt;"",BY22,IF(BZ22&lt;&gt;"",BZ22,IF(CD22&lt;&gt;"",CD22,IF(CA22&lt;&gt;"",CA22,CB22))))))))))))))))</f>
      </c>
      <c r="CF22" t="b">
        <f>OR(N22="MISSING",O22="",Q22="MISSING",R22="",T22="MISSING",U22="",W22="MISSING",X22="",Z22="MISSING",AA22="",AC22="MISSING",AD22="",AF22="MISSING",AG22="",AI22="MISSING",AJ22="",AL22="MISSING",AM22="",AO22="MISSING",AP22="",EXACT(AP22,"INCOMPLETE"),AND(AY22="YES",AZ22&lt;&gt;"",BB22=""),AND(BC22="YES",BD22&lt;&gt;"",BF22=""))</f>
        <v>0</v>
      </c>
      <c r="CG22" t="str">
        <f>IF(AND(EXACT(X22,"INDEPENDENT"),EXACT(AD22,"NO")),"INDEPENDENT_WITHOUT_SUPPORT",IF(AND(EXACT(R22,"FALSE_NEGATIVE"),AQ22="YES",AT22=""),"FALSE_NEGATIVE_REQUIRES_CORRECTED_SET",IF(AND(EXACT(R22,"SCOPE_DRIFT"),AU22="YES",AX22=""),"SCOPE_DRIFT_REQUIRES_CHANGED_DIMENSION",IF(AND(EXACT(AA22,"NO"),AY22="YES",EXACT(BB22,"READY_TO_SHARE")),"UNSTARTED_READY_TO_SHARE_CONFLICT",""))))</f>
      </c>
    </row>
    <row r="23">
      <c r="A23" s="50" t="str">
        <v>OUT-007</v>
      </c>
      <c r="B23" s="50" t="str">
        <v>POSITIVE_DECISIONS</v>
      </c>
      <c r="C23" s="50" t="str">
        <v>BOUNDED_RECHECK_REQUIRED</v>
      </c>
      <c r="D23" s="50" t="str">
        <v>DIRECT_DEPENDENCY_RECHECK</v>
      </c>
      <c r="E23" s="50" t="str">
        <v>BOUNDED_RECHECK_REQUIRED</v>
      </c>
      <c r="F23" s="50" t="str">
        <v>DIRECT_DEPENDENCY_RECHECK</v>
      </c>
      <c r="G23" s="50" t="str">
        <v>PASS</v>
      </c>
      <c r="H23" s="50" t="str">
        <v>{"affectedOutput": "MARKET_ENTRY_RECOMMENDATION", "correctionWithoutFullRebuild": "YES", "decisionSupported": "Approve Q4 content and positioning budget", "dependencyType": "DIRECTLY_DEPENDENT", "errorClass": "FALSE_POSITIVE", "executionStarted": "NO", "independentSupport": "YES", "recommendationCouldChange": "NO", "recordCompleteness": "COMPLETE", "scopeKnown": "YES"}</v>
      </c>
      <c r="I23" s="50" t="str">
        <f>IF(CE23&lt;&gt;"","INVALID_INPUT",IF(CG23&lt;&gt;"","INVALID_INPUT",IF(CF23,"INCOMPLETE",IF(NOT(EXACT(AM23,"YES")),"RESOLVE_DECISION_SCOPE",IF(EXACT(X23,"UNKNOWN_DEPENDENCY"),"FREEZE_AND_REQUALIFY",IF(AND(EXACT(AA23,"YES"),EXACT(AG23,"YES")),"REOPEN_PRIOR_DECISION",IF(AND(EXACT(X23,"DIRECTLY_DEPENDENT"),EXACT(AD23,"NO"),EXACT(AJ23,"NO")),"REBUILD_CONTAMINATED_OUTPUT",IF(OR(EXACT(X23,"DIRECTLY_DEPENDENT"),EXACT(X23,"PARTIALLY_DEPENDENT")),"BOUNDED_RECHECK_REQUIRED",IF(AND(EXACT(X23,"INDEPENDENT"),EXACT(AD23,"YES"),EXACT(AG23,"NO")),"NO_MATERIAL_CONTAMINATION_FOUND","FREEZE_AND_REQUALIFY")))))))))</f>
        <v>BOUNDED_RECHECK_REQUIRED</v>
      </c>
      <c r="J23" s="50" t="str">
        <f>IF(CE23&lt;&gt;"",CE23,IF(CG23&lt;&gt;"",CG23,IF(CF23,"REQUIRED_EVIDENCE_MISSING",IF(NOT(EXACT(AM23,"YES")),IF(EXACT(AM23,"NO"),"DECISION_SCOPE_NOT_DEFINED","DECISION_SCOPE_UNCERTAIN"),IF(EXACT(X23,"UNKNOWN_DEPENDENCY"),"DOWNSTREAM_DEPENDENCY_UNKNOWN",IF(AND(EXACT(AA23,"YES"),EXACT(AG23,"YES")),"EXECUTED_RECOMMENDATION_MAY_CHANGE",IF(AND(EXACT(X23,"DIRECTLY_DEPENDENT"),EXACT(AD23,"NO"),EXACT(AJ23,"NO")),"DIRECT_DEPENDENCY_NO_INDEPENDENT_SUPPORT",IF(EXACT(X23,"DIRECTLY_DEPENDENT"),"DIRECT_DEPENDENCY_RECHECK",IF(EXACT(X23,"PARTIALLY_DEPENDENT"),"PARTIAL_DEPENDENCY_RECHECK",IF(AND(EXACT(X23,"INDEPENDENT"),EXACT(AD23,"YES"),EXACT(AG23,"NO")),"INDEPENDENT_SUPPORT_RECOMMENDATION_UNCHANGED","DEPENDENCY_OR_RECOMMENDATION_UNRESOLVED"))))))))))</f>
        <v>DIRECT_DEPENDENCY_RECHECK</v>
      </c>
      <c r="K23" s="51" t="str">
        <f>IF(AND(EXACT(C23,I23),EXACT(D23,J23)),"PASS","FAIL")</f>
        <v>PASS</v>
      </c>
      <c r="L23" t="str">
        <v>TRUE</v>
      </c>
      <c r="M23" t="str">
        <v>Approve Q4 content and positioning budget</v>
      </c>
      <c r="N23" t="str">
        <v>TEXT</v>
      </c>
      <c r="O23" t="str">
        <f>IF(ISTEXT(M23),TRIM(SUBSTITUTE(SUBSTITUTE(SUBSTITUTE(SUBSTITUTE(SUBSTITUTE(SUBSTITUTE(M23,CHAR(160)," "),CHAR(9)," "),CHAR(10)," "),CHAR(11)," "),CHAR(12)," "),CHAR(13)," ")),"")</f>
        <v>Approve Q4 content and positioning budget</v>
      </c>
      <c r="P23" t="str">
        <v>FALSE_POSITIVE</v>
      </c>
      <c r="Q23" t="str">
        <v>TEXT</v>
      </c>
      <c r="R23" t="str">
        <f>IF(ISTEXT(P23),TRIM(SUBSTITUTE(SUBSTITUTE(SUBSTITUTE(SUBSTITUTE(SUBSTITUTE(SUBSTITUTE(P23,CHAR(160)," "),CHAR(9)," "),CHAR(10)," "),CHAR(11)," "),CHAR(12)," "),CHAR(13)," ")),"")</f>
        <v>FALSE_POSITIVE</v>
      </c>
      <c r="S23" t="str">
        <v>MARKET_ENTRY_RECOMMENDATION</v>
      </c>
      <c r="T23" t="str">
        <v>TEXT</v>
      </c>
      <c r="U23" t="str">
        <f>IF(ISTEXT(S23),TRIM(SUBSTITUTE(SUBSTITUTE(SUBSTITUTE(SUBSTITUTE(SUBSTITUTE(SUBSTITUTE(S23,CHAR(160)," "),CHAR(9)," "),CHAR(10)," "),CHAR(11)," "),CHAR(12)," "),CHAR(13)," ")),"")</f>
        <v>MARKET_ENTRY_RECOMMENDATION</v>
      </c>
      <c r="V23" t="str">
        <v>DIRECTLY_DEPENDENT</v>
      </c>
      <c r="W23" t="str">
        <v>TEXT</v>
      </c>
      <c r="X23" t="str">
        <f>IF(ISTEXT(V23),TRIM(SUBSTITUTE(SUBSTITUTE(SUBSTITUTE(SUBSTITUTE(SUBSTITUTE(SUBSTITUTE(V23,CHAR(160)," "),CHAR(9)," "),CHAR(10)," "),CHAR(11)," "),CHAR(12)," "),CHAR(13)," ")),"")</f>
        <v>DIRECTLY_DEPENDENT</v>
      </c>
      <c r="Y23" t="str">
        <v>NO</v>
      </c>
      <c r="Z23" t="str">
        <v>TEXT</v>
      </c>
      <c r="AA23" t="str">
        <f>IF(ISTEXT(Y23),TRIM(SUBSTITUTE(SUBSTITUTE(SUBSTITUTE(SUBSTITUTE(SUBSTITUTE(SUBSTITUTE(Y23,CHAR(160)," "),CHAR(9)," "),CHAR(10)," "),CHAR(11)," "),CHAR(12)," "),CHAR(13)," ")),"")</f>
        <v>NO</v>
      </c>
      <c r="AB23" t="str">
        <v>YES</v>
      </c>
      <c r="AC23" t="str">
        <v>TEXT</v>
      </c>
      <c r="AD23" t="str">
        <f>IF(ISTEXT(AB23),TRIM(SUBSTITUTE(SUBSTITUTE(SUBSTITUTE(SUBSTITUTE(SUBSTITUTE(SUBSTITUTE(AB23,CHAR(160)," "),CHAR(9)," "),CHAR(10)," "),CHAR(11)," "),CHAR(12)," "),CHAR(13)," ")),"")</f>
        <v>YES</v>
      </c>
      <c r="AE23" t="str">
        <v>NO</v>
      </c>
      <c r="AF23" t="str">
        <v>TEXT</v>
      </c>
      <c r="AG23" t="str">
        <f>IF(ISTEXT(AE23),TRIM(SUBSTITUTE(SUBSTITUTE(SUBSTITUTE(SUBSTITUTE(SUBSTITUTE(SUBSTITUTE(AE23,CHAR(160)," "),CHAR(9)," "),CHAR(10)," "),CHAR(11)," "),CHAR(12)," "),CHAR(13)," ")),"")</f>
        <v>NO</v>
      </c>
      <c r="AH23" t="str">
        <v>YES</v>
      </c>
      <c r="AI23" t="str">
        <v>TEXT</v>
      </c>
      <c r="AJ23" t="str">
        <f>IF(ISTEXT(AH23),TRIM(SUBSTITUTE(SUBSTITUTE(SUBSTITUTE(SUBSTITUTE(SUBSTITUTE(SUBSTITUTE(AH23,CHAR(160)," "),CHAR(9)," "),CHAR(10)," "),CHAR(11)," "),CHAR(12)," "),CHAR(13)," ")),"")</f>
        <v>YES</v>
      </c>
      <c r="AK23" t="str">
        <v>YES</v>
      </c>
      <c r="AL23" t="str">
        <v>TEXT</v>
      </c>
      <c r="AM23" t="str">
        <f>IF(ISTEXT(AK23),TRIM(SUBSTITUTE(SUBSTITUTE(SUBSTITUTE(SUBSTITUTE(SUBSTITUTE(SUBSTITUTE(AK23,CHAR(160)," "),CHAR(9)," "),CHAR(10)," "),CHAR(11)," "),CHAR(12)," "),CHAR(13)," ")),"")</f>
        <v>YES</v>
      </c>
      <c r="AN23" t="str">
        <v>COMPLETE</v>
      </c>
      <c r="AO23" t="str">
        <v>TEXT</v>
      </c>
      <c r="AP23" t="str">
        <f>IF(ISTEXT(AN23),TRIM(SUBSTITUTE(SUBSTITUTE(SUBSTITUTE(SUBSTITUTE(SUBSTITUTE(SUBSTITUTE(AN23,CHAR(160)," "),CHAR(9)," "),CHAR(10)," "),CHAR(11)," "),CHAR(12)," "),CHAR(13)," ")),"")</f>
        <v>COMPLETE</v>
      </c>
      <c r="AQ23" t="str">
        <v>NO</v>
      </c>
      <c r="AR23" t="str"/>
      <c r="AS23" t="str">
        <v>MISSING</v>
      </c>
      <c r="AT23" t="str">
        <f>IF(ISTEXT(AR23),TRIM(SUBSTITUTE(SUBSTITUTE(SUBSTITUTE(SUBSTITUTE(SUBSTITUTE(SUBSTITUTE(AR23,CHAR(160)," "),CHAR(9)," "),CHAR(10)," "),CHAR(11)," "),CHAR(12)," "),CHAR(13)," ")),"")</f>
      </c>
      <c r="AU23" t="str">
        <v>NO</v>
      </c>
      <c r="AV23" t="str"/>
      <c r="AW23" t="str">
        <v>MISSING</v>
      </c>
      <c r="AX23" t="str">
        <f>IF(ISTEXT(AV23),TRIM(SUBSTITUTE(SUBSTITUTE(SUBSTITUTE(SUBSTITUTE(SUBSTITUTE(SUBSTITUTE(AV23,CHAR(160)," "),CHAR(9)," "),CHAR(10)," "),CHAR(11)," "),CHAR(12)," "),CHAR(13)," ")),"")</f>
      </c>
      <c r="AY23" t="str">
        <v>NO</v>
      </c>
      <c r="AZ23" t="str"/>
      <c r="BA23" t="str">
        <v>MISSING</v>
      </c>
      <c r="BB23" t="str">
        <f>IF(ISTEXT(AZ23),TRIM(SUBSTITUTE(SUBSTITUTE(SUBSTITUTE(SUBSTITUTE(SUBSTITUTE(SUBSTITUTE(AZ23,CHAR(160)," "),CHAR(9)," "),CHAR(10)," "),CHAR(11)," "),CHAR(12)," "),CHAR(13)," ")),"")</f>
      </c>
      <c r="BC23" t="str">
        <v>NO</v>
      </c>
      <c r="BD23" t="str"/>
      <c r="BE23" t="str">
        <v>MISSING</v>
      </c>
      <c r="BF23" t="str">
        <f>IF(ISTEXT(BD23),TRIM(SUBSTITUTE(SUBSTITUTE(SUBSTITUTE(SUBSTITUTE(SUBSTITUTE(SUBSTITUTE(BD23,CHAR(160)," "),CHAR(9)," "),CHAR(10)," "),CHAR(11)," "),CHAR(12)," "),CHAR(13)," ")),"")</f>
      </c>
      <c r="BG23" t="str">
        <v>NO</v>
      </c>
      <c r="BH23" t="str"/>
      <c r="BI23" t="str">
        <v>MISSING</v>
      </c>
      <c r="BJ23" t="str">
        <f>IF(ISTEXT(BH23),TRIM(SUBSTITUTE(SUBSTITUTE(SUBSTITUTE(SUBSTITUTE(SUBSTITUTE(SUBSTITUTE(BH23,CHAR(160)," "),CHAR(9)," "),CHAR(10)," "),CHAR(11)," "),CHAR(12)," "),CHAR(13)," ")),"")</f>
      </c>
      <c r="BK23" t="str">
        <v>NO</v>
      </c>
      <c r="BL23" t="str"/>
      <c r="BM23" t="str">
        <v>MISSING</v>
      </c>
      <c r="BN23" t="str">
        <f>IF(ISTEXT(BL23),TRIM(SUBSTITUTE(SUBSTITUTE(SUBSTITUTE(SUBSTITUTE(SUBSTITUTE(SUBSTITUTE(BL23,CHAR(160)," "),CHAR(9)," "),CHAR(10)," "),CHAR(11)," "),CHAR(12)," "),CHAR(13)," ")),"")</f>
      </c>
      <c r="BO23" t="str">
        <f>IF(N23="NON_TEXT","INVALID_TYPE",IF(AND(N23="TEXT",O23&lt;&gt;"",OR(LOWER(O23)="null",LOWER(O23)="undefined",LOWER(O23)="n/a",LOWER(O23)="na",LOWER(O23)="none")),"NULL_LIKE_STRING",""))</f>
      </c>
      <c r="BP23" t="str">
        <f>IF(Q23="NON_TEXT","INVALID_TYPE",IF(AND(R23&lt;&gt;"",NOT(OR(EXACT(R23,"FALSE_POSITIVE"),EXACT(R23,"FALSE_NEGATIVE"),EXACT(R23,"ROLE_ERROR"),EXACT(R23,"SCOPE_DRIFT")))),"UNSUPPORTED_VALUE",""))</f>
      </c>
      <c r="BQ23" t="str">
        <f>IF(T23="NON_TEXT","INVALID_TYPE",IF(AND(U23&lt;&gt;"",NOT(OR(EXACT(U23,"CONTENT_GAP"),EXACT(U23,"AUTHORITY_BENCHMARK"),EXACT(U23,"POSITIONING"),EXACT(U23,"PRICING_COMPARISON"),EXACT(U23,"BATTLECARD"),EXACT(U23,"ROADMAP"),EXACT(U23,"MARKET_ENTRY_RECOMMENDATION"),EXACT(U23,"BUDGET_RECOMMENDATION"),EXACT(U23,"EXECUTIVE_BRIEF"),EXACT(U23,"AI_VISIBILITY_BENCHMARK"),EXACT(U23,"PAID_SEARCH_BENCHMARK"),EXACT(U23,"OTHER")))),"UNSUPPORTED_VALUE",""))</f>
      </c>
      <c r="BR23" t="str">
        <f>IF(W23="NON_TEXT","INVALID_TYPE",IF(AND(X23&lt;&gt;"",NOT(OR(EXACT(X23,"DIRECTLY_DEPENDENT"),EXACT(X23,"PARTIALLY_DEPENDENT"),EXACT(X23,"INDEPENDENT"),EXACT(X23,"UNKNOWN_DEPENDENCY")))),"UNSUPPORTED_VALUE",""))</f>
      </c>
      <c r="BS23" t="str">
        <f>IF(Z23="NON_TEXT","INVALID_TYPE",IF(AND(AA23&lt;&gt;"",NOT(OR(EXACT(AA23,"YES"),EXACT(AA23,"NO"),EXACT(AA23,"UNKNOWN")))),"UNSUPPORTED_VALUE",""))</f>
      </c>
      <c r="BT23" t="str">
        <f>IF(AC23="NON_TEXT","INVALID_TYPE",IF(AND(AD23&lt;&gt;"",NOT(OR(EXACT(AD23,"YES"),EXACT(AD23,"NO"),EXACT(AD23,"UNKNOWN")))),"UNSUPPORTED_VALUE",""))</f>
      </c>
      <c r="BU23" t="str">
        <f>IF(AF23="NON_TEXT","INVALID_TYPE",IF(AND(AG23&lt;&gt;"",NOT(OR(EXACT(AG23,"YES"),EXACT(AG23,"NO"),EXACT(AG23,"UNKNOWN")))),"UNSUPPORTED_VALUE",""))</f>
      </c>
      <c r="BV23" t="str">
        <f>IF(AI23="NON_TEXT","INVALID_TYPE",IF(AND(AJ23&lt;&gt;"",NOT(OR(EXACT(AJ23,"YES"),EXACT(AJ23,"NO"),EXACT(AJ23,"UNKNOWN")))),"UNSUPPORTED_VALUE",""))</f>
      </c>
      <c r="BW23" t="str">
        <f>IF(AL23="NON_TEXT","INVALID_TYPE",IF(AND(AM23&lt;&gt;"",NOT(OR(EXACT(AM23,"YES"),EXACT(AM23,"NO"),EXACT(AM23,"UNKNOWN")))),"UNSUPPORTED_VALUE",""))</f>
      </c>
      <c r="BX23" t="str">
        <f>IF(AO23="NON_TEXT","INVALID_TYPE",IF(AND(AP23&lt;&gt;"",NOT(OR(EXACT(AP23,"COMPLETE"),EXACT(AP23,"INCOMPLETE")))),"UNSUPPORTED_VALUE",""))</f>
      </c>
      <c r="BY23" t="str">
        <f>IF(AND(AQ23="YES",AS23="NON_TEXT"),"INVALID_TYPE",IF(AND(AQ23="YES",AS23="TEXT",AT23&lt;&gt;"",OR(LOWER(AT23)="null",LOWER(AT23)="undefined",LOWER(AT23)="n/a",LOWER(AT23)="na",LOWER(AT23)="none")),"NULL_LIKE_STRING",""))</f>
      </c>
      <c r="BZ23" t="str">
        <f>IF(AND(AU23="YES",AW23="NON_TEXT"),"INVALID_TYPE",IF(AND(AU23="YES",AW23="TEXT",AX23&lt;&gt;"",OR(LOWER(AX23)="null",LOWER(AX23)="undefined",LOWER(AX23)="n/a",LOWER(AX23)="na",LOWER(AX23)="none")),"NULL_LIKE_STRING",""))</f>
      </c>
      <c r="CA23" t="str">
        <f>IF(AND(AY23="YES",BA23="NON_TEXT"),"INVALID_TYPE",IF(AND(AY23="YES",BB23&lt;&gt;"",NOT(OR(EXACT(BB23,"READY_TO_SHARE"),EXACT(BB23,"NOT_READY_TO_SHARE")))),"UNSUPPORTED_VALUE",""))</f>
      </c>
      <c r="CB23" t="str">
        <f>IF(AND(BC23="YES",BE23="NON_TEXT"),"INVALID_TYPE",IF(AND(BC23="YES",BF23&lt;&gt;"",NOT(OR(EXACT(BF23,"SEO_OVERLAP"),EXACT(BF23,"PPC_OVERLAP"),EXACT(BF23,"AI_VISIBILITY"),EXACT(BF23,"CI_PLATFORM"),EXACT(BF23,"SALES_CUSTOMER"),EXACT(BF23,"MANUAL_STRATEGY"),EXACT(BF23,"MIXED"),EXACT(BF23,"UNKNOWN")))),"UNSUPPORTED_VALUE",""))</f>
      </c>
      <c r="CC23" t="str">
        <f>IF(AND(BG23="YES",BI23="NON_TEXT"),"INVALID_TYPE",IF(AND(BG23="YES",BI23="TEXT",BJ23&lt;&gt;"",OR(LOWER(BJ23)="null",LOWER(BJ23)="undefined",LOWER(BJ23)="n/a",LOWER(BJ23)="na",LOWER(BJ23)="none")),"NULL_LIKE_STRING",""))</f>
      </c>
      <c r="CD23" t="str">
        <f>IF(AND(BK23="YES",BM23="NON_TEXT"),"INVALID_TYPE",IF(AND(BK23="YES",BM23="TEXT",BN23&lt;&gt;"",OR(LOWER(BN23)="null",LOWER(BN23)="undefined",LOWER(BN23)="n/a",LOWER(BN23)="na",LOWER(BN23)="none")),"NULL_LIKE_STRING",""))</f>
      </c>
      <c r="CE23" t="str">
        <f>IF(L23="FALSE","INVALID_INPUT_OBJECT",IF(BO23&lt;&gt;"",BO23,IF(BP23&lt;&gt;"",BP23,IF(BQ23&lt;&gt;"",BQ23,IF(BR23&lt;&gt;"",BR23,IF(BS23&lt;&gt;"",BS23,IF(BT23&lt;&gt;"",BT23,IF(BU23&lt;&gt;"",BU23,IF(BV23&lt;&gt;"",BV23,IF(BW23&lt;&gt;"",BW23,IF(BX23&lt;&gt;"",BX23,IF(CC23&lt;&gt;"",CC23,IF(BY23&lt;&gt;"",BY23,IF(BZ23&lt;&gt;"",BZ23,IF(CD23&lt;&gt;"",CD23,IF(CA23&lt;&gt;"",CA23,CB23))))))))))))))))</f>
      </c>
      <c r="CF23" t="b">
        <f>OR(N23="MISSING",O23="",Q23="MISSING",R23="",T23="MISSING",U23="",W23="MISSING",X23="",Z23="MISSING",AA23="",AC23="MISSING",AD23="",AF23="MISSING",AG23="",AI23="MISSING",AJ23="",AL23="MISSING",AM23="",AO23="MISSING",AP23="",EXACT(AP23,"INCOMPLETE"),AND(AY23="YES",AZ23&lt;&gt;"",BB23=""),AND(BC23="YES",BD23&lt;&gt;"",BF23=""))</f>
        <v>0</v>
      </c>
      <c r="CG23" t="str">
        <f>IF(AND(EXACT(X23,"INDEPENDENT"),EXACT(AD23,"NO")),"INDEPENDENT_WITHOUT_SUPPORT",IF(AND(EXACT(R23,"FALSE_NEGATIVE"),AQ23="YES",AT23=""),"FALSE_NEGATIVE_REQUIRES_CORRECTED_SET",IF(AND(EXACT(R23,"SCOPE_DRIFT"),AU23="YES",AX23=""),"SCOPE_DRIFT_REQUIRES_CHANGED_DIMENSION",IF(AND(EXACT(AA23,"NO"),AY23="YES",EXACT(BB23,"READY_TO_SHARE")),"UNSTARTED_READY_TO_SHARE_CONFLICT",""))))</f>
      </c>
    </row>
    <row r="24">
      <c r="A24" s="50" t="str">
        <v>OUT-008</v>
      </c>
      <c r="B24" s="50" t="str">
        <v>POSITIVE_DECISIONS</v>
      </c>
      <c r="C24" s="50" t="str">
        <v>BOUNDED_RECHECK_REQUIRED</v>
      </c>
      <c r="D24" s="50" t="str">
        <v>DIRECT_DEPENDENCY_RECHECK</v>
      </c>
      <c r="E24" s="50" t="str">
        <v>BOUNDED_RECHECK_REQUIRED</v>
      </c>
      <c r="F24" s="50" t="str">
        <v>DIRECT_DEPENDENCY_RECHECK</v>
      </c>
      <c r="G24" s="50" t="str">
        <v>PASS</v>
      </c>
      <c r="H24" s="50" t="str">
        <v>{"affectedOutput": "BUDGET_RECOMMENDATION", "correctionWithoutFullRebuild": "YES", "decisionSupported": "Approve Q4 content and positioning budget", "dependencyType": "DIRECTLY_DEPENDENT", "errorClass": "FALSE_POSITIVE", "executionStarted": "NO", "independentSupport": "YES", "recommendationCouldChange": "NO", "recordCompleteness": "COMPLETE", "scopeKnown": "YES"}</v>
      </c>
      <c r="I24" s="50" t="str">
        <f>IF(CE24&lt;&gt;"","INVALID_INPUT",IF(CG24&lt;&gt;"","INVALID_INPUT",IF(CF24,"INCOMPLETE",IF(NOT(EXACT(AM24,"YES")),"RESOLVE_DECISION_SCOPE",IF(EXACT(X24,"UNKNOWN_DEPENDENCY"),"FREEZE_AND_REQUALIFY",IF(AND(EXACT(AA24,"YES"),EXACT(AG24,"YES")),"REOPEN_PRIOR_DECISION",IF(AND(EXACT(X24,"DIRECTLY_DEPENDENT"),EXACT(AD24,"NO"),EXACT(AJ24,"NO")),"REBUILD_CONTAMINATED_OUTPUT",IF(OR(EXACT(X24,"DIRECTLY_DEPENDENT"),EXACT(X24,"PARTIALLY_DEPENDENT")),"BOUNDED_RECHECK_REQUIRED",IF(AND(EXACT(X24,"INDEPENDENT"),EXACT(AD24,"YES"),EXACT(AG24,"NO")),"NO_MATERIAL_CONTAMINATION_FOUND","FREEZE_AND_REQUALIFY")))))))))</f>
        <v>BOUNDED_RECHECK_REQUIRED</v>
      </c>
      <c r="J24" s="50" t="str">
        <f>IF(CE24&lt;&gt;"",CE24,IF(CG24&lt;&gt;"",CG24,IF(CF24,"REQUIRED_EVIDENCE_MISSING",IF(NOT(EXACT(AM24,"YES")),IF(EXACT(AM24,"NO"),"DECISION_SCOPE_NOT_DEFINED","DECISION_SCOPE_UNCERTAIN"),IF(EXACT(X24,"UNKNOWN_DEPENDENCY"),"DOWNSTREAM_DEPENDENCY_UNKNOWN",IF(AND(EXACT(AA24,"YES"),EXACT(AG24,"YES")),"EXECUTED_RECOMMENDATION_MAY_CHANGE",IF(AND(EXACT(X24,"DIRECTLY_DEPENDENT"),EXACT(AD24,"NO"),EXACT(AJ24,"NO")),"DIRECT_DEPENDENCY_NO_INDEPENDENT_SUPPORT",IF(EXACT(X24,"DIRECTLY_DEPENDENT"),"DIRECT_DEPENDENCY_RECHECK",IF(EXACT(X24,"PARTIALLY_DEPENDENT"),"PARTIAL_DEPENDENCY_RECHECK",IF(AND(EXACT(X24,"INDEPENDENT"),EXACT(AD24,"YES"),EXACT(AG24,"NO")),"INDEPENDENT_SUPPORT_RECOMMENDATION_UNCHANGED","DEPENDENCY_OR_RECOMMENDATION_UNRESOLVED"))))))))))</f>
        <v>DIRECT_DEPENDENCY_RECHECK</v>
      </c>
      <c r="K24" s="51" t="str">
        <f>IF(AND(EXACT(C24,I24),EXACT(D24,J24)),"PASS","FAIL")</f>
        <v>PASS</v>
      </c>
      <c r="L24" t="str">
        <v>TRUE</v>
      </c>
      <c r="M24" t="str">
        <v>Approve Q4 content and positioning budget</v>
      </c>
      <c r="N24" t="str">
        <v>TEXT</v>
      </c>
      <c r="O24" t="str">
        <f>IF(ISTEXT(M24),TRIM(SUBSTITUTE(SUBSTITUTE(SUBSTITUTE(SUBSTITUTE(SUBSTITUTE(SUBSTITUTE(M24,CHAR(160)," "),CHAR(9)," "),CHAR(10)," "),CHAR(11)," "),CHAR(12)," "),CHAR(13)," ")),"")</f>
        <v>Approve Q4 content and positioning budget</v>
      </c>
      <c r="P24" t="str">
        <v>FALSE_POSITIVE</v>
      </c>
      <c r="Q24" t="str">
        <v>TEXT</v>
      </c>
      <c r="R24" t="str">
        <f>IF(ISTEXT(P24),TRIM(SUBSTITUTE(SUBSTITUTE(SUBSTITUTE(SUBSTITUTE(SUBSTITUTE(SUBSTITUTE(P24,CHAR(160)," "),CHAR(9)," "),CHAR(10)," "),CHAR(11)," "),CHAR(12)," "),CHAR(13)," ")),"")</f>
        <v>FALSE_POSITIVE</v>
      </c>
      <c r="S24" t="str">
        <v>BUDGET_RECOMMENDATION</v>
      </c>
      <c r="T24" t="str">
        <v>TEXT</v>
      </c>
      <c r="U24" t="str">
        <f>IF(ISTEXT(S24),TRIM(SUBSTITUTE(SUBSTITUTE(SUBSTITUTE(SUBSTITUTE(SUBSTITUTE(SUBSTITUTE(S24,CHAR(160)," "),CHAR(9)," "),CHAR(10)," "),CHAR(11)," "),CHAR(12)," "),CHAR(13)," ")),"")</f>
        <v>BUDGET_RECOMMENDATION</v>
      </c>
      <c r="V24" t="str">
        <v>DIRECTLY_DEPENDENT</v>
      </c>
      <c r="W24" t="str">
        <v>TEXT</v>
      </c>
      <c r="X24" t="str">
        <f>IF(ISTEXT(V24),TRIM(SUBSTITUTE(SUBSTITUTE(SUBSTITUTE(SUBSTITUTE(SUBSTITUTE(SUBSTITUTE(V24,CHAR(160)," "),CHAR(9)," "),CHAR(10)," "),CHAR(11)," "),CHAR(12)," "),CHAR(13)," ")),"")</f>
        <v>DIRECTLY_DEPENDENT</v>
      </c>
      <c r="Y24" t="str">
        <v>NO</v>
      </c>
      <c r="Z24" t="str">
        <v>TEXT</v>
      </c>
      <c r="AA24" t="str">
        <f>IF(ISTEXT(Y24),TRIM(SUBSTITUTE(SUBSTITUTE(SUBSTITUTE(SUBSTITUTE(SUBSTITUTE(SUBSTITUTE(Y24,CHAR(160)," "),CHAR(9)," "),CHAR(10)," "),CHAR(11)," "),CHAR(12)," "),CHAR(13)," ")),"")</f>
        <v>NO</v>
      </c>
      <c r="AB24" t="str">
        <v>YES</v>
      </c>
      <c r="AC24" t="str">
        <v>TEXT</v>
      </c>
      <c r="AD24" t="str">
        <f>IF(ISTEXT(AB24),TRIM(SUBSTITUTE(SUBSTITUTE(SUBSTITUTE(SUBSTITUTE(SUBSTITUTE(SUBSTITUTE(AB24,CHAR(160)," "),CHAR(9)," "),CHAR(10)," "),CHAR(11)," "),CHAR(12)," "),CHAR(13)," ")),"")</f>
        <v>YES</v>
      </c>
      <c r="AE24" t="str">
        <v>NO</v>
      </c>
      <c r="AF24" t="str">
        <v>TEXT</v>
      </c>
      <c r="AG24" t="str">
        <f>IF(ISTEXT(AE24),TRIM(SUBSTITUTE(SUBSTITUTE(SUBSTITUTE(SUBSTITUTE(SUBSTITUTE(SUBSTITUTE(AE24,CHAR(160)," "),CHAR(9)," "),CHAR(10)," "),CHAR(11)," "),CHAR(12)," "),CHAR(13)," ")),"")</f>
        <v>NO</v>
      </c>
      <c r="AH24" t="str">
        <v>YES</v>
      </c>
      <c r="AI24" t="str">
        <v>TEXT</v>
      </c>
      <c r="AJ24" t="str">
        <f>IF(ISTEXT(AH24),TRIM(SUBSTITUTE(SUBSTITUTE(SUBSTITUTE(SUBSTITUTE(SUBSTITUTE(SUBSTITUTE(AH24,CHAR(160)," "),CHAR(9)," "),CHAR(10)," "),CHAR(11)," "),CHAR(12)," "),CHAR(13)," ")),"")</f>
        <v>YES</v>
      </c>
      <c r="AK24" t="str">
        <v>YES</v>
      </c>
      <c r="AL24" t="str">
        <v>TEXT</v>
      </c>
      <c r="AM24" t="str">
        <f>IF(ISTEXT(AK24),TRIM(SUBSTITUTE(SUBSTITUTE(SUBSTITUTE(SUBSTITUTE(SUBSTITUTE(SUBSTITUTE(AK24,CHAR(160)," "),CHAR(9)," "),CHAR(10)," "),CHAR(11)," "),CHAR(12)," "),CHAR(13)," ")),"")</f>
        <v>YES</v>
      </c>
      <c r="AN24" t="str">
        <v>COMPLETE</v>
      </c>
      <c r="AO24" t="str">
        <v>TEXT</v>
      </c>
      <c r="AP24" t="str">
        <f>IF(ISTEXT(AN24),TRIM(SUBSTITUTE(SUBSTITUTE(SUBSTITUTE(SUBSTITUTE(SUBSTITUTE(SUBSTITUTE(AN24,CHAR(160)," "),CHAR(9)," "),CHAR(10)," "),CHAR(11)," "),CHAR(12)," "),CHAR(13)," ")),"")</f>
        <v>COMPLETE</v>
      </c>
      <c r="AQ24" t="str">
        <v>NO</v>
      </c>
      <c r="AR24" t="str"/>
      <c r="AS24" t="str">
        <v>MISSING</v>
      </c>
      <c r="AT24" t="str">
        <f>IF(ISTEXT(AR24),TRIM(SUBSTITUTE(SUBSTITUTE(SUBSTITUTE(SUBSTITUTE(SUBSTITUTE(SUBSTITUTE(AR24,CHAR(160)," "),CHAR(9)," "),CHAR(10)," "),CHAR(11)," "),CHAR(12)," "),CHAR(13)," ")),"")</f>
      </c>
      <c r="AU24" t="str">
        <v>NO</v>
      </c>
      <c r="AV24" t="str"/>
      <c r="AW24" t="str">
        <v>MISSING</v>
      </c>
      <c r="AX24" t="str">
        <f>IF(ISTEXT(AV24),TRIM(SUBSTITUTE(SUBSTITUTE(SUBSTITUTE(SUBSTITUTE(SUBSTITUTE(SUBSTITUTE(AV24,CHAR(160)," "),CHAR(9)," "),CHAR(10)," "),CHAR(11)," "),CHAR(12)," "),CHAR(13)," ")),"")</f>
      </c>
      <c r="AY24" t="str">
        <v>NO</v>
      </c>
      <c r="AZ24" t="str"/>
      <c r="BA24" t="str">
        <v>MISSING</v>
      </c>
      <c r="BB24" t="str">
        <f>IF(ISTEXT(AZ24),TRIM(SUBSTITUTE(SUBSTITUTE(SUBSTITUTE(SUBSTITUTE(SUBSTITUTE(SUBSTITUTE(AZ24,CHAR(160)," "),CHAR(9)," "),CHAR(10)," "),CHAR(11)," "),CHAR(12)," "),CHAR(13)," ")),"")</f>
      </c>
      <c r="BC24" t="str">
        <v>NO</v>
      </c>
      <c r="BD24" t="str"/>
      <c r="BE24" t="str">
        <v>MISSING</v>
      </c>
      <c r="BF24" t="str">
        <f>IF(ISTEXT(BD24),TRIM(SUBSTITUTE(SUBSTITUTE(SUBSTITUTE(SUBSTITUTE(SUBSTITUTE(SUBSTITUTE(BD24,CHAR(160)," "),CHAR(9)," "),CHAR(10)," "),CHAR(11)," "),CHAR(12)," "),CHAR(13)," ")),"")</f>
      </c>
      <c r="BG24" t="str">
        <v>NO</v>
      </c>
      <c r="BH24" t="str"/>
      <c r="BI24" t="str">
        <v>MISSING</v>
      </c>
      <c r="BJ24" t="str">
        <f>IF(ISTEXT(BH24),TRIM(SUBSTITUTE(SUBSTITUTE(SUBSTITUTE(SUBSTITUTE(SUBSTITUTE(SUBSTITUTE(BH24,CHAR(160)," "),CHAR(9)," "),CHAR(10)," "),CHAR(11)," "),CHAR(12)," "),CHAR(13)," ")),"")</f>
      </c>
      <c r="BK24" t="str">
        <v>NO</v>
      </c>
      <c r="BL24" t="str"/>
      <c r="BM24" t="str">
        <v>MISSING</v>
      </c>
      <c r="BN24" t="str">
        <f>IF(ISTEXT(BL24),TRIM(SUBSTITUTE(SUBSTITUTE(SUBSTITUTE(SUBSTITUTE(SUBSTITUTE(SUBSTITUTE(BL24,CHAR(160)," "),CHAR(9)," "),CHAR(10)," "),CHAR(11)," "),CHAR(12)," "),CHAR(13)," ")),"")</f>
      </c>
      <c r="BO24" t="str">
        <f>IF(N24="NON_TEXT","INVALID_TYPE",IF(AND(N24="TEXT",O24&lt;&gt;"",OR(LOWER(O24)="null",LOWER(O24)="undefined",LOWER(O24)="n/a",LOWER(O24)="na",LOWER(O24)="none")),"NULL_LIKE_STRING",""))</f>
      </c>
      <c r="BP24" t="str">
        <f>IF(Q24="NON_TEXT","INVALID_TYPE",IF(AND(R24&lt;&gt;"",NOT(OR(EXACT(R24,"FALSE_POSITIVE"),EXACT(R24,"FALSE_NEGATIVE"),EXACT(R24,"ROLE_ERROR"),EXACT(R24,"SCOPE_DRIFT")))),"UNSUPPORTED_VALUE",""))</f>
      </c>
      <c r="BQ24" t="str">
        <f>IF(T24="NON_TEXT","INVALID_TYPE",IF(AND(U24&lt;&gt;"",NOT(OR(EXACT(U24,"CONTENT_GAP"),EXACT(U24,"AUTHORITY_BENCHMARK"),EXACT(U24,"POSITIONING"),EXACT(U24,"PRICING_COMPARISON"),EXACT(U24,"BATTLECARD"),EXACT(U24,"ROADMAP"),EXACT(U24,"MARKET_ENTRY_RECOMMENDATION"),EXACT(U24,"BUDGET_RECOMMENDATION"),EXACT(U24,"EXECUTIVE_BRIEF"),EXACT(U24,"AI_VISIBILITY_BENCHMARK"),EXACT(U24,"PAID_SEARCH_BENCHMARK"),EXACT(U24,"OTHER")))),"UNSUPPORTED_VALUE",""))</f>
      </c>
      <c r="BR24" t="str">
        <f>IF(W24="NON_TEXT","INVALID_TYPE",IF(AND(X24&lt;&gt;"",NOT(OR(EXACT(X24,"DIRECTLY_DEPENDENT"),EXACT(X24,"PARTIALLY_DEPENDENT"),EXACT(X24,"INDEPENDENT"),EXACT(X24,"UNKNOWN_DEPENDENCY")))),"UNSUPPORTED_VALUE",""))</f>
      </c>
      <c r="BS24" t="str">
        <f>IF(Z24="NON_TEXT","INVALID_TYPE",IF(AND(AA24&lt;&gt;"",NOT(OR(EXACT(AA24,"YES"),EXACT(AA24,"NO"),EXACT(AA24,"UNKNOWN")))),"UNSUPPORTED_VALUE",""))</f>
      </c>
      <c r="BT24" t="str">
        <f>IF(AC24="NON_TEXT","INVALID_TYPE",IF(AND(AD24&lt;&gt;"",NOT(OR(EXACT(AD24,"YES"),EXACT(AD24,"NO"),EXACT(AD24,"UNKNOWN")))),"UNSUPPORTED_VALUE",""))</f>
      </c>
      <c r="BU24" t="str">
        <f>IF(AF24="NON_TEXT","INVALID_TYPE",IF(AND(AG24&lt;&gt;"",NOT(OR(EXACT(AG24,"YES"),EXACT(AG24,"NO"),EXACT(AG24,"UNKNOWN")))),"UNSUPPORTED_VALUE",""))</f>
      </c>
      <c r="BV24" t="str">
        <f>IF(AI24="NON_TEXT","INVALID_TYPE",IF(AND(AJ24&lt;&gt;"",NOT(OR(EXACT(AJ24,"YES"),EXACT(AJ24,"NO"),EXACT(AJ24,"UNKNOWN")))),"UNSUPPORTED_VALUE",""))</f>
      </c>
      <c r="BW24" t="str">
        <f>IF(AL24="NON_TEXT","INVALID_TYPE",IF(AND(AM24&lt;&gt;"",NOT(OR(EXACT(AM24,"YES"),EXACT(AM24,"NO"),EXACT(AM24,"UNKNOWN")))),"UNSUPPORTED_VALUE",""))</f>
      </c>
      <c r="BX24" t="str">
        <f>IF(AO24="NON_TEXT","INVALID_TYPE",IF(AND(AP24&lt;&gt;"",NOT(OR(EXACT(AP24,"COMPLETE"),EXACT(AP24,"INCOMPLETE")))),"UNSUPPORTED_VALUE",""))</f>
      </c>
      <c r="BY24" t="str">
        <f>IF(AND(AQ24="YES",AS24="NON_TEXT"),"INVALID_TYPE",IF(AND(AQ24="YES",AS24="TEXT",AT24&lt;&gt;"",OR(LOWER(AT24)="null",LOWER(AT24)="undefined",LOWER(AT24)="n/a",LOWER(AT24)="na",LOWER(AT24)="none")),"NULL_LIKE_STRING",""))</f>
      </c>
      <c r="BZ24" t="str">
        <f>IF(AND(AU24="YES",AW24="NON_TEXT"),"INVALID_TYPE",IF(AND(AU24="YES",AW24="TEXT",AX24&lt;&gt;"",OR(LOWER(AX24)="null",LOWER(AX24)="undefined",LOWER(AX24)="n/a",LOWER(AX24)="na",LOWER(AX24)="none")),"NULL_LIKE_STRING",""))</f>
      </c>
      <c r="CA24" t="str">
        <f>IF(AND(AY24="YES",BA24="NON_TEXT"),"INVALID_TYPE",IF(AND(AY24="YES",BB24&lt;&gt;"",NOT(OR(EXACT(BB24,"READY_TO_SHARE"),EXACT(BB24,"NOT_READY_TO_SHARE")))),"UNSUPPORTED_VALUE",""))</f>
      </c>
      <c r="CB24" t="str">
        <f>IF(AND(BC24="YES",BE24="NON_TEXT"),"INVALID_TYPE",IF(AND(BC24="YES",BF24&lt;&gt;"",NOT(OR(EXACT(BF24,"SEO_OVERLAP"),EXACT(BF24,"PPC_OVERLAP"),EXACT(BF24,"AI_VISIBILITY"),EXACT(BF24,"CI_PLATFORM"),EXACT(BF24,"SALES_CUSTOMER"),EXACT(BF24,"MANUAL_STRATEGY"),EXACT(BF24,"MIXED"),EXACT(BF24,"UNKNOWN")))),"UNSUPPORTED_VALUE",""))</f>
      </c>
      <c r="CC24" t="str">
        <f>IF(AND(BG24="YES",BI24="NON_TEXT"),"INVALID_TYPE",IF(AND(BG24="YES",BI24="TEXT",BJ24&lt;&gt;"",OR(LOWER(BJ24)="null",LOWER(BJ24)="undefined",LOWER(BJ24)="n/a",LOWER(BJ24)="na",LOWER(BJ24)="none")),"NULL_LIKE_STRING",""))</f>
      </c>
      <c r="CD24" t="str">
        <f>IF(AND(BK24="YES",BM24="NON_TEXT"),"INVALID_TYPE",IF(AND(BK24="YES",BM24="TEXT",BN24&lt;&gt;"",OR(LOWER(BN24)="null",LOWER(BN24)="undefined",LOWER(BN24)="n/a",LOWER(BN24)="na",LOWER(BN24)="none")),"NULL_LIKE_STRING",""))</f>
      </c>
      <c r="CE24" t="str">
        <f>IF(L24="FALSE","INVALID_INPUT_OBJECT",IF(BO24&lt;&gt;"",BO24,IF(BP24&lt;&gt;"",BP24,IF(BQ24&lt;&gt;"",BQ24,IF(BR24&lt;&gt;"",BR24,IF(BS24&lt;&gt;"",BS24,IF(BT24&lt;&gt;"",BT24,IF(BU24&lt;&gt;"",BU24,IF(BV24&lt;&gt;"",BV24,IF(BW24&lt;&gt;"",BW24,IF(BX24&lt;&gt;"",BX24,IF(CC24&lt;&gt;"",CC24,IF(BY24&lt;&gt;"",BY24,IF(BZ24&lt;&gt;"",BZ24,IF(CD24&lt;&gt;"",CD24,IF(CA24&lt;&gt;"",CA24,CB24))))))))))))))))</f>
      </c>
      <c r="CF24" t="b">
        <f>OR(N24="MISSING",O24="",Q24="MISSING",R24="",T24="MISSING",U24="",W24="MISSING",X24="",Z24="MISSING",AA24="",AC24="MISSING",AD24="",AF24="MISSING",AG24="",AI24="MISSING",AJ24="",AL24="MISSING",AM24="",AO24="MISSING",AP24="",EXACT(AP24,"INCOMPLETE"),AND(AY24="YES",AZ24&lt;&gt;"",BB24=""),AND(BC24="YES",BD24&lt;&gt;"",BF24=""))</f>
        <v>0</v>
      </c>
      <c r="CG24" t="str">
        <f>IF(AND(EXACT(X24,"INDEPENDENT"),EXACT(AD24,"NO")),"INDEPENDENT_WITHOUT_SUPPORT",IF(AND(EXACT(R24,"FALSE_NEGATIVE"),AQ24="YES",AT24=""),"FALSE_NEGATIVE_REQUIRES_CORRECTED_SET",IF(AND(EXACT(R24,"SCOPE_DRIFT"),AU24="YES",AX24=""),"SCOPE_DRIFT_REQUIRES_CHANGED_DIMENSION",IF(AND(EXACT(AA24,"NO"),AY24="YES",EXACT(BB24,"READY_TO_SHARE")),"UNSTARTED_READY_TO_SHARE_CONFLICT",""))))</f>
      </c>
    </row>
    <row r="25">
      <c r="A25" s="50" t="str">
        <v>OUT-009</v>
      </c>
      <c r="B25" s="50" t="str">
        <v>POSITIVE_DECISIONS</v>
      </c>
      <c r="C25" s="50" t="str">
        <v>BOUNDED_RECHECK_REQUIRED</v>
      </c>
      <c r="D25" s="50" t="str">
        <v>DIRECT_DEPENDENCY_RECHECK</v>
      </c>
      <c r="E25" s="50" t="str">
        <v>BOUNDED_RECHECK_REQUIRED</v>
      </c>
      <c r="F25" s="50" t="str">
        <v>DIRECT_DEPENDENCY_RECHECK</v>
      </c>
      <c r="G25" s="50" t="str">
        <v>PASS</v>
      </c>
      <c r="H25" s="50" t="str">
        <v>{"affectedOutput": "EXECUTIVE_BRIEF", "correctionWithoutFullRebuild": "YES", "decisionSupported": "Approve Q4 content and positioning budget", "dependencyType": "DIRECTLY_DEPENDENT", "errorClass": "FALSE_POSITIVE", "executionStarted": "NO", "independentSupport": "YES", "recommendationCouldChange": "NO", "recordCompleteness": "COMPLETE", "scopeKnown": "YES"}</v>
      </c>
      <c r="I25" s="50" t="str">
        <f>IF(CE25&lt;&gt;"","INVALID_INPUT",IF(CG25&lt;&gt;"","INVALID_INPUT",IF(CF25,"INCOMPLETE",IF(NOT(EXACT(AM25,"YES")),"RESOLVE_DECISION_SCOPE",IF(EXACT(X25,"UNKNOWN_DEPENDENCY"),"FREEZE_AND_REQUALIFY",IF(AND(EXACT(AA25,"YES"),EXACT(AG25,"YES")),"REOPEN_PRIOR_DECISION",IF(AND(EXACT(X25,"DIRECTLY_DEPENDENT"),EXACT(AD25,"NO"),EXACT(AJ25,"NO")),"REBUILD_CONTAMINATED_OUTPUT",IF(OR(EXACT(X25,"DIRECTLY_DEPENDENT"),EXACT(X25,"PARTIALLY_DEPENDENT")),"BOUNDED_RECHECK_REQUIRED",IF(AND(EXACT(X25,"INDEPENDENT"),EXACT(AD25,"YES"),EXACT(AG25,"NO")),"NO_MATERIAL_CONTAMINATION_FOUND","FREEZE_AND_REQUALIFY")))))))))</f>
        <v>BOUNDED_RECHECK_REQUIRED</v>
      </c>
      <c r="J25" s="50" t="str">
        <f>IF(CE25&lt;&gt;"",CE25,IF(CG25&lt;&gt;"",CG25,IF(CF25,"REQUIRED_EVIDENCE_MISSING",IF(NOT(EXACT(AM25,"YES")),IF(EXACT(AM25,"NO"),"DECISION_SCOPE_NOT_DEFINED","DECISION_SCOPE_UNCERTAIN"),IF(EXACT(X25,"UNKNOWN_DEPENDENCY"),"DOWNSTREAM_DEPENDENCY_UNKNOWN",IF(AND(EXACT(AA25,"YES"),EXACT(AG25,"YES")),"EXECUTED_RECOMMENDATION_MAY_CHANGE",IF(AND(EXACT(X25,"DIRECTLY_DEPENDENT"),EXACT(AD25,"NO"),EXACT(AJ25,"NO")),"DIRECT_DEPENDENCY_NO_INDEPENDENT_SUPPORT",IF(EXACT(X25,"DIRECTLY_DEPENDENT"),"DIRECT_DEPENDENCY_RECHECK",IF(EXACT(X25,"PARTIALLY_DEPENDENT"),"PARTIAL_DEPENDENCY_RECHECK",IF(AND(EXACT(X25,"INDEPENDENT"),EXACT(AD25,"YES"),EXACT(AG25,"NO")),"INDEPENDENT_SUPPORT_RECOMMENDATION_UNCHANGED","DEPENDENCY_OR_RECOMMENDATION_UNRESOLVED"))))))))))</f>
        <v>DIRECT_DEPENDENCY_RECHECK</v>
      </c>
      <c r="K25" s="51" t="str">
        <f>IF(AND(EXACT(C25,I25),EXACT(D25,J25)),"PASS","FAIL")</f>
        <v>PASS</v>
      </c>
      <c r="L25" t="str">
        <v>TRUE</v>
      </c>
      <c r="M25" t="str">
        <v>Approve Q4 content and positioning budget</v>
      </c>
      <c r="N25" t="str">
        <v>TEXT</v>
      </c>
      <c r="O25" t="str">
        <f>IF(ISTEXT(M25),TRIM(SUBSTITUTE(SUBSTITUTE(SUBSTITUTE(SUBSTITUTE(SUBSTITUTE(SUBSTITUTE(M25,CHAR(160)," "),CHAR(9)," "),CHAR(10)," "),CHAR(11)," "),CHAR(12)," "),CHAR(13)," ")),"")</f>
        <v>Approve Q4 content and positioning budget</v>
      </c>
      <c r="P25" t="str">
        <v>FALSE_POSITIVE</v>
      </c>
      <c r="Q25" t="str">
        <v>TEXT</v>
      </c>
      <c r="R25" t="str">
        <f>IF(ISTEXT(P25),TRIM(SUBSTITUTE(SUBSTITUTE(SUBSTITUTE(SUBSTITUTE(SUBSTITUTE(SUBSTITUTE(P25,CHAR(160)," "),CHAR(9)," "),CHAR(10)," "),CHAR(11)," "),CHAR(12)," "),CHAR(13)," ")),"")</f>
        <v>FALSE_POSITIVE</v>
      </c>
      <c r="S25" t="str">
        <v>EXECUTIVE_BRIEF</v>
      </c>
      <c r="T25" t="str">
        <v>TEXT</v>
      </c>
      <c r="U25" t="str">
        <f>IF(ISTEXT(S25),TRIM(SUBSTITUTE(SUBSTITUTE(SUBSTITUTE(SUBSTITUTE(SUBSTITUTE(SUBSTITUTE(S25,CHAR(160)," "),CHAR(9)," "),CHAR(10)," "),CHAR(11)," "),CHAR(12)," "),CHAR(13)," ")),"")</f>
        <v>EXECUTIVE_BRIEF</v>
      </c>
      <c r="V25" t="str">
        <v>DIRECTLY_DEPENDENT</v>
      </c>
      <c r="W25" t="str">
        <v>TEXT</v>
      </c>
      <c r="X25" t="str">
        <f>IF(ISTEXT(V25),TRIM(SUBSTITUTE(SUBSTITUTE(SUBSTITUTE(SUBSTITUTE(SUBSTITUTE(SUBSTITUTE(V25,CHAR(160)," "),CHAR(9)," "),CHAR(10)," "),CHAR(11)," "),CHAR(12)," "),CHAR(13)," ")),"")</f>
        <v>DIRECTLY_DEPENDENT</v>
      </c>
      <c r="Y25" t="str">
        <v>NO</v>
      </c>
      <c r="Z25" t="str">
        <v>TEXT</v>
      </c>
      <c r="AA25" t="str">
        <f>IF(ISTEXT(Y25),TRIM(SUBSTITUTE(SUBSTITUTE(SUBSTITUTE(SUBSTITUTE(SUBSTITUTE(SUBSTITUTE(Y25,CHAR(160)," "),CHAR(9)," "),CHAR(10)," "),CHAR(11)," "),CHAR(12)," "),CHAR(13)," ")),"")</f>
        <v>NO</v>
      </c>
      <c r="AB25" t="str">
        <v>YES</v>
      </c>
      <c r="AC25" t="str">
        <v>TEXT</v>
      </c>
      <c r="AD25" t="str">
        <f>IF(ISTEXT(AB25),TRIM(SUBSTITUTE(SUBSTITUTE(SUBSTITUTE(SUBSTITUTE(SUBSTITUTE(SUBSTITUTE(AB25,CHAR(160)," "),CHAR(9)," "),CHAR(10)," "),CHAR(11)," "),CHAR(12)," "),CHAR(13)," ")),"")</f>
        <v>YES</v>
      </c>
      <c r="AE25" t="str">
        <v>NO</v>
      </c>
      <c r="AF25" t="str">
        <v>TEXT</v>
      </c>
      <c r="AG25" t="str">
        <f>IF(ISTEXT(AE25),TRIM(SUBSTITUTE(SUBSTITUTE(SUBSTITUTE(SUBSTITUTE(SUBSTITUTE(SUBSTITUTE(AE25,CHAR(160)," "),CHAR(9)," "),CHAR(10)," "),CHAR(11)," "),CHAR(12)," "),CHAR(13)," ")),"")</f>
        <v>NO</v>
      </c>
      <c r="AH25" t="str">
        <v>YES</v>
      </c>
      <c r="AI25" t="str">
        <v>TEXT</v>
      </c>
      <c r="AJ25" t="str">
        <f>IF(ISTEXT(AH25),TRIM(SUBSTITUTE(SUBSTITUTE(SUBSTITUTE(SUBSTITUTE(SUBSTITUTE(SUBSTITUTE(AH25,CHAR(160)," "),CHAR(9)," "),CHAR(10)," "),CHAR(11)," "),CHAR(12)," "),CHAR(13)," ")),"")</f>
        <v>YES</v>
      </c>
      <c r="AK25" t="str">
        <v>YES</v>
      </c>
      <c r="AL25" t="str">
        <v>TEXT</v>
      </c>
      <c r="AM25" t="str">
        <f>IF(ISTEXT(AK25),TRIM(SUBSTITUTE(SUBSTITUTE(SUBSTITUTE(SUBSTITUTE(SUBSTITUTE(SUBSTITUTE(AK25,CHAR(160)," "),CHAR(9)," "),CHAR(10)," "),CHAR(11)," "),CHAR(12)," "),CHAR(13)," ")),"")</f>
        <v>YES</v>
      </c>
      <c r="AN25" t="str">
        <v>COMPLETE</v>
      </c>
      <c r="AO25" t="str">
        <v>TEXT</v>
      </c>
      <c r="AP25" t="str">
        <f>IF(ISTEXT(AN25),TRIM(SUBSTITUTE(SUBSTITUTE(SUBSTITUTE(SUBSTITUTE(SUBSTITUTE(SUBSTITUTE(AN25,CHAR(160)," "),CHAR(9)," "),CHAR(10)," "),CHAR(11)," "),CHAR(12)," "),CHAR(13)," ")),"")</f>
        <v>COMPLETE</v>
      </c>
      <c r="AQ25" t="str">
        <v>NO</v>
      </c>
      <c r="AR25" t="str"/>
      <c r="AS25" t="str">
        <v>MISSING</v>
      </c>
      <c r="AT25" t="str">
        <f>IF(ISTEXT(AR25),TRIM(SUBSTITUTE(SUBSTITUTE(SUBSTITUTE(SUBSTITUTE(SUBSTITUTE(SUBSTITUTE(AR25,CHAR(160)," "),CHAR(9)," "),CHAR(10)," "),CHAR(11)," "),CHAR(12)," "),CHAR(13)," ")),"")</f>
      </c>
      <c r="AU25" t="str">
        <v>NO</v>
      </c>
      <c r="AV25" t="str"/>
      <c r="AW25" t="str">
        <v>MISSING</v>
      </c>
      <c r="AX25" t="str">
        <f>IF(ISTEXT(AV25),TRIM(SUBSTITUTE(SUBSTITUTE(SUBSTITUTE(SUBSTITUTE(SUBSTITUTE(SUBSTITUTE(AV25,CHAR(160)," "),CHAR(9)," "),CHAR(10)," "),CHAR(11)," "),CHAR(12)," "),CHAR(13)," ")),"")</f>
      </c>
      <c r="AY25" t="str">
        <v>NO</v>
      </c>
      <c r="AZ25" t="str"/>
      <c r="BA25" t="str">
        <v>MISSING</v>
      </c>
      <c r="BB25" t="str">
        <f>IF(ISTEXT(AZ25),TRIM(SUBSTITUTE(SUBSTITUTE(SUBSTITUTE(SUBSTITUTE(SUBSTITUTE(SUBSTITUTE(AZ25,CHAR(160)," "),CHAR(9)," "),CHAR(10)," "),CHAR(11)," "),CHAR(12)," "),CHAR(13)," ")),"")</f>
      </c>
      <c r="BC25" t="str">
        <v>NO</v>
      </c>
      <c r="BD25" t="str"/>
      <c r="BE25" t="str">
        <v>MISSING</v>
      </c>
      <c r="BF25" t="str">
        <f>IF(ISTEXT(BD25),TRIM(SUBSTITUTE(SUBSTITUTE(SUBSTITUTE(SUBSTITUTE(SUBSTITUTE(SUBSTITUTE(BD25,CHAR(160)," "),CHAR(9)," "),CHAR(10)," "),CHAR(11)," "),CHAR(12)," "),CHAR(13)," ")),"")</f>
      </c>
      <c r="BG25" t="str">
        <v>NO</v>
      </c>
      <c r="BH25" t="str"/>
      <c r="BI25" t="str">
        <v>MISSING</v>
      </c>
      <c r="BJ25" t="str">
        <f>IF(ISTEXT(BH25),TRIM(SUBSTITUTE(SUBSTITUTE(SUBSTITUTE(SUBSTITUTE(SUBSTITUTE(SUBSTITUTE(BH25,CHAR(160)," "),CHAR(9)," "),CHAR(10)," "),CHAR(11)," "),CHAR(12)," "),CHAR(13)," ")),"")</f>
      </c>
      <c r="BK25" t="str">
        <v>NO</v>
      </c>
      <c r="BL25" t="str"/>
      <c r="BM25" t="str">
        <v>MISSING</v>
      </c>
      <c r="BN25" t="str">
        <f>IF(ISTEXT(BL25),TRIM(SUBSTITUTE(SUBSTITUTE(SUBSTITUTE(SUBSTITUTE(SUBSTITUTE(SUBSTITUTE(BL25,CHAR(160)," "),CHAR(9)," "),CHAR(10)," "),CHAR(11)," "),CHAR(12)," "),CHAR(13)," ")),"")</f>
      </c>
      <c r="BO25" t="str">
        <f>IF(N25="NON_TEXT","INVALID_TYPE",IF(AND(N25="TEXT",O25&lt;&gt;"",OR(LOWER(O25)="null",LOWER(O25)="undefined",LOWER(O25)="n/a",LOWER(O25)="na",LOWER(O25)="none")),"NULL_LIKE_STRING",""))</f>
      </c>
      <c r="BP25" t="str">
        <f>IF(Q25="NON_TEXT","INVALID_TYPE",IF(AND(R25&lt;&gt;"",NOT(OR(EXACT(R25,"FALSE_POSITIVE"),EXACT(R25,"FALSE_NEGATIVE"),EXACT(R25,"ROLE_ERROR"),EXACT(R25,"SCOPE_DRIFT")))),"UNSUPPORTED_VALUE",""))</f>
      </c>
      <c r="BQ25" t="str">
        <f>IF(T25="NON_TEXT","INVALID_TYPE",IF(AND(U25&lt;&gt;"",NOT(OR(EXACT(U25,"CONTENT_GAP"),EXACT(U25,"AUTHORITY_BENCHMARK"),EXACT(U25,"POSITIONING"),EXACT(U25,"PRICING_COMPARISON"),EXACT(U25,"BATTLECARD"),EXACT(U25,"ROADMAP"),EXACT(U25,"MARKET_ENTRY_RECOMMENDATION"),EXACT(U25,"BUDGET_RECOMMENDATION"),EXACT(U25,"EXECUTIVE_BRIEF"),EXACT(U25,"AI_VISIBILITY_BENCHMARK"),EXACT(U25,"PAID_SEARCH_BENCHMARK"),EXACT(U25,"OTHER")))),"UNSUPPORTED_VALUE",""))</f>
      </c>
      <c r="BR25" t="str">
        <f>IF(W25="NON_TEXT","INVALID_TYPE",IF(AND(X25&lt;&gt;"",NOT(OR(EXACT(X25,"DIRECTLY_DEPENDENT"),EXACT(X25,"PARTIALLY_DEPENDENT"),EXACT(X25,"INDEPENDENT"),EXACT(X25,"UNKNOWN_DEPENDENCY")))),"UNSUPPORTED_VALUE",""))</f>
      </c>
      <c r="BS25" t="str">
        <f>IF(Z25="NON_TEXT","INVALID_TYPE",IF(AND(AA25&lt;&gt;"",NOT(OR(EXACT(AA25,"YES"),EXACT(AA25,"NO"),EXACT(AA25,"UNKNOWN")))),"UNSUPPORTED_VALUE",""))</f>
      </c>
      <c r="BT25" t="str">
        <f>IF(AC25="NON_TEXT","INVALID_TYPE",IF(AND(AD25&lt;&gt;"",NOT(OR(EXACT(AD25,"YES"),EXACT(AD25,"NO"),EXACT(AD25,"UNKNOWN")))),"UNSUPPORTED_VALUE",""))</f>
      </c>
      <c r="BU25" t="str">
        <f>IF(AF25="NON_TEXT","INVALID_TYPE",IF(AND(AG25&lt;&gt;"",NOT(OR(EXACT(AG25,"YES"),EXACT(AG25,"NO"),EXACT(AG25,"UNKNOWN")))),"UNSUPPORTED_VALUE",""))</f>
      </c>
      <c r="BV25" t="str">
        <f>IF(AI25="NON_TEXT","INVALID_TYPE",IF(AND(AJ25&lt;&gt;"",NOT(OR(EXACT(AJ25,"YES"),EXACT(AJ25,"NO"),EXACT(AJ25,"UNKNOWN")))),"UNSUPPORTED_VALUE",""))</f>
      </c>
      <c r="BW25" t="str">
        <f>IF(AL25="NON_TEXT","INVALID_TYPE",IF(AND(AM25&lt;&gt;"",NOT(OR(EXACT(AM25,"YES"),EXACT(AM25,"NO"),EXACT(AM25,"UNKNOWN")))),"UNSUPPORTED_VALUE",""))</f>
      </c>
      <c r="BX25" t="str">
        <f>IF(AO25="NON_TEXT","INVALID_TYPE",IF(AND(AP25&lt;&gt;"",NOT(OR(EXACT(AP25,"COMPLETE"),EXACT(AP25,"INCOMPLETE")))),"UNSUPPORTED_VALUE",""))</f>
      </c>
      <c r="BY25" t="str">
        <f>IF(AND(AQ25="YES",AS25="NON_TEXT"),"INVALID_TYPE",IF(AND(AQ25="YES",AS25="TEXT",AT25&lt;&gt;"",OR(LOWER(AT25)="null",LOWER(AT25)="undefined",LOWER(AT25)="n/a",LOWER(AT25)="na",LOWER(AT25)="none")),"NULL_LIKE_STRING",""))</f>
      </c>
      <c r="BZ25" t="str">
        <f>IF(AND(AU25="YES",AW25="NON_TEXT"),"INVALID_TYPE",IF(AND(AU25="YES",AW25="TEXT",AX25&lt;&gt;"",OR(LOWER(AX25)="null",LOWER(AX25)="undefined",LOWER(AX25)="n/a",LOWER(AX25)="na",LOWER(AX25)="none")),"NULL_LIKE_STRING",""))</f>
      </c>
      <c r="CA25" t="str">
        <f>IF(AND(AY25="YES",BA25="NON_TEXT"),"INVALID_TYPE",IF(AND(AY25="YES",BB25&lt;&gt;"",NOT(OR(EXACT(BB25,"READY_TO_SHARE"),EXACT(BB25,"NOT_READY_TO_SHARE")))),"UNSUPPORTED_VALUE",""))</f>
      </c>
      <c r="CB25" t="str">
        <f>IF(AND(BC25="YES",BE25="NON_TEXT"),"INVALID_TYPE",IF(AND(BC25="YES",BF25&lt;&gt;"",NOT(OR(EXACT(BF25,"SEO_OVERLAP"),EXACT(BF25,"PPC_OVERLAP"),EXACT(BF25,"AI_VISIBILITY"),EXACT(BF25,"CI_PLATFORM"),EXACT(BF25,"SALES_CUSTOMER"),EXACT(BF25,"MANUAL_STRATEGY"),EXACT(BF25,"MIXED"),EXACT(BF25,"UNKNOWN")))),"UNSUPPORTED_VALUE",""))</f>
      </c>
      <c r="CC25" t="str">
        <f>IF(AND(BG25="YES",BI25="NON_TEXT"),"INVALID_TYPE",IF(AND(BG25="YES",BI25="TEXT",BJ25&lt;&gt;"",OR(LOWER(BJ25)="null",LOWER(BJ25)="undefined",LOWER(BJ25)="n/a",LOWER(BJ25)="na",LOWER(BJ25)="none")),"NULL_LIKE_STRING",""))</f>
      </c>
      <c r="CD25" t="str">
        <f>IF(AND(BK25="YES",BM25="NON_TEXT"),"INVALID_TYPE",IF(AND(BK25="YES",BM25="TEXT",BN25&lt;&gt;"",OR(LOWER(BN25)="null",LOWER(BN25)="undefined",LOWER(BN25)="n/a",LOWER(BN25)="na",LOWER(BN25)="none")),"NULL_LIKE_STRING",""))</f>
      </c>
      <c r="CE25" t="str">
        <f>IF(L25="FALSE","INVALID_INPUT_OBJECT",IF(BO25&lt;&gt;"",BO25,IF(BP25&lt;&gt;"",BP25,IF(BQ25&lt;&gt;"",BQ25,IF(BR25&lt;&gt;"",BR25,IF(BS25&lt;&gt;"",BS25,IF(BT25&lt;&gt;"",BT25,IF(BU25&lt;&gt;"",BU25,IF(BV25&lt;&gt;"",BV25,IF(BW25&lt;&gt;"",BW25,IF(BX25&lt;&gt;"",BX25,IF(CC25&lt;&gt;"",CC25,IF(BY25&lt;&gt;"",BY25,IF(BZ25&lt;&gt;"",BZ25,IF(CD25&lt;&gt;"",CD25,IF(CA25&lt;&gt;"",CA25,CB25))))))))))))))))</f>
      </c>
      <c r="CF25" t="b">
        <f>OR(N25="MISSING",O25="",Q25="MISSING",R25="",T25="MISSING",U25="",W25="MISSING",X25="",Z25="MISSING",AA25="",AC25="MISSING",AD25="",AF25="MISSING",AG25="",AI25="MISSING",AJ25="",AL25="MISSING",AM25="",AO25="MISSING",AP25="",EXACT(AP25,"INCOMPLETE"),AND(AY25="YES",AZ25&lt;&gt;"",BB25=""),AND(BC25="YES",BD25&lt;&gt;"",BF25=""))</f>
        <v>0</v>
      </c>
      <c r="CG25" t="str">
        <f>IF(AND(EXACT(X25,"INDEPENDENT"),EXACT(AD25,"NO")),"INDEPENDENT_WITHOUT_SUPPORT",IF(AND(EXACT(R25,"FALSE_NEGATIVE"),AQ25="YES",AT25=""),"FALSE_NEGATIVE_REQUIRES_CORRECTED_SET",IF(AND(EXACT(R25,"SCOPE_DRIFT"),AU25="YES",AX25=""),"SCOPE_DRIFT_REQUIRES_CHANGED_DIMENSION",IF(AND(EXACT(AA25,"NO"),AY25="YES",EXACT(BB25,"READY_TO_SHARE")),"UNSTARTED_READY_TO_SHARE_CONFLICT",""))))</f>
      </c>
    </row>
    <row r="26">
      <c r="A26" s="50" t="str">
        <v>OUT-010</v>
      </c>
      <c r="B26" s="50" t="str">
        <v>POSITIVE_DECISIONS</v>
      </c>
      <c r="C26" s="50" t="str">
        <v>BOUNDED_RECHECK_REQUIRED</v>
      </c>
      <c r="D26" s="50" t="str">
        <v>DIRECT_DEPENDENCY_RECHECK</v>
      </c>
      <c r="E26" s="50" t="str">
        <v>BOUNDED_RECHECK_REQUIRED</v>
      </c>
      <c r="F26" s="50" t="str">
        <v>DIRECT_DEPENDENCY_RECHECK</v>
      </c>
      <c r="G26" s="50" t="str">
        <v>PASS</v>
      </c>
      <c r="H26" s="50" t="str">
        <v>{"affectedOutput": "OTHER", "correctionWithoutFullRebuild": "YES", "decisionSupported": "Approve Q4 content and positioning budget", "dependencyType": "DIRECTLY_DEPENDENT", "errorClass": "FALSE_POSITIVE", "executionStarted": "NO", "independentSupport": "YES", "recommendationCouldChange": "NO", "recordCompleteness": "COMPLETE", "scopeKnown": "YES"}</v>
      </c>
      <c r="I26" s="50" t="str">
        <f>IF(CE26&lt;&gt;"","INVALID_INPUT",IF(CG26&lt;&gt;"","INVALID_INPUT",IF(CF26,"INCOMPLETE",IF(NOT(EXACT(AM26,"YES")),"RESOLVE_DECISION_SCOPE",IF(EXACT(X26,"UNKNOWN_DEPENDENCY"),"FREEZE_AND_REQUALIFY",IF(AND(EXACT(AA26,"YES"),EXACT(AG26,"YES")),"REOPEN_PRIOR_DECISION",IF(AND(EXACT(X26,"DIRECTLY_DEPENDENT"),EXACT(AD26,"NO"),EXACT(AJ26,"NO")),"REBUILD_CONTAMINATED_OUTPUT",IF(OR(EXACT(X26,"DIRECTLY_DEPENDENT"),EXACT(X26,"PARTIALLY_DEPENDENT")),"BOUNDED_RECHECK_REQUIRED",IF(AND(EXACT(X26,"INDEPENDENT"),EXACT(AD26,"YES"),EXACT(AG26,"NO")),"NO_MATERIAL_CONTAMINATION_FOUND","FREEZE_AND_REQUALIFY")))))))))</f>
        <v>BOUNDED_RECHECK_REQUIRED</v>
      </c>
      <c r="J26" s="50" t="str">
        <f>IF(CE26&lt;&gt;"",CE26,IF(CG26&lt;&gt;"",CG26,IF(CF26,"REQUIRED_EVIDENCE_MISSING",IF(NOT(EXACT(AM26,"YES")),IF(EXACT(AM26,"NO"),"DECISION_SCOPE_NOT_DEFINED","DECISION_SCOPE_UNCERTAIN"),IF(EXACT(X26,"UNKNOWN_DEPENDENCY"),"DOWNSTREAM_DEPENDENCY_UNKNOWN",IF(AND(EXACT(AA26,"YES"),EXACT(AG26,"YES")),"EXECUTED_RECOMMENDATION_MAY_CHANGE",IF(AND(EXACT(X26,"DIRECTLY_DEPENDENT"),EXACT(AD26,"NO"),EXACT(AJ26,"NO")),"DIRECT_DEPENDENCY_NO_INDEPENDENT_SUPPORT",IF(EXACT(X26,"DIRECTLY_DEPENDENT"),"DIRECT_DEPENDENCY_RECHECK",IF(EXACT(X26,"PARTIALLY_DEPENDENT"),"PARTIAL_DEPENDENCY_RECHECK",IF(AND(EXACT(X26,"INDEPENDENT"),EXACT(AD26,"YES"),EXACT(AG26,"NO")),"INDEPENDENT_SUPPORT_RECOMMENDATION_UNCHANGED","DEPENDENCY_OR_RECOMMENDATION_UNRESOLVED"))))))))))</f>
        <v>DIRECT_DEPENDENCY_RECHECK</v>
      </c>
      <c r="K26" s="51" t="str">
        <f>IF(AND(EXACT(C26,I26),EXACT(D26,J26)),"PASS","FAIL")</f>
        <v>PASS</v>
      </c>
      <c r="L26" t="str">
        <v>TRUE</v>
      </c>
      <c r="M26" t="str">
        <v>Approve Q4 content and positioning budget</v>
      </c>
      <c r="N26" t="str">
        <v>TEXT</v>
      </c>
      <c r="O26" t="str">
        <f>IF(ISTEXT(M26),TRIM(SUBSTITUTE(SUBSTITUTE(SUBSTITUTE(SUBSTITUTE(SUBSTITUTE(SUBSTITUTE(M26,CHAR(160)," "),CHAR(9)," "),CHAR(10)," "),CHAR(11)," "),CHAR(12)," "),CHAR(13)," ")),"")</f>
        <v>Approve Q4 content and positioning budget</v>
      </c>
      <c r="P26" t="str">
        <v>FALSE_POSITIVE</v>
      </c>
      <c r="Q26" t="str">
        <v>TEXT</v>
      </c>
      <c r="R26" t="str">
        <f>IF(ISTEXT(P26),TRIM(SUBSTITUTE(SUBSTITUTE(SUBSTITUTE(SUBSTITUTE(SUBSTITUTE(SUBSTITUTE(P26,CHAR(160)," "),CHAR(9)," "),CHAR(10)," "),CHAR(11)," "),CHAR(12)," "),CHAR(13)," ")),"")</f>
        <v>FALSE_POSITIVE</v>
      </c>
      <c r="S26" t="str">
        <v>OTHER</v>
      </c>
      <c r="T26" t="str">
        <v>TEXT</v>
      </c>
      <c r="U26" t="str">
        <f>IF(ISTEXT(S26),TRIM(SUBSTITUTE(SUBSTITUTE(SUBSTITUTE(SUBSTITUTE(SUBSTITUTE(SUBSTITUTE(S26,CHAR(160)," "),CHAR(9)," "),CHAR(10)," "),CHAR(11)," "),CHAR(12)," "),CHAR(13)," ")),"")</f>
        <v>OTHER</v>
      </c>
      <c r="V26" t="str">
        <v>DIRECTLY_DEPENDENT</v>
      </c>
      <c r="W26" t="str">
        <v>TEXT</v>
      </c>
      <c r="X26" t="str">
        <f>IF(ISTEXT(V26),TRIM(SUBSTITUTE(SUBSTITUTE(SUBSTITUTE(SUBSTITUTE(SUBSTITUTE(SUBSTITUTE(V26,CHAR(160)," "),CHAR(9)," "),CHAR(10)," "),CHAR(11)," "),CHAR(12)," "),CHAR(13)," ")),"")</f>
        <v>DIRECTLY_DEPENDENT</v>
      </c>
      <c r="Y26" t="str">
        <v>NO</v>
      </c>
      <c r="Z26" t="str">
        <v>TEXT</v>
      </c>
      <c r="AA26" t="str">
        <f>IF(ISTEXT(Y26),TRIM(SUBSTITUTE(SUBSTITUTE(SUBSTITUTE(SUBSTITUTE(SUBSTITUTE(SUBSTITUTE(Y26,CHAR(160)," "),CHAR(9)," "),CHAR(10)," "),CHAR(11)," "),CHAR(12)," "),CHAR(13)," ")),"")</f>
        <v>NO</v>
      </c>
      <c r="AB26" t="str">
        <v>YES</v>
      </c>
      <c r="AC26" t="str">
        <v>TEXT</v>
      </c>
      <c r="AD26" t="str">
        <f>IF(ISTEXT(AB26),TRIM(SUBSTITUTE(SUBSTITUTE(SUBSTITUTE(SUBSTITUTE(SUBSTITUTE(SUBSTITUTE(AB26,CHAR(160)," "),CHAR(9)," "),CHAR(10)," "),CHAR(11)," "),CHAR(12)," "),CHAR(13)," ")),"")</f>
        <v>YES</v>
      </c>
      <c r="AE26" t="str">
        <v>NO</v>
      </c>
      <c r="AF26" t="str">
        <v>TEXT</v>
      </c>
      <c r="AG26" t="str">
        <f>IF(ISTEXT(AE26),TRIM(SUBSTITUTE(SUBSTITUTE(SUBSTITUTE(SUBSTITUTE(SUBSTITUTE(SUBSTITUTE(AE26,CHAR(160)," "),CHAR(9)," "),CHAR(10)," "),CHAR(11)," "),CHAR(12)," "),CHAR(13)," ")),"")</f>
        <v>NO</v>
      </c>
      <c r="AH26" t="str">
        <v>YES</v>
      </c>
      <c r="AI26" t="str">
        <v>TEXT</v>
      </c>
      <c r="AJ26" t="str">
        <f>IF(ISTEXT(AH26),TRIM(SUBSTITUTE(SUBSTITUTE(SUBSTITUTE(SUBSTITUTE(SUBSTITUTE(SUBSTITUTE(AH26,CHAR(160)," "),CHAR(9)," "),CHAR(10)," "),CHAR(11)," "),CHAR(12)," "),CHAR(13)," ")),"")</f>
        <v>YES</v>
      </c>
      <c r="AK26" t="str">
        <v>YES</v>
      </c>
      <c r="AL26" t="str">
        <v>TEXT</v>
      </c>
      <c r="AM26" t="str">
        <f>IF(ISTEXT(AK26),TRIM(SUBSTITUTE(SUBSTITUTE(SUBSTITUTE(SUBSTITUTE(SUBSTITUTE(SUBSTITUTE(AK26,CHAR(160)," "),CHAR(9)," "),CHAR(10)," "),CHAR(11)," "),CHAR(12)," "),CHAR(13)," ")),"")</f>
        <v>YES</v>
      </c>
      <c r="AN26" t="str">
        <v>COMPLETE</v>
      </c>
      <c r="AO26" t="str">
        <v>TEXT</v>
      </c>
      <c r="AP26" t="str">
        <f>IF(ISTEXT(AN26),TRIM(SUBSTITUTE(SUBSTITUTE(SUBSTITUTE(SUBSTITUTE(SUBSTITUTE(SUBSTITUTE(AN26,CHAR(160)," "),CHAR(9)," "),CHAR(10)," "),CHAR(11)," "),CHAR(12)," "),CHAR(13)," ")),"")</f>
        <v>COMPLETE</v>
      </c>
      <c r="AQ26" t="str">
        <v>NO</v>
      </c>
      <c r="AR26" t="str"/>
      <c r="AS26" t="str">
        <v>MISSING</v>
      </c>
      <c r="AT26" t="str">
        <f>IF(ISTEXT(AR26),TRIM(SUBSTITUTE(SUBSTITUTE(SUBSTITUTE(SUBSTITUTE(SUBSTITUTE(SUBSTITUTE(AR26,CHAR(160)," "),CHAR(9)," "),CHAR(10)," "),CHAR(11)," "),CHAR(12)," "),CHAR(13)," ")),"")</f>
      </c>
      <c r="AU26" t="str">
        <v>NO</v>
      </c>
      <c r="AV26" t="str"/>
      <c r="AW26" t="str">
        <v>MISSING</v>
      </c>
      <c r="AX26" t="str">
        <f>IF(ISTEXT(AV26),TRIM(SUBSTITUTE(SUBSTITUTE(SUBSTITUTE(SUBSTITUTE(SUBSTITUTE(SUBSTITUTE(AV26,CHAR(160)," "),CHAR(9)," "),CHAR(10)," "),CHAR(11)," "),CHAR(12)," "),CHAR(13)," ")),"")</f>
      </c>
      <c r="AY26" t="str">
        <v>NO</v>
      </c>
      <c r="AZ26" t="str"/>
      <c r="BA26" t="str">
        <v>MISSING</v>
      </c>
      <c r="BB26" t="str">
        <f>IF(ISTEXT(AZ26),TRIM(SUBSTITUTE(SUBSTITUTE(SUBSTITUTE(SUBSTITUTE(SUBSTITUTE(SUBSTITUTE(AZ26,CHAR(160)," "),CHAR(9)," "),CHAR(10)," "),CHAR(11)," "),CHAR(12)," "),CHAR(13)," ")),"")</f>
      </c>
      <c r="BC26" t="str">
        <v>NO</v>
      </c>
      <c r="BD26" t="str"/>
      <c r="BE26" t="str">
        <v>MISSING</v>
      </c>
      <c r="BF26" t="str">
        <f>IF(ISTEXT(BD26),TRIM(SUBSTITUTE(SUBSTITUTE(SUBSTITUTE(SUBSTITUTE(SUBSTITUTE(SUBSTITUTE(BD26,CHAR(160)," "),CHAR(9)," "),CHAR(10)," "),CHAR(11)," "),CHAR(12)," "),CHAR(13)," ")),"")</f>
      </c>
      <c r="BG26" t="str">
        <v>NO</v>
      </c>
      <c r="BH26" t="str"/>
      <c r="BI26" t="str">
        <v>MISSING</v>
      </c>
      <c r="BJ26" t="str">
        <f>IF(ISTEXT(BH26),TRIM(SUBSTITUTE(SUBSTITUTE(SUBSTITUTE(SUBSTITUTE(SUBSTITUTE(SUBSTITUTE(BH26,CHAR(160)," "),CHAR(9)," "),CHAR(10)," "),CHAR(11)," "),CHAR(12)," "),CHAR(13)," ")),"")</f>
      </c>
      <c r="BK26" t="str">
        <v>NO</v>
      </c>
      <c r="BL26" t="str"/>
      <c r="BM26" t="str">
        <v>MISSING</v>
      </c>
      <c r="BN26" t="str">
        <f>IF(ISTEXT(BL26),TRIM(SUBSTITUTE(SUBSTITUTE(SUBSTITUTE(SUBSTITUTE(SUBSTITUTE(SUBSTITUTE(BL26,CHAR(160)," "),CHAR(9)," "),CHAR(10)," "),CHAR(11)," "),CHAR(12)," "),CHAR(13)," ")),"")</f>
      </c>
      <c r="BO26" t="str">
        <f>IF(N26="NON_TEXT","INVALID_TYPE",IF(AND(N26="TEXT",O26&lt;&gt;"",OR(LOWER(O26)="null",LOWER(O26)="undefined",LOWER(O26)="n/a",LOWER(O26)="na",LOWER(O26)="none")),"NULL_LIKE_STRING",""))</f>
      </c>
      <c r="BP26" t="str">
        <f>IF(Q26="NON_TEXT","INVALID_TYPE",IF(AND(R26&lt;&gt;"",NOT(OR(EXACT(R26,"FALSE_POSITIVE"),EXACT(R26,"FALSE_NEGATIVE"),EXACT(R26,"ROLE_ERROR"),EXACT(R26,"SCOPE_DRIFT")))),"UNSUPPORTED_VALUE",""))</f>
      </c>
      <c r="BQ26" t="str">
        <f>IF(T26="NON_TEXT","INVALID_TYPE",IF(AND(U26&lt;&gt;"",NOT(OR(EXACT(U26,"CONTENT_GAP"),EXACT(U26,"AUTHORITY_BENCHMARK"),EXACT(U26,"POSITIONING"),EXACT(U26,"PRICING_COMPARISON"),EXACT(U26,"BATTLECARD"),EXACT(U26,"ROADMAP"),EXACT(U26,"MARKET_ENTRY_RECOMMENDATION"),EXACT(U26,"BUDGET_RECOMMENDATION"),EXACT(U26,"EXECUTIVE_BRIEF"),EXACT(U26,"AI_VISIBILITY_BENCHMARK"),EXACT(U26,"PAID_SEARCH_BENCHMARK"),EXACT(U26,"OTHER")))),"UNSUPPORTED_VALUE",""))</f>
      </c>
      <c r="BR26" t="str">
        <f>IF(W26="NON_TEXT","INVALID_TYPE",IF(AND(X26&lt;&gt;"",NOT(OR(EXACT(X26,"DIRECTLY_DEPENDENT"),EXACT(X26,"PARTIALLY_DEPENDENT"),EXACT(X26,"INDEPENDENT"),EXACT(X26,"UNKNOWN_DEPENDENCY")))),"UNSUPPORTED_VALUE",""))</f>
      </c>
      <c r="BS26" t="str">
        <f>IF(Z26="NON_TEXT","INVALID_TYPE",IF(AND(AA26&lt;&gt;"",NOT(OR(EXACT(AA26,"YES"),EXACT(AA26,"NO"),EXACT(AA26,"UNKNOWN")))),"UNSUPPORTED_VALUE",""))</f>
      </c>
      <c r="BT26" t="str">
        <f>IF(AC26="NON_TEXT","INVALID_TYPE",IF(AND(AD26&lt;&gt;"",NOT(OR(EXACT(AD26,"YES"),EXACT(AD26,"NO"),EXACT(AD26,"UNKNOWN")))),"UNSUPPORTED_VALUE",""))</f>
      </c>
      <c r="BU26" t="str">
        <f>IF(AF26="NON_TEXT","INVALID_TYPE",IF(AND(AG26&lt;&gt;"",NOT(OR(EXACT(AG26,"YES"),EXACT(AG26,"NO"),EXACT(AG26,"UNKNOWN")))),"UNSUPPORTED_VALUE",""))</f>
      </c>
      <c r="BV26" t="str">
        <f>IF(AI26="NON_TEXT","INVALID_TYPE",IF(AND(AJ26&lt;&gt;"",NOT(OR(EXACT(AJ26,"YES"),EXACT(AJ26,"NO"),EXACT(AJ26,"UNKNOWN")))),"UNSUPPORTED_VALUE",""))</f>
      </c>
      <c r="BW26" t="str">
        <f>IF(AL26="NON_TEXT","INVALID_TYPE",IF(AND(AM26&lt;&gt;"",NOT(OR(EXACT(AM26,"YES"),EXACT(AM26,"NO"),EXACT(AM26,"UNKNOWN")))),"UNSUPPORTED_VALUE",""))</f>
      </c>
      <c r="BX26" t="str">
        <f>IF(AO26="NON_TEXT","INVALID_TYPE",IF(AND(AP26&lt;&gt;"",NOT(OR(EXACT(AP26,"COMPLETE"),EXACT(AP26,"INCOMPLETE")))),"UNSUPPORTED_VALUE",""))</f>
      </c>
      <c r="BY26" t="str">
        <f>IF(AND(AQ26="YES",AS26="NON_TEXT"),"INVALID_TYPE",IF(AND(AQ26="YES",AS26="TEXT",AT26&lt;&gt;"",OR(LOWER(AT26)="null",LOWER(AT26)="undefined",LOWER(AT26)="n/a",LOWER(AT26)="na",LOWER(AT26)="none")),"NULL_LIKE_STRING",""))</f>
      </c>
      <c r="BZ26" t="str">
        <f>IF(AND(AU26="YES",AW26="NON_TEXT"),"INVALID_TYPE",IF(AND(AU26="YES",AW26="TEXT",AX26&lt;&gt;"",OR(LOWER(AX26)="null",LOWER(AX26)="undefined",LOWER(AX26)="n/a",LOWER(AX26)="na",LOWER(AX26)="none")),"NULL_LIKE_STRING",""))</f>
      </c>
      <c r="CA26" t="str">
        <f>IF(AND(AY26="YES",BA26="NON_TEXT"),"INVALID_TYPE",IF(AND(AY26="YES",BB26&lt;&gt;"",NOT(OR(EXACT(BB26,"READY_TO_SHARE"),EXACT(BB26,"NOT_READY_TO_SHARE")))),"UNSUPPORTED_VALUE",""))</f>
      </c>
      <c r="CB26" t="str">
        <f>IF(AND(BC26="YES",BE26="NON_TEXT"),"INVALID_TYPE",IF(AND(BC26="YES",BF26&lt;&gt;"",NOT(OR(EXACT(BF26,"SEO_OVERLAP"),EXACT(BF26,"PPC_OVERLAP"),EXACT(BF26,"AI_VISIBILITY"),EXACT(BF26,"CI_PLATFORM"),EXACT(BF26,"SALES_CUSTOMER"),EXACT(BF26,"MANUAL_STRATEGY"),EXACT(BF26,"MIXED"),EXACT(BF26,"UNKNOWN")))),"UNSUPPORTED_VALUE",""))</f>
      </c>
      <c r="CC26" t="str">
        <f>IF(AND(BG26="YES",BI26="NON_TEXT"),"INVALID_TYPE",IF(AND(BG26="YES",BI26="TEXT",BJ26&lt;&gt;"",OR(LOWER(BJ26)="null",LOWER(BJ26)="undefined",LOWER(BJ26)="n/a",LOWER(BJ26)="na",LOWER(BJ26)="none")),"NULL_LIKE_STRING",""))</f>
      </c>
      <c r="CD26" t="str">
        <f>IF(AND(BK26="YES",BM26="NON_TEXT"),"INVALID_TYPE",IF(AND(BK26="YES",BM26="TEXT",BN26&lt;&gt;"",OR(LOWER(BN26)="null",LOWER(BN26)="undefined",LOWER(BN26)="n/a",LOWER(BN26)="na",LOWER(BN26)="none")),"NULL_LIKE_STRING",""))</f>
      </c>
      <c r="CE26" t="str">
        <f>IF(L26="FALSE","INVALID_INPUT_OBJECT",IF(BO26&lt;&gt;"",BO26,IF(BP26&lt;&gt;"",BP26,IF(BQ26&lt;&gt;"",BQ26,IF(BR26&lt;&gt;"",BR26,IF(BS26&lt;&gt;"",BS26,IF(BT26&lt;&gt;"",BT26,IF(BU26&lt;&gt;"",BU26,IF(BV26&lt;&gt;"",BV26,IF(BW26&lt;&gt;"",BW26,IF(BX26&lt;&gt;"",BX26,IF(CC26&lt;&gt;"",CC26,IF(BY26&lt;&gt;"",BY26,IF(BZ26&lt;&gt;"",BZ26,IF(CD26&lt;&gt;"",CD26,IF(CA26&lt;&gt;"",CA26,CB26))))))))))))))))</f>
      </c>
      <c r="CF26" t="b">
        <f>OR(N26="MISSING",O26="",Q26="MISSING",R26="",T26="MISSING",U26="",W26="MISSING",X26="",Z26="MISSING",AA26="",AC26="MISSING",AD26="",AF26="MISSING",AG26="",AI26="MISSING",AJ26="",AL26="MISSING",AM26="",AO26="MISSING",AP26="",EXACT(AP26,"INCOMPLETE"),AND(AY26="YES",AZ26&lt;&gt;"",BB26=""),AND(BC26="YES",BD26&lt;&gt;"",BF26=""))</f>
        <v>0</v>
      </c>
      <c r="CG26" t="str">
        <f>IF(AND(EXACT(X26,"INDEPENDENT"),EXACT(AD26,"NO")),"INDEPENDENT_WITHOUT_SUPPORT",IF(AND(EXACT(R26,"FALSE_NEGATIVE"),AQ26="YES",AT26=""),"FALSE_NEGATIVE_REQUIRES_CORRECTED_SET",IF(AND(EXACT(R26,"SCOPE_DRIFT"),AU26="YES",AX26=""),"SCOPE_DRIFT_REQUIRES_CHANGED_DIMENSION",IF(AND(EXACT(AA26,"NO"),AY26="YES",EXACT(BB26,"READY_TO_SHARE")),"UNSTARTED_READY_TO_SHARE_CONFLICT",""))))</f>
      </c>
    </row>
    <row r="27">
      <c r="A27" s="50" t="str">
        <v>EMP-001</v>
      </c>
      <c r="B27" s="50" t="str">
        <v>EMPTY_INCOMPLETE</v>
      </c>
      <c r="C27" s="50" t="str">
        <v>INCOMPLETE</v>
      </c>
      <c r="D27" s="50" t="str">
        <v>REQUIRED_EVIDENCE_MISSING</v>
      </c>
      <c r="E27" s="50" t="str">
        <v>INCOMPLETE</v>
      </c>
      <c r="F27" s="50" t="str">
        <v>REQUIRED_EVIDENCE_MISSING</v>
      </c>
      <c r="G27" s="50" t="str">
        <v>PASS</v>
      </c>
      <c r="H27" s="50" t="str">
        <v>{}</v>
      </c>
      <c r="I27" s="50" t="str">
        <f>IF(CE27&lt;&gt;"","INVALID_INPUT",IF(CG27&lt;&gt;"","INVALID_INPUT",IF(CF27,"INCOMPLETE",IF(NOT(EXACT(AM27,"YES")),"RESOLVE_DECISION_SCOPE",IF(EXACT(X27,"UNKNOWN_DEPENDENCY"),"FREEZE_AND_REQUALIFY",IF(AND(EXACT(AA27,"YES"),EXACT(AG27,"YES")),"REOPEN_PRIOR_DECISION",IF(AND(EXACT(X27,"DIRECTLY_DEPENDENT"),EXACT(AD27,"NO"),EXACT(AJ27,"NO")),"REBUILD_CONTAMINATED_OUTPUT",IF(OR(EXACT(X27,"DIRECTLY_DEPENDENT"),EXACT(X27,"PARTIALLY_DEPENDENT")),"BOUNDED_RECHECK_REQUIRED",IF(AND(EXACT(X27,"INDEPENDENT"),EXACT(AD27,"YES"),EXACT(AG27,"NO")),"NO_MATERIAL_CONTAMINATION_FOUND","FREEZE_AND_REQUALIFY")))))))))</f>
        <v>INCOMPLETE</v>
      </c>
      <c r="J27" s="50" t="str">
        <f>IF(CE27&lt;&gt;"",CE27,IF(CG27&lt;&gt;"",CG27,IF(CF27,"REQUIRED_EVIDENCE_MISSING",IF(NOT(EXACT(AM27,"YES")),IF(EXACT(AM27,"NO"),"DECISION_SCOPE_NOT_DEFINED","DECISION_SCOPE_UNCERTAIN"),IF(EXACT(X27,"UNKNOWN_DEPENDENCY"),"DOWNSTREAM_DEPENDENCY_UNKNOWN",IF(AND(EXACT(AA27,"YES"),EXACT(AG27,"YES")),"EXECUTED_RECOMMENDATION_MAY_CHANGE",IF(AND(EXACT(X27,"DIRECTLY_DEPENDENT"),EXACT(AD27,"NO"),EXACT(AJ27,"NO")),"DIRECT_DEPENDENCY_NO_INDEPENDENT_SUPPORT",IF(EXACT(X27,"DIRECTLY_DEPENDENT"),"DIRECT_DEPENDENCY_RECHECK",IF(EXACT(X27,"PARTIALLY_DEPENDENT"),"PARTIAL_DEPENDENCY_RECHECK",IF(AND(EXACT(X27,"INDEPENDENT"),EXACT(AD27,"YES"),EXACT(AG27,"NO")),"INDEPENDENT_SUPPORT_RECOMMENDATION_UNCHANGED","DEPENDENCY_OR_RECOMMENDATION_UNRESOLVED"))))))))))</f>
        <v>REQUIRED_EVIDENCE_MISSING</v>
      </c>
      <c r="K27" s="51" t="str">
        <f>IF(AND(EXACT(C27,I27),EXACT(D27,J27)),"PASS","FAIL")</f>
        <v>PASS</v>
      </c>
      <c r="L27" t="str">
        <v>TRUE</v>
      </c>
      <c r="M27" t="str"/>
      <c r="N27" t="str">
        <v>MISSING</v>
      </c>
      <c r="O27" t="str">
        <f>IF(ISTEXT(M27),TRIM(SUBSTITUTE(SUBSTITUTE(SUBSTITUTE(SUBSTITUTE(SUBSTITUTE(SUBSTITUTE(M27,CHAR(160)," "),CHAR(9)," "),CHAR(10)," "),CHAR(11)," "),CHAR(12)," "),CHAR(13)," ")),"")</f>
      </c>
      <c r="P27" t="str"/>
      <c r="Q27" t="str">
        <v>MISSING</v>
      </c>
      <c r="R27" t="str">
        <f>IF(ISTEXT(P27),TRIM(SUBSTITUTE(SUBSTITUTE(SUBSTITUTE(SUBSTITUTE(SUBSTITUTE(SUBSTITUTE(P27,CHAR(160)," "),CHAR(9)," "),CHAR(10)," "),CHAR(11)," "),CHAR(12)," "),CHAR(13)," ")),"")</f>
      </c>
      <c r="S27" t="str"/>
      <c r="T27" t="str">
        <v>MISSING</v>
      </c>
      <c r="U27" t="str">
        <f>IF(ISTEXT(S27),TRIM(SUBSTITUTE(SUBSTITUTE(SUBSTITUTE(SUBSTITUTE(SUBSTITUTE(SUBSTITUTE(S27,CHAR(160)," "),CHAR(9)," "),CHAR(10)," "),CHAR(11)," "),CHAR(12)," "),CHAR(13)," ")),"")</f>
      </c>
      <c r="V27" t="str"/>
      <c r="W27" t="str">
        <v>MISSING</v>
      </c>
      <c r="X27" t="str">
        <f>IF(ISTEXT(V27),TRIM(SUBSTITUTE(SUBSTITUTE(SUBSTITUTE(SUBSTITUTE(SUBSTITUTE(SUBSTITUTE(V27,CHAR(160)," "),CHAR(9)," "),CHAR(10)," "),CHAR(11)," "),CHAR(12)," "),CHAR(13)," ")),"")</f>
      </c>
      <c r="Y27" t="str"/>
      <c r="Z27" t="str">
        <v>MISSING</v>
      </c>
      <c r="AA27" t="str">
        <f>IF(ISTEXT(Y27),TRIM(SUBSTITUTE(SUBSTITUTE(SUBSTITUTE(SUBSTITUTE(SUBSTITUTE(SUBSTITUTE(Y27,CHAR(160)," "),CHAR(9)," "),CHAR(10)," "),CHAR(11)," "),CHAR(12)," "),CHAR(13)," ")),"")</f>
      </c>
      <c r="AB27" t="str"/>
      <c r="AC27" t="str">
        <v>MISSING</v>
      </c>
      <c r="AD27" t="str">
        <f>IF(ISTEXT(AB27),TRIM(SUBSTITUTE(SUBSTITUTE(SUBSTITUTE(SUBSTITUTE(SUBSTITUTE(SUBSTITUTE(AB27,CHAR(160)," "),CHAR(9)," "),CHAR(10)," "),CHAR(11)," "),CHAR(12)," "),CHAR(13)," ")),"")</f>
      </c>
      <c r="AE27" t="str"/>
      <c r="AF27" t="str">
        <v>MISSING</v>
      </c>
      <c r="AG27" t="str">
        <f>IF(ISTEXT(AE27),TRIM(SUBSTITUTE(SUBSTITUTE(SUBSTITUTE(SUBSTITUTE(SUBSTITUTE(SUBSTITUTE(AE27,CHAR(160)," "),CHAR(9)," "),CHAR(10)," "),CHAR(11)," "),CHAR(12)," "),CHAR(13)," ")),"")</f>
      </c>
      <c r="AH27" t="str"/>
      <c r="AI27" t="str">
        <v>MISSING</v>
      </c>
      <c r="AJ27" t="str">
        <f>IF(ISTEXT(AH27),TRIM(SUBSTITUTE(SUBSTITUTE(SUBSTITUTE(SUBSTITUTE(SUBSTITUTE(SUBSTITUTE(AH27,CHAR(160)," "),CHAR(9)," "),CHAR(10)," "),CHAR(11)," "),CHAR(12)," "),CHAR(13)," ")),"")</f>
      </c>
      <c r="AK27" t="str"/>
      <c r="AL27" t="str">
        <v>MISSING</v>
      </c>
      <c r="AM27" t="str">
        <f>IF(ISTEXT(AK27),TRIM(SUBSTITUTE(SUBSTITUTE(SUBSTITUTE(SUBSTITUTE(SUBSTITUTE(SUBSTITUTE(AK27,CHAR(160)," "),CHAR(9)," "),CHAR(10)," "),CHAR(11)," "),CHAR(12)," "),CHAR(13)," ")),"")</f>
      </c>
      <c r="AN27" t="str"/>
      <c r="AO27" t="str">
        <v>MISSING</v>
      </c>
      <c r="AP27" t="str">
        <f>IF(ISTEXT(AN27),TRIM(SUBSTITUTE(SUBSTITUTE(SUBSTITUTE(SUBSTITUTE(SUBSTITUTE(SUBSTITUTE(AN27,CHAR(160)," "),CHAR(9)," "),CHAR(10)," "),CHAR(11)," "),CHAR(12)," "),CHAR(13)," ")),"")</f>
      </c>
      <c r="AQ27" t="str">
        <v>NO</v>
      </c>
      <c r="AR27" t="str"/>
      <c r="AS27" t="str">
        <v>MISSING</v>
      </c>
      <c r="AT27" t="str">
        <f>IF(ISTEXT(AR27),TRIM(SUBSTITUTE(SUBSTITUTE(SUBSTITUTE(SUBSTITUTE(SUBSTITUTE(SUBSTITUTE(AR27,CHAR(160)," "),CHAR(9)," "),CHAR(10)," "),CHAR(11)," "),CHAR(12)," "),CHAR(13)," ")),"")</f>
      </c>
      <c r="AU27" t="str">
        <v>NO</v>
      </c>
      <c r="AV27" t="str"/>
      <c r="AW27" t="str">
        <v>MISSING</v>
      </c>
      <c r="AX27" t="str">
        <f>IF(ISTEXT(AV27),TRIM(SUBSTITUTE(SUBSTITUTE(SUBSTITUTE(SUBSTITUTE(SUBSTITUTE(SUBSTITUTE(AV27,CHAR(160)," "),CHAR(9)," "),CHAR(10)," "),CHAR(11)," "),CHAR(12)," "),CHAR(13)," ")),"")</f>
      </c>
      <c r="AY27" t="str">
        <v>NO</v>
      </c>
      <c r="AZ27" t="str"/>
      <c r="BA27" t="str">
        <v>MISSING</v>
      </c>
      <c r="BB27" t="str">
        <f>IF(ISTEXT(AZ27),TRIM(SUBSTITUTE(SUBSTITUTE(SUBSTITUTE(SUBSTITUTE(SUBSTITUTE(SUBSTITUTE(AZ27,CHAR(160)," "),CHAR(9)," "),CHAR(10)," "),CHAR(11)," "),CHAR(12)," "),CHAR(13)," ")),"")</f>
      </c>
      <c r="BC27" t="str">
        <v>NO</v>
      </c>
      <c r="BD27" t="str"/>
      <c r="BE27" t="str">
        <v>MISSING</v>
      </c>
      <c r="BF27" t="str">
        <f>IF(ISTEXT(BD27),TRIM(SUBSTITUTE(SUBSTITUTE(SUBSTITUTE(SUBSTITUTE(SUBSTITUTE(SUBSTITUTE(BD27,CHAR(160)," "),CHAR(9)," "),CHAR(10)," "),CHAR(11)," "),CHAR(12)," "),CHAR(13)," ")),"")</f>
      </c>
      <c r="BG27" t="str">
        <v>NO</v>
      </c>
      <c r="BH27" t="str"/>
      <c r="BI27" t="str">
        <v>MISSING</v>
      </c>
      <c r="BJ27" t="str">
        <f>IF(ISTEXT(BH27),TRIM(SUBSTITUTE(SUBSTITUTE(SUBSTITUTE(SUBSTITUTE(SUBSTITUTE(SUBSTITUTE(BH27,CHAR(160)," "),CHAR(9)," "),CHAR(10)," "),CHAR(11)," "),CHAR(12)," "),CHAR(13)," ")),"")</f>
      </c>
      <c r="BK27" t="str">
        <v>NO</v>
      </c>
      <c r="BL27" t="str"/>
      <c r="BM27" t="str">
        <v>MISSING</v>
      </c>
      <c r="BN27" t="str">
        <f>IF(ISTEXT(BL27),TRIM(SUBSTITUTE(SUBSTITUTE(SUBSTITUTE(SUBSTITUTE(SUBSTITUTE(SUBSTITUTE(BL27,CHAR(160)," "),CHAR(9)," "),CHAR(10)," "),CHAR(11)," "),CHAR(12)," "),CHAR(13)," ")),"")</f>
      </c>
      <c r="BO27" t="str">
        <f>IF(N27="NON_TEXT","INVALID_TYPE",IF(AND(N27="TEXT",O27&lt;&gt;"",OR(LOWER(O27)="null",LOWER(O27)="undefined",LOWER(O27)="n/a",LOWER(O27)="na",LOWER(O27)="none")),"NULL_LIKE_STRING",""))</f>
      </c>
      <c r="BP27" t="str">
        <f>IF(Q27="NON_TEXT","INVALID_TYPE",IF(AND(R27&lt;&gt;"",NOT(OR(EXACT(R27,"FALSE_POSITIVE"),EXACT(R27,"FALSE_NEGATIVE"),EXACT(R27,"ROLE_ERROR"),EXACT(R27,"SCOPE_DRIFT")))),"UNSUPPORTED_VALUE",""))</f>
      </c>
      <c r="BQ27" t="str">
        <f>IF(T27="NON_TEXT","INVALID_TYPE",IF(AND(U27&lt;&gt;"",NOT(OR(EXACT(U27,"CONTENT_GAP"),EXACT(U27,"AUTHORITY_BENCHMARK"),EXACT(U27,"POSITIONING"),EXACT(U27,"PRICING_COMPARISON"),EXACT(U27,"BATTLECARD"),EXACT(U27,"ROADMAP"),EXACT(U27,"MARKET_ENTRY_RECOMMENDATION"),EXACT(U27,"BUDGET_RECOMMENDATION"),EXACT(U27,"EXECUTIVE_BRIEF"),EXACT(U27,"AI_VISIBILITY_BENCHMARK"),EXACT(U27,"PAID_SEARCH_BENCHMARK"),EXACT(U27,"OTHER")))),"UNSUPPORTED_VALUE",""))</f>
      </c>
      <c r="BR27" t="str">
        <f>IF(W27="NON_TEXT","INVALID_TYPE",IF(AND(X27&lt;&gt;"",NOT(OR(EXACT(X27,"DIRECTLY_DEPENDENT"),EXACT(X27,"PARTIALLY_DEPENDENT"),EXACT(X27,"INDEPENDENT"),EXACT(X27,"UNKNOWN_DEPENDENCY")))),"UNSUPPORTED_VALUE",""))</f>
      </c>
      <c r="BS27" t="str">
        <f>IF(Z27="NON_TEXT","INVALID_TYPE",IF(AND(AA27&lt;&gt;"",NOT(OR(EXACT(AA27,"YES"),EXACT(AA27,"NO"),EXACT(AA27,"UNKNOWN")))),"UNSUPPORTED_VALUE",""))</f>
      </c>
      <c r="BT27" t="str">
        <f>IF(AC27="NON_TEXT","INVALID_TYPE",IF(AND(AD27&lt;&gt;"",NOT(OR(EXACT(AD27,"YES"),EXACT(AD27,"NO"),EXACT(AD27,"UNKNOWN")))),"UNSUPPORTED_VALUE",""))</f>
      </c>
      <c r="BU27" t="str">
        <f>IF(AF27="NON_TEXT","INVALID_TYPE",IF(AND(AG27&lt;&gt;"",NOT(OR(EXACT(AG27,"YES"),EXACT(AG27,"NO"),EXACT(AG27,"UNKNOWN")))),"UNSUPPORTED_VALUE",""))</f>
      </c>
      <c r="BV27" t="str">
        <f>IF(AI27="NON_TEXT","INVALID_TYPE",IF(AND(AJ27&lt;&gt;"",NOT(OR(EXACT(AJ27,"YES"),EXACT(AJ27,"NO"),EXACT(AJ27,"UNKNOWN")))),"UNSUPPORTED_VALUE",""))</f>
      </c>
      <c r="BW27" t="str">
        <f>IF(AL27="NON_TEXT","INVALID_TYPE",IF(AND(AM27&lt;&gt;"",NOT(OR(EXACT(AM27,"YES"),EXACT(AM27,"NO"),EXACT(AM27,"UNKNOWN")))),"UNSUPPORTED_VALUE",""))</f>
      </c>
      <c r="BX27" t="str">
        <f>IF(AO27="NON_TEXT","INVALID_TYPE",IF(AND(AP27&lt;&gt;"",NOT(OR(EXACT(AP27,"COMPLETE"),EXACT(AP27,"INCOMPLETE")))),"UNSUPPORTED_VALUE",""))</f>
      </c>
      <c r="BY27" t="str">
        <f>IF(AND(AQ27="YES",AS27="NON_TEXT"),"INVALID_TYPE",IF(AND(AQ27="YES",AS27="TEXT",AT27&lt;&gt;"",OR(LOWER(AT27)="null",LOWER(AT27)="undefined",LOWER(AT27)="n/a",LOWER(AT27)="na",LOWER(AT27)="none")),"NULL_LIKE_STRING",""))</f>
      </c>
      <c r="BZ27" t="str">
        <f>IF(AND(AU27="YES",AW27="NON_TEXT"),"INVALID_TYPE",IF(AND(AU27="YES",AW27="TEXT",AX27&lt;&gt;"",OR(LOWER(AX27)="null",LOWER(AX27)="undefined",LOWER(AX27)="n/a",LOWER(AX27)="na",LOWER(AX27)="none")),"NULL_LIKE_STRING",""))</f>
      </c>
      <c r="CA27" t="str">
        <f>IF(AND(AY27="YES",BA27="NON_TEXT"),"INVALID_TYPE",IF(AND(AY27="YES",BB27&lt;&gt;"",NOT(OR(EXACT(BB27,"READY_TO_SHARE"),EXACT(BB27,"NOT_READY_TO_SHARE")))),"UNSUPPORTED_VALUE",""))</f>
      </c>
      <c r="CB27" t="str">
        <f>IF(AND(BC27="YES",BE27="NON_TEXT"),"INVALID_TYPE",IF(AND(BC27="YES",BF27&lt;&gt;"",NOT(OR(EXACT(BF27,"SEO_OVERLAP"),EXACT(BF27,"PPC_OVERLAP"),EXACT(BF27,"AI_VISIBILITY"),EXACT(BF27,"CI_PLATFORM"),EXACT(BF27,"SALES_CUSTOMER"),EXACT(BF27,"MANUAL_STRATEGY"),EXACT(BF27,"MIXED"),EXACT(BF27,"UNKNOWN")))),"UNSUPPORTED_VALUE",""))</f>
      </c>
      <c r="CC27" t="str">
        <f>IF(AND(BG27="YES",BI27="NON_TEXT"),"INVALID_TYPE",IF(AND(BG27="YES",BI27="TEXT",BJ27&lt;&gt;"",OR(LOWER(BJ27)="null",LOWER(BJ27)="undefined",LOWER(BJ27)="n/a",LOWER(BJ27)="na",LOWER(BJ27)="none")),"NULL_LIKE_STRING",""))</f>
      </c>
      <c r="CD27" t="str">
        <f>IF(AND(BK27="YES",BM27="NON_TEXT"),"INVALID_TYPE",IF(AND(BK27="YES",BM27="TEXT",BN27&lt;&gt;"",OR(LOWER(BN27)="null",LOWER(BN27)="undefined",LOWER(BN27)="n/a",LOWER(BN27)="na",LOWER(BN27)="none")),"NULL_LIKE_STRING",""))</f>
      </c>
      <c r="CE27" t="str">
        <f>IF(L27="FALSE","INVALID_INPUT_OBJECT",IF(BO27&lt;&gt;"",BO27,IF(BP27&lt;&gt;"",BP27,IF(BQ27&lt;&gt;"",BQ27,IF(BR27&lt;&gt;"",BR27,IF(BS27&lt;&gt;"",BS27,IF(BT27&lt;&gt;"",BT27,IF(BU27&lt;&gt;"",BU27,IF(BV27&lt;&gt;"",BV27,IF(BW27&lt;&gt;"",BW27,IF(BX27&lt;&gt;"",BX27,IF(CC27&lt;&gt;"",CC27,IF(BY27&lt;&gt;"",BY27,IF(BZ27&lt;&gt;"",BZ27,IF(CD27&lt;&gt;"",CD27,IF(CA27&lt;&gt;"",CA27,CB27))))))))))))))))</f>
      </c>
      <c r="CF27" t="b">
        <f>OR(N27="MISSING",O27="",Q27="MISSING",R27="",T27="MISSING",U27="",W27="MISSING",X27="",Z27="MISSING",AA27="",AC27="MISSING",AD27="",AF27="MISSING",AG27="",AI27="MISSING",AJ27="",AL27="MISSING",AM27="",AO27="MISSING",AP27="",EXACT(AP27,"INCOMPLETE"),AND(AY27="YES",AZ27&lt;&gt;"",BB27=""),AND(BC27="YES",BD27&lt;&gt;"",BF27=""))</f>
        <v>1</v>
      </c>
      <c r="CG27" t="str">
        <f>IF(AND(EXACT(X27,"INDEPENDENT"),EXACT(AD27,"NO")),"INDEPENDENT_WITHOUT_SUPPORT",IF(AND(EXACT(R27,"FALSE_NEGATIVE"),AQ27="YES",AT27=""),"FALSE_NEGATIVE_REQUIRES_CORRECTED_SET",IF(AND(EXACT(R27,"SCOPE_DRIFT"),AU27="YES",AX27=""),"SCOPE_DRIFT_REQUIRES_CHANGED_DIMENSION",IF(AND(EXACT(AA27,"NO"),AY27="YES",EXACT(BB27,"READY_TO_SHARE")),"UNSTARTED_READY_TO_SHARE_CONFLICT",""))))</f>
      </c>
    </row>
    <row r="28">
      <c r="A28" s="50" t="str">
        <v>EMP-002</v>
      </c>
      <c r="B28" s="50" t="str">
        <v>EMPTY_INCOMPLETE</v>
      </c>
      <c r="C28" s="50" t="str">
        <v>INCOMPLETE</v>
      </c>
      <c r="D28" s="50" t="str">
        <v>REQUIRED_EVIDENCE_MISSING</v>
      </c>
      <c r="E28" s="50" t="str">
        <v>INCOMPLETE</v>
      </c>
      <c r="F28" s="50" t="str">
        <v>REQUIRED_EVIDENCE_MISSING</v>
      </c>
      <c r="G28" s="50" t="str">
        <v>PASS</v>
      </c>
      <c r="H28" s="50" t="str">
        <v>{"affectedOutput": "CONTENT_GAP", "correctionWithoutFullRebuild": "YES", "decisionSupported": "", "dependencyType": "INDEPENDENT", "errorClass": "FALSE_POSITIVE", "executionStarted": "NO", "independentSupport": "YES", "recommendationCouldChange": "NO", "recordCompleteness": "COMPLETE", "scopeKnown": "YES"}</v>
      </c>
      <c r="I28" s="50" t="str">
        <f>IF(CE28&lt;&gt;"","INVALID_INPUT",IF(CG28&lt;&gt;"","INVALID_INPUT",IF(CF28,"INCOMPLETE",IF(NOT(EXACT(AM28,"YES")),"RESOLVE_DECISION_SCOPE",IF(EXACT(X28,"UNKNOWN_DEPENDENCY"),"FREEZE_AND_REQUALIFY",IF(AND(EXACT(AA28,"YES"),EXACT(AG28,"YES")),"REOPEN_PRIOR_DECISION",IF(AND(EXACT(X28,"DIRECTLY_DEPENDENT"),EXACT(AD28,"NO"),EXACT(AJ28,"NO")),"REBUILD_CONTAMINATED_OUTPUT",IF(OR(EXACT(X28,"DIRECTLY_DEPENDENT"),EXACT(X28,"PARTIALLY_DEPENDENT")),"BOUNDED_RECHECK_REQUIRED",IF(AND(EXACT(X28,"INDEPENDENT"),EXACT(AD28,"YES"),EXACT(AG28,"NO")),"NO_MATERIAL_CONTAMINATION_FOUND","FREEZE_AND_REQUALIFY")))))))))</f>
        <v>INCOMPLETE</v>
      </c>
      <c r="J28" s="50" t="str">
        <f>IF(CE28&lt;&gt;"",CE28,IF(CG28&lt;&gt;"",CG28,IF(CF28,"REQUIRED_EVIDENCE_MISSING",IF(NOT(EXACT(AM28,"YES")),IF(EXACT(AM28,"NO"),"DECISION_SCOPE_NOT_DEFINED","DECISION_SCOPE_UNCERTAIN"),IF(EXACT(X28,"UNKNOWN_DEPENDENCY"),"DOWNSTREAM_DEPENDENCY_UNKNOWN",IF(AND(EXACT(AA28,"YES"),EXACT(AG28,"YES")),"EXECUTED_RECOMMENDATION_MAY_CHANGE",IF(AND(EXACT(X28,"DIRECTLY_DEPENDENT"),EXACT(AD28,"NO"),EXACT(AJ28,"NO")),"DIRECT_DEPENDENCY_NO_INDEPENDENT_SUPPORT",IF(EXACT(X28,"DIRECTLY_DEPENDENT"),"DIRECT_DEPENDENCY_RECHECK",IF(EXACT(X28,"PARTIALLY_DEPENDENT"),"PARTIAL_DEPENDENCY_RECHECK",IF(AND(EXACT(X28,"INDEPENDENT"),EXACT(AD28,"YES"),EXACT(AG28,"NO")),"INDEPENDENT_SUPPORT_RECOMMENDATION_UNCHANGED","DEPENDENCY_OR_RECOMMENDATION_UNRESOLVED"))))))))))</f>
        <v>REQUIRED_EVIDENCE_MISSING</v>
      </c>
      <c r="K28" s="51" t="str">
        <f>IF(AND(EXACT(C28,I28),EXACT(D28,J28)),"PASS","FAIL")</f>
        <v>PASS</v>
      </c>
      <c r="L28" t="str">
        <v>TRUE</v>
      </c>
      <c r="M28" t="str"/>
      <c r="N28" t="str">
        <v>TEXT</v>
      </c>
      <c r="O28" t="str">
        <f>IF(ISTEXT(M28),TRIM(SUBSTITUTE(SUBSTITUTE(SUBSTITUTE(SUBSTITUTE(SUBSTITUTE(SUBSTITUTE(M28,CHAR(160)," "),CHAR(9)," "),CHAR(10)," "),CHAR(11)," "),CHAR(12)," "),CHAR(13)," ")),"")</f>
      </c>
      <c r="P28" t="str">
        <v>FALSE_POSITIVE</v>
      </c>
      <c r="Q28" t="str">
        <v>TEXT</v>
      </c>
      <c r="R28" t="str">
        <f>IF(ISTEXT(P28),TRIM(SUBSTITUTE(SUBSTITUTE(SUBSTITUTE(SUBSTITUTE(SUBSTITUTE(SUBSTITUTE(P28,CHAR(160)," "),CHAR(9)," "),CHAR(10)," "),CHAR(11)," "),CHAR(12)," "),CHAR(13)," ")),"")</f>
        <v>FALSE_POSITIVE</v>
      </c>
      <c r="S28" t="str">
        <v>CONTENT_GAP</v>
      </c>
      <c r="T28" t="str">
        <v>TEXT</v>
      </c>
      <c r="U28" t="str">
        <f>IF(ISTEXT(S28),TRIM(SUBSTITUTE(SUBSTITUTE(SUBSTITUTE(SUBSTITUTE(SUBSTITUTE(SUBSTITUTE(S28,CHAR(160)," "),CHAR(9)," "),CHAR(10)," "),CHAR(11)," "),CHAR(12)," "),CHAR(13)," ")),"")</f>
        <v>CONTENT_GAP</v>
      </c>
      <c r="V28" t="str">
        <v>INDEPENDENT</v>
      </c>
      <c r="W28" t="str">
        <v>TEXT</v>
      </c>
      <c r="X28" t="str">
        <f>IF(ISTEXT(V28),TRIM(SUBSTITUTE(SUBSTITUTE(SUBSTITUTE(SUBSTITUTE(SUBSTITUTE(SUBSTITUTE(V28,CHAR(160)," "),CHAR(9)," "),CHAR(10)," "),CHAR(11)," "),CHAR(12)," "),CHAR(13)," ")),"")</f>
        <v>INDEPENDENT</v>
      </c>
      <c r="Y28" t="str">
        <v>NO</v>
      </c>
      <c r="Z28" t="str">
        <v>TEXT</v>
      </c>
      <c r="AA28" t="str">
        <f>IF(ISTEXT(Y28),TRIM(SUBSTITUTE(SUBSTITUTE(SUBSTITUTE(SUBSTITUTE(SUBSTITUTE(SUBSTITUTE(Y28,CHAR(160)," "),CHAR(9)," "),CHAR(10)," "),CHAR(11)," "),CHAR(12)," "),CHAR(13)," ")),"")</f>
        <v>NO</v>
      </c>
      <c r="AB28" t="str">
        <v>YES</v>
      </c>
      <c r="AC28" t="str">
        <v>TEXT</v>
      </c>
      <c r="AD28" t="str">
        <f>IF(ISTEXT(AB28),TRIM(SUBSTITUTE(SUBSTITUTE(SUBSTITUTE(SUBSTITUTE(SUBSTITUTE(SUBSTITUTE(AB28,CHAR(160)," "),CHAR(9)," "),CHAR(10)," "),CHAR(11)," "),CHAR(12)," "),CHAR(13)," ")),"")</f>
        <v>YES</v>
      </c>
      <c r="AE28" t="str">
        <v>NO</v>
      </c>
      <c r="AF28" t="str">
        <v>TEXT</v>
      </c>
      <c r="AG28" t="str">
        <f>IF(ISTEXT(AE28),TRIM(SUBSTITUTE(SUBSTITUTE(SUBSTITUTE(SUBSTITUTE(SUBSTITUTE(SUBSTITUTE(AE28,CHAR(160)," "),CHAR(9)," "),CHAR(10)," "),CHAR(11)," "),CHAR(12)," "),CHAR(13)," ")),"")</f>
        <v>NO</v>
      </c>
      <c r="AH28" t="str">
        <v>YES</v>
      </c>
      <c r="AI28" t="str">
        <v>TEXT</v>
      </c>
      <c r="AJ28" t="str">
        <f>IF(ISTEXT(AH28),TRIM(SUBSTITUTE(SUBSTITUTE(SUBSTITUTE(SUBSTITUTE(SUBSTITUTE(SUBSTITUTE(AH28,CHAR(160)," "),CHAR(9)," "),CHAR(10)," "),CHAR(11)," "),CHAR(12)," "),CHAR(13)," ")),"")</f>
        <v>YES</v>
      </c>
      <c r="AK28" t="str">
        <v>YES</v>
      </c>
      <c r="AL28" t="str">
        <v>TEXT</v>
      </c>
      <c r="AM28" t="str">
        <f>IF(ISTEXT(AK28),TRIM(SUBSTITUTE(SUBSTITUTE(SUBSTITUTE(SUBSTITUTE(SUBSTITUTE(SUBSTITUTE(AK28,CHAR(160)," "),CHAR(9)," "),CHAR(10)," "),CHAR(11)," "),CHAR(12)," "),CHAR(13)," ")),"")</f>
        <v>YES</v>
      </c>
      <c r="AN28" t="str">
        <v>COMPLETE</v>
      </c>
      <c r="AO28" t="str">
        <v>TEXT</v>
      </c>
      <c r="AP28" t="str">
        <f>IF(ISTEXT(AN28),TRIM(SUBSTITUTE(SUBSTITUTE(SUBSTITUTE(SUBSTITUTE(SUBSTITUTE(SUBSTITUTE(AN28,CHAR(160)," "),CHAR(9)," "),CHAR(10)," "),CHAR(11)," "),CHAR(12)," "),CHAR(13)," ")),"")</f>
        <v>COMPLETE</v>
      </c>
      <c r="AQ28" t="str">
        <v>NO</v>
      </c>
      <c r="AR28" t="str"/>
      <c r="AS28" t="str">
        <v>MISSING</v>
      </c>
      <c r="AT28" t="str">
        <f>IF(ISTEXT(AR28),TRIM(SUBSTITUTE(SUBSTITUTE(SUBSTITUTE(SUBSTITUTE(SUBSTITUTE(SUBSTITUTE(AR28,CHAR(160)," "),CHAR(9)," "),CHAR(10)," "),CHAR(11)," "),CHAR(12)," "),CHAR(13)," ")),"")</f>
      </c>
      <c r="AU28" t="str">
        <v>NO</v>
      </c>
      <c r="AV28" t="str"/>
      <c r="AW28" t="str">
        <v>MISSING</v>
      </c>
      <c r="AX28" t="str">
        <f>IF(ISTEXT(AV28),TRIM(SUBSTITUTE(SUBSTITUTE(SUBSTITUTE(SUBSTITUTE(SUBSTITUTE(SUBSTITUTE(AV28,CHAR(160)," "),CHAR(9)," "),CHAR(10)," "),CHAR(11)," "),CHAR(12)," "),CHAR(13)," ")),"")</f>
      </c>
      <c r="AY28" t="str">
        <v>NO</v>
      </c>
      <c r="AZ28" t="str"/>
      <c r="BA28" t="str">
        <v>MISSING</v>
      </c>
      <c r="BB28" t="str">
        <f>IF(ISTEXT(AZ28),TRIM(SUBSTITUTE(SUBSTITUTE(SUBSTITUTE(SUBSTITUTE(SUBSTITUTE(SUBSTITUTE(AZ28,CHAR(160)," "),CHAR(9)," "),CHAR(10)," "),CHAR(11)," "),CHAR(12)," "),CHAR(13)," ")),"")</f>
      </c>
      <c r="BC28" t="str">
        <v>NO</v>
      </c>
      <c r="BD28" t="str"/>
      <c r="BE28" t="str">
        <v>MISSING</v>
      </c>
      <c r="BF28" t="str">
        <f>IF(ISTEXT(BD28),TRIM(SUBSTITUTE(SUBSTITUTE(SUBSTITUTE(SUBSTITUTE(SUBSTITUTE(SUBSTITUTE(BD28,CHAR(160)," "),CHAR(9)," "),CHAR(10)," "),CHAR(11)," "),CHAR(12)," "),CHAR(13)," ")),"")</f>
      </c>
      <c r="BG28" t="str">
        <v>NO</v>
      </c>
      <c r="BH28" t="str"/>
      <c r="BI28" t="str">
        <v>MISSING</v>
      </c>
      <c r="BJ28" t="str">
        <f>IF(ISTEXT(BH28),TRIM(SUBSTITUTE(SUBSTITUTE(SUBSTITUTE(SUBSTITUTE(SUBSTITUTE(SUBSTITUTE(BH28,CHAR(160)," "),CHAR(9)," "),CHAR(10)," "),CHAR(11)," "),CHAR(12)," "),CHAR(13)," ")),"")</f>
      </c>
      <c r="BK28" t="str">
        <v>NO</v>
      </c>
      <c r="BL28" t="str"/>
      <c r="BM28" t="str">
        <v>MISSING</v>
      </c>
      <c r="BN28" t="str">
        <f>IF(ISTEXT(BL28),TRIM(SUBSTITUTE(SUBSTITUTE(SUBSTITUTE(SUBSTITUTE(SUBSTITUTE(SUBSTITUTE(BL28,CHAR(160)," "),CHAR(9)," "),CHAR(10)," "),CHAR(11)," "),CHAR(12)," "),CHAR(13)," ")),"")</f>
      </c>
      <c r="BO28" t="str">
        <f>IF(N28="NON_TEXT","INVALID_TYPE",IF(AND(N28="TEXT",O28&lt;&gt;"",OR(LOWER(O28)="null",LOWER(O28)="undefined",LOWER(O28)="n/a",LOWER(O28)="na",LOWER(O28)="none")),"NULL_LIKE_STRING",""))</f>
      </c>
      <c r="BP28" t="str">
        <f>IF(Q28="NON_TEXT","INVALID_TYPE",IF(AND(R28&lt;&gt;"",NOT(OR(EXACT(R28,"FALSE_POSITIVE"),EXACT(R28,"FALSE_NEGATIVE"),EXACT(R28,"ROLE_ERROR"),EXACT(R28,"SCOPE_DRIFT")))),"UNSUPPORTED_VALUE",""))</f>
      </c>
      <c r="BQ28" t="str">
        <f>IF(T28="NON_TEXT","INVALID_TYPE",IF(AND(U28&lt;&gt;"",NOT(OR(EXACT(U28,"CONTENT_GAP"),EXACT(U28,"AUTHORITY_BENCHMARK"),EXACT(U28,"POSITIONING"),EXACT(U28,"PRICING_COMPARISON"),EXACT(U28,"BATTLECARD"),EXACT(U28,"ROADMAP"),EXACT(U28,"MARKET_ENTRY_RECOMMENDATION"),EXACT(U28,"BUDGET_RECOMMENDATION"),EXACT(U28,"EXECUTIVE_BRIEF"),EXACT(U28,"AI_VISIBILITY_BENCHMARK"),EXACT(U28,"PAID_SEARCH_BENCHMARK"),EXACT(U28,"OTHER")))),"UNSUPPORTED_VALUE",""))</f>
      </c>
      <c r="BR28" t="str">
        <f>IF(W28="NON_TEXT","INVALID_TYPE",IF(AND(X28&lt;&gt;"",NOT(OR(EXACT(X28,"DIRECTLY_DEPENDENT"),EXACT(X28,"PARTIALLY_DEPENDENT"),EXACT(X28,"INDEPENDENT"),EXACT(X28,"UNKNOWN_DEPENDENCY")))),"UNSUPPORTED_VALUE",""))</f>
      </c>
      <c r="BS28" t="str">
        <f>IF(Z28="NON_TEXT","INVALID_TYPE",IF(AND(AA28&lt;&gt;"",NOT(OR(EXACT(AA28,"YES"),EXACT(AA28,"NO"),EXACT(AA28,"UNKNOWN")))),"UNSUPPORTED_VALUE",""))</f>
      </c>
      <c r="BT28" t="str">
        <f>IF(AC28="NON_TEXT","INVALID_TYPE",IF(AND(AD28&lt;&gt;"",NOT(OR(EXACT(AD28,"YES"),EXACT(AD28,"NO"),EXACT(AD28,"UNKNOWN")))),"UNSUPPORTED_VALUE",""))</f>
      </c>
      <c r="BU28" t="str">
        <f>IF(AF28="NON_TEXT","INVALID_TYPE",IF(AND(AG28&lt;&gt;"",NOT(OR(EXACT(AG28,"YES"),EXACT(AG28,"NO"),EXACT(AG28,"UNKNOWN")))),"UNSUPPORTED_VALUE",""))</f>
      </c>
      <c r="BV28" t="str">
        <f>IF(AI28="NON_TEXT","INVALID_TYPE",IF(AND(AJ28&lt;&gt;"",NOT(OR(EXACT(AJ28,"YES"),EXACT(AJ28,"NO"),EXACT(AJ28,"UNKNOWN")))),"UNSUPPORTED_VALUE",""))</f>
      </c>
      <c r="BW28" t="str">
        <f>IF(AL28="NON_TEXT","INVALID_TYPE",IF(AND(AM28&lt;&gt;"",NOT(OR(EXACT(AM28,"YES"),EXACT(AM28,"NO"),EXACT(AM28,"UNKNOWN")))),"UNSUPPORTED_VALUE",""))</f>
      </c>
      <c r="BX28" t="str">
        <f>IF(AO28="NON_TEXT","INVALID_TYPE",IF(AND(AP28&lt;&gt;"",NOT(OR(EXACT(AP28,"COMPLETE"),EXACT(AP28,"INCOMPLETE")))),"UNSUPPORTED_VALUE",""))</f>
      </c>
      <c r="BY28" t="str">
        <f>IF(AND(AQ28="YES",AS28="NON_TEXT"),"INVALID_TYPE",IF(AND(AQ28="YES",AS28="TEXT",AT28&lt;&gt;"",OR(LOWER(AT28)="null",LOWER(AT28)="undefined",LOWER(AT28)="n/a",LOWER(AT28)="na",LOWER(AT28)="none")),"NULL_LIKE_STRING",""))</f>
      </c>
      <c r="BZ28" t="str">
        <f>IF(AND(AU28="YES",AW28="NON_TEXT"),"INVALID_TYPE",IF(AND(AU28="YES",AW28="TEXT",AX28&lt;&gt;"",OR(LOWER(AX28)="null",LOWER(AX28)="undefined",LOWER(AX28)="n/a",LOWER(AX28)="na",LOWER(AX28)="none")),"NULL_LIKE_STRING",""))</f>
      </c>
      <c r="CA28" t="str">
        <f>IF(AND(AY28="YES",BA28="NON_TEXT"),"INVALID_TYPE",IF(AND(AY28="YES",BB28&lt;&gt;"",NOT(OR(EXACT(BB28,"READY_TO_SHARE"),EXACT(BB28,"NOT_READY_TO_SHARE")))),"UNSUPPORTED_VALUE",""))</f>
      </c>
      <c r="CB28" t="str">
        <f>IF(AND(BC28="YES",BE28="NON_TEXT"),"INVALID_TYPE",IF(AND(BC28="YES",BF28&lt;&gt;"",NOT(OR(EXACT(BF28,"SEO_OVERLAP"),EXACT(BF28,"PPC_OVERLAP"),EXACT(BF28,"AI_VISIBILITY"),EXACT(BF28,"CI_PLATFORM"),EXACT(BF28,"SALES_CUSTOMER"),EXACT(BF28,"MANUAL_STRATEGY"),EXACT(BF28,"MIXED"),EXACT(BF28,"UNKNOWN")))),"UNSUPPORTED_VALUE",""))</f>
      </c>
      <c r="CC28" t="str">
        <f>IF(AND(BG28="YES",BI28="NON_TEXT"),"INVALID_TYPE",IF(AND(BG28="YES",BI28="TEXT",BJ28&lt;&gt;"",OR(LOWER(BJ28)="null",LOWER(BJ28)="undefined",LOWER(BJ28)="n/a",LOWER(BJ28)="na",LOWER(BJ28)="none")),"NULL_LIKE_STRING",""))</f>
      </c>
      <c r="CD28" t="str">
        <f>IF(AND(BK28="YES",BM28="NON_TEXT"),"INVALID_TYPE",IF(AND(BK28="YES",BM28="TEXT",BN28&lt;&gt;"",OR(LOWER(BN28)="null",LOWER(BN28)="undefined",LOWER(BN28)="n/a",LOWER(BN28)="na",LOWER(BN28)="none")),"NULL_LIKE_STRING",""))</f>
      </c>
      <c r="CE28" t="str">
        <f>IF(L28="FALSE","INVALID_INPUT_OBJECT",IF(BO28&lt;&gt;"",BO28,IF(BP28&lt;&gt;"",BP28,IF(BQ28&lt;&gt;"",BQ28,IF(BR28&lt;&gt;"",BR28,IF(BS28&lt;&gt;"",BS28,IF(BT28&lt;&gt;"",BT28,IF(BU28&lt;&gt;"",BU28,IF(BV28&lt;&gt;"",BV28,IF(BW28&lt;&gt;"",BW28,IF(BX28&lt;&gt;"",BX28,IF(CC28&lt;&gt;"",CC28,IF(BY28&lt;&gt;"",BY28,IF(BZ28&lt;&gt;"",BZ28,IF(CD28&lt;&gt;"",CD28,IF(CA28&lt;&gt;"",CA28,CB28))))))))))))))))</f>
      </c>
      <c r="CF28" t="b">
        <f>OR(N28="MISSING",O28="",Q28="MISSING",R28="",T28="MISSING",U28="",W28="MISSING",X28="",Z28="MISSING",AA28="",AC28="MISSING",AD28="",AF28="MISSING",AG28="",AI28="MISSING",AJ28="",AL28="MISSING",AM28="",AO28="MISSING",AP28="",EXACT(AP28,"INCOMPLETE"),AND(AY28="YES",AZ28&lt;&gt;"",BB28=""),AND(BC28="YES",BD28&lt;&gt;"",BF28=""))</f>
        <v>1</v>
      </c>
      <c r="CG28" t="str">
        <f>IF(AND(EXACT(X28,"INDEPENDENT"),EXACT(AD28,"NO")),"INDEPENDENT_WITHOUT_SUPPORT",IF(AND(EXACT(R28,"FALSE_NEGATIVE"),AQ28="YES",AT28=""),"FALSE_NEGATIVE_REQUIRES_CORRECTED_SET",IF(AND(EXACT(R28,"SCOPE_DRIFT"),AU28="YES",AX28=""),"SCOPE_DRIFT_REQUIRES_CHANGED_DIMENSION",IF(AND(EXACT(AA28,"NO"),AY28="YES",EXACT(BB28,"READY_TO_SHARE")),"UNSTARTED_READY_TO_SHARE_CONFLICT",""))))</f>
      </c>
    </row>
    <row r="29">
      <c r="A29" s="50" t="str">
        <v>EMP-003</v>
      </c>
      <c r="B29" s="50" t="str">
        <v>EMPTY_INCOMPLETE</v>
      </c>
      <c r="C29" s="50" t="str">
        <v>INCOMPLETE</v>
      </c>
      <c r="D29" s="50" t="str">
        <v>REQUIRED_EVIDENCE_MISSING</v>
      </c>
      <c r="E29" s="50" t="str">
        <v>INCOMPLETE</v>
      </c>
      <c r="F29" s="50" t="str">
        <v>REQUIRED_EVIDENCE_MISSING</v>
      </c>
      <c r="G29" s="50" t="str">
        <v>PASS</v>
      </c>
      <c r="H29" s="50" t="str">
        <v>{"affectedOutput": "CONTENT_GAP", "correctionWithoutFullRebuild": "YES", "decisionSupported": "Approve Q4 content and positioning budget", "dependencyType": "INDEPENDENT", "errorClass": "", "executionStarted": "NO", "independentSupport": "YES", "recommendationCouldChange": "NO", "recordCompleteness": "COMPLETE", "scopeKnown": "YES"}</v>
      </c>
      <c r="I29" s="50" t="str">
        <f>IF(CE29&lt;&gt;"","INVALID_INPUT",IF(CG29&lt;&gt;"","INVALID_INPUT",IF(CF29,"INCOMPLETE",IF(NOT(EXACT(AM29,"YES")),"RESOLVE_DECISION_SCOPE",IF(EXACT(X29,"UNKNOWN_DEPENDENCY"),"FREEZE_AND_REQUALIFY",IF(AND(EXACT(AA29,"YES"),EXACT(AG29,"YES")),"REOPEN_PRIOR_DECISION",IF(AND(EXACT(X29,"DIRECTLY_DEPENDENT"),EXACT(AD29,"NO"),EXACT(AJ29,"NO")),"REBUILD_CONTAMINATED_OUTPUT",IF(OR(EXACT(X29,"DIRECTLY_DEPENDENT"),EXACT(X29,"PARTIALLY_DEPENDENT")),"BOUNDED_RECHECK_REQUIRED",IF(AND(EXACT(X29,"INDEPENDENT"),EXACT(AD29,"YES"),EXACT(AG29,"NO")),"NO_MATERIAL_CONTAMINATION_FOUND","FREEZE_AND_REQUALIFY")))))))))</f>
        <v>INCOMPLETE</v>
      </c>
      <c r="J29" s="50" t="str">
        <f>IF(CE29&lt;&gt;"",CE29,IF(CG29&lt;&gt;"",CG29,IF(CF29,"REQUIRED_EVIDENCE_MISSING",IF(NOT(EXACT(AM29,"YES")),IF(EXACT(AM29,"NO"),"DECISION_SCOPE_NOT_DEFINED","DECISION_SCOPE_UNCERTAIN"),IF(EXACT(X29,"UNKNOWN_DEPENDENCY"),"DOWNSTREAM_DEPENDENCY_UNKNOWN",IF(AND(EXACT(AA29,"YES"),EXACT(AG29,"YES")),"EXECUTED_RECOMMENDATION_MAY_CHANGE",IF(AND(EXACT(X29,"DIRECTLY_DEPENDENT"),EXACT(AD29,"NO"),EXACT(AJ29,"NO")),"DIRECT_DEPENDENCY_NO_INDEPENDENT_SUPPORT",IF(EXACT(X29,"DIRECTLY_DEPENDENT"),"DIRECT_DEPENDENCY_RECHECK",IF(EXACT(X29,"PARTIALLY_DEPENDENT"),"PARTIAL_DEPENDENCY_RECHECK",IF(AND(EXACT(X29,"INDEPENDENT"),EXACT(AD29,"YES"),EXACT(AG29,"NO")),"INDEPENDENT_SUPPORT_RECOMMENDATION_UNCHANGED","DEPENDENCY_OR_RECOMMENDATION_UNRESOLVED"))))))))))</f>
        <v>REQUIRED_EVIDENCE_MISSING</v>
      </c>
      <c r="K29" s="51" t="str">
        <f>IF(AND(EXACT(C29,I29),EXACT(D29,J29)),"PASS","FAIL")</f>
        <v>PASS</v>
      </c>
      <c r="L29" t="str">
        <v>TRUE</v>
      </c>
      <c r="M29" t="str">
        <v>Approve Q4 content and positioning budget</v>
      </c>
      <c r="N29" t="str">
        <v>TEXT</v>
      </c>
      <c r="O29" t="str">
        <f>IF(ISTEXT(M29),TRIM(SUBSTITUTE(SUBSTITUTE(SUBSTITUTE(SUBSTITUTE(SUBSTITUTE(SUBSTITUTE(M29,CHAR(160)," "),CHAR(9)," "),CHAR(10)," "),CHAR(11)," "),CHAR(12)," "),CHAR(13)," ")),"")</f>
        <v>Approve Q4 content and positioning budget</v>
      </c>
      <c r="P29" t="str"/>
      <c r="Q29" t="str">
        <v>TEXT</v>
      </c>
      <c r="R29" t="str">
        <f>IF(ISTEXT(P29),TRIM(SUBSTITUTE(SUBSTITUTE(SUBSTITUTE(SUBSTITUTE(SUBSTITUTE(SUBSTITUTE(P29,CHAR(160)," "),CHAR(9)," "),CHAR(10)," "),CHAR(11)," "),CHAR(12)," "),CHAR(13)," ")),"")</f>
      </c>
      <c r="S29" t="str">
        <v>CONTENT_GAP</v>
      </c>
      <c r="T29" t="str">
        <v>TEXT</v>
      </c>
      <c r="U29" t="str">
        <f>IF(ISTEXT(S29),TRIM(SUBSTITUTE(SUBSTITUTE(SUBSTITUTE(SUBSTITUTE(SUBSTITUTE(SUBSTITUTE(S29,CHAR(160)," "),CHAR(9)," "),CHAR(10)," "),CHAR(11)," "),CHAR(12)," "),CHAR(13)," ")),"")</f>
        <v>CONTENT_GAP</v>
      </c>
      <c r="V29" t="str">
        <v>INDEPENDENT</v>
      </c>
      <c r="W29" t="str">
        <v>TEXT</v>
      </c>
      <c r="X29" t="str">
        <f>IF(ISTEXT(V29),TRIM(SUBSTITUTE(SUBSTITUTE(SUBSTITUTE(SUBSTITUTE(SUBSTITUTE(SUBSTITUTE(V29,CHAR(160)," "),CHAR(9)," "),CHAR(10)," "),CHAR(11)," "),CHAR(12)," "),CHAR(13)," ")),"")</f>
        <v>INDEPENDENT</v>
      </c>
      <c r="Y29" t="str">
        <v>NO</v>
      </c>
      <c r="Z29" t="str">
        <v>TEXT</v>
      </c>
      <c r="AA29" t="str">
        <f>IF(ISTEXT(Y29),TRIM(SUBSTITUTE(SUBSTITUTE(SUBSTITUTE(SUBSTITUTE(SUBSTITUTE(SUBSTITUTE(Y29,CHAR(160)," "),CHAR(9)," "),CHAR(10)," "),CHAR(11)," "),CHAR(12)," "),CHAR(13)," ")),"")</f>
        <v>NO</v>
      </c>
      <c r="AB29" t="str">
        <v>YES</v>
      </c>
      <c r="AC29" t="str">
        <v>TEXT</v>
      </c>
      <c r="AD29" t="str">
        <f>IF(ISTEXT(AB29),TRIM(SUBSTITUTE(SUBSTITUTE(SUBSTITUTE(SUBSTITUTE(SUBSTITUTE(SUBSTITUTE(AB29,CHAR(160)," "),CHAR(9)," "),CHAR(10)," "),CHAR(11)," "),CHAR(12)," "),CHAR(13)," ")),"")</f>
        <v>YES</v>
      </c>
      <c r="AE29" t="str">
        <v>NO</v>
      </c>
      <c r="AF29" t="str">
        <v>TEXT</v>
      </c>
      <c r="AG29" t="str">
        <f>IF(ISTEXT(AE29),TRIM(SUBSTITUTE(SUBSTITUTE(SUBSTITUTE(SUBSTITUTE(SUBSTITUTE(SUBSTITUTE(AE29,CHAR(160)," "),CHAR(9)," "),CHAR(10)," "),CHAR(11)," "),CHAR(12)," "),CHAR(13)," ")),"")</f>
        <v>NO</v>
      </c>
      <c r="AH29" t="str">
        <v>YES</v>
      </c>
      <c r="AI29" t="str">
        <v>TEXT</v>
      </c>
      <c r="AJ29" t="str">
        <f>IF(ISTEXT(AH29),TRIM(SUBSTITUTE(SUBSTITUTE(SUBSTITUTE(SUBSTITUTE(SUBSTITUTE(SUBSTITUTE(AH29,CHAR(160)," "),CHAR(9)," "),CHAR(10)," "),CHAR(11)," "),CHAR(12)," "),CHAR(13)," ")),"")</f>
        <v>YES</v>
      </c>
      <c r="AK29" t="str">
        <v>YES</v>
      </c>
      <c r="AL29" t="str">
        <v>TEXT</v>
      </c>
      <c r="AM29" t="str">
        <f>IF(ISTEXT(AK29),TRIM(SUBSTITUTE(SUBSTITUTE(SUBSTITUTE(SUBSTITUTE(SUBSTITUTE(SUBSTITUTE(AK29,CHAR(160)," "),CHAR(9)," "),CHAR(10)," "),CHAR(11)," "),CHAR(12)," "),CHAR(13)," ")),"")</f>
        <v>YES</v>
      </c>
      <c r="AN29" t="str">
        <v>COMPLETE</v>
      </c>
      <c r="AO29" t="str">
        <v>TEXT</v>
      </c>
      <c r="AP29" t="str">
        <f>IF(ISTEXT(AN29),TRIM(SUBSTITUTE(SUBSTITUTE(SUBSTITUTE(SUBSTITUTE(SUBSTITUTE(SUBSTITUTE(AN29,CHAR(160)," "),CHAR(9)," "),CHAR(10)," "),CHAR(11)," "),CHAR(12)," "),CHAR(13)," ")),"")</f>
        <v>COMPLETE</v>
      </c>
      <c r="AQ29" t="str">
        <v>NO</v>
      </c>
      <c r="AR29" t="str"/>
      <c r="AS29" t="str">
        <v>MISSING</v>
      </c>
      <c r="AT29" t="str">
        <f>IF(ISTEXT(AR29),TRIM(SUBSTITUTE(SUBSTITUTE(SUBSTITUTE(SUBSTITUTE(SUBSTITUTE(SUBSTITUTE(AR29,CHAR(160)," "),CHAR(9)," "),CHAR(10)," "),CHAR(11)," "),CHAR(12)," "),CHAR(13)," ")),"")</f>
      </c>
      <c r="AU29" t="str">
        <v>NO</v>
      </c>
      <c r="AV29" t="str"/>
      <c r="AW29" t="str">
        <v>MISSING</v>
      </c>
      <c r="AX29" t="str">
        <f>IF(ISTEXT(AV29),TRIM(SUBSTITUTE(SUBSTITUTE(SUBSTITUTE(SUBSTITUTE(SUBSTITUTE(SUBSTITUTE(AV29,CHAR(160)," "),CHAR(9)," "),CHAR(10)," "),CHAR(11)," "),CHAR(12)," "),CHAR(13)," ")),"")</f>
      </c>
      <c r="AY29" t="str">
        <v>NO</v>
      </c>
      <c r="AZ29" t="str"/>
      <c r="BA29" t="str">
        <v>MISSING</v>
      </c>
      <c r="BB29" t="str">
        <f>IF(ISTEXT(AZ29),TRIM(SUBSTITUTE(SUBSTITUTE(SUBSTITUTE(SUBSTITUTE(SUBSTITUTE(SUBSTITUTE(AZ29,CHAR(160)," "),CHAR(9)," "),CHAR(10)," "),CHAR(11)," "),CHAR(12)," "),CHAR(13)," ")),"")</f>
      </c>
      <c r="BC29" t="str">
        <v>NO</v>
      </c>
      <c r="BD29" t="str"/>
      <c r="BE29" t="str">
        <v>MISSING</v>
      </c>
      <c r="BF29" t="str">
        <f>IF(ISTEXT(BD29),TRIM(SUBSTITUTE(SUBSTITUTE(SUBSTITUTE(SUBSTITUTE(SUBSTITUTE(SUBSTITUTE(BD29,CHAR(160)," "),CHAR(9)," "),CHAR(10)," "),CHAR(11)," "),CHAR(12)," "),CHAR(13)," ")),"")</f>
      </c>
      <c r="BG29" t="str">
        <v>NO</v>
      </c>
      <c r="BH29" t="str"/>
      <c r="BI29" t="str">
        <v>MISSING</v>
      </c>
      <c r="BJ29" t="str">
        <f>IF(ISTEXT(BH29),TRIM(SUBSTITUTE(SUBSTITUTE(SUBSTITUTE(SUBSTITUTE(SUBSTITUTE(SUBSTITUTE(BH29,CHAR(160)," "),CHAR(9)," "),CHAR(10)," "),CHAR(11)," "),CHAR(12)," "),CHAR(13)," ")),"")</f>
      </c>
      <c r="BK29" t="str">
        <v>NO</v>
      </c>
      <c r="BL29" t="str"/>
      <c r="BM29" t="str">
        <v>MISSING</v>
      </c>
      <c r="BN29" t="str">
        <f>IF(ISTEXT(BL29),TRIM(SUBSTITUTE(SUBSTITUTE(SUBSTITUTE(SUBSTITUTE(SUBSTITUTE(SUBSTITUTE(BL29,CHAR(160)," "),CHAR(9)," "),CHAR(10)," "),CHAR(11)," "),CHAR(12)," "),CHAR(13)," ")),"")</f>
      </c>
      <c r="BO29" t="str">
        <f>IF(N29="NON_TEXT","INVALID_TYPE",IF(AND(N29="TEXT",O29&lt;&gt;"",OR(LOWER(O29)="null",LOWER(O29)="undefined",LOWER(O29)="n/a",LOWER(O29)="na",LOWER(O29)="none")),"NULL_LIKE_STRING",""))</f>
      </c>
      <c r="BP29" t="str">
        <f>IF(Q29="NON_TEXT","INVALID_TYPE",IF(AND(R29&lt;&gt;"",NOT(OR(EXACT(R29,"FALSE_POSITIVE"),EXACT(R29,"FALSE_NEGATIVE"),EXACT(R29,"ROLE_ERROR"),EXACT(R29,"SCOPE_DRIFT")))),"UNSUPPORTED_VALUE",""))</f>
      </c>
      <c r="BQ29" t="str">
        <f>IF(T29="NON_TEXT","INVALID_TYPE",IF(AND(U29&lt;&gt;"",NOT(OR(EXACT(U29,"CONTENT_GAP"),EXACT(U29,"AUTHORITY_BENCHMARK"),EXACT(U29,"POSITIONING"),EXACT(U29,"PRICING_COMPARISON"),EXACT(U29,"BATTLECARD"),EXACT(U29,"ROADMAP"),EXACT(U29,"MARKET_ENTRY_RECOMMENDATION"),EXACT(U29,"BUDGET_RECOMMENDATION"),EXACT(U29,"EXECUTIVE_BRIEF"),EXACT(U29,"AI_VISIBILITY_BENCHMARK"),EXACT(U29,"PAID_SEARCH_BENCHMARK"),EXACT(U29,"OTHER")))),"UNSUPPORTED_VALUE",""))</f>
      </c>
      <c r="BR29" t="str">
        <f>IF(W29="NON_TEXT","INVALID_TYPE",IF(AND(X29&lt;&gt;"",NOT(OR(EXACT(X29,"DIRECTLY_DEPENDENT"),EXACT(X29,"PARTIALLY_DEPENDENT"),EXACT(X29,"INDEPENDENT"),EXACT(X29,"UNKNOWN_DEPENDENCY")))),"UNSUPPORTED_VALUE",""))</f>
      </c>
      <c r="BS29" t="str">
        <f>IF(Z29="NON_TEXT","INVALID_TYPE",IF(AND(AA29&lt;&gt;"",NOT(OR(EXACT(AA29,"YES"),EXACT(AA29,"NO"),EXACT(AA29,"UNKNOWN")))),"UNSUPPORTED_VALUE",""))</f>
      </c>
      <c r="BT29" t="str">
        <f>IF(AC29="NON_TEXT","INVALID_TYPE",IF(AND(AD29&lt;&gt;"",NOT(OR(EXACT(AD29,"YES"),EXACT(AD29,"NO"),EXACT(AD29,"UNKNOWN")))),"UNSUPPORTED_VALUE",""))</f>
      </c>
      <c r="BU29" t="str">
        <f>IF(AF29="NON_TEXT","INVALID_TYPE",IF(AND(AG29&lt;&gt;"",NOT(OR(EXACT(AG29,"YES"),EXACT(AG29,"NO"),EXACT(AG29,"UNKNOWN")))),"UNSUPPORTED_VALUE",""))</f>
      </c>
      <c r="BV29" t="str">
        <f>IF(AI29="NON_TEXT","INVALID_TYPE",IF(AND(AJ29&lt;&gt;"",NOT(OR(EXACT(AJ29,"YES"),EXACT(AJ29,"NO"),EXACT(AJ29,"UNKNOWN")))),"UNSUPPORTED_VALUE",""))</f>
      </c>
      <c r="BW29" t="str">
        <f>IF(AL29="NON_TEXT","INVALID_TYPE",IF(AND(AM29&lt;&gt;"",NOT(OR(EXACT(AM29,"YES"),EXACT(AM29,"NO"),EXACT(AM29,"UNKNOWN")))),"UNSUPPORTED_VALUE",""))</f>
      </c>
      <c r="BX29" t="str">
        <f>IF(AO29="NON_TEXT","INVALID_TYPE",IF(AND(AP29&lt;&gt;"",NOT(OR(EXACT(AP29,"COMPLETE"),EXACT(AP29,"INCOMPLETE")))),"UNSUPPORTED_VALUE",""))</f>
      </c>
      <c r="BY29" t="str">
        <f>IF(AND(AQ29="YES",AS29="NON_TEXT"),"INVALID_TYPE",IF(AND(AQ29="YES",AS29="TEXT",AT29&lt;&gt;"",OR(LOWER(AT29)="null",LOWER(AT29)="undefined",LOWER(AT29)="n/a",LOWER(AT29)="na",LOWER(AT29)="none")),"NULL_LIKE_STRING",""))</f>
      </c>
      <c r="BZ29" t="str">
        <f>IF(AND(AU29="YES",AW29="NON_TEXT"),"INVALID_TYPE",IF(AND(AU29="YES",AW29="TEXT",AX29&lt;&gt;"",OR(LOWER(AX29)="null",LOWER(AX29)="undefined",LOWER(AX29)="n/a",LOWER(AX29)="na",LOWER(AX29)="none")),"NULL_LIKE_STRING",""))</f>
      </c>
      <c r="CA29" t="str">
        <f>IF(AND(AY29="YES",BA29="NON_TEXT"),"INVALID_TYPE",IF(AND(AY29="YES",BB29&lt;&gt;"",NOT(OR(EXACT(BB29,"READY_TO_SHARE"),EXACT(BB29,"NOT_READY_TO_SHARE")))),"UNSUPPORTED_VALUE",""))</f>
      </c>
      <c r="CB29" t="str">
        <f>IF(AND(BC29="YES",BE29="NON_TEXT"),"INVALID_TYPE",IF(AND(BC29="YES",BF29&lt;&gt;"",NOT(OR(EXACT(BF29,"SEO_OVERLAP"),EXACT(BF29,"PPC_OVERLAP"),EXACT(BF29,"AI_VISIBILITY"),EXACT(BF29,"CI_PLATFORM"),EXACT(BF29,"SALES_CUSTOMER"),EXACT(BF29,"MANUAL_STRATEGY"),EXACT(BF29,"MIXED"),EXACT(BF29,"UNKNOWN")))),"UNSUPPORTED_VALUE",""))</f>
      </c>
      <c r="CC29" t="str">
        <f>IF(AND(BG29="YES",BI29="NON_TEXT"),"INVALID_TYPE",IF(AND(BG29="YES",BI29="TEXT",BJ29&lt;&gt;"",OR(LOWER(BJ29)="null",LOWER(BJ29)="undefined",LOWER(BJ29)="n/a",LOWER(BJ29)="na",LOWER(BJ29)="none")),"NULL_LIKE_STRING",""))</f>
      </c>
      <c r="CD29" t="str">
        <f>IF(AND(BK29="YES",BM29="NON_TEXT"),"INVALID_TYPE",IF(AND(BK29="YES",BM29="TEXT",BN29&lt;&gt;"",OR(LOWER(BN29)="null",LOWER(BN29)="undefined",LOWER(BN29)="n/a",LOWER(BN29)="na",LOWER(BN29)="none")),"NULL_LIKE_STRING",""))</f>
      </c>
      <c r="CE29" t="str">
        <f>IF(L29="FALSE","INVALID_INPUT_OBJECT",IF(BO29&lt;&gt;"",BO29,IF(BP29&lt;&gt;"",BP29,IF(BQ29&lt;&gt;"",BQ29,IF(BR29&lt;&gt;"",BR29,IF(BS29&lt;&gt;"",BS29,IF(BT29&lt;&gt;"",BT29,IF(BU29&lt;&gt;"",BU29,IF(BV29&lt;&gt;"",BV29,IF(BW29&lt;&gt;"",BW29,IF(BX29&lt;&gt;"",BX29,IF(CC29&lt;&gt;"",CC29,IF(BY29&lt;&gt;"",BY29,IF(BZ29&lt;&gt;"",BZ29,IF(CD29&lt;&gt;"",CD29,IF(CA29&lt;&gt;"",CA29,CB29))))))))))))))))</f>
      </c>
      <c r="CF29" t="b">
        <f>OR(N29="MISSING",O29="",Q29="MISSING",R29="",T29="MISSING",U29="",W29="MISSING",X29="",Z29="MISSING",AA29="",AC29="MISSING",AD29="",AF29="MISSING",AG29="",AI29="MISSING",AJ29="",AL29="MISSING",AM29="",AO29="MISSING",AP29="",EXACT(AP29,"INCOMPLETE"),AND(AY29="YES",AZ29&lt;&gt;"",BB29=""),AND(BC29="YES",BD29&lt;&gt;"",BF29=""))</f>
        <v>1</v>
      </c>
      <c r="CG29" t="str">
        <f>IF(AND(EXACT(X29,"INDEPENDENT"),EXACT(AD29,"NO")),"INDEPENDENT_WITHOUT_SUPPORT",IF(AND(EXACT(R29,"FALSE_NEGATIVE"),AQ29="YES",AT29=""),"FALSE_NEGATIVE_REQUIRES_CORRECTED_SET",IF(AND(EXACT(R29,"SCOPE_DRIFT"),AU29="YES",AX29=""),"SCOPE_DRIFT_REQUIRES_CHANGED_DIMENSION",IF(AND(EXACT(AA29,"NO"),AY29="YES",EXACT(BB29,"READY_TO_SHARE")),"UNSTARTED_READY_TO_SHARE_CONFLICT",""))))</f>
      </c>
    </row>
    <row r="30">
      <c r="A30" s="50" t="str">
        <v>EMP-004</v>
      </c>
      <c r="B30" s="50" t="str">
        <v>EMPTY_INCOMPLETE</v>
      </c>
      <c r="C30" s="50" t="str">
        <v>INCOMPLETE</v>
      </c>
      <c r="D30" s="50" t="str">
        <v>REQUIRED_EVIDENCE_MISSING</v>
      </c>
      <c r="E30" s="50" t="str">
        <v>INCOMPLETE</v>
      </c>
      <c r="F30" s="50" t="str">
        <v>REQUIRED_EVIDENCE_MISSING</v>
      </c>
      <c r="G30" s="50" t="str">
        <v>PASS</v>
      </c>
      <c r="H30" s="50" t="str">
        <v>{"affectedOutput": "", "correctionWithoutFullRebuild": "YES", "decisionSupported": "Approve Q4 content and positioning budget", "dependencyType": "INDEPENDENT", "errorClass": "FALSE_POSITIVE", "executionStarted": "NO", "independentSupport": "YES", "recommendationCouldChange": "NO", "recordCompleteness": "COMPLETE", "scopeKnown": "YES"}</v>
      </c>
      <c r="I30" s="50" t="str">
        <f>IF(CE30&lt;&gt;"","INVALID_INPUT",IF(CG30&lt;&gt;"","INVALID_INPUT",IF(CF30,"INCOMPLETE",IF(NOT(EXACT(AM30,"YES")),"RESOLVE_DECISION_SCOPE",IF(EXACT(X30,"UNKNOWN_DEPENDENCY"),"FREEZE_AND_REQUALIFY",IF(AND(EXACT(AA30,"YES"),EXACT(AG30,"YES")),"REOPEN_PRIOR_DECISION",IF(AND(EXACT(X30,"DIRECTLY_DEPENDENT"),EXACT(AD30,"NO"),EXACT(AJ30,"NO")),"REBUILD_CONTAMINATED_OUTPUT",IF(OR(EXACT(X30,"DIRECTLY_DEPENDENT"),EXACT(X30,"PARTIALLY_DEPENDENT")),"BOUNDED_RECHECK_REQUIRED",IF(AND(EXACT(X30,"INDEPENDENT"),EXACT(AD30,"YES"),EXACT(AG30,"NO")),"NO_MATERIAL_CONTAMINATION_FOUND","FREEZE_AND_REQUALIFY")))))))))</f>
        <v>INCOMPLETE</v>
      </c>
      <c r="J30" s="50" t="str">
        <f>IF(CE30&lt;&gt;"",CE30,IF(CG30&lt;&gt;"",CG30,IF(CF30,"REQUIRED_EVIDENCE_MISSING",IF(NOT(EXACT(AM30,"YES")),IF(EXACT(AM30,"NO"),"DECISION_SCOPE_NOT_DEFINED","DECISION_SCOPE_UNCERTAIN"),IF(EXACT(X30,"UNKNOWN_DEPENDENCY"),"DOWNSTREAM_DEPENDENCY_UNKNOWN",IF(AND(EXACT(AA30,"YES"),EXACT(AG30,"YES")),"EXECUTED_RECOMMENDATION_MAY_CHANGE",IF(AND(EXACT(X30,"DIRECTLY_DEPENDENT"),EXACT(AD30,"NO"),EXACT(AJ30,"NO")),"DIRECT_DEPENDENCY_NO_INDEPENDENT_SUPPORT",IF(EXACT(X30,"DIRECTLY_DEPENDENT"),"DIRECT_DEPENDENCY_RECHECK",IF(EXACT(X30,"PARTIALLY_DEPENDENT"),"PARTIAL_DEPENDENCY_RECHECK",IF(AND(EXACT(X30,"INDEPENDENT"),EXACT(AD30,"YES"),EXACT(AG30,"NO")),"INDEPENDENT_SUPPORT_RECOMMENDATION_UNCHANGED","DEPENDENCY_OR_RECOMMENDATION_UNRESOLVED"))))))))))</f>
        <v>REQUIRED_EVIDENCE_MISSING</v>
      </c>
      <c r="K30" s="51" t="str">
        <f>IF(AND(EXACT(C30,I30),EXACT(D30,J30)),"PASS","FAIL")</f>
        <v>PASS</v>
      </c>
      <c r="L30" t="str">
        <v>TRUE</v>
      </c>
      <c r="M30" t="str">
        <v>Approve Q4 content and positioning budget</v>
      </c>
      <c r="N30" t="str">
        <v>TEXT</v>
      </c>
      <c r="O30" t="str">
        <f>IF(ISTEXT(M30),TRIM(SUBSTITUTE(SUBSTITUTE(SUBSTITUTE(SUBSTITUTE(SUBSTITUTE(SUBSTITUTE(M30,CHAR(160)," "),CHAR(9)," "),CHAR(10)," "),CHAR(11)," "),CHAR(12)," "),CHAR(13)," ")),"")</f>
        <v>Approve Q4 content and positioning budget</v>
      </c>
      <c r="P30" t="str">
        <v>FALSE_POSITIVE</v>
      </c>
      <c r="Q30" t="str">
        <v>TEXT</v>
      </c>
      <c r="R30" t="str">
        <f>IF(ISTEXT(P30),TRIM(SUBSTITUTE(SUBSTITUTE(SUBSTITUTE(SUBSTITUTE(SUBSTITUTE(SUBSTITUTE(P30,CHAR(160)," "),CHAR(9)," "),CHAR(10)," "),CHAR(11)," "),CHAR(12)," "),CHAR(13)," ")),"")</f>
        <v>FALSE_POSITIVE</v>
      </c>
      <c r="S30" t="str"/>
      <c r="T30" t="str">
        <v>TEXT</v>
      </c>
      <c r="U30" t="str">
        <f>IF(ISTEXT(S30),TRIM(SUBSTITUTE(SUBSTITUTE(SUBSTITUTE(SUBSTITUTE(SUBSTITUTE(SUBSTITUTE(S30,CHAR(160)," "),CHAR(9)," "),CHAR(10)," "),CHAR(11)," "),CHAR(12)," "),CHAR(13)," ")),"")</f>
      </c>
      <c r="V30" t="str">
        <v>INDEPENDENT</v>
      </c>
      <c r="W30" t="str">
        <v>TEXT</v>
      </c>
      <c r="X30" t="str">
        <f>IF(ISTEXT(V30),TRIM(SUBSTITUTE(SUBSTITUTE(SUBSTITUTE(SUBSTITUTE(SUBSTITUTE(SUBSTITUTE(V30,CHAR(160)," "),CHAR(9)," "),CHAR(10)," "),CHAR(11)," "),CHAR(12)," "),CHAR(13)," ")),"")</f>
        <v>INDEPENDENT</v>
      </c>
      <c r="Y30" t="str">
        <v>NO</v>
      </c>
      <c r="Z30" t="str">
        <v>TEXT</v>
      </c>
      <c r="AA30" t="str">
        <f>IF(ISTEXT(Y30),TRIM(SUBSTITUTE(SUBSTITUTE(SUBSTITUTE(SUBSTITUTE(SUBSTITUTE(SUBSTITUTE(Y30,CHAR(160)," "),CHAR(9)," "),CHAR(10)," "),CHAR(11)," "),CHAR(12)," "),CHAR(13)," ")),"")</f>
        <v>NO</v>
      </c>
      <c r="AB30" t="str">
        <v>YES</v>
      </c>
      <c r="AC30" t="str">
        <v>TEXT</v>
      </c>
      <c r="AD30" t="str">
        <f>IF(ISTEXT(AB30),TRIM(SUBSTITUTE(SUBSTITUTE(SUBSTITUTE(SUBSTITUTE(SUBSTITUTE(SUBSTITUTE(AB30,CHAR(160)," "),CHAR(9)," "),CHAR(10)," "),CHAR(11)," "),CHAR(12)," "),CHAR(13)," ")),"")</f>
        <v>YES</v>
      </c>
      <c r="AE30" t="str">
        <v>NO</v>
      </c>
      <c r="AF30" t="str">
        <v>TEXT</v>
      </c>
      <c r="AG30" t="str">
        <f>IF(ISTEXT(AE30),TRIM(SUBSTITUTE(SUBSTITUTE(SUBSTITUTE(SUBSTITUTE(SUBSTITUTE(SUBSTITUTE(AE30,CHAR(160)," "),CHAR(9)," "),CHAR(10)," "),CHAR(11)," "),CHAR(12)," "),CHAR(13)," ")),"")</f>
        <v>NO</v>
      </c>
      <c r="AH30" t="str">
        <v>YES</v>
      </c>
      <c r="AI30" t="str">
        <v>TEXT</v>
      </c>
      <c r="AJ30" t="str">
        <f>IF(ISTEXT(AH30),TRIM(SUBSTITUTE(SUBSTITUTE(SUBSTITUTE(SUBSTITUTE(SUBSTITUTE(SUBSTITUTE(AH30,CHAR(160)," "),CHAR(9)," "),CHAR(10)," "),CHAR(11)," "),CHAR(12)," "),CHAR(13)," ")),"")</f>
        <v>YES</v>
      </c>
      <c r="AK30" t="str">
        <v>YES</v>
      </c>
      <c r="AL30" t="str">
        <v>TEXT</v>
      </c>
      <c r="AM30" t="str">
        <f>IF(ISTEXT(AK30),TRIM(SUBSTITUTE(SUBSTITUTE(SUBSTITUTE(SUBSTITUTE(SUBSTITUTE(SUBSTITUTE(AK30,CHAR(160)," "),CHAR(9)," "),CHAR(10)," "),CHAR(11)," "),CHAR(12)," "),CHAR(13)," ")),"")</f>
        <v>YES</v>
      </c>
      <c r="AN30" t="str">
        <v>COMPLETE</v>
      </c>
      <c r="AO30" t="str">
        <v>TEXT</v>
      </c>
      <c r="AP30" t="str">
        <f>IF(ISTEXT(AN30),TRIM(SUBSTITUTE(SUBSTITUTE(SUBSTITUTE(SUBSTITUTE(SUBSTITUTE(SUBSTITUTE(AN30,CHAR(160)," "),CHAR(9)," "),CHAR(10)," "),CHAR(11)," "),CHAR(12)," "),CHAR(13)," ")),"")</f>
        <v>COMPLETE</v>
      </c>
      <c r="AQ30" t="str">
        <v>NO</v>
      </c>
      <c r="AR30" t="str"/>
      <c r="AS30" t="str">
        <v>MISSING</v>
      </c>
      <c r="AT30" t="str">
        <f>IF(ISTEXT(AR30),TRIM(SUBSTITUTE(SUBSTITUTE(SUBSTITUTE(SUBSTITUTE(SUBSTITUTE(SUBSTITUTE(AR30,CHAR(160)," "),CHAR(9)," "),CHAR(10)," "),CHAR(11)," "),CHAR(12)," "),CHAR(13)," ")),"")</f>
      </c>
      <c r="AU30" t="str">
        <v>NO</v>
      </c>
      <c r="AV30" t="str"/>
      <c r="AW30" t="str">
        <v>MISSING</v>
      </c>
      <c r="AX30" t="str">
        <f>IF(ISTEXT(AV30),TRIM(SUBSTITUTE(SUBSTITUTE(SUBSTITUTE(SUBSTITUTE(SUBSTITUTE(SUBSTITUTE(AV30,CHAR(160)," "),CHAR(9)," "),CHAR(10)," "),CHAR(11)," "),CHAR(12)," "),CHAR(13)," ")),"")</f>
      </c>
      <c r="AY30" t="str">
        <v>NO</v>
      </c>
      <c r="AZ30" t="str"/>
      <c r="BA30" t="str">
        <v>MISSING</v>
      </c>
      <c r="BB30" t="str">
        <f>IF(ISTEXT(AZ30),TRIM(SUBSTITUTE(SUBSTITUTE(SUBSTITUTE(SUBSTITUTE(SUBSTITUTE(SUBSTITUTE(AZ30,CHAR(160)," "),CHAR(9)," "),CHAR(10)," "),CHAR(11)," "),CHAR(12)," "),CHAR(13)," ")),"")</f>
      </c>
      <c r="BC30" t="str">
        <v>NO</v>
      </c>
      <c r="BD30" t="str"/>
      <c r="BE30" t="str">
        <v>MISSING</v>
      </c>
      <c r="BF30" t="str">
        <f>IF(ISTEXT(BD30),TRIM(SUBSTITUTE(SUBSTITUTE(SUBSTITUTE(SUBSTITUTE(SUBSTITUTE(SUBSTITUTE(BD30,CHAR(160)," "),CHAR(9)," "),CHAR(10)," "),CHAR(11)," "),CHAR(12)," "),CHAR(13)," ")),"")</f>
      </c>
      <c r="BG30" t="str">
        <v>NO</v>
      </c>
      <c r="BH30" t="str"/>
      <c r="BI30" t="str">
        <v>MISSING</v>
      </c>
      <c r="BJ30" t="str">
        <f>IF(ISTEXT(BH30),TRIM(SUBSTITUTE(SUBSTITUTE(SUBSTITUTE(SUBSTITUTE(SUBSTITUTE(SUBSTITUTE(BH30,CHAR(160)," "),CHAR(9)," "),CHAR(10)," "),CHAR(11)," "),CHAR(12)," "),CHAR(13)," ")),"")</f>
      </c>
      <c r="BK30" t="str">
        <v>NO</v>
      </c>
      <c r="BL30" t="str"/>
      <c r="BM30" t="str">
        <v>MISSING</v>
      </c>
      <c r="BN30" t="str">
        <f>IF(ISTEXT(BL30),TRIM(SUBSTITUTE(SUBSTITUTE(SUBSTITUTE(SUBSTITUTE(SUBSTITUTE(SUBSTITUTE(BL30,CHAR(160)," "),CHAR(9)," "),CHAR(10)," "),CHAR(11)," "),CHAR(12)," "),CHAR(13)," ")),"")</f>
      </c>
      <c r="BO30" t="str">
        <f>IF(N30="NON_TEXT","INVALID_TYPE",IF(AND(N30="TEXT",O30&lt;&gt;"",OR(LOWER(O30)="null",LOWER(O30)="undefined",LOWER(O30)="n/a",LOWER(O30)="na",LOWER(O30)="none")),"NULL_LIKE_STRING",""))</f>
      </c>
      <c r="BP30" t="str">
        <f>IF(Q30="NON_TEXT","INVALID_TYPE",IF(AND(R30&lt;&gt;"",NOT(OR(EXACT(R30,"FALSE_POSITIVE"),EXACT(R30,"FALSE_NEGATIVE"),EXACT(R30,"ROLE_ERROR"),EXACT(R30,"SCOPE_DRIFT")))),"UNSUPPORTED_VALUE",""))</f>
      </c>
      <c r="BQ30" t="str">
        <f>IF(T30="NON_TEXT","INVALID_TYPE",IF(AND(U30&lt;&gt;"",NOT(OR(EXACT(U30,"CONTENT_GAP"),EXACT(U30,"AUTHORITY_BENCHMARK"),EXACT(U30,"POSITIONING"),EXACT(U30,"PRICING_COMPARISON"),EXACT(U30,"BATTLECARD"),EXACT(U30,"ROADMAP"),EXACT(U30,"MARKET_ENTRY_RECOMMENDATION"),EXACT(U30,"BUDGET_RECOMMENDATION"),EXACT(U30,"EXECUTIVE_BRIEF"),EXACT(U30,"AI_VISIBILITY_BENCHMARK"),EXACT(U30,"PAID_SEARCH_BENCHMARK"),EXACT(U30,"OTHER")))),"UNSUPPORTED_VALUE",""))</f>
      </c>
      <c r="BR30" t="str">
        <f>IF(W30="NON_TEXT","INVALID_TYPE",IF(AND(X30&lt;&gt;"",NOT(OR(EXACT(X30,"DIRECTLY_DEPENDENT"),EXACT(X30,"PARTIALLY_DEPENDENT"),EXACT(X30,"INDEPENDENT"),EXACT(X30,"UNKNOWN_DEPENDENCY")))),"UNSUPPORTED_VALUE",""))</f>
      </c>
      <c r="BS30" t="str">
        <f>IF(Z30="NON_TEXT","INVALID_TYPE",IF(AND(AA30&lt;&gt;"",NOT(OR(EXACT(AA30,"YES"),EXACT(AA30,"NO"),EXACT(AA30,"UNKNOWN")))),"UNSUPPORTED_VALUE",""))</f>
      </c>
      <c r="BT30" t="str">
        <f>IF(AC30="NON_TEXT","INVALID_TYPE",IF(AND(AD30&lt;&gt;"",NOT(OR(EXACT(AD30,"YES"),EXACT(AD30,"NO"),EXACT(AD30,"UNKNOWN")))),"UNSUPPORTED_VALUE",""))</f>
      </c>
      <c r="BU30" t="str">
        <f>IF(AF30="NON_TEXT","INVALID_TYPE",IF(AND(AG30&lt;&gt;"",NOT(OR(EXACT(AG30,"YES"),EXACT(AG30,"NO"),EXACT(AG30,"UNKNOWN")))),"UNSUPPORTED_VALUE",""))</f>
      </c>
      <c r="BV30" t="str">
        <f>IF(AI30="NON_TEXT","INVALID_TYPE",IF(AND(AJ30&lt;&gt;"",NOT(OR(EXACT(AJ30,"YES"),EXACT(AJ30,"NO"),EXACT(AJ30,"UNKNOWN")))),"UNSUPPORTED_VALUE",""))</f>
      </c>
      <c r="BW30" t="str">
        <f>IF(AL30="NON_TEXT","INVALID_TYPE",IF(AND(AM30&lt;&gt;"",NOT(OR(EXACT(AM30,"YES"),EXACT(AM30,"NO"),EXACT(AM30,"UNKNOWN")))),"UNSUPPORTED_VALUE",""))</f>
      </c>
      <c r="BX30" t="str">
        <f>IF(AO30="NON_TEXT","INVALID_TYPE",IF(AND(AP30&lt;&gt;"",NOT(OR(EXACT(AP30,"COMPLETE"),EXACT(AP30,"INCOMPLETE")))),"UNSUPPORTED_VALUE",""))</f>
      </c>
      <c r="BY30" t="str">
        <f>IF(AND(AQ30="YES",AS30="NON_TEXT"),"INVALID_TYPE",IF(AND(AQ30="YES",AS30="TEXT",AT30&lt;&gt;"",OR(LOWER(AT30)="null",LOWER(AT30)="undefined",LOWER(AT30)="n/a",LOWER(AT30)="na",LOWER(AT30)="none")),"NULL_LIKE_STRING",""))</f>
      </c>
      <c r="BZ30" t="str">
        <f>IF(AND(AU30="YES",AW30="NON_TEXT"),"INVALID_TYPE",IF(AND(AU30="YES",AW30="TEXT",AX30&lt;&gt;"",OR(LOWER(AX30)="null",LOWER(AX30)="undefined",LOWER(AX30)="n/a",LOWER(AX30)="na",LOWER(AX30)="none")),"NULL_LIKE_STRING",""))</f>
      </c>
      <c r="CA30" t="str">
        <f>IF(AND(AY30="YES",BA30="NON_TEXT"),"INVALID_TYPE",IF(AND(AY30="YES",BB30&lt;&gt;"",NOT(OR(EXACT(BB30,"READY_TO_SHARE"),EXACT(BB30,"NOT_READY_TO_SHARE")))),"UNSUPPORTED_VALUE",""))</f>
      </c>
      <c r="CB30" t="str">
        <f>IF(AND(BC30="YES",BE30="NON_TEXT"),"INVALID_TYPE",IF(AND(BC30="YES",BF30&lt;&gt;"",NOT(OR(EXACT(BF30,"SEO_OVERLAP"),EXACT(BF30,"PPC_OVERLAP"),EXACT(BF30,"AI_VISIBILITY"),EXACT(BF30,"CI_PLATFORM"),EXACT(BF30,"SALES_CUSTOMER"),EXACT(BF30,"MANUAL_STRATEGY"),EXACT(BF30,"MIXED"),EXACT(BF30,"UNKNOWN")))),"UNSUPPORTED_VALUE",""))</f>
      </c>
      <c r="CC30" t="str">
        <f>IF(AND(BG30="YES",BI30="NON_TEXT"),"INVALID_TYPE",IF(AND(BG30="YES",BI30="TEXT",BJ30&lt;&gt;"",OR(LOWER(BJ30)="null",LOWER(BJ30)="undefined",LOWER(BJ30)="n/a",LOWER(BJ30)="na",LOWER(BJ30)="none")),"NULL_LIKE_STRING",""))</f>
      </c>
      <c r="CD30" t="str">
        <f>IF(AND(BK30="YES",BM30="NON_TEXT"),"INVALID_TYPE",IF(AND(BK30="YES",BM30="TEXT",BN30&lt;&gt;"",OR(LOWER(BN30)="null",LOWER(BN30)="undefined",LOWER(BN30)="n/a",LOWER(BN30)="na",LOWER(BN30)="none")),"NULL_LIKE_STRING",""))</f>
      </c>
      <c r="CE30" t="str">
        <f>IF(L30="FALSE","INVALID_INPUT_OBJECT",IF(BO30&lt;&gt;"",BO30,IF(BP30&lt;&gt;"",BP30,IF(BQ30&lt;&gt;"",BQ30,IF(BR30&lt;&gt;"",BR30,IF(BS30&lt;&gt;"",BS30,IF(BT30&lt;&gt;"",BT30,IF(BU30&lt;&gt;"",BU30,IF(BV30&lt;&gt;"",BV30,IF(BW30&lt;&gt;"",BW30,IF(BX30&lt;&gt;"",BX30,IF(CC30&lt;&gt;"",CC30,IF(BY30&lt;&gt;"",BY30,IF(BZ30&lt;&gt;"",BZ30,IF(CD30&lt;&gt;"",CD30,IF(CA30&lt;&gt;"",CA30,CB30))))))))))))))))</f>
      </c>
      <c r="CF30" t="b">
        <f>OR(N30="MISSING",O30="",Q30="MISSING",R30="",T30="MISSING",U30="",W30="MISSING",X30="",Z30="MISSING",AA30="",AC30="MISSING",AD30="",AF30="MISSING",AG30="",AI30="MISSING",AJ30="",AL30="MISSING",AM30="",AO30="MISSING",AP30="",EXACT(AP30,"INCOMPLETE"),AND(AY30="YES",AZ30&lt;&gt;"",BB30=""),AND(BC30="YES",BD30&lt;&gt;"",BF30=""))</f>
        <v>1</v>
      </c>
      <c r="CG30" t="str">
        <f>IF(AND(EXACT(X30,"INDEPENDENT"),EXACT(AD30,"NO")),"INDEPENDENT_WITHOUT_SUPPORT",IF(AND(EXACT(R30,"FALSE_NEGATIVE"),AQ30="YES",AT30=""),"FALSE_NEGATIVE_REQUIRES_CORRECTED_SET",IF(AND(EXACT(R30,"SCOPE_DRIFT"),AU30="YES",AX30=""),"SCOPE_DRIFT_REQUIRES_CHANGED_DIMENSION",IF(AND(EXACT(AA30,"NO"),AY30="YES",EXACT(BB30,"READY_TO_SHARE")),"UNSTARTED_READY_TO_SHARE_CONFLICT",""))))</f>
      </c>
    </row>
    <row r="31">
      <c r="A31" s="50" t="str">
        <v>EMP-005</v>
      </c>
      <c r="B31" s="50" t="str">
        <v>EMPTY_INCOMPLETE</v>
      </c>
      <c r="C31" s="50" t="str">
        <v>INCOMPLETE</v>
      </c>
      <c r="D31" s="50" t="str">
        <v>REQUIRED_EVIDENCE_MISSING</v>
      </c>
      <c r="E31" s="50" t="str">
        <v>INCOMPLETE</v>
      </c>
      <c r="F31" s="50" t="str">
        <v>REQUIRED_EVIDENCE_MISSING</v>
      </c>
      <c r="G31" s="50" t="str">
        <v>PASS</v>
      </c>
      <c r="H31" s="50" t="str">
        <v>{"affectedOutput": "CONTENT_GAP", "correctionWithoutFullRebuild": "YES", "decisionSupported": "Approve Q4 content and positioning budget", "dependencyType": "", "errorClass": "FALSE_POSITIVE", "executionStarted": "NO", "independentSupport": "YES", "recommendationCouldChange": "NO", "recordCompleteness": "COMPLETE", "scopeKnown": "YES"}</v>
      </c>
      <c r="I31" s="50" t="str">
        <f>IF(CE31&lt;&gt;"","INVALID_INPUT",IF(CG31&lt;&gt;"","INVALID_INPUT",IF(CF31,"INCOMPLETE",IF(NOT(EXACT(AM31,"YES")),"RESOLVE_DECISION_SCOPE",IF(EXACT(X31,"UNKNOWN_DEPENDENCY"),"FREEZE_AND_REQUALIFY",IF(AND(EXACT(AA31,"YES"),EXACT(AG31,"YES")),"REOPEN_PRIOR_DECISION",IF(AND(EXACT(X31,"DIRECTLY_DEPENDENT"),EXACT(AD31,"NO"),EXACT(AJ31,"NO")),"REBUILD_CONTAMINATED_OUTPUT",IF(OR(EXACT(X31,"DIRECTLY_DEPENDENT"),EXACT(X31,"PARTIALLY_DEPENDENT")),"BOUNDED_RECHECK_REQUIRED",IF(AND(EXACT(X31,"INDEPENDENT"),EXACT(AD31,"YES"),EXACT(AG31,"NO")),"NO_MATERIAL_CONTAMINATION_FOUND","FREEZE_AND_REQUALIFY")))))))))</f>
        <v>INCOMPLETE</v>
      </c>
      <c r="J31" s="50" t="str">
        <f>IF(CE31&lt;&gt;"",CE31,IF(CG31&lt;&gt;"",CG31,IF(CF31,"REQUIRED_EVIDENCE_MISSING",IF(NOT(EXACT(AM31,"YES")),IF(EXACT(AM31,"NO"),"DECISION_SCOPE_NOT_DEFINED","DECISION_SCOPE_UNCERTAIN"),IF(EXACT(X31,"UNKNOWN_DEPENDENCY"),"DOWNSTREAM_DEPENDENCY_UNKNOWN",IF(AND(EXACT(AA31,"YES"),EXACT(AG31,"YES")),"EXECUTED_RECOMMENDATION_MAY_CHANGE",IF(AND(EXACT(X31,"DIRECTLY_DEPENDENT"),EXACT(AD31,"NO"),EXACT(AJ31,"NO")),"DIRECT_DEPENDENCY_NO_INDEPENDENT_SUPPORT",IF(EXACT(X31,"DIRECTLY_DEPENDENT"),"DIRECT_DEPENDENCY_RECHECK",IF(EXACT(X31,"PARTIALLY_DEPENDENT"),"PARTIAL_DEPENDENCY_RECHECK",IF(AND(EXACT(X31,"INDEPENDENT"),EXACT(AD31,"YES"),EXACT(AG31,"NO")),"INDEPENDENT_SUPPORT_RECOMMENDATION_UNCHANGED","DEPENDENCY_OR_RECOMMENDATION_UNRESOLVED"))))))))))</f>
        <v>REQUIRED_EVIDENCE_MISSING</v>
      </c>
      <c r="K31" s="51" t="str">
        <f>IF(AND(EXACT(C31,I31),EXACT(D31,J31)),"PASS","FAIL")</f>
        <v>PASS</v>
      </c>
      <c r="L31" t="str">
        <v>TRUE</v>
      </c>
      <c r="M31" t="str">
        <v>Approve Q4 content and positioning budget</v>
      </c>
      <c r="N31" t="str">
        <v>TEXT</v>
      </c>
      <c r="O31" t="str">
        <f>IF(ISTEXT(M31),TRIM(SUBSTITUTE(SUBSTITUTE(SUBSTITUTE(SUBSTITUTE(SUBSTITUTE(SUBSTITUTE(M31,CHAR(160)," "),CHAR(9)," "),CHAR(10)," "),CHAR(11)," "),CHAR(12)," "),CHAR(13)," ")),"")</f>
        <v>Approve Q4 content and positioning budget</v>
      </c>
      <c r="P31" t="str">
        <v>FALSE_POSITIVE</v>
      </c>
      <c r="Q31" t="str">
        <v>TEXT</v>
      </c>
      <c r="R31" t="str">
        <f>IF(ISTEXT(P31),TRIM(SUBSTITUTE(SUBSTITUTE(SUBSTITUTE(SUBSTITUTE(SUBSTITUTE(SUBSTITUTE(P31,CHAR(160)," "),CHAR(9)," "),CHAR(10)," "),CHAR(11)," "),CHAR(12)," "),CHAR(13)," ")),"")</f>
        <v>FALSE_POSITIVE</v>
      </c>
      <c r="S31" t="str">
        <v>CONTENT_GAP</v>
      </c>
      <c r="T31" t="str">
        <v>TEXT</v>
      </c>
      <c r="U31" t="str">
        <f>IF(ISTEXT(S31),TRIM(SUBSTITUTE(SUBSTITUTE(SUBSTITUTE(SUBSTITUTE(SUBSTITUTE(SUBSTITUTE(S31,CHAR(160)," "),CHAR(9)," "),CHAR(10)," "),CHAR(11)," "),CHAR(12)," "),CHAR(13)," ")),"")</f>
        <v>CONTENT_GAP</v>
      </c>
      <c r="V31" t="str"/>
      <c r="W31" t="str">
        <v>TEXT</v>
      </c>
      <c r="X31" t="str">
        <f>IF(ISTEXT(V31),TRIM(SUBSTITUTE(SUBSTITUTE(SUBSTITUTE(SUBSTITUTE(SUBSTITUTE(SUBSTITUTE(V31,CHAR(160)," "),CHAR(9)," "),CHAR(10)," "),CHAR(11)," "),CHAR(12)," "),CHAR(13)," ")),"")</f>
      </c>
      <c r="Y31" t="str">
        <v>NO</v>
      </c>
      <c r="Z31" t="str">
        <v>TEXT</v>
      </c>
      <c r="AA31" t="str">
        <f>IF(ISTEXT(Y31),TRIM(SUBSTITUTE(SUBSTITUTE(SUBSTITUTE(SUBSTITUTE(SUBSTITUTE(SUBSTITUTE(Y31,CHAR(160)," "),CHAR(9)," "),CHAR(10)," "),CHAR(11)," "),CHAR(12)," "),CHAR(13)," ")),"")</f>
        <v>NO</v>
      </c>
      <c r="AB31" t="str">
        <v>YES</v>
      </c>
      <c r="AC31" t="str">
        <v>TEXT</v>
      </c>
      <c r="AD31" t="str">
        <f>IF(ISTEXT(AB31),TRIM(SUBSTITUTE(SUBSTITUTE(SUBSTITUTE(SUBSTITUTE(SUBSTITUTE(SUBSTITUTE(AB31,CHAR(160)," "),CHAR(9)," "),CHAR(10)," "),CHAR(11)," "),CHAR(12)," "),CHAR(13)," ")),"")</f>
        <v>YES</v>
      </c>
      <c r="AE31" t="str">
        <v>NO</v>
      </c>
      <c r="AF31" t="str">
        <v>TEXT</v>
      </c>
      <c r="AG31" t="str">
        <f>IF(ISTEXT(AE31),TRIM(SUBSTITUTE(SUBSTITUTE(SUBSTITUTE(SUBSTITUTE(SUBSTITUTE(SUBSTITUTE(AE31,CHAR(160)," "),CHAR(9)," "),CHAR(10)," "),CHAR(11)," "),CHAR(12)," "),CHAR(13)," ")),"")</f>
        <v>NO</v>
      </c>
      <c r="AH31" t="str">
        <v>YES</v>
      </c>
      <c r="AI31" t="str">
        <v>TEXT</v>
      </c>
      <c r="AJ31" t="str">
        <f>IF(ISTEXT(AH31),TRIM(SUBSTITUTE(SUBSTITUTE(SUBSTITUTE(SUBSTITUTE(SUBSTITUTE(SUBSTITUTE(AH31,CHAR(160)," "),CHAR(9)," "),CHAR(10)," "),CHAR(11)," "),CHAR(12)," "),CHAR(13)," ")),"")</f>
        <v>YES</v>
      </c>
      <c r="AK31" t="str">
        <v>YES</v>
      </c>
      <c r="AL31" t="str">
        <v>TEXT</v>
      </c>
      <c r="AM31" t="str">
        <f>IF(ISTEXT(AK31),TRIM(SUBSTITUTE(SUBSTITUTE(SUBSTITUTE(SUBSTITUTE(SUBSTITUTE(SUBSTITUTE(AK31,CHAR(160)," "),CHAR(9)," "),CHAR(10)," "),CHAR(11)," "),CHAR(12)," "),CHAR(13)," ")),"")</f>
        <v>YES</v>
      </c>
      <c r="AN31" t="str">
        <v>COMPLETE</v>
      </c>
      <c r="AO31" t="str">
        <v>TEXT</v>
      </c>
      <c r="AP31" t="str">
        <f>IF(ISTEXT(AN31),TRIM(SUBSTITUTE(SUBSTITUTE(SUBSTITUTE(SUBSTITUTE(SUBSTITUTE(SUBSTITUTE(AN31,CHAR(160)," "),CHAR(9)," "),CHAR(10)," "),CHAR(11)," "),CHAR(12)," "),CHAR(13)," ")),"")</f>
        <v>COMPLETE</v>
      </c>
      <c r="AQ31" t="str">
        <v>NO</v>
      </c>
      <c r="AR31" t="str"/>
      <c r="AS31" t="str">
        <v>MISSING</v>
      </c>
      <c r="AT31" t="str">
        <f>IF(ISTEXT(AR31),TRIM(SUBSTITUTE(SUBSTITUTE(SUBSTITUTE(SUBSTITUTE(SUBSTITUTE(SUBSTITUTE(AR31,CHAR(160)," "),CHAR(9)," "),CHAR(10)," "),CHAR(11)," "),CHAR(12)," "),CHAR(13)," ")),"")</f>
      </c>
      <c r="AU31" t="str">
        <v>NO</v>
      </c>
      <c r="AV31" t="str"/>
      <c r="AW31" t="str">
        <v>MISSING</v>
      </c>
      <c r="AX31" t="str">
        <f>IF(ISTEXT(AV31),TRIM(SUBSTITUTE(SUBSTITUTE(SUBSTITUTE(SUBSTITUTE(SUBSTITUTE(SUBSTITUTE(AV31,CHAR(160)," "),CHAR(9)," "),CHAR(10)," "),CHAR(11)," "),CHAR(12)," "),CHAR(13)," ")),"")</f>
      </c>
      <c r="AY31" t="str">
        <v>NO</v>
      </c>
      <c r="AZ31" t="str"/>
      <c r="BA31" t="str">
        <v>MISSING</v>
      </c>
      <c r="BB31" t="str">
        <f>IF(ISTEXT(AZ31),TRIM(SUBSTITUTE(SUBSTITUTE(SUBSTITUTE(SUBSTITUTE(SUBSTITUTE(SUBSTITUTE(AZ31,CHAR(160)," "),CHAR(9)," "),CHAR(10)," "),CHAR(11)," "),CHAR(12)," "),CHAR(13)," ")),"")</f>
      </c>
      <c r="BC31" t="str">
        <v>NO</v>
      </c>
      <c r="BD31" t="str"/>
      <c r="BE31" t="str">
        <v>MISSING</v>
      </c>
      <c r="BF31" t="str">
        <f>IF(ISTEXT(BD31),TRIM(SUBSTITUTE(SUBSTITUTE(SUBSTITUTE(SUBSTITUTE(SUBSTITUTE(SUBSTITUTE(BD31,CHAR(160)," "),CHAR(9)," "),CHAR(10)," "),CHAR(11)," "),CHAR(12)," "),CHAR(13)," ")),"")</f>
      </c>
      <c r="BG31" t="str">
        <v>NO</v>
      </c>
      <c r="BH31" t="str"/>
      <c r="BI31" t="str">
        <v>MISSING</v>
      </c>
      <c r="BJ31" t="str">
        <f>IF(ISTEXT(BH31),TRIM(SUBSTITUTE(SUBSTITUTE(SUBSTITUTE(SUBSTITUTE(SUBSTITUTE(SUBSTITUTE(BH31,CHAR(160)," "),CHAR(9)," "),CHAR(10)," "),CHAR(11)," "),CHAR(12)," "),CHAR(13)," ")),"")</f>
      </c>
      <c r="BK31" t="str">
        <v>NO</v>
      </c>
      <c r="BL31" t="str"/>
      <c r="BM31" t="str">
        <v>MISSING</v>
      </c>
      <c r="BN31" t="str">
        <f>IF(ISTEXT(BL31),TRIM(SUBSTITUTE(SUBSTITUTE(SUBSTITUTE(SUBSTITUTE(SUBSTITUTE(SUBSTITUTE(BL31,CHAR(160)," "),CHAR(9)," "),CHAR(10)," "),CHAR(11)," "),CHAR(12)," "),CHAR(13)," ")),"")</f>
      </c>
      <c r="BO31" t="str">
        <f>IF(N31="NON_TEXT","INVALID_TYPE",IF(AND(N31="TEXT",O31&lt;&gt;"",OR(LOWER(O31)="null",LOWER(O31)="undefined",LOWER(O31)="n/a",LOWER(O31)="na",LOWER(O31)="none")),"NULL_LIKE_STRING",""))</f>
      </c>
      <c r="BP31" t="str">
        <f>IF(Q31="NON_TEXT","INVALID_TYPE",IF(AND(R31&lt;&gt;"",NOT(OR(EXACT(R31,"FALSE_POSITIVE"),EXACT(R31,"FALSE_NEGATIVE"),EXACT(R31,"ROLE_ERROR"),EXACT(R31,"SCOPE_DRIFT")))),"UNSUPPORTED_VALUE",""))</f>
      </c>
      <c r="BQ31" t="str">
        <f>IF(T31="NON_TEXT","INVALID_TYPE",IF(AND(U31&lt;&gt;"",NOT(OR(EXACT(U31,"CONTENT_GAP"),EXACT(U31,"AUTHORITY_BENCHMARK"),EXACT(U31,"POSITIONING"),EXACT(U31,"PRICING_COMPARISON"),EXACT(U31,"BATTLECARD"),EXACT(U31,"ROADMAP"),EXACT(U31,"MARKET_ENTRY_RECOMMENDATION"),EXACT(U31,"BUDGET_RECOMMENDATION"),EXACT(U31,"EXECUTIVE_BRIEF"),EXACT(U31,"AI_VISIBILITY_BENCHMARK"),EXACT(U31,"PAID_SEARCH_BENCHMARK"),EXACT(U31,"OTHER")))),"UNSUPPORTED_VALUE",""))</f>
      </c>
      <c r="BR31" t="str">
        <f>IF(W31="NON_TEXT","INVALID_TYPE",IF(AND(X31&lt;&gt;"",NOT(OR(EXACT(X31,"DIRECTLY_DEPENDENT"),EXACT(X31,"PARTIALLY_DEPENDENT"),EXACT(X31,"INDEPENDENT"),EXACT(X31,"UNKNOWN_DEPENDENCY")))),"UNSUPPORTED_VALUE",""))</f>
      </c>
      <c r="BS31" t="str">
        <f>IF(Z31="NON_TEXT","INVALID_TYPE",IF(AND(AA31&lt;&gt;"",NOT(OR(EXACT(AA31,"YES"),EXACT(AA31,"NO"),EXACT(AA31,"UNKNOWN")))),"UNSUPPORTED_VALUE",""))</f>
      </c>
      <c r="BT31" t="str">
        <f>IF(AC31="NON_TEXT","INVALID_TYPE",IF(AND(AD31&lt;&gt;"",NOT(OR(EXACT(AD31,"YES"),EXACT(AD31,"NO"),EXACT(AD31,"UNKNOWN")))),"UNSUPPORTED_VALUE",""))</f>
      </c>
      <c r="BU31" t="str">
        <f>IF(AF31="NON_TEXT","INVALID_TYPE",IF(AND(AG31&lt;&gt;"",NOT(OR(EXACT(AG31,"YES"),EXACT(AG31,"NO"),EXACT(AG31,"UNKNOWN")))),"UNSUPPORTED_VALUE",""))</f>
      </c>
      <c r="BV31" t="str">
        <f>IF(AI31="NON_TEXT","INVALID_TYPE",IF(AND(AJ31&lt;&gt;"",NOT(OR(EXACT(AJ31,"YES"),EXACT(AJ31,"NO"),EXACT(AJ31,"UNKNOWN")))),"UNSUPPORTED_VALUE",""))</f>
      </c>
      <c r="BW31" t="str">
        <f>IF(AL31="NON_TEXT","INVALID_TYPE",IF(AND(AM31&lt;&gt;"",NOT(OR(EXACT(AM31,"YES"),EXACT(AM31,"NO"),EXACT(AM31,"UNKNOWN")))),"UNSUPPORTED_VALUE",""))</f>
      </c>
      <c r="BX31" t="str">
        <f>IF(AO31="NON_TEXT","INVALID_TYPE",IF(AND(AP31&lt;&gt;"",NOT(OR(EXACT(AP31,"COMPLETE"),EXACT(AP31,"INCOMPLETE")))),"UNSUPPORTED_VALUE",""))</f>
      </c>
      <c r="BY31" t="str">
        <f>IF(AND(AQ31="YES",AS31="NON_TEXT"),"INVALID_TYPE",IF(AND(AQ31="YES",AS31="TEXT",AT31&lt;&gt;"",OR(LOWER(AT31)="null",LOWER(AT31)="undefined",LOWER(AT31)="n/a",LOWER(AT31)="na",LOWER(AT31)="none")),"NULL_LIKE_STRING",""))</f>
      </c>
      <c r="BZ31" t="str">
        <f>IF(AND(AU31="YES",AW31="NON_TEXT"),"INVALID_TYPE",IF(AND(AU31="YES",AW31="TEXT",AX31&lt;&gt;"",OR(LOWER(AX31)="null",LOWER(AX31)="undefined",LOWER(AX31)="n/a",LOWER(AX31)="na",LOWER(AX31)="none")),"NULL_LIKE_STRING",""))</f>
      </c>
      <c r="CA31" t="str">
        <f>IF(AND(AY31="YES",BA31="NON_TEXT"),"INVALID_TYPE",IF(AND(AY31="YES",BB31&lt;&gt;"",NOT(OR(EXACT(BB31,"READY_TO_SHARE"),EXACT(BB31,"NOT_READY_TO_SHARE")))),"UNSUPPORTED_VALUE",""))</f>
      </c>
      <c r="CB31" t="str">
        <f>IF(AND(BC31="YES",BE31="NON_TEXT"),"INVALID_TYPE",IF(AND(BC31="YES",BF31&lt;&gt;"",NOT(OR(EXACT(BF31,"SEO_OVERLAP"),EXACT(BF31,"PPC_OVERLAP"),EXACT(BF31,"AI_VISIBILITY"),EXACT(BF31,"CI_PLATFORM"),EXACT(BF31,"SALES_CUSTOMER"),EXACT(BF31,"MANUAL_STRATEGY"),EXACT(BF31,"MIXED"),EXACT(BF31,"UNKNOWN")))),"UNSUPPORTED_VALUE",""))</f>
      </c>
      <c r="CC31" t="str">
        <f>IF(AND(BG31="YES",BI31="NON_TEXT"),"INVALID_TYPE",IF(AND(BG31="YES",BI31="TEXT",BJ31&lt;&gt;"",OR(LOWER(BJ31)="null",LOWER(BJ31)="undefined",LOWER(BJ31)="n/a",LOWER(BJ31)="na",LOWER(BJ31)="none")),"NULL_LIKE_STRING",""))</f>
      </c>
      <c r="CD31" t="str">
        <f>IF(AND(BK31="YES",BM31="NON_TEXT"),"INVALID_TYPE",IF(AND(BK31="YES",BM31="TEXT",BN31&lt;&gt;"",OR(LOWER(BN31)="null",LOWER(BN31)="undefined",LOWER(BN31)="n/a",LOWER(BN31)="na",LOWER(BN31)="none")),"NULL_LIKE_STRING",""))</f>
      </c>
      <c r="CE31" t="str">
        <f>IF(L31="FALSE","INVALID_INPUT_OBJECT",IF(BO31&lt;&gt;"",BO31,IF(BP31&lt;&gt;"",BP31,IF(BQ31&lt;&gt;"",BQ31,IF(BR31&lt;&gt;"",BR31,IF(BS31&lt;&gt;"",BS31,IF(BT31&lt;&gt;"",BT31,IF(BU31&lt;&gt;"",BU31,IF(BV31&lt;&gt;"",BV31,IF(BW31&lt;&gt;"",BW31,IF(BX31&lt;&gt;"",BX31,IF(CC31&lt;&gt;"",CC31,IF(BY31&lt;&gt;"",BY31,IF(BZ31&lt;&gt;"",BZ31,IF(CD31&lt;&gt;"",CD31,IF(CA31&lt;&gt;"",CA31,CB31))))))))))))))))</f>
      </c>
      <c r="CF31" t="b">
        <f>OR(N31="MISSING",O31="",Q31="MISSING",R31="",T31="MISSING",U31="",W31="MISSING",X31="",Z31="MISSING",AA31="",AC31="MISSING",AD31="",AF31="MISSING",AG31="",AI31="MISSING",AJ31="",AL31="MISSING",AM31="",AO31="MISSING",AP31="",EXACT(AP31,"INCOMPLETE"),AND(AY31="YES",AZ31&lt;&gt;"",BB31=""),AND(BC31="YES",BD31&lt;&gt;"",BF31=""))</f>
        <v>1</v>
      </c>
      <c r="CG31" t="str">
        <f>IF(AND(EXACT(X31,"INDEPENDENT"),EXACT(AD31,"NO")),"INDEPENDENT_WITHOUT_SUPPORT",IF(AND(EXACT(R31,"FALSE_NEGATIVE"),AQ31="YES",AT31=""),"FALSE_NEGATIVE_REQUIRES_CORRECTED_SET",IF(AND(EXACT(R31,"SCOPE_DRIFT"),AU31="YES",AX31=""),"SCOPE_DRIFT_REQUIRES_CHANGED_DIMENSION",IF(AND(EXACT(AA31,"NO"),AY31="YES",EXACT(BB31,"READY_TO_SHARE")),"UNSTARTED_READY_TO_SHARE_CONFLICT",""))))</f>
      </c>
    </row>
    <row r="32">
      <c r="A32" s="50" t="str">
        <v>EMP-006</v>
      </c>
      <c r="B32" s="50" t="str">
        <v>EMPTY_INCOMPLETE</v>
      </c>
      <c r="C32" s="50" t="str">
        <v>INCOMPLETE</v>
      </c>
      <c r="D32" s="50" t="str">
        <v>REQUIRED_EVIDENCE_MISSING</v>
      </c>
      <c r="E32" s="50" t="str">
        <v>INCOMPLETE</v>
      </c>
      <c r="F32" s="50" t="str">
        <v>REQUIRED_EVIDENCE_MISSING</v>
      </c>
      <c r="G32" s="50" t="str">
        <v>PASS</v>
      </c>
      <c r="H32" s="50" t="str">
        <v>{"affectedOutput": "CONTENT_GAP", "correctionWithoutFullRebuild": "YES", "decisionSupported": "Approve Q4 content and positioning budget", "dependencyType": "INDEPENDENT", "errorClass": "FALSE_POSITIVE", "executionStarted": "", "independentSupport": "YES", "recommendationCouldChange": "NO", "recordCompleteness": "COMPLETE", "scopeKnown": "YES"}</v>
      </c>
      <c r="I32" s="50" t="str">
        <f>IF(CE32&lt;&gt;"","INVALID_INPUT",IF(CG32&lt;&gt;"","INVALID_INPUT",IF(CF32,"INCOMPLETE",IF(NOT(EXACT(AM32,"YES")),"RESOLVE_DECISION_SCOPE",IF(EXACT(X32,"UNKNOWN_DEPENDENCY"),"FREEZE_AND_REQUALIFY",IF(AND(EXACT(AA32,"YES"),EXACT(AG32,"YES")),"REOPEN_PRIOR_DECISION",IF(AND(EXACT(X32,"DIRECTLY_DEPENDENT"),EXACT(AD32,"NO"),EXACT(AJ32,"NO")),"REBUILD_CONTAMINATED_OUTPUT",IF(OR(EXACT(X32,"DIRECTLY_DEPENDENT"),EXACT(X32,"PARTIALLY_DEPENDENT")),"BOUNDED_RECHECK_REQUIRED",IF(AND(EXACT(X32,"INDEPENDENT"),EXACT(AD32,"YES"),EXACT(AG32,"NO")),"NO_MATERIAL_CONTAMINATION_FOUND","FREEZE_AND_REQUALIFY")))))))))</f>
        <v>INCOMPLETE</v>
      </c>
      <c r="J32" s="50" t="str">
        <f>IF(CE32&lt;&gt;"",CE32,IF(CG32&lt;&gt;"",CG32,IF(CF32,"REQUIRED_EVIDENCE_MISSING",IF(NOT(EXACT(AM32,"YES")),IF(EXACT(AM32,"NO"),"DECISION_SCOPE_NOT_DEFINED","DECISION_SCOPE_UNCERTAIN"),IF(EXACT(X32,"UNKNOWN_DEPENDENCY"),"DOWNSTREAM_DEPENDENCY_UNKNOWN",IF(AND(EXACT(AA32,"YES"),EXACT(AG32,"YES")),"EXECUTED_RECOMMENDATION_MAY_CHANGE",IF(AND(EXACT(X32,"DIRECTLY_DEPENDENT"),EXACT(AD32,"NO"),EXACT(AJ32,"NO")),"DIRECT_DEPENDENCY_NO_INDEPENDENT_SUPPORT",IF(EXACT(X32,"DIRECTLY_DEPENDENT"),"DIRECT_DEPENDENCY_RECHECK",IF(EXACT(X32,"PARTIALLY_DEPENDENT"),"PARTIAL_DEPENDENCY_RECHECK",IF(AND(EXACT(X32,"INDEPENDENT"),EXACT(AD32,"YES"),EXACT(AG32,"NO")),"INDEPENDENT_SUPPORT_RECOMMENDATION_UNCHANGED","DEPENDENCY_OR_RECOMMENDATION_UNRESOLVED"))))))))))</f>
        <v>REQUIRED_EVIDENCE_MISSING</v>
      </c>
      <c r="K32" s="51" t="str">
        <f>IF(AND(EXACT(C32,I32),EXACT(D32,J32)),"PASS","FAIL")</f>
        <v>PASS</v>
      </c>
      <c r="L32" t="str">
        <v>TRUE</v>
      </c>
      <c r="M32" t="str">
        <v>Approve Q4 content and positioning budget</v>
      </c>
      <c r="N32" t="str">
        <v>TEXT</v>
      </c>
      <c r="O32" t="str">
        <f>IF(ISTEXT(M32),TRIM(SUBSTITUTE(SUBSTITUTE(SUBSTITUTE(SUBSTITUTE(SUBSTITUTE(SUBSTITUTE(M32,CHAR(160)," "),CHAR(9)," "),CHAR(10)," "),CHAR(11)," "),CHAR(12)," "),CHAR(13)," ")),"")</f>
        <v>Approve Q4 content and positioning budget</v>
      </c>
      <c r="P32" t="str">
        <v>FALSE_POSITIVE</v>
      </c>
      <c r="Q32" t="str">
        <v>TEXT</v>
      </c>
      <c r="R32" t="str">
        <f>IF(ISTEXT(P32),TRIM(SUBSTITUTE(SUBSTITUTE(SUBSTITUTE(SUBSTITUTE(SUBSTITUTE(SUBSTITUTE(P32,CHAR(160)," "),CHAR(9)," "),CHAR(10)," "),CHAR(11)," "),CHAR(12)," "),CHAR(13)," ")),"")</f>
        <v>FALSE_POSITIVE</v>
      </c>
      <c r="S32" t="str">
        <v>CONTENT_GAP</v>
      </c>
      <c r="T32" t="str">
        <v>TEXT</v>
      </c>
      <c r="U32" t="str">
        <f>IF(ISTEXT(S32),TRIM(SUBSTITUTE(SUBSTITUTE(SUBSTITUTE(SUBSTITUTE(SUBSTITUTE(SUBSTITUTE(S32,CHAR(160)," "),CHAR(9)," "),CHAR(10)," "),CHAR(11)," "),CHAR(12)," "),CHAR(13)," ")),"")</f>
        <v>CONTENT_GAP</v>
      </c>
      <c r="V32" t="str">
        <v>INDEPENDENT</v>
      </c>
      <c r="W32" t="str">
        <v>TEXT</v>
      </c>
      <c r="X32" t="str">
        <f>IF(ISTEXT(V32),TRIM(SUBSTITUTE(SUBSTITUTE(SUBSTITUTE(SUBSTITUTE(SUBSTITUTE(SUBSTITUTE(V32,CHAR(160)," "),CHAR(9)," "),CHAR(10)," "),CHAR(11)," "),CHAR(12)," "),CHAR(13)," ")),"")</f>
        <v>INDEPENDENT</v>
      </c>
      <c r="Y32" t="str"/>
      <c r="Z32" t="str">
        <v>TEXT</v>
      </c>
      <c r="AA32" t="str">
        <f>IF(ISTEXT(Y32),TRIM(SUBSTITUTE(SUBSTITUTE(SUBSTITUTE(SUBSTITUTE(SUBSTITUTE(SUBSTITUTE(Y32,CHAR(160)," "),CHAR(9)," "),CHAR(10)," "),CHAR(11)," "),CHAR(12)," "),CHAR(13)," ")),"")</f>
      </c>
      <c r="AB32" t="str">
        <v>YES</v>
      </c>
      <c r="AC32" t="str">
        <v>TEXT</v>
      </c>
      <c r="AD32" t="str">
        <f>IF(ISTEXT(AB32),TRIM(SUBSTITUTE(SUBSTITUTE(SUBSTITUTE(SUBSTITUTE(SUBSTITUTE(SUBSTITUTE(AB32,CHAR(160)," "),CHAR(9)," "),CHAR(10)," "),CHAR(11)," "),CHAR(12)," "),CHAR(13)," ")),"")</f>
        <v>YES</v>
      </c>
      <c r="AE32" t="str">
        <v>NO</v>
      </c>
      <c r="AF32" t="str">
        <v>TEXT</v>
      </c>
      <c r="AG32" t="str">
        <f>IF(ISTEXT(AE32),TRIM(SUBSTITUTE(SUBSTITUTE(SUBSTITUTE(SUBSTITUTE(SUBSTITUTE(SUBSTITUTE(AE32,CHAR(160)," "),CHAR(9)," "),CHAR(10)," "),CHAR(11)," "),CHAR(12)," "),CHAR(13)," ")),"")</f>
        <v>NO</v>
      </c>
      <c r="AH32" t="str">
        <v>YES</v>
      </c>
      <c r="AI32" t="str">
        <v>TEXT</v>
      </c>
      <c r="AJ32" t="str">
        <f>IF(ISTEXT(AH32),TRIM(SUBSTITUTE(SUBSTITUTE(SUBSTITUTE(SUBSTITUTE(SUBSTITUTE(SUBSTITUTE(AH32,CHAR(160)," "),CHAR(9)," "),CHAR(10)," "),CHAR(11)," "),CHAR(12)," "),CHAR(13)," ")),"")</f>
        <v>YES</v>
      </c>
      <c r="AK32" t="str">
        <v>YES</v>
      </c>
      <c r="AL32" t="str">
        <v>TEXT</v>
      </c>
      <c r="AM32" t="str">
        <f>IF(ISTEXT(AK32),TRIM(SUBSTITUTE(SUBSTITUTE(SUBSTITUTE(SUBSTITUTE(SUBSTITUTE(SUBSTITUTE(AK32,CHAR(160)," "),CHAR(9)," "),CHAR(10)," "),CHAR(11)," "),CHAR(12)," "),CHAR(13)," ")),"")</f>
        <v>YES</v>
      </c>
      <c r="AN32" t="str">
        <v>COMPLETE</v>
      </c>
      <c r="AO32" t="str">
        <v>TEXT</v>
      </c>
      <c r="AP32" t="str">
        <f>IF(ISTEXT(AN32),TRIM(SUBSTITUTE(SUBSTITUTE(SUBSTITUTE(SUBSTITUTE(SUBSTITUTE(SUBSTITUTE(AN32,CHAR(160)," "),CHAR(9)," "),CHAR(10)," "),CHAR(11)," "),CHAR(12)," "),CHAR(13)," ")),"")</f>
        <v>COMPLETE</v>
      </c>
      <c r="AQ32" t="str">
        <v>NO</v>
      </c>
      <c r="AR32" t="str"/>
      <c r="AS32" t="str">
        <v>MISSING</v>
      </c>
      <c r="AT32" t="str">
        <f>IF(ISTEXT(AR32),TRIM(SUBSTITUTE(SUBSTITUTE(SUBSTITUTE(SUBSTITUTE(SUBSTITUTE(SUBSTITUTE(AR32,CHAR(160)," "),CHAR(9)," "),CHAR(10)," "),CHAR(11)," "),CHAR(12)," "),CHAR(13)," ")),"")</f>
      </c>
      <c r="AU32" t="str">
        <v>NO</v>
      </c>
      <c r="AV32" t="str"/>
      <c r="AW32" t="str">
        <v>MISSING</v>
      </c>
      <c r="AX32" t="str">
        <f>IF(ISTEXT(AV32),TRIM(SUBSTITUTE(SUBSTITUTE(SUBSTITUTE(SUBSTITUTE(SUBSTITUTE(SUBSTITUTE(AV32,CHAR(160)," "),CHAR(9)," "),CHAR(10)," "),CHAR(11)," "),CHAR(12)," "),CHAR(13)," ")),"")</f>
      </c>
      <c r="AY32" t="str">
        <v>NO</v>
      </c>
      <c r="AZ32" t="str"/>
      <c r="BA32" t="str">
        <v>MISSING</v>
      </c>
      <c r="BB32" t="str">
        <f>IF(ISTEXT(AZ32),TRIM(SUBSTITUTE(SUBSTITUTE(SUBSTITUTE(SUBSTITUTE(SUBSTITUTE(SUBSTITUTE(AZ32,CHAR(160)," "),CHAR(9)," "),CHAR(10)," "),CHAR(11)," "),CHAR(12)," "),CHAR(13)," ")),"")</f>
      </c>
      <c r="BC32" t="str">
        <v>NO</v>
      </c>
      <c r="BD32" t="str"/>
      <c r="BE32" t="str">
        <v>MISSING</v>
      </c>
      <c r="BF32" t="str">
        <f>IF(ISTEXT(BD32),TRIM(SUBSTITUTE(SUBSTITUTE(SUBSTITUTE(SUBSTITUTE(SUBSTITUTE(SUBSTITUTE(BD32,CHAR(160)," "),CHAR(9)," "),CHAR(10)," "),CHAR(11)," "),CHAR(12)," "),CHAR(13)," ")),"")</f>
      </c>
      <c r="BG32" t="str">
        <v>NO</v>
      </c>
      <c r="BH32" t="str"/>
      <c r="BI32" t="str">
        <v>MISSING</v>
      </c>
      <c r="BJ32" t="str">
        <f>IF(ISTEXT(BH32),TRIM(SUBSTITUTE(SUBSTITUTE(SUBSTITUTE(SUBSTITUTE(SUBSTITUTE(SUBSTITUTE(BH32,CHAR(160)," "),CHAR(9)," "),CHAR(10)," "),CHAR(11)," "),CHAR(12)," "),CHAR(13)," ")),"")</f>
      </c>
      <c r="BK32" t="str">
        <v>NO</v>
      </c>
      <c r="BL32" t="str"/>
      <c r="BM32" t="str">
        <v>MISSING</v>
      </c>
      <c r="BN32" t="str">
        <f>IF(ISTEXT(BL32),TRIM(SUBSTITUTE(SUBSTITUTE(SUBSTITUTE(SUBSTITUTE(SUBSTITUTE(SUBSTITUTE(BL32,CHAR(160)," "),CHAR(9)," "),CHAR(10)," "),CHAR(11)," "),CHAR(12)," "),CHAR(13)," ")),"")</f>
      </c>
      <c r="BO32" t="str">
        <f>IF(N32="NON_TEXT","INVALID_TYPE",IF(AND(N32="TEXT",O32&lt;&gt;"",OR(LOWER(O32)="null",LOWER(O32)="undefined",LOWER(O32)="n/a",LOWER(O32)="na",LOWER(O32)="none")),"NULL_LIKE_STRING",""))</f>
      </c>
      <c r="BP32" t="str">
        <f>IF(Q32="NON_TEXT","INVALID_TYPE",IF(AND(R32&lt;&gt;"",NOT(OR(EXACT(R32,"FALSE_POSITIVE"),EXACT(R32,"FALSE_NEGATIVE"),EXACT(R32,"ROLE_ERROR"),EXACT(R32,"SCOPE_DRIFT")))),"UNSUPPORTED_VALUE",""))</f>
      </c>
      <c r="BQ32" t="str">
        <f>IF(T32="NON_TEXT","INVALID_TYPE",IF(AND(U32&lt;&gt;"",NOT(OR(EXACT(U32,"CONTENT_GAP"),EXACT(U32,"AUTHORITY_BENCHMARK"),EXACT(U32,"POSITIONING"),EXACT(U32,"PRICING_COMPARISON"),EXACT(U32,"BATTLECARD"),EXACT(U32,"ROADMAP"),EXACT(U32,"MARKET_ENTRY_RECOMMENDATION"),EXACT(U32,"BUDGET_RECOMMENDATION"),EXACT(U32,"EXECUTIVE_BRIEF"),EXACT(U32,"AI_VISIBILITY_BENCHMARK"),EXACT(U32,"PAID_SEARCH_BENCHMARK"),EXACT(U32,"OTHER")))),"UNSUPPORTED_VALUE",""))</f>
      </c>
      <c r="BR32" t="str">
        <f>IF(W32="NON_TEXT","INVALID_TYPE",IF(AND(X32&lt;&gt;"",NOT(OR(EXACT(X32,"DIRECTLY_DEPENDENT"),EXACT(X32,"PARTIALLY_DEPENDENT"),EXACT(X32,"INDEPENDENT"),EXACT(X32,"UNKNOWN_DEPENDENCY")))),"UNSUPPORTED_VALUE",""))</f>
      </c>
      <c r="BS32" t="str">
        <f>IF(Z32="NON_TEXT","INVALID_TYPE",IF(AND(AA32&lt;&gt;"",NOT(OR(EXACT(AA32,"YES"),EXACT(AA32,"NO"),EXACT(AA32,"UNKNOWN")))),"UNSUPPORTED_VALUE",""))</f>
      </c>
      <c r="BT32" t="str">
        <f>IF(AC32="NON_TEXT","INVALID_TYPE",IF(AND(AD32&lt;&gt;"",NOT(OR(EXACT(AD32,"YES"),EXACT(AD32,"NO"),EXACT(AD32,"UNKNOWN")))),"UNSUPPORTED_VALUE",""))</f>
      </c>
      <c r="BU32" t="str">
        <f>IF(AF32="NON_TEXT","INVALID_TYPE",IF(AND(AG32&lt;&gt;"",NOT(OR(EXACT(AG32,"YES"),EXACT(AG32,"NO"),EXACT(AG32,"UNKNOWN")))),"UNSUPPORTED_VALUE",""))</f>
      </c>
      <c r="BV32" t="str">
        <f>IF(AI32="NON_TEXT","INVALID_TYPE",IF(AND(AJ32&lt;&gt;"",NOT(OR(EXACT(AJ32,"YES"),EXACT(AJ32,"NO"),EXACT(AJ32,"UNKNOWN")))),"UNSUPPORTED_VALUE",""))</f>
      </c>
      <c r="BW32" t="str">
        <f>IF(AL32="NON_TEXT","INVALID_TYPE",IF(AND(AM32&lt;&gt;"",NOT(OR(EXACT(AM32,"YES"),EXACT(AM32,"NO"),EXACT(AM32,"UNKNOWN")))),"UNSUPPORTED_VALUE",""))</f>
      </c>
      <c r="BX32" t="str">
        <f>IF(AO32="NON_TEXT","INVALID_TYPE",IF(AND(AP32&lt;&gt;"",NOT(OR(EXACT(AP32,"COMPLETE"),EXACT(AP32,"INCOMPLETE")))),"UNSUPPORTED_VALUE",""))</f>
      </c>
      <c r="BY32" t="str">
        <f>IF(AND(AQ32="YES",AS32="NON_TEXT"),"INVALID_TYPE",IF(AND(AQ32="YES",AS32="TEXT",AT32&lt;&gt;"",OR(LOWER(AT32)="null",LOWER(AT32)="undefined",LOWER(AT32)="n/a",LOWER(AT32)="na",LOWER(AT32)="none")),"NULL_LIKE_STRING",""))</f>
      </c>
      <c r="BZ32" t="str">
        <f>IF(AND(AU32="YES",AW32="NON_TEXT"),"INVALID_TYPE",IF(AND(AU32="YES",AW32="TEXT",AX32&lt;&gt;"",OR(LOWER(AX32)="null",LOWER(AX32)="undefined",LOWER(AX32)="n/a",LOWER(AX32)="na",LOWER(AX32)="none")),"NULL_LIKE_STRING",""))</f>
      </c>
      <c r="CA32" t="str">
        <f>IF(AND(AY32="YES",BA32="NON_TEXT"),"INVALID_TYPE",IF(AND(AY32="YES",BB32&lt;&gt;"",NOT(OR(EXACT(BB32,"READY_TO_SHARE"),EXACT(BB32,"NOT_READY_TO_SHARE")))),"UNSUPPORTED_VALUE",""))</f>
      </c>
      <c r="CB32" t="str">
        <f>IF(AND(BC32="YES",BE32="NON_TEXT"),"INVALID_TYPE",IF(AND(BC32="YES",BF32&lt;&gt;"",NOT(OR(EXACT(BF32,"SEO_OVERLAP"),EXACT(BF32,"PPC_OVERLAP"),EXACT(BF32,"AI_VISIBILITY"),EXACT(BF32,"CI_PLATFORM"),EXACT(BF32,"SALES_CUSTOMER"),EXACT(BF32,"MANUAL_STRATEGY"),EXACT(BF32,"MIXED"),EXACT(BF32,"UNKNOWN")))),"UNSUPPORTED_VALUE",""))</f>
      </c>
      <c r="CC32" t="str">
        <f>IF(AND(BG32="YES",BI32="NON_TEXT"),"INVALID_TYPE",IF(AND(BG32="YES",BI32="TEXT",BJ32&lt;&gt;"",OR(LOWER(BJ32)="null",LOWER(BJ32)="undefined",LOWER(BJ32)="n/a",LOWER(BJ32)="na",LOWER(BJ32)="none")),"NULL_LIKE_STRING",""))</f>
      </c>
      <c r="CD32" t="str">
        <f>IF(AND(BK32="YES",BM32="NON_TEXT"),"INVALID_TYPE",IF(AND(BK32="YES",BM32="TEXT",BN32&lt;&gt;"",OR(LOWER(BN32)="null",LOWER(BN32)="undefined",LOWER(BN32)="n/a",LOWER(BN32)="na",LOWER(BN32)="none")),"NULL_LIKE_STRING",""))</f>
      </c>
      <c r="CE32" t="str">
        <f>IF(L32="FALSE","INVALID_INPUT_OBJECT",IF(BO32&lt;&gt;"",BO32,IF(BP32&lt;&gt;"",BP32,IF(BQ32&lt;&gt;"",BQ32,IF(BR32&lt;&gt;"",BR32,IF(BS32&lt;&gt;"",BS32,IF(BT32&lt;&gt;"",BT32,IF(BU32&lt;&gt;"",BU32,IF(BV32&lt;&gt;"",BV32,IF(BW32&lt;&gt;"",BW32,IF(BX32&lt;&gt;"",BX32,IF(CC32&lt;&gt;"",CC32,IF(BY32&lt;&gt;"",BY32,IF(BZ32&lt;&gt;"",BZ32,IF(CD32&lt;&gt;"",CD32,IF(CA32&lt;&gt;"",CA32,CB32))))))))))))))))</f>
      </c>
      <c r="CF32" t="b">
        <f>OR(N32="MISSING",O32="",Q32="MISSING",R32="",T32="MISSING",U32="",W32="MISSING",X32="",Z32="MISSING",AA32="",AC32="MISSING",AD32="",AF32="MISSING",AG32="",AI32="MISSING",AJ32="",AL32="MISSING",AM32="",AO32="MISSING",AP32="",EXACT(AP32,"INCOMPLETE"),AND(AY32="YES",AZ32&lt;&gt;"",BB32=""),AND(BC32="YES",BD32&lt;&gt;"",BF32=""))</f>
        <v>1</v>
      </c>
      <c r="CG32" t="str">
        <f>IF(AND(EXACT(X32,"INDEPENDENT"),EXACT(AD32,"NO")),"INDEPENDENT_WITHOUT_SUPPORT",IF(AND(EXACT(R32,"FALSE_NEGATIVE"),AQ32="YES",AT32=""),"FALSE_NEGATIVE_REQUIRES_CORRECTED_SET",IF(AND(EXACT(R32,"SCOPE_DRIFT"),AU32="YES",AX32=""),"SCOPE_DRIFT_REQUIRES_CHANGED_DIMENSION",IF(AND(EXACT(AA32,"NO"),AY32="YES",EXACT(BB32,"READY_TO_SHARE")),"UNSTARTED_READY_TO_SHARE_CONFLICT",""))))</f>
      </c>
    </row>
    <row r="33">
      <c r="A33" s="50" t="str">
        <v>EMP-007</v>
      </c>
      <c r="B33" s="50" t="str">
        <v>EMPTY_INCOMPLETE</v>
      </c>
      <c r="C33" s="50" t="str">
        <v>INCOMPLETE</v>
      </c>
      <c r="D33" s="50" t="str">
        <v>REQUIRED_EVIDENCE_MISSING</v>
      </c>
      <c r="E33" s="50" t="str">
        <v>INCOMPLETE</v>
      </c>
      <c r="F33" s="50" t="str">
        <v>REQUIRED_EVIDENCE_MISSING</v>
      </c>
      <c r="G33" s="50" t="str">
        <v>PASS</v>
      </c>
      <c r="H33" s="50" t="str">
        <v>{"affectedOutput": "CONTENT_GAP", "correctionWithoutFullRebuild": "YES", "decisionSupported": "Approve Q4 content and positioning budget", "dependencyType": "INDEPENDENT", "errorClass": "FALSE_POSITIVE", "executionStarted": "NO", "independentSupport": "", "recommendationCouldChange": "NO", "recordCompleteness": "COMPLETE", "scopeKnown": "YES"}</v>
      </c>
      <c r="I33" s="50" t="str">
        <f>IF(CE33&lt;&gt;"","INVALID_INPUT",IF(CG33&lt;&gt;"","INVALID_INPUT",IF(CF33,"INCOMPLETE",IF(NOT(EXACT(AM33,"YES")),"RESOLVE_DECISION_SCOPE",IF(EXACT(X33,"UNKNOWN_DEPENDENCY"),"FREEZE_AND_REQUALIFY",IF(AND(EXACT(AA33,"YES"),EXACT(AG33,"YES")),"REOPEN_PRIOR_DECISION",IF(AND(EXACT(X33,"DIRECTLY_DEPENDENT"),EXACT(AD33,"NO"),EXACT(AJ33,"NO")),"REBUILD_CONTAMINATED_OUTPUT",IF(OR(EXACT(X33,"DIRECTLY_DEPENDENT"),EXACT(X33,"PARTIALLY_DEPENDENT")),"BOUNDED_RECHECK_REQUIRED",IF(AND(EXACT(X33,"INDEPENDENT"),EXACT(AD33,"YES"),EXACT(AG33,"NO")),"NO_MATERIAL_CONTAMINATION_FOUND","FREEZE_AND_REQUALIFY")))))))))</f>
        <v>INCOMPLETE</v>
      </c>
      <c r="J33" s="50" t="str">
        <f>IF(CE33&lt;&gt;"",CE33,IF(CG33&lt;&gt;"",CG33,IF(CF33,"REQUIRED_EVIDENCE_MISSING",IF(NOT(EXACT(AM33,"YES")),IF(EXACT(AM33,"NO"),"DECISION_SCOPE_NOT_DEFINED","DECISION_SCOPE_UNCERTAIN"),IF(EXACT(X33,"UNKNOWN_DEPENDENCY"),"DOWNSTREAM_DEPENDENCY_UNKNOWN",IF(AND(EXACT(AA33,"YES"),EXACT(AG33,"YES")),"EXECUTED_RECOMMENDATION_MAY_CHANGE",IF(AND(EXACT(X33,"DIRECTLY_DEPENDENT"),EXACT(AD33,"NO"),EXACT(AJ33,"NO")),"DIRECT_DEPENDENCY_NO_INDEPENDENT_SUPPORT",IF(EXACT(X33,"DIRECTLY_DEPENDENT"),"DIRECT_DEPENDENCY_RECHECK",IF(EXACT(X33,"PARTIALLY_DEPENDENT"),"PARTIAL_DEPENDENCY_RECHECK",IF(AND(EXACT(X33,"INDEPENDENT"),EXACT(AD33,"YES"),EXACT(AG33,"NO")),"INDEPENDENT_SUPPORT_RECOMMENDATION_UNCHANGED","DEPENDENCY_OR_RECOMMENDATION_UNRESOLVED"))))))))))</f>
        <v>REQUIRED_EVIDENCE_MISSING</v>
      </c>
      <c r="K33" s="51" t="str">
        <f>IF(AND(EXACT(C33,I33),EXACT(D33,J33)),"PASS","FAIL")</f>
        <v>PASS</v>
      </c>
      <c r="L33" t="str">
        <v>TRUE</v>
      </c>
      <c r="M33" t="str">
        <v>Approve Q4 content and positioning budget</v>
      </c>
      <c r="N33" t="str">
        <v>TEXT</v>
      </c>
      <c r="O33" t="str">
        <f>IF(ISTEXT(M33),TRIM(SUBSTITUTE(SUBSTITUTE(SUBSTITUTE(SUBSTITUTE(SUBSTITUTE(SUBSTITUTE(M33,CHAR(160)," "),CHAR(9)," "),CHAR(10)," "),CHAR(11)," "),CHAR(12)," "),CHAR(13)," ")),"")</f>
        <v>Approve Q4 content and positioning budget</v>
      </c>
      <c r="P33" t="str">
        <v>FALSE_POSITIVE</v>
      </c>
      <c r="Q33" t="str">
        <v>TEXT</v>
      </c>
      <c r="R33" t="str">
        <f>IF(ISTEXT(P33),TRIM(SUBSTITUTE(SUBSTITUTE(SUBSTITUTE(SUBSTITUTE(SUBSTITUTE(SUBSTITUTE(P33,CHAR(160)," "),CHAR(9)," "),CHAR(10)," "),CHAR(11)," "),CHAR(12)," "),CHAR(13)," ")),"")</f>
        <v>FALSE_POSITIVE</v>
      </c>
      <c r="S33" t="str">
        <v>CONTENT_GAP</v>
      </c>
      <c r="T33" t="str">
        <v>TEXT</v>
      </c>
      <c r="U33" t="str">
        <f>IF(ISTEXT(S33),TRIM(SUBSTITUTE(SUBSTITUTE(SUBSTITUTE(SUBSTITUTE(SUBSTITUTE(SUBSTITUTE(S33,CHAR(160)," "),CHAR(9)," "),CHAR(10)," "),CHAR(11)," "),CHAR(12)," "),CHAR(13)," ")),"")</f>
        <v>CONTENT_GAP</v>
      </c>
      <c r="V33" t="str">
        <v>INDEPENDENT</v>
      </c>
      <c r="W33" t="str">
        <v>TEXT</v>
      </c>
      <c r="X33" t="str">
        <f>IF(ISTEXT(V33),TRIM(SUBSTITUTE(SUBSTITUTE(SUBSTITUTE(SUBSTITUTE(SUBSTITUTE(SUBSTITUTE(V33,CHAR(160)," "),CHAR(9)," "),CHAR(10)," "),CHAR(11)," "),CHAR(12)," "),CHAR(13)," ")),"")</f>
        <v>INDEPENDENT</v>
      </c>
      <c r="Y33" t="str">
        <v>NO</v>
      </c>
      <c r="Z33" t="str">
        <v>TEXT</v>
      </c>
      <c r="AA33" t="str">
        <f>IF(ISTEXT(Y33),TRIM(SUBSTITUTE(SUBSTITUTE(SUBSTITUTE(SUBSTITUTE(SUBSTITUTE(SUBSTITUTE(Y33,CHAR(160)," "),CHAR(9)," "),CHAR(10)," "),CHAR(11)," "),CHAR(12)," "),CHAR(13)," ")),"")</f>
        <v>NO</v>
      </c>
      <c r="AB33" t="str"/>
      <c r="AC33" t="str">
        <v>TEXT</v>
      </c>
      <c r="AD33" t="str">
        <f>IF(ISTEXT(AB33),TRIM(SUBSTITUTE(SUBSTITUTE(SUBSTITUTE(SUBSTITUTE(SUBSTITUTE(SUBSTITUTE(AB33,CHAR(160)," "),CHAR(9)," "),CHAR(10)," "),CHAR(11)," "),CHAR(12)," "),CHAR(13)," ")),"")</f>
      </c>
      <c r="AE33" t="str">
        <v>NO</v>
      </c>
      <c r="AF33" t="str">
        <v>TEXT</v>
      </c>
      <c r="AG33" t="str">
        <f>IF(ISTEXT(AE33),TRIM(SUBSTITUTE(SUBSTITUTE(SUBSTITUTE(SUBSTITUTE(SUBSTITUTE(SUBSTITUTE(AE33,CHAR(160)," "),CHAR(9)," "),CHAR(10)," "),CHAR(11)," "),CHAR(12)," "),CHAR(13)," ")),"")</f>
        <v>NO</v>
      </c>
      <c r="AH33" t="str">
        <v>YES</v>
      </c>
      <c r="AI33" t="str">
        <v>TEXT</v>
      </c>
      <c r="AJ33" t="str">
        <f>IF(ISTEXT(AH33),TRIM(SUBSTITUTE(SUBSTITUTE(SUBSTITUTE(SUBSTITUTE(SUBSTITUTE(SUBSTITUTE(AH33,CHAR(160)," "),CHAR(9)," "),CHAR(10)," "),CHAR(11)," "),CHAR(12)," "),CHAR(13)," ")),"")</f>
        <v>YES</v>
      </c>
      <c r="AK33" t="str">
        <v>YES</v>
      </c>
      <c r="AL33" t="str">
        <v>TEXT</v>
      </c>
      <c r="AM33" t="str">
        <f>IF(ISTEXT(AK33),TRIM(SUBSTITUTE(SUBSTITUTE(SUBSTITUTE(SUBSTITUTE(SUBSTITUTE(SUBSTITUTE(AK33,CHAR(160)," "),CHAR(9)," "),CHAR(10)," "),CHAR(11)," "),CHAR(12)," "),CHAR(13)," ")),"")</f>
        <v>YES</v>
      </c>
      <c r="AN33" t="str">
        <v>COMPLETE</v>
      </c>
      <c r="AO33" t="str">
        <v>TEXT</v>
      </c>
      <c r="AP33" t="str">
        <f>IF(ISTEXT(AN33),TRIM(SUBSTITUTE(SUBSTITUTE(SUBSTITUTE(SUBSTITUTE(SUBSTITUTE(SUBSTITUTE(AN33,CHAR(160)," "),CHAR(9)," "),CHAR(10)," "),CHAR(11)," "),CHAR(12)," "),CHAR(13)," ")),"")</f>
        <v>COMPLETE</v>
      </c>
      <c r="AQ33" t="str">
        <v>NO</v>
      </c>
      <c r="AR33" t="str"/>
      <c r="AS33" t="str">
        <v>MISSING</v>
      </c>
      <c r="AT33" t="str">
        <f>IF(ISTEXT(AR33),TRIM(SUBSTITUTE(SUBSTITUTE(SUBSTITUTE(SUBSTITUTE(SUBSTITUTE(SUBSTITUTE(AR33,CHAR(160)," "),CHAR(9)," "),CHAR(10)," "),CHAR(11)," "),CHAR(12)," "),CHAR(13)," ")),"")</f>
      </c>
      <c r="AU33" t="str">
        <v>NO</v>
      </c>
      <c r="AV33" t="str"/>
      <c r="AW33" t="str">
        <v>MISSING</v>
      </c>
      <c r="AX33" t="str">
        <f>IF(ISTEXT(AV33),TRIM(SUBSTITUTE(SUBSTITUTE(SUBSTITUTE(SUBSTITUTE(SUBSTITUTE(SUBSTITUTE(AV33,CHAR(160)," "),CHAR(9)," "),CHAR(10)," "),CHAR(11)," "),CHAR(12)," "),CHAR(13)," ")),"")</f>
      </c>
      <c r="AY33" t="str">
        <v>NO</v>
      </c>
      <c r="AZ33" t="str"/>
      <c r="BA33" t="str">
        <v>MISSING</v>
      </c>
      <c r="BB33" t="str">
        <f>IF(ISTEXT(AZ33),TRIM(SUBSTITUTE(SUBSTITUTE(SUBSTITUTE(SUBSTITUTE(SUBSTITUTE(SUBSTITUTE(AZ33,CHAR(160)," "),CHAR(9)," "),CHAR(10)," "),CHAR(11)," "),CHAR(12)," "),CHAR(13)," ")),"")</f>
      </c>
      <c r="BC33" t="str">
        <v>NO</v>
      </c>
      <c r="BD33" t="str"/>
      <c r="BE33" t="str">
        <v>MISSING</v>
      </c>
      <c r="BF33" t="str">
        <f>IF(ISTEXT(BD33),TRIM(SUBSTITUTE(SUBSTITUTE(SUBSTITUTE(SUBSTITUTE(SUBSTITUTE(SUBSTITUTE(BD33,CHAR(160)," "),CHAR(9)," "),CHAR(10)," "),CHAR(11)," "),CHAR(12)," "),CHAR(13)," ")),"")</f>
      </c>
      <c r="BG33" t="str">
        <v>NO</v>
      </c>
      <c r="BH33" t="str"/>
      <c r="BI33" t="str">
        <v>MISSING</v>
      </c>
      <c r="BJ33" t="str">
        <f>IF(ISTEXT(BH33),TRIM(SUBSTITUTE(SUBSTITUTE(SUBSTITUTE(SUBSTITUTE(SUBSTITUTE(SUBSTITUTE(BH33,CHAR(160)," "),CHAR(9)," "),CHAR(10)," "),CHAR(11)," "),CHAR(12)," "),CHAR(13)," ")),"")</f>
      </c>
      <c r="BK33" t="str">
        <v>NO</v>
      </c>
      <c r="BL33" t="str"/>
      <c r="BM33" t="str">
        <v>MISSING</v>
      </c>
      <c r="BN33" t="str">
        <f>IF(ISTEXT(BL33),TRIM(SUBSTITUTE(SUBSTITUTE(SUBSTITUTE(SUBSTITUTE(SUBSTITUTE(SUBSTITUTE(BL33,CHAR(160)," "),CHAR(9)," "),CHAR(10)," "),CHAR(11)," "),CHAR(12)," "),CHAR(13)," ")),"")</f>
      </c>
      <c r="BO33" t="str">
        <f>IF(N33="NON_TEXT","INVALID_TYPE",IF(AND(N33="TEXT",O33&lt;&gt;"",OR(LOWER(O33)="null",LOWER(O33)="undefined",LOWER(O33)="n/a",LOWER(O33)="na",LOWER(O33)="none")),"NULL_LIKE_STRING",""))</f>
      </c>
      <c r="BP33" t="str">
        <f>IF(Q33="NON_TEXT","INVALID_TYPE",IF(AND(R33&lt;&gt;"",NOT(OR(EXACT(R33,"FALSE_POSITIVE"),EXACT(R33,"FALSE_NEGATIVE"),EXACT(R33,"ROLE_ERROR"),EXACT(R33,"SCOPE_DRIFT")))),"UNSUPPORTED_VALUE",""))</f>
      </c>
      <c r="BQ33" t="str">
        <f>IF(T33="NON_TEXT","INVALID_TYPE",IF(AND(U33&lt;&gt;"",NOT(OR(EXACT(U33,"CONTENT_GAP"),EXACT(U33,"AUTHORITY_BENCHMARK"),EXACT(U33,"POSITIONING"),EXACT(U33,"PRICING_COMPARISON"),EXACT(U33,"BATTLECARD"),EXACT(U33,"ROADMAP"),EXACT(U33,"MARKET_ENTRY_RECOMMENDATION"),EXACT(U33,"BUDGET_RECOMMENDATION"),EXACT(U33,"EXECUTIVE_BRIEF"),EXACT(U33,"AI_VISIBILITY_BENCHMARK"),EXACT(U33,"PAID_SEARCH_BENCHMARK"),EXACT(U33,"OTHER")))),"UNSUPPORTED_VALUE",""))</f>
      </c>
      <c r="BR33" t="str">
        <f>IF(W33="NON_TEXT","INVALID_TYPE",IF(AND(X33&lt;&gt;"",NOT(OR(EXACT(X33,"DIRECTLY_DEPENDENT"),EXACT(X33,"PARTIALLY_DEPENDENT"),EXACT(X33,"INDEPENDENT"),EXACT(X33,"UNKNOWN_DEPENDENCY")))),"UNSUPPORTED_VALUE",""))</f>
      </c>
      <c r="BS33" t="str">
        <f>IF(Z33="NON_TEXT","INVALID_TYPE",IF(AND(AA33&lt;&gt;"",NOT(OR(EXACT(AA33,"YES"),EXACT(AA33,"NO"),EXACT(AA33,"UNKNOWN")))),"UNSUPPORTED_VALUE",""))</f>
      </c>
      <c r="BT33" t="str">
        <f>IF(AC33="NON_TEXT","INVALID_TYPE",IF(AND(AD33&lt;&gt;"",NOT(OR(EXACT(AD33,"YES"),EXACT(AD33,"NO"),EXACT(AD33,"UNKNOWN")))),"UNSUPPORTED_VALUE",""))</f>
      </c>
      <c r="BU33" t="str">
        <f>IF(AF33="NON_TEXT","INVALID_TYPE",IF(AND(AG33&lt;&gt;"",NOT(OR(EXACT(AG33,"YES"),EXACT(AG33,"NO"),EXACT(AG33,"UNKNOWN")))),"UNSUPPORTED_VALUE",""))</f>
      </c>
      <c r="BV33" t="str">
        <f>IF(AI33="NON_TEXT","INVALID_TYPE",IF(AND(AJ33&lt;&gt;"",NOT(OR(EXACT(AJ33,"YES"),EXACT(AJ33,"NO"),EXACT(AJ33,"UNKNOWN")))),"UNSUPPORTED_VALUE",""))</f>
      </c>
      <c r="BW33" t="str">
        <f>IF(AL33="NON_TEXT","INVALID_TYPE",IF(AND(AM33&lt;&gt;"",NOT(OR(EXACT(AM33,"YES"),EXACT(AM33,"NO"),EXACT(AM33,"UNKNOWN")))),"UNSUPPORTED_VALUE",""))</f>
      </c>
      <c r="BX33" t="str">
        <f>IF(AO33="NON_TEXT","INVALID_TYPE",IF(AND(AP33&lt;&gt;"",NOT(OR(EXACT(AP33,"COMPLETE"),EXACT(AP33,"INCOMPLETE")))),"UNSUPPORTED_VALUE",""))</f>
      </c>
      <c r="BY33" t="str">
        <f>IF(AND(AQ33="YES",AS33="NON_TEXT"),"INVALID_TYPE",IF(AND(AQ33="YES",AS33="TEXT",AT33&lt;&gt;"",OR(LOWER(AT33)="null",LOWER(AT33)="undefined",LOWER(AT33)="n/a",LOWER(AT33)="na",LOWER(AT33)="none")),"NULL_LIKE_STRING",""))</f>
      </c>
      <c r="BZ33" t="str">
        <f>IF(AND(AU33="YES",AW33="NON_TEXT"),"INVALID_TYPE",IF(AND(AU33="YES",AW33="TEXT",AX33&lt;&gt;"",OR(LOWER(AX33)="null",LOWER(AX33)="undefined",LOWER(AX33)="n/a",LOWER(AX33)="na",LOWER(AX33)="none")),"NULL_LIKE_STRING",""))</f>
      </c>
      <c r="CA33" t="str">
        <f>IF(AND(AY33="YES",BA33="NON_TEXT"),"INVALID_TYPE",IF(AND(AY33="YES",BB33&lt;&gt;"",NOT(OR(EXACT(BB33,"READY_TO_SHARE"),EXACT(BB33,"NOT_READY_TO_SHARE")))),"UNSUPPORTED_VALUE",""))</f>
      </c>
      <c r="CB33" t="str">
        <f>IF(AND(BC33="YES",BE33="NON_TEXT"),"INVALID_TYPE",IF(AND(BC33="YES",BF33&lt;&gt;"",NOT(OR(EXACT(BF33,"SEO_OVERLAP"),EXACT(BF33,"PPC_OVERLAP"),EXACT(BF33,"AI_VISIBILITY"),EXACT(BF33,"CI_PLATFORM"),EXACT(BF33,"SALES_CUSTOMER"),EXACT(BF33,"MANUAL_STRATEGY"),EXACT(BF33,"MIXED"),EXACT(BF33,"UNKNOWN")))),"UNSUPPORTED_VALUE",""))</f>
      </c>
      <c r="CC33" t="str">
        <f>IF(AND(BG33="YES",BI33="NON_TEXT"),"INVALID_TYPE",IF(AND(BG33="YES",BI33="TEXT",BJ33&lt;&gt;"",OR(LOWER(BJ33)="null",LOWER(BJ33)="undefined",LOWER(BJ33)="n/a",LOWER(BJ33)="na",LOWER(BJ33)="none")),"NULL_LIKE_STRING",""))</f>
      </c>
      <c r="CD33" t="str">
        <f>IF(AND(BK33="YES",BM33="NON_TEXT"),"INVALID_TYPE",IF(AND(BK33="YES",BM33="TEXT",BN33&lt;&gt;"",OR(LOWER(BN33)="null",LOWER(BN33)="undefined",LOWER(BN33)="n/a",LOWER(BN33)="na",LOWER(BN33)="none")),"NULL_LIKE_STRING",""))</f>
      </c>
      <c r="CE33" t="str">
        <f>IF(L33="FALSE","INVALID_INPUT_OBJECT",IF(BO33&lt;&gt;"",BO33,IF(BP33&lt;&gt;"",BP33,IF(BQ33&lt;&gt;"",BQ33,IF(BR33&lt;&gt;"",BR33,IF(BS33&lt;&gt;"",BS33,IF(BT33&lt;&gt;"",BT33,IF(BU33&lt;&gt;"",BU33,IF(BV33&lt;&gt;"",BV33,IF(BW33&lt;&gt;"",BW33,IF(BX33&lt;&gt;"",BX33,IF(CC33&lt;&gt;"",CC33,IF(BY33&lt;&gt;"",BY33,IF(BZ33&lt;&gt;"",BZ33,IF(CD33&lt;&gt;"",CD33,IF(CA33&lt;&gt;"",CA33,CB33))))))))))))))))</f>
      </c>
      <c r="CF33" t="b">
        <f>OR(N33="MISSING",O33="",Q33="MISSING",R33="",T33="MISSING",U33="",W33="MISSING",X33="",Z33="MISSING",AA33="",AC33="MISSING",AD33="",AF33="MISSING",AG33="",AI33="MISSING",AJ33="",AL33="MISSING",AM33="",AO33="MISSING",AP33="",EXACT(AP33,"INCOMPLETE"),AND(AY33="YES",AZ33&lt;&gt;"",BB33=""),AND(BC33="YES",BD33&lt;&gt;"",BF33=""))</f>
        <v>1</v>
      </c>
      <c r="CG33" t="str">
        <f>IF(AND(EXACT(X33,"INDEPENDENT"),EXACT(AD33,"NO")),"INDEPENDENT_WITHOUT_SUPPORT",IF(AND(EXACT(R33,"FALSE_NEGATIVE"),AQ33="YES",AT33=""),"FALSE_NEGATIVE_REQUIRES_CORRECTED_SET",IF(AND(EXACT(R33,"SCOPE_DRIFT"),AU33="YES",AX33=""),"SCOPE_DRIFT_REQUIRES_CHANGED_DIMENSION",IF(AND(EXACT(AA33,"NO"),AY33="YES",EXACT(BB33,"READY_TO_SHARE")),"UNSTARTED_READY_TO_SHARE_CONFLICT",""))))</f>
      </c>
    </row>
    <row r="34">
      <c r="A34" s="50" t="str">
        <v>EMP-008</v>
      </c>
      <c r="B34" s="50" t="str">
        <v>EMPTY_INCOMPLETE</v>
      </c>
      <c r="C34" s="50" t="str">
        <v>INCOMPLETE</v>
      </c>
      <c r="D34" s="50" t="str">
        <v>REQUIRED_EVIDENCE_MISSING</v>
      </c>
      <c r="E34" s="50" t="str">
        <v>INCOMPLETE</v>
      </c>
      <c r="F34" s="50" t="str">
        <v>REQUIRED_EVIDENCE_MISSING</v>
      </c>
      <c r="G34" s="50" t="str">
        <v>PASS</v>
      </c>
      <c r="H34" s="50" t="str">
        <v>{"affectedOutput": "CONTENT_GAP", "correctionWithoutFullRebuild": "YES", "decisionSupported": "Approve Q4 content and positioning budget", "dependencyType": "INDEPENDENT", "errorClass": "FALSE_POSITIVE", "executionStarted": "NO", "independentSupport": "YES", "recommendationCouldChange": "", "recordCompleteness": "COMPLETE", "scopeKnown": "YES"}</v>
      </c>
      <c r="I34" s="50" t="str">
        <f>IF(CE34&lt;&gt;"","INVALID_INPUT",IF(CG34&lt;&gt;"","INVALID_INPUT",IF(CF34,"INCOMPLETE",IF(NOT(EXACT(AM34,"YES")),"RESOLVE_DECISION_SCOPE",IF(EXACT(X34,"UNKNOWN_DEPENDENCY"),"FREEZE_AND_REQUALIFY",IF(AND(EXACT(AA34,"YES"),EXACT(AG34,"YES")),"REOPEN_PRIOR_DECISION",IF(AND(EXACT(X34,"DIRECTLY_DEPENDENT"),EXACT(AD34,"NO"),EXACT(AJ34,"NO")),"REBUILD_CONTAMINATED_OUTPUT",IF(OR(EXACT(X34,"DIRECTLY_DEPENDENT"),EXACT(X34,"PARTIALLY_DEPENDENT")),"BOUNDED_RECHECK_REQUIRED",IF(AND(EXACT(X34,"INDEPENDENT"),EXACT(AD34,"YES"),EXACT(AG34,"NO")),"NO_MATERIAL_CONTAMINATION_FOUND","FREEZE_AND_REQUALIFY")))))))))</f>
        <v>INCOMPLETE</v>
      </c>
      <c r="J34" s="50" t="str">
        <f>IF(CE34&lt;&gt;"",CE34,IF(CG34&lt;&gt;"",CG34,IF(CF34,"REQUIRED_EVIDENCE_MISSING",IF(NOT(EXACT(AM34,"YES")),IF(EXACT(AM34,"NO"),"DECISION_SCOPE_NOT_DEFINED","DECISION_SCOPE_UNCERTAIN"),IF(EXACT(X34,"UNKNOWN_DEPENDENCY"),"DOWNSTREAM_DEPENDENCY_UNKNOWN",IF(AND(EXACT(AA34,"YES"),EXACT(AG34,"YES")),"EXECUTED_RECOMMENDATION_MAY_CHANGE",IF(AND(EXACT(X34,"DIRECTLY_DEPENDENT"),EXACT(AD34,"NO"),EXACT(AJ34,"NO")),"DIRECT_DEPENDENCY_NO_INDEPENDENT_SUPPORT",IF(EXACT(X34,"DIRECTLY_DEPENDENT"),"DIRECT_DEPENDENCY_RECHECK",IF(EXACT(X34,"PARTIALLY_DEPENDENT"),"PARTIAL_DEPENDENCY_RECHECK",IF(AND(EXACT(X34,"INDEPENDENT"),EXACT(AD34,"YES"),EXACT(AG34,"NO")),"INDEPENDENT_SUPPORT_RECOMMENDATION_UNCHANGED","DEPENDENCY_OR_RECOMMENDATION_UNRESOLVED"))))))))))</f>
        <v>REQUIRED_EVIDENCE_MISSING</v>
      </c>
      <c r="K34" s="51" t="str">
        <f>IF(AND(EXACT(C34,I34),EXACT(D34,J34)),"PASS","FAIL")</f>
        <v>PASS</v>
      </c>
      <c r="L34" t="str">
        <v>TRUE</v>
      </c>
      <c r="M34" t="str">
        <v>Approve Q4 content and positioning budget</v>
      </c>
      <c r="N34" t="str">
        <v>TEXT</v>
      </c>
      <c r="O34" t="str">
        <f>IF(ISTEXT(M34),TRIM(SUBSTITUTE(SUBSTITUTE(SUBSTITUTE(SUBSTITUTE(SUBSTITUTE(SUBSTITUTE(M34,CHAR(160)," "),CHAR(9)," "),CHAR(10)," "),CHAR(11)," "),CHAR(12)," "),CHAR(13)," ")),"")</f>
        <v>Approve Q4 content and positioning budget</v>
      </c>
      <c r="P34" t="str">
        <v>FALSE_POSITIVE</v>
      </c>
      <c r="Q34" t="str">
        <v>TEXT</v>
      </c>
      <c r="R34" t="str">
        <f>IF(ISTEXT(P34),TRIM(SUBSTITUTE(SUBSTITUTE(SUBSTITUTE(SUBSTITUTE(SUBSTITUTE(SUBSTITUTE(P34,CHAR(160)," "),CHAR(9)," "),CHAR(10)," "),CHAR(11)," "),CHAR(12)," "),CHAR(13)," ")),"")</f>
        <v>FALSE_POSITIVE</v>
      </c>
      <c r="S34" t="str">
        <v>CONTENT_GAP</v>
      </c>
      <c r="T34" t="str">
        <v>TEXT</v>
      </c>
      <c r="U34" t="str">
        <f>IF(ISTEXT(S34),TRIM(SUBSTITUTE(SUBSTITUTE(SUBSTITUTE(SUBSTITUTE(SUBSTITUTE(SUBSTITUTE(S34,CHAR(160)," "),CHAR(9)," "),CHAR(10)," "),CHAR(11)," "),CHAR(12)," "),CHAR(13)," ")),"")</f>
        <v>CONTENT_GAP</v>
      </c>
      <c r="V34" t="str">
        <v>INDEPENDENT</v>
      </c>
      <c r="W34" t="str">
        <v>TEXT</v>
      </c>
      <c r="X34" t="str">
        <f>IF(ISTEXT(V34),TRIM(SUBSTITUTE(SUBSTITUTE(SUBSTITUTE(SUBSTITUTE(SUBSTITUTE(SUBSTITUTE(V34,CHAR(160)," "),CHAR(9)," "),CHAR(10)," "),CHAR(11)," "),CHAR(12)," "),CHAR(13)," ")),"")</f>
        <v>INDEPENDENT</v>
      </c>
      <c r="Y34" t="str">
        <v>NO</v>
      </c>
      <c r="Z34" t="str">
        <v>TEXT</v>
      </c>
      <c r="AA34" t="str">
        <f>IF(ISTEXT(Y34),TRIM(SUBSTITUTE(SUBSTITUTE(SUBSTITUTE(SUBSTITUTE(SUBSTITUTE(SUBSTITUTE(Y34,CHAR(160)," "),CHAR(9)," "),CHAR(10)," "),CHAR(11)," "),CHAR(12)," "),CHAR(13)," ")),"")</f>
        <v>NO</v>
      </c>
      <c r="AB34" t="str">
        <v>YES</v>
      </c>
      <c r="AC34" t="str">
        <v>TEXT</v>
      </c>
      <c r="AD34" t="str">
        <f>IF(ISTEXT(AB34),TRIM(SUBSTITUTE(SUBSTITUTE(SUBSTITUTE(SUBSTITUTE(SUBSTITUTE(SUBSTITUTE(AB34,CHAR(160)," "),CHAR(9)," "),CHAR(10)," "),CHAR(11)," "),CHAR(12)," "),CHAR(13)," ")),"")</f>
        <v>YES</v>
      </c>
      <c r="AE34" t="str"/>
      <c r="AF34" t="str">
        <v>TEXT</v>
      </c>
      <c r="AG34" t="str">
        <f>IF(ISTEXT(AE34),TRIM(SUBSTITUTE(SUBSTITUTE(SUBSTITUTE(SUBSTITUTE(SUBSTITUTE(SUBSTITUTE(AE34,CHAR(160)," "),CHAR(9)," "),CHAR(10)," "),CHAR(11)," "),CHAR(12)," "),CHAR(13)," ")),"")</f>
      </c>
      <c r="AH34" t="str">
        <v>YES</v>
      </c>
      <c r="AI34" t="str">
        <v>TEXT</v>
      </c>
      <c r="AJ34" t="str">
        <f>IF(ISTEXT(AH34),TRIM(SUBSTITUTE(SUBSTITUTE(SUBSTITUTE(SUBSTITUTE(SUBSTITUTE(SUBSTITUTE(AH34,CHAR(160)," "),CHAR(9)," "),CHAR(10)," "),CHAR(11)," "),CHAR(12)," "),CHAR(13)," ")),"")</f>
        <v>YES</v>
      </c>
      <c r="AK34" t="str">
        <v>YES</v>
      </c>
      <c r="AL34" t="str">
        <v>TEXT</v>
      </c>
      <c r="AM34" t="str">
        <f>IF(ISTEXT(AK34),TRIM(SUBSTITUTE(SUBSTITUTE(SUBSTITUTE(SUBSTITUTE(SUBSTITUTE(SUBSTITUTE(AK34,CHAR(160)," "),CHAR(9)," "),CHAR(10)," "),CHAR(11)," "),CHAR(12)," "),CHAR(13)," ")),"")</f>
        <v>YES</v>
      </c>
      <c r="AN34" t="str">
        <v>COMPLETE</v>
      </c>
      <c r="AO34" t="str">
        <v>TEXT</v>
      </c>
      <c r="AP34" t="str">
        <f>IF(ISTEXT(AN34),TRIM(SUBSTITUTE(SUBSTITUTE(SUBSTITUTE(SUBSTITUTE(SUBSTITUTE(SUBSTITUTE(AN34,CHAR(160)," "),CHAR(9)," "),CHAR(10)," "),CHAR(11)," "),CHAR(12)," "),CHAR(13)," ")),"")</f>
        <v>COMPLETE</v>
      </c>
      <c r="AQ34" t="str">
        <v>NO</v>
      </c>
      <c r="AR34" t="str"/>
      <c r="AS34" t="str">
        <v>MISSING</v>
      </c>
      <c r="AT34" t="str">
        <f>IF(ISTEXT(AR34),TRIM(SUBSTITUTE(SUBSTITUTE(SUBSTITUTE(SUBSTITUTE(SUBSTITUTE(SUBSTITUTE(AR34,CHAR(160)," "),CHAR(9)," "),CHAR(10)," "),CHAR(11)," "),CHAR(12)," "),CHAR(13)," ")),"")</f>
      </c>
      <c r="AU34" t="str">
        <v>NO</v>
      </c>
      <c r="AV34" t="str"/>
      <c r="AW34" t="str">
        <v>MISSING</v>
      </c>
      <c r="AX34" t="str">
        <f>IF(ISTEXT(AV34),TRIM(SUBSTITUTE(SUBSTITUTE(SUBSTITUTE(SUBSTITUTE(SUBSTITUTE(SUBSTITUTE(AV34,CHAR(160)," "),CHAR(9)," "),CHAR(10)," "),CHAR(11)," "),CHAR(12)," "),CHAR(13)," ")),"")</f>
      </c>
      <c r="AY34" t="str">
        <v>NO</v>
      </c>
      <c r="AZ34" t="str"/>
      <c r="BA34" t="str">
        <v>MISSING</v>
      </c>
      <c r="BB34" t="str">
        <f>IF(ISTEXT(AZ34),TRIM(SUBSTITUTE(SUBSTITUTE(SUBSTITUTE(SUBSTITUTE(SUBSTITUTE(SUBSTITUTE(AZ34,CHAR(160)," "),CHAR(9)," "),CHAR(10)," "),CHAR(11)," "),CHAR(12)," "),CHAR(13)," ")),"")</f>
      </c>
      <c r="BC34" t="str">
        <v>NO</v>
      </c>
      <c r="BD34" t="str"/>
      <c r="BE34" t="str">
        <v>MISSING</v>
      </c>
      <c r="BF34" t="str">
        <f>IF(ISTEXT(BD34),TRIM(SUBSTITUTE(SUBSTITUTE(SUBSTITUTE(SUBSTITUTE(SUBSTITUTE(SUBSTITUTE(BD34,CHAR(160)," "),CHAR(9)," "),CHAR(10)," "),CHAR(11)," "),CHAR(12)," "),CHAR(13)," ")),"")</f>
      </c>
      <c r="BG34" t="str">
        <v>NO</v>
      </c>
      <c r="BH34" t="str"/>
      <c r="BI34" t="str">
        <v>MISSING</v>
      </c>
      <c r="BJ34" t="str">
        <f>IF(ISTEXT(BH34),TRIM(SUBSTITUTE(SUBSTITUTE(SUBSTITUTE(SUBSTITUTE(SUBSTITUTE(SUBSTITUTE(BH34,CHAR(160)," "),CHAR(9)," "),CHAR(10)," "),CHAR(11)," "),CHAR(12)," "),CHAR(13)," ")),"")</f>
      </c>
      <c r="BK34" t="str">
        <v>NO</v>
      </c>
      <c r="BL34" t="str"/>
      <c r="BM34" t="str">
        <v>MISSING</v>
      </c>
      <c r="BN34" t="str">
        <f>IF(ISTEXT(BL34),TRIM(SUBSTITUTE(SUBSTITUTE(SUBSTITUTE(SUBSTITUTE(SUBSTITUTE(SUBSTITUTE(BL34,CHAR(160)," "),CHAR(9)," "),CHAR(10)," "),CHAR(11)," "),CHAR(12)," "),CHAR(13)," ")),"")</f>
      </c>
      <c r="BO34" t="str">
        <f>IF(N34="NON_TEXT","INVALID_TYPE",IF(AND(N34="TEXT",O34&lt;&gt;"",OR(LOWER(O34)="null",LOWER(O34)="undefined",LOWER(O34)="n/a",LOWER(O34)="na",LOWER(O34)="none")),"NULL_LIKE_STRING",""))</f>
      </c>
      <c r="BP34" t="str">
        <f>IF(Q34="NON_TEXT","INVALID_TYPE",IF(AND(R34&lt;&gt;"",NOT(OR(EXACT(R34,"FALSE_POSITIVE"),EXACT(R34,"FALSE_NEGATIVE"),EXACT(R34,"ROLE_ERROR"),EXACT(R34,"SCOPE_DRIFT")))),"UNSUPPORTED_VALUE",""))</f>
      </c>
      <c r="BQ34" t="str">
        <f>IF(T34="NON_TEXT","INVALID_TYPE",IF(AND(U34&lt;&gt;"",NOT(OR(EXACT(U34,"CONTENT_GAP"),EXACT(U34,"AUTHORITY_BENCHMARK"),EXACT(U34,"POSITIONING"),EXACT(U34,"PRICING_COMPARISON"),EXACT(U34,"BATTLECARD"),EXACT(U34,"ROADMAP"),EXACT(U34,"MARKET_ENTRY_RECOMMENDATION"),EXACT(U34,"BUDGET_RECOMMENDATION"),EXACT(U34,"EXECUTIVE_BRIEF"),EXACT(U34,"AI_VISIBILITY_BENCHMARK"),EXACT(U34,"PAID_SEARCH_BENCHMARK"),EXACT(U34,"OTHER")))),"UNSUPPORTED_VALUE",""))</f>
      </c>
      <c r="BR34" t="str">
        <f>IF(W34="NON_TEXT","INVALID_TYPE",IF(AND(X34&lt;&gt;"",NOT(OR(EXACT(X34,"DIRECTLY_DEPENDENT"),EXACT(X34,"PARTIALLY_DEPENDENT"),EXACT(X34,"INDEPENDENT"),EXACT(X34,"UNKNOWN_DEPENDENCY")))),"UNSUPPORTED_VALUE",""))</f>
      </c>
      <c r="BS34" t="str">
        <f>IF(Z34="NON_TEXT","INVALID_TYPE",IF(AND(AA34&lt;&gt;"",NOT(OR(EXACT(AA34,"YES"),EXACT(AA34,"NO"),EXACT(AA34,"UNKNOWN")))),"UNSUPPORTED_VALUE",""))</f>
      </c>
      <c r="BT34" t="str">
        <f>IF(AC34="NON_TEXT","INVALID_TYPE",IF(AND(AD34&lt;&gt;"",NOT(OR(EXACT(AD34,"YES"),EXACT(AD34,"NO"),EXACT(AD34,"UNKNOWN")))),"UNSUPPORTED_VALUE",""))</f>
      </c>
      <c r="BU34" t="str">
        <f>IF(AF34="NON_TEXT","INVALID_TYPE",IF(AND(AG34&lt;&gt;"",NOT(OR(EXACT(AG34,"YES"),EXACT(AG34,"NO"),EXACT(AG34,"UNKNOWN")))),"UNSUPPORTED_VALUE",""))</f>
      </c>
      <c r="BV34" t="str">
        <f>IF(AI34="NON_TEXT","INVALID_TYPE",IF(AND(AJ34&lt;&gt;"",NOT(OR(EXACT(AJ34,"YES"),EXACT(AJ34,"NO"),EXACT(AJ34,"UNKNOWN")))),"UNSUPPORTED_VALUE",""))</f>
      </c>
      <c r="BW34" t="str">
        <f>IF(AL34="NON_TEXT","INVALID_TYPE",IF(AND(AM34&lt;&gt;"",NOT(OR(EXACT(AM34,"YES"),EXACT(AM34,"NO"),EXACT(AM34,"UNKNOWN")))),"UNSUPPORTED_VALUE",""))</f>
      </c>
      <c r="BX34" t="str">
        <f>IF(AO34="NON_TEXT","INVALID_TYPE",IF(AND(AP34&lt;&gt;"",NOT(OR(EXACT(AP34,"COMPLETE"),EXACT(AP34,"INCOMPLETE")))),"UNSUPPORTED_VALUE",""))</f>
      </c>
      <c r="BY34" t="str">
        <f>IF(AND(AQ34="YES",AS34="NON_TEXT"),"INVALID_TYPE",IF(AND(AQ34="YES",AS34="TEXT",AT34&lt;&gt;"",OR(LOWER(AT34)="null",LOWER(AT34)="undefined",LOWER(AT34)="n/a",LOWER(AT34)="na",LOWER(AT34)="none")),"NULL_LIKE_STRING",""))</f>
      </c>
      <c r="BZ34" t="str">
        <f>IF(AND(AU34="YES",AW34="NON_TEXT"),"INVALID_TYPE",IF(AND(AU34="YES",AW34="TEXT",AX34&lt;&gt;"",OR(LOWER(AX34)="null",LOWER(AX34)="undefined",LOWER(AX34)="n/a",LOWER(AX34)="na",LOWER(AX34)="none")),"NULL_LIKE_STRING",""))</f>
      </c>
      <c r="CA34" t="str">
        <f>IF(AND(AY34="YES",BA34="NON_TEXT"),"INVALID_TYPE",IF(AND(AY34="YES",BB34&lt;&gt;"",NOT(OR(EXACT(BB34,"READY_TO_SHARE"),EXACT(BB34,"NOT_READY_TO_SHARE")))),"UNSUPPORTED_VALUE",""))</f>
      </c>
      <c r="CB34" t="str">
        <f>IF(AND(BC34="YES",BE34="NON_TEXT"),"INVALID_TYPE",IF(AND(BC34="YES",BF34&lt;&gt;"",NOT(OR(EXACT(BF34,"SEO_OVERLAP"),EXACT(BF34,"PPC_OVERLAP"),EXACT(BF34,"AI_VISIBILITY"),EXACT(BF34,"CI_PLATFORM"),EXACT(BF34,"SALES_CUSTOMER"),EXACT(BF34,"MANUAL_STRATEGY"),EXACT(BF34,"MIXED"),EXACT(BF34,"UNKNOWN")))),"UNSUPPORTED_VALUE",""))</f>
      </c>
      <c r="CC34" t="str">
        <f>IF(AND(BG34="YES",BI34="NON_TEXT"),"INVALID_TYPE",IF(AND(BG34="YES",BI34="TEXT",BJ34&lt;&gt;"",OR(LOWER(BJ34)="null",LOWER(BJ34)="undefined",LOWER(BJ34)="n/a",LOWER(BJ34)="na",LOWER(BJ34)="none")),"NULL_LIKE_STRING",""))</f>
      </c>
      <c r="CD34" t="str">
        <f>IF(AND(BK34="YES",BM34="NON_TEXT"),"INVALID_TYPE",IF(AND(BK34="YES",BM34="TEXT",BN34&lt;&gt;"",OR(LOWER(BN34)="null",LOWER(BN34)="undefined",LOWER(BN34)="n/a",LOWER(BN34)="na",LOWER(BN34)="none")),"NULL_LIKE_STRING",""))</f>
      </c>
      <c r="CE34" t="str">
        <f>IF(L34="FALSE","INVALID_INPUT_OBJECT",IF(BO34&lt;&gt;"",BO34,IF(BP34&lt;&gt;"",BP34,IF(BQ34&lt;&gt;"",BQ34,IF(BR34&lt;&gt;"",BR34,IF(BS34&lt;&gt;"",BS34,IF(BT34&lt;&gt;"",BT34,IF(BU34&lt;&gt;"",BU34,IF(BV34&lt;&gt;"",BV34,IF(BW34&lt;&gt;"",BW34,IF(BX34&lt;&gt;"",BX34,IF(CC34&lt;&gt;"",CC34,IF(BY34&lt;&gt;"",BY34,IF(BZ34&lt;&gt;"",BZ34,IF(CD34&lt;&gt;"",CD34,IF(CA34&lt;&gt;"",CA34,CB34))))))))))))))))</f>
      </c>
      <c r="CF34" t="b">
        <f>OR(N34="MISSING",O34="",Q34="MISSING",R34="",T34="MISSING",U34="",W34="MISSING",X34="",Z34="MISSING",AA34="",AC34="MISSING",AD34="",AF34="MISSING",AG34="",AI34="MISSING",AJ34="",AL34="MISSING",AM34="",AO34="MISSING",AP34="",EXACT(AP34,"INCOMPLETE"),AND(AY34="YES",AZ34&lt;&gt;"",BB34=""),AND(BC34="YES",BD34&lt;&gt;"",BF34=""))</f>
        <v>1</v>
      </c>
      <c r="CG34" t="str">
        <f>IF(AND(EXACT(X34,"INDEPENDENT"),EXACT(AD34,"NO")),"INDEPENDENT_WITHOUT_SUPPORT",IF(AND(EXACT(R34,"FALSE_NEGATIVE"),AQ34="YES",AT34=""),"FALSE_NEGATIVE_REQUIRES_CORRECTED_SET",IF(AND(EXACT(R34,"SCOPE_DRIFT"),AU34="YES",AX34=""),"SCOPE_DRIFT_REQUIRES_CHANGED_DIMENSION",IF(AND(EXACT(AA34,"NO"),AY34="YES",EXACT(BB34,"READY_TO_SHARE")),"UNSTARTED_READY_TO_SHARE_CONFLICT",""))))</f>
      </c>
    </row>
    <row r="35">
      <c r="A35" s="50" t="str">
        <v>EMP-009</v>
      </c>
      <c r="B35" s="50" t="str">
        <v>EMPTY_INCOMPLETE</v>
      </c>
      <c r="C35" s="50" t="str">
        <v>INCOMPLETE</v>
      </c>
      <c r="D35" s="50" t="str">
        <v>REQUIRED_EVIDENCE_MISSING</v>
      </c>
      <c r="E35" s="50" t="str">
        <v>INCOMPLETE</v>
      </c>
      <c r="F35" s="50" t="str">
        <v>REQUIRED_EVIDENCE_MISSING</v>
      </c>
      <c r="G35" s="50" t="str">
        <v>PASS</v>
      </c>
      <c r="H35" s="50" t="str">
        <v>{"affectedOutput": "CONTENT_GAP", "correctionWithoutFullRebuild": "", "decisionSupported": "Approve Q4 content and positioning budget", "dependencyType": "INDEPENDENT", "errorClass": "FALSE_POSITIVE", "executionStarted": "NO", "independentSupport": "YES", "recommendationCouldChange": "NO", "recordCompleteness": "COMPLETE", "scopeKnown": "YES"}</v>
      </c>
      <c r="I35" s="50" t="str">
        <f>IF(CE35&lt;&gt;"","INVALID_INPUT",IF(CG35&lt;&gt;"","INVALID_INPUT",IF(CF35,"INCOMPLETE",IF(NOT(EXACT(AM35,"YES")),"RESOLVE_DECISION_SCOPE",IF(EXACT(X35,"UNKNOWN_DEPENDENCY"),"FREEZE_AND_REQUALIFY",IF(AND(EXACT(AA35,"YES"),EXACT(AG35,"YES")),"REOPEN_PRIOR_DECISION",IF(AND(EXACT(X35,"DIRECTLY_DEPENDENT"),EXACT(AD35,"NO"),EXACT(AJ35,"NO")),"REBUILD_CONTAMINATED_OUTPUT",IF(OR(EXACT(X35,"DIRECTLY_DEPENDENT"),EXACT(X35,"PARTIALLY_DEPENDENT")),"BOUNDED_RECHECK_REQUIRED",IF(AND(EXACT(X35,"INDEPENDENT"),EXACT(AD35,"YES"),EXACT(AG35,"NO")),"NO_MATERIAL_CONTAMINATION_FOUND","FREEZE_AND_REQUALIFY")))))))))</f>
        <v>INCOMPLETE</v>
      </c>
      <c r="J35" s="50" t="str">
        <f>IF(CE35&lt;&gt;"",CE35,IF(CG35&lt;&gt;"",CG35,IF(CF35,"REQUIRED_EVIDENCE_MISSING",IF(NOT(EXACT(AM35,"YES")),IF(EXACT(AM35,"NO"),"DECISION_SCOPE_NOT_DEFINED","DECISION_SCOPE_UNCERTAIN"),IF(EXACT(X35,"UNKNOWN_DEPENDENCY"),"DOWNSTREAM_DEPENDENCY_UNKNOWN",IF(AND(EXACT(AA35,"YES"),EXACT(AG35,"YES")),"EXECUTED_RECOMMENDATION_MAY_CHANGE",IF(AND(EXACT(X35,"DIRECTLY_DEPENDENT"),EXACT(AD35,"NO"),EXACT(AJ35,"NO")),"DIRECT_DEPENDENCY_NO_INDEPENDENT_SUPPORT",IF(EXACT(X35,"DIRECTLY_DEPENDENT"),"DIRECT_DEPENDENCY_RECHECK",IF(EXACT(X35,"PARTIALLY_DEPENDENT"),"PARTIAL_DEPENDENCY_RECHECK",IF(AND(EXACT(X35,"INDEPENDENT"),EXACT(AD35,"YES"),EXACT(AG35,"NO")),"INDEPENDENT_SUPPORT_RECOMMENDATION_UNCHANGED","DEPENDENCY_OR_RECOMMENDATION_UNRESOLVED"))))))))))</f>
        <v>REQUIRED_EVIDENCE_MISSING</v>
      </c>
      <c r="K35" s="51" t="str">
        <f>IF(AND(EXACT(C35,I35),EXACT(D35,J35)),"PASS","FAIL")</f>
        <v>PASS</v>
      </c>
      <c r="L35" t="str">
        <v>TRUE</v>
      </c>
      <c r="M35" t="str">
        <v>Approve Q4 content and positioning budget</v>
      </c>
      <c r="N35" t="str">
        <v>TEXT</v>
      </c>
      <c r="O35" t="str">
        <f>IF(ISTEXT(M35),TRIM(SUBSTITUTE(SUBSTITUTE(SUBSTITUTE(SUBSTITUTE(SUBSTITUTE(SUBSTITUTE(M35,CHAR(160)," "),CHAR(9)," "),CHAR(10)," "),CHAR(11)," "),CHAR(12)," "),CHAR(13)," ")),"")</f>
        <v>Approve Q4 content and positioning budget</v>
      </c>
      <c r="P35" t="str">
        <v>FALSE_POSITIVE</v>
      </c>
      <c r="Q35" t="str">
        <v>TEXT</v>
      </c>
      <c r="R35" t="str">
        <f>IF(ISTEXT(P35),TRIM(SUBSTITUTE(SUBSTITUTE(SUBSTITUTE(SUBSTITUTE(SUBSTITUTE(SUBSTITUTE(P35,CHAR(160)," "),CHAR(9)," "),CHAR(10)," "),CHAR(11)," "),CHAR(12)," "),CHAR(13)," ")),"")</f>
        <v>FALSE_POSITIVE</v>
      </c>
      <c r="S35" t="str">
        <v>CONTENT_GAP</v>
      </c>
      <c r="T35" t="str">
        <v>TEXT</v>
      </c>
      <c r="U35" t="str">
        <f>IF(ISTEXT(S35),TRIM(SUBSTITUTE(SUBSTITUTE(SUBSTITUTE(SUBSTITUTE(SUBSTITUTE(SUBSTITUTE(S35,CHAR(160)," "),CHAR(9)," "),CHAR(10)," "),CHAR(11)," "),CHAR(12)," "),CHAR(13)," ")),"")</f>
        <v>CONTENT_GAP</v>
      </c>
      <c r="V35" t="str">
        <v>INDEPENDENT</v>
      </c>
      <c r="W35" t="str">
        <v>TEXT</v>
      </c>
      <c r="X35" t="str">
        <f>IF(ISTEXT(V35),TRIM(SUBSTITUTE(SUBSTITUTE(SUBSTITUTE(SUBSTITUTE(SUBSTITUTE(SUBSTITUTE(V35,CHAR(160)," "),CHAR(9)," "),CHAR(10)," "),CHAR(11)," "),CHAR(12)," "),CHAR(13)," ")),"")</f>
        <v>INDEPENDENT</v>
      </c>
      <c r="Y35" t="str">
        <v>NO</v>
      </c>
      <c r="Z35" t="str">
        <v>TEXT</v>
      </c>
      <c r="AA35" t="str">
        <f>IF(ISTEXT(Y35),TRIM(SUBSTITUTE(SUBSTITUTE(SUBSTITUTE(SUBSTITUTE(SUBSTITUTE(SUBSTITUTE(Y35,CHAR(160)," "),CHAR(9)," "),CHAR(10)," "),CHAR(11)," "),CHAR(12)," "),CHAR(13)," ")),"")</f>
        <v>NO</v>
      </c>
      <c r="AB35" t="str">
        <v>YES</v>
      </c>
      <c r="AC35" t="str">
        <v>TEXT</v>
      </c>
      <c r="AD35" t="str">
        <f>IF(ISTEXT(AB35),TRIM(SUBSTITUTE(SUBSTITUTE(SUBSTITUTE(SUBSTITUTE(SUBSTITUTE(SUBSTITUTE(AB35,CHAR(160)," "),CHAR(9)," "),CHAR(10)," "),CHAR(11)," "),CHAR(12)," "),CHAR(13)," ")),"")</f>
        <v>YES</v>
      </c>
      <c r="AE35" t="str">
        <v>NO</v>
      </c>
      <c r="AF35" t="str">
        <v>TEXT</v>
      </c>
      <c r="AG35" t="str">
        <f>IF(ISTEXT(AE35),TRIM(SUBSTITUTE(SUBSTITUTE(SUBSTITUTE(SUBSTITUTE(SUBSTITUTE(SUBSTITUTE(AE35,CHAR(160)," "),CHAR(9)," "),CHAR(10)," "),CHAR(11)," "),CHAR(12)," "),CHAR(13)," ")),"")</f>
        <v>NO</v>
      </c>
      <c r="AH35" t="str"/>
      <c r="AI35" t="str">
        <v>TEXT</v>
      </c>
      <c r="AJ35" t="str">
        <f>IF(ISTEXT(AH35),TRIM(SUBSTITUTE(SUBSTITUTE(SUBSTITUTE(SUBSTITUTE(SUBSTITUTE(SUBSTITUTE(AH35,CHAR(160)," "),CHAR(9)," "),CHAR(10)," "),CHAR(11)," "),CHAR(12)," "),CHAR(13)," ")),"")</f>
      </c>
      <c r="AK35" t="str">
        <v>YES</v>
      </c>
      <c r="AL35" t="str">
        <v>TEXT</v>
      </c>
      <c r="AM35" t="str">
        <f>IF(ISTEXT(AK35),TRIM(SUBSTITUTE(SUBSTITUTE(SUBSTITUTE(SUBSTITUTE(SUBSTITUTE(SUBSTITUTE(AK35,CHAR(160)," "),CHAR(9)," "),CHAR(10)," "),CHAR(11)," "),CHAR(12)," "),CHAR(13)," ")),"")</f>
        <v>YES</v>
      </c>
      <c r="AN35" t="str">
        <v>COMPLETE</v>
      </c>
      <c r="AO35" t="str">
        <v>TEXT</v>
      </c>
      <c r="AP35" t="str">
        <f>IF(ISTEXT(AN35),TRIM(SUBSTITUTE(SUBSTITUTE(SUBSTITUTE(SUBSTITUTE(SUBSTITUTE(SUBSTITUTE(AN35,CHAR(160)," "),CHAR(9)," "),CHAR(10)," "),CHAR(11)," "),CHAR(12)," "),CHAR(13)," ")),"")</f>
        <v>COMPLETE</v>
      </c>
      <c r="AQ35" t="str">
        <v>NO</v>
      </c>
      <c r="AR35" t="str"/>
      <c r="AS35" t="str">
        <v>MISSING</v>
      </c>
      <c r="AT35" t="str">
        <f>IF(ISTEXT(AR35),TRIM(SUBSTITUTE(SUBSTITUTE(SUBSTITUTE(SUBSTITUTE(SUBSTITUTE(SUBSTITUTE(AR35,CHAR(160)," "),CHAR(9)," "),CHAR(10)," "),CHAR(11)," "),CHAR(12)," "),CHAR(13)," ")),"")</f>
      </c>
      <c r="AU35" t="str">
        <v>NO</v>
      </c>
      <c r="AV35" t="str"/>
      <c r="AW35" t="str">
        <v>MISSING</v>
      </c>
      <c r="AX35" t="str">
        <f>IF(ISTEXT(AV35),TRIM(SUBSTITUTE(SUBSTITUTE(SUBSTITUTE(SUBSTITUTE(SUBSTITUTE(SUBSTITUTE(AV35,CHAR(160)," "),CHAR(9)," "),CHAR(10)," "),CHAR(11)," "),CHAR(12)," "),CHAR(13)," ")),"")</f>
      </c>
      <c r="AY35" t="str">
        <v>NO</v>
      </c>
      <c r="AZ35" t="str"/>
      <c r="BA35" t="str">
        <v>MISSING</v>
      </c>
      <c r="BB35" t="str">
        <f>IF(ISTEXT(AZ35),TRIM(SUBSTITUTE(SUBSTITUTE(SUBSTITUTE(SUBSTITUTE(SUBSTITUTE(SUBSTITUTE(AZ35,CHAR(160)," "),CHAR(9)," "),CHAR(10)," "),CHAR(11)," "),CHAR(12)," "),CHAR(13)," ")),"")</f>
      </c>
      <c r="BC35" t="str">
        <v>NO</v>
      </c>
      <c r="BD35" t="str"/>
      <c r="BE35" t="str">
        <v>MISSING</v>
      </c>
      <c r="BF35" t="str">
        <f>IF(ISTEXT(BD35),TRIM(SUBSTITUTE(SUBSTITUTE(SUBSTITUTE(SUBSTITUTE(SUBSTITUTE(SUBSTITUTE(BD35,CHAR(160)," "),CHAR(9)," "),CHAR(10)," "),CHAR(11)," "),CHAR(12)," "),CHAR(13)," ")),"")</f>
      </c>
      <c r="BG35" t="str">
        <v>NO</v>
      </c>
      <c r="BH35" t="str"/>
      <c r="BI35" t="str">
        <v>MISSING</v>
      </c>
      <c r="BJ35" t="str">
        <f>IF(ISTEXT(BH35),TRIM(SUBSTITUTE(SUBSTITUTE(SUBSTITUTE(SUBSTITUTE(SUBSTITUTE(SUBSTITUTE(BH35,CHAR(160)," "),CHAR(9)," "),CHAR(10)," "),CHAR(11)," "),CHAR(12)," "),CHAR(13)," ")),"")</f>
      </c>
      <c r="BK35" t="str">
        <v>NO</v>
      </c>
      <c r="BL35" t="str"/>
      <c r="BM35" t="str">
        <v>MISSING</v>
      </c>
      <c r="BN35" t="str">
        <f>IF(ISTEXT(BL35),TRIM(SUBSTITUTE(SUBSTITUTE(SUBSTITUTE(SUBSTITUTE(SUBSTITUTE(SUBSTITUTE(BL35,CHAR(160)," "),CHAR(9)," "),CHAR(10)," "),CHAR(11)," "),CHAR(12)," "),CHAR(13)," ")),"")</f>
      </c>
      <c r="BO35" t="str">
        <f>IF(N35="NON_TEXT","INVALID_TYPE",IF(AND(N35="TEXT",O35&lt;&gt;"",OR(LOWER(O35)="null",LOWER(O35)="undefined",LOWER(O35)="n/a",LOWER(O35)="na",LOWER(O35)="none")),"NULL_LIKE_STRING",""))</f>
      </c>
      <c r="BP35" t="str">
        <f>IF(Q35="NON_TEXT","INVALID_TYPE",IF(AND(R35&lt;&gt;"",NOT(OR(EXACT(R35,"FALSE_POSITIVE"),EXACT(R35,"FALSE_NEGATIVE"),EXACT(R35,"ROLE_ERROR"),EXACT(R35,"SCOPE_DRIFT")))),"UNSUPPORTED_VALUE",""))</f>
      </c>
      <c r="BQ35" t="str">
        <f>IF(T35="NON_TEXT","INVALID_TYPE",IF(AND(U35&lt;&gt;"",NOT(OR(EXACT(U35,"CONTENT_GAP"),EXACT(U35,"AUTHORITY_BENCHMARK"),EXACT(U35,"POSITIONING"),EXACT(U35,"PRICING_COMPARISON"),EXACT(U35,"BATTLECARD"),EXACT(U35,"ROADMAP"),EXACT(U35,"MARKET_ENTRY_RECOMMENDATION"),EXACT(U35,"BUDGET_RECOMMENDATION"),EXACT(U35,"EXECUTIVE_BRIEF"),EXACT(U35,"AI_VISIBILITY_BENCHMARK"),EXACT(U35,"PAID_SEARCH_BENCHMARK"),EXACT(U35,"OTHER")))),"UNSUPPORTED_VALUE",""))</f>
      </c>
      <c r="BR35" t="str">
        <f>IF(W35="NON_TEXT","INVALID_TYPE",IF(AND(X35&lt;&gt;"",NOT(OR(EXACT(X35,"DIRECTLY_DEPENDENT"),EXACT(X35,"PARTIALLY_DEPENDENT"),EXACT(X35,"INDEPENDENT"),EXACT(X35,"UNKNOWN_DEPENDENCY")))),"UNSUPPORTED_VALUE",""))</f>
      </c>
      <c r="BS35" t="str">
        <f>IF(Z35="NON_TEXT","INVALID_TYPE",IF(AND(AA35&lt;&gt;"",NOT(OR(EXACT(AA35,"YES"),EXACT(AA35,"NO"),EXACT(AA35,"UNKNOWN")))),"UNSUPPORTED_VALUE",""))</f>
      </c>
      <c r="BT35" t="str">
        <f>IF(AC35="NON_TEXT","INVALID_TYPE",IF(AND(AD35&lt;&gt;"",NOT(OR(EXACT(AD35,"YES"),EXACT(AD35,"NO"),EXACT(AD35,"UNKNOWN")))),"UNSUPPORTED_VALUE",""))</f>
      </c>
      <c r="BU35" t="str">
        <f>IF(AF35="NON_TEXT","INVALID_TYPE",IF(AND(AG35&lt;&gt;"",NOT(OR(EXACT(AG35,"YES"),EXACT(AG35,"NO"),EXACT(AG35,"UNKNOWN")))),"UNSUPPORTED_VALUE",""))</f>
      </c>
      <c r="BV35" t="str">
        <f>IF(AI35="NON_TEXT","INVALID_TYPE",IF(AND(AJ35&lt;&gt;"",NOT(OR(EXACT(AJ35,"YES"),EXACT(AJ35,"NO"),EXACT(AJ35,"UNKNOWN")))),"UNSUPPORTED_VALUE",""))</f>
      </c>
      <c r="BW35" t="str">
        <f>IF(AL35="NON_TEXT","INVALID_TYPE",IF(AND(AM35&lt;&gt;"",NOT(OR(EXACT(AM35,"YES"),EXACT(AM35,"NO"),EXACT(AM35,"UNKNOWN")))),"UNSUPPORTED_VALUE",""))</f>
      </c>
      <c r="BX35" t="str">
        <f>IF(AO35="NON_TEXT","INVALID_TYPE",IF(AND(AP35&lt;&gt;"",NOT(OR(EXACT(AP35,"COMPLETE"),EXACT(AP35,"INCOMPLETE")))),"UNSUPPORTED_VALUE",""))</f>
      </c>
      <c r="BY35" t="str">
        <f>IF(AND(AQ35="YES",AS35="NON_TEXT"),"INVALID_TYPE",IF(AND(AQ35="YES",AS35="TEXT",AT35&lt;&gt;"",OR(LOWER(AT35)="null",LOWER(AT35)="undefined",LOWER(AT35)="n/a",LOWER(AT35)="na",LOWER(AT35)="none")),"NULL_LIKE_STRING",""))</f>
      </c>
      <c r="BZ35" t="str">
        <f>IF(AND(AU35="YES",AW35="NON_TEXT"),"INVALID_TYPE",IF(AND(AU35="YES",AW35="TEXT",AX35&lt;&gt;"",OR(LOWER(AX35)="null",LOWER(AX35)="undefined",LOWER(AX35)="n/a",LOWER(AX35)="na",LOWER(AX35)="none")),"NULL_LIKE_STRING",""))</f>
      </c>
      <c r="CA35" t="str">
        <f>IF(AND(AY35="YES",BA35="NON_TEXT"),"INVALID_TYPE",IF(AND(AY35="YES",BB35&lt;&gt;"",NOT(OR(EXACT(BB35,"READY_TO_SHARE"),EXACT(BB35,"NOT_READY_TO_SHARE")))),"UNSUPPORTED_VALUE",""))</f>
      </c>
      <c r="CB35" t="str">
        <f>IF(AND(BC35="YES",BE35="NON_TEXT"),"INVALID_TYPE",IF(AND(BC35="YES",BF35&lt;&gt;"",NOT(OR(EXACT(BF35,"SEO_OVERLAP"),EXACT(BF35,"PPC_OVERLAP"),EXACT(BF35,"AI_VISIBILITY"),EXACT(BF35,"CI_PLATFORM"),EXACT(BF35,"SALES_CUSTOMER"),EXACT(BF35,"MANUAL_STRATEGY"),EXACT(BF35,"MIXED"),EXACT(BF35,"UNKNOWN")))),"UNSUPPORTED_VALUE",""))</f>
      </c>
      <c r="CC35" t="str">
        <f>IF(AND(BG35="YES",BI35="NON_TEXT"),"INVALID_TYPE",IF(AND(BG35="YES",BI35="TEXT",BJ35&lt;&gt;"",OR(LOWER(BJ35)="null",LOWER(BJ35)="undefined",LOWER(BJ35)="n/a",LOWER(BJ35)="na",LOWER(BJ35)="none")),"NULL_LIKE_STRING",""))</f>
      </c>
      <c r="CD35" t="str">
        <f>IF(AND(BK35="YES",BM35="NON_TEXT"),"INVALID_TYPE",IF(AND(BK35="YES",BM35="TEXT",BN35&lt;&gt;"",OR(LOWER(BN35)="null",LOWER(BN35)="undefined",LOWER(BN35)="n/a",LOWER(BN35)="na",LOWER(BN35)="none")),"NULL_LIKE_STRING",""))</f>
      </c>
      <c r="CE35" t="str">
        <f>IF(L35="FALSE","INVALID_INPUT_OBJECT",IF(BO35&lt;&gt;"",BO35,IF(BP35&lt;&gt;"",BP35,IF(BQ35&lt;&gt;"",BQ35,IF(BR35&lt;&gt;"",BR35,IF(BS35&lt;&gt;"",BS35,IF(BT35&lt;&gt;"",BT35,IF(BU35&lt;&gt;"",BU35,IF(BV35&lt;&gt;"",BV35,IF(BW35&lt;&gt;"",BW35,IF(BX35&lt;&gt;"",BX35,IF(CC35&lt;&gt;"",CC35,IF(BY35&lt;&gt;"",BY35,IF(BZ35&lt;&gt;"",BZ35,IF(CD35&lt;&gt;"",CD35,IF(CA35&lt;&gt;"",CA35,CB35))))))))))))))))</f>
      </c>
      <c r="CF35" t="b">
        <f>OR(N35="MISSING",O35="",Q35="MISSING",R35="",T35="MISSING",U35="",W35="MISSING",X35="",Z35="MISSING",AA35="",AC35="MISSING",AD35="",AF35="MISSING",AG35="",AI35="MISSING",AJ35="",AL35="MISSING",AM35="",AO35="MISSING",AP35="",EXACT(AP35,"INCOMPLETE"),AND(AY35="YES",AZ35&lt;&gt;"",BB35=""),AND(BC35="YES",BD35&lt;&gt;"",BF35=""))</f>
        <v>1</v>
      </c>
      <c r="CG35" t="str">
        <f>IF(AND(EXACT(X35,"INDEPENDENT"),EXACT(AD35,"NO")),"INDEPENDENT_WITHOUT_SUPPORT",IF(AND(EXACT(R35,"FALSE_NEGATIVE"),AQ35="YES",AT35=""),"FALSE_NEGATIVE_REQUIRES_CORRECTED_SET",IF(AND(EXACT(R35,"SCOPE_DRIFT"),AU35="YES",AX35=""),"SCOPE_DRIFT_REQUIRES_CHANGED_DIMENSION",IF(AND(EXACT(AA35,"NO"),AY35="YES",EXACT(BB35,"READY_TO_SHARE")),"UNSTARTED_READY_TO_SHARE_CONFLICT",""))))</f>
      </c>
    </row>
    <row r="36">
      <c r="A36" s="50" t="str">
        <v>EMP-010</v>
      </c>
      <c r="B36" s="50" t="str">
        <v>EMPTY_INCOMPLETE</v>
      </c>
      <c r="C36" s="50" t="str">
        <v>INCOMPLETE</v>
      </c>
      <c r="D36" s="50" t="str">
        <v>REQUIRED_EVIDENCE_MISSING</v>
      </c>
      <c r="E36" s="50" t="str">
        <v>INCOMPLETE</v>
      </c>
      <c r="F36" s="50" t="str">
        <v>REQUIRED_EVIDENCE_MISSING</v>
      </c>
      <c r="G36" s="50" t="str">
        <v>PASS</v>
      </c>
      <c r="H36" s="50" t="str">
        <v>{"affectedOutput": "CONTENT_GAP", "correctionWithoutFullRebuild": "YES", "decisionSupported": "Approve Q4 content and positioning budget", "dependencyType": "INDEPENDENT", "errorClass": "FALSE_POSITIVE", "executionStarted": "NO", "independentSupport": "YES", "recommendationCouldChange": "NO", "recordCompleteness": "COMPLETE", "scopeKnown": ""}</v>
      </c>
      <c r="I36" s="50" t="str">
        <f>IF(CE36&lt;&gt;"","INVALID_INPUT",IF(CG36&lt;&gt;"","INVALID_INPUT",IF(CF36,"INCOMPLETE",IF(NOT(EXACT(AM36,"YES")),"RESOLVE_DECISION_SCOPE",IF(EXACT(X36,"UNKNOWN_DEPENDENCY"),"FREEZE_AND_REQUALIFY",IF(AND(EXACT(AA36,"YES"),EXACT(AG36,"YES")),"REOPEN_PRIOR_DECISION",IF(AND(EXACT(X36,"DIRECTLY_DEPENDENT"),EXACT(AD36,"NO"),EXACT(AJ36,"NO")),"REBUILD_CONTAMINATED_OUTPUT",IF(OR(EXACT(X36,"DIRECTLY_DEPENDENT"),EXACT(X36,"PARTIALLY_DEPENDENT")),"BOUNDED_RECHECK_REQUIRED",IF(AND(EXACT(X36,"INDEPENDENT"),EXACT(AD36,"YES"),EXACT(AG36,"NO")),"NO_MATERIAL_CONTAMINATION_FOUND","FREEZE_AND_REQUALIFY")))))))))</f>
        <v>INCOMPLETE</v>
      </c>
      <c r="J36" s="50" t="str">
        <f>IF(CE36&lt;&gt;"",CE36,IF(CG36&lt;&gt;"",CG36,IF(CF36,"REQUIRED_EVIDENCE_MISSING",IF(NOT(EXACT(AM36,"YES")),IF(EXACT(AM36,"NO"),"DECISION_SCOPE_NOT_DEFINED","DECISION_SCOPE_UNCERTAIN"),IF(EXACT(X36,"UNKNOWN_DEPENDENCY"),"DOWNSTREAM_DEPENDENCY_UNKNOWN",IF(AND(EXACT(AA36,"YES"),EXACT(AG36,"YES")),"EXECUTED_RECOMMENDATION_MAY_CHANGE",IF(AND(EXACT(X36,"DIRECTLY_DEPENDENT"),EXACT(AD36,"NO"),EXACT(AJ36,"NO")),"DIRECT_DEPENDENCY_NO_INDEPENDENT_SUPPORT",IF(EXACT(X36,"DIRECTLY_DEPENDENT"),"DIRECT_DEPENDENCY_RECHECK",IF(EXACT(X36,"PARTIALLY_DEPENDENT"),"PARTIAL_DEPENDENCY_RECHECK",IF(AND(EXACT(X36,"INDEPENDENT"),EXACT(AD36,"YES"),EXACT(AG36,"NO")),"INDEPENDENT_SUPPORT_RECOMMENDATION_UNCHANGED","DEPENDENCY_OR_RECOMMENDATION_UNRESOLVED"))))))))))</f>
        <v>REQUIRED_EVIDENCE_MISSING</v>
      </c>
      <c r="K36" s="51" t="str">
        <f>IF(AND(EXACT(C36,I36),EXACT(D36,J36)),"PASS","FAIL")</f>
        <v>PASS</v>
      </c>
      <c r="L36" t="str">
        <v>TRUE</v>
      </c>
      <c r="M36" t="str">
        <v>Approve Q4 content and positioning budget</v>
      </c>
      <c r="N36" t="str">
        <v>TEXT</v>
      </c>
      <c r="O36" t="str">
        <f>IF(ISTEXT(M36),TRIM(SUBSTITUTE(SUBSTITUTE(SUBSTITUTE(SUBSTITUTE(SUBSTITUTE(SUBSTITUTE(M36,CHAR(160)," "),CHAR(9)," "),CHAR(10)," "),CHAR(11)," "),CHAR(12)," "),CHAR(13)," ")),"")</f>
        <v>Approve Q4 content and positioning budget</v>
      </c>
      <c r="P36" t="str">
        <v>FALSE_POSITIVE</v>
      </c>
      <c r="Q36" t="str">
        <v>TEXT</v>
      </c>
      <c r="R36" t="str">
        <f>IF(ISTEXT(P36),TRIM(SUBSTITUTE(SUBSTITUTE(SUBSTITUTE(SUBSTITUTE(SUBSTITUTE(SUBSTITUTE(P36,CHAR(160)," "),CHAR(9)," "),CHAR(10)," "),CHAR(11)," "),CHAR(12)," "),CHAR(13)," ")),"")</f>
        <v>FALSE_POSITIVE</v>
      </c>
      <c r="S36" t="str">
        <v>CONTENT_GAP</v>
      </c>
      <c r="T36" t="str">
        <v>TEXT</v>
      </c>
      <c r="U36" t="str">
        <f>IF(ISTEXT(S36),TRIM(SUBSTITUTE(SUBSTITUTE(SUBSTITUTE(SUBSTITUTE(SUBSTITUTE(SUBSTITUTE(S36,CHAR(160)," "),CHAR(9)," "),CHAR(10)," "),CHAR(11)," "),CHAR(12)," "),CHAR(13)," ")),"")</f>
        <v>CONTENT_GAP</v>
      </c>
      <c r="V36" t="str">
        <v>INDEPENDENT</v>
      </c>
      <c r="W36" t="str">
        <v>TEXT</v>
      </c>
      <c r="X36" t="str">
        <f>IF(ISTEXT(V36),TRIM(SUBSTITUTE(SUBSTITUTE(SUBSTITUTE(SUBSTITUTE(SUBSTITUTE(SUBSTITUTE(V36,CHAR(160)," "),CHAR(9)," "),CHAR(10)," "),CHAR(11)," "),CHAR(12)," "),CHAR(13)," ")),"")</f>
        <v>INDEPENDENT</v>
      </c>
      <c r="Y36" t="str">
        <v>NO</v>
      </c>
      <c r="Z36" t="str">
        <v>TEXT</v>
      </c>
      <c r="AA36" t="str">
        <f>IF(ISTEXT(Y36),TRIM(SUBSTITUTE(SUBSTITUTE(SUBSTITUTE(SUBSTITUTE(SUBSTITUTE(SUBSTITUTE(Y36,CHAR(160)," "),CHAR(9)," "),CHAR(10)," "),CHAR(11)," "),CHAR(12)," "),CHAR(13)," ")),"")</f>
        <v>NO</v>
      </c>
      <c r="AB36" t="str">
        <v>YES</v>
      </c>
      <c r="AC36" t="str">
        <v>TEXT</v>
      </c>
      <c r="AD36" t="str">
        <f>IF(ISTEXT(AB36),TRIM(SUBSTITUTE(SUBSTITUTE(SUBSTITUTE(SUBSTITUTE(SUBSTITUTE(SUBSTITUTE(AB36,CHAR(160)," "),CHAR(9)," "),CHAR(10)," "),CHAR(11)," "),CHAR(12)," "),CHAR(13)," ")),"")</f>
        <v>YES</v>
      </c>
      <c r="AE36" t="str">
        <v>NO</v>
      </c>
      <c r="AF36" t="str">
        <v>TEXT</v>
      </c>
      <c r="AG36" t="str">
        <f>IF(ISTEXT(AE36),TRIM(SUBSTITUTE(SUBSTITUTE(SUBSTITUTE(SUBSTITUTE(SUBSTITUTE(SUBSTITUTE(AE36,CHAR(160)," "),CHAR(9)," "),CHAR(10)," "),CHAR(11)," "),CHAR(12)," "),CHAR(13)," ")),"")</f>
        <v>NO</v>
      </c>
      <c r="AH36" t="str">
        <v>YES</v>
      </c>
      <c r="AI36" t="str">
        <v>TEXT</v>
      </c>
      <c r="AJ36" t="str">
        <f>IF(ISTEXT(AH36),TRIM(SUBSTITUTE(SUBSTITUTE(SUBSTITUTE(SUBSTITUTE(SUBSTITUTE(SUBSTITUTE(AH36,CHAR(160)," "),CHAR(9)," "),CHAR(10)," "),CHAR(11)," "),CHAR(12)," "),CHAR(13)," ")),"")</f>
        <v>YES</v>
      </c>
      <c r="AK36" t="str"/>
      <c r="AL36" t="str">
        <v>TEXT</v>
      </c>
      <c r="AM36" t="str">
        <f>IF(ISTEXT(AK36),TRIM(SUBSTITUTE(SUBSTITUTE(SUBSTITUTE(SUBSTITUTE(SUBSTITUTE(SUBSTITUTE(AK36,CHAR(160)," "),CHAR(9)," "),CHAR(10)," "),CHAR(11)," "),CHAR(12)," "),CHAR(13)," ")),"")</f>
      </c>
      <c r="AN36" t="str">
        <v>COMPLETE</v>
      </c>
      <c r="AO36" t="str">
        <v>TEXT</v>
      </c>
      <c r="AP36" t="str">
        <f>IF(ISTEXT(AN36),TRIM(SUBSTITUTE(SUBSTITUTE(SUBSTITUTE(SUBSTITUTE(SUBSTITUTE(SUBSTITUTE(AN36,CHAR(160)," "),CHAR(9)," "),CHAR(10)," "),CHAR(11)," "),CHAR(12)," "),CHAR(13)," ")),"")</f>
        <v>COMPLETE</v>
      </c>
      <c r="AQ36" t="str">
        <v>NO</v>
      </c>
      <c r="AR36" t="str"/>
      <c r="AS36" t="str">
        <v>MISSING</v>
      </c>
      <c r="AT36" t="str">
        <f>IF(ISTEXT(AR36),TRIM(SUBSTITUTE(SUBSTITUTE(SUBSTITUTE(SUBSTITUTE(SUBSTITUTE(SUBSTITUTE(AR36,CHAR(160)," "),CHAR(9)," "),CHAR(10)," "),CHAR(11)," "),CHAR(12)," "),CHAR(13)," ")),"")</f>
      </c>
      <c r="AU36" t="str">
        <v>NO</v>
      </c>
      <c r="AV36" t="str"/>
      <c r="AW36" t="str">
        <v>MISSING</v>
      </c>
      <c r="AX36" t="str">
        <f>IF(ISTEXT(AV36),TRIM(SUBSTITUTE(SUBSTITUTE(SUBSTITUTE(SUBSTITUTE(SUBSTITUTE(SUBSTITUTE(AV36,CHAR(160)," "),CHAR(9)," "),CHAR(10)," "),CHAR(11)," "),CHAR(12)," "),CHAR(13)," ")),"")</f>
      </c>
      <c r="AY36" t="str">
        <v>NO</v>
      </c>
      <c r="AZ36" t="str"/>
      <c r="BA36" t="str">
        <v>MISSING</v>
      </c>
      <c r="BB36" t="str">
        <f>IF(ISTEXT(AZ36),TRIM(SUBSTITUTE(SUBSTITUTE(SUBSTITUTE(SUBSTITUTE(SUBSTITUTE(SUBSTITUTE(AZ36,CHAR(160)," "),CHAR(9)," "),CHAR(10)," "),CHAR(11)," "),CHAR(12)," "),CHAR(13)," ")),"")</f>
      </c>
      <c r="BC36" t="str">
        <v>NO</v>
      </c>
      <c r="BD36" t="str"/>
      <c r="BE36" t="str">
        <v>MISSING</v>
      </c>
      <c r="BF36" t="str">
        <f>IF(ISTEXT(BD36),TRIM(SUBSTITUTE(SUBSTITUTE(SUBSTITUTE(SUBSTITUTE(SUBSTITUTE(SUBSTITUTE(BD36,CHAR(160)," "),CHAR(9)," "),CHAR(10)," "),CHAR(11)," "),CHAR(12)," "),CHAR(13)," ")),"")</f>
      </c>
      <c r="BG36" t="str">
        <v>NO</v>
      </c>
      <c r="BH36" t="str"/>
      <c r="BI36" t="str">
        <v>MISSING</v>
      </c>
      <c r="BJ36" t="str">
        <f>IF(ISTEXT(BH36),TRIM(SUBSTITUTE(SUBSTITUTE(SUBSTITUTE(SUBSTITUTE(SUBSTITUTE(SUBSTITUTE(BH36,CHAR(160)," "),CHAR(9)," "),CHAR(10)," "),CHAR(11)," "),CHAR(12)," "),CHAR(13)," ")),"")</f>
      </c>
      <c r="BK36" t="str">
        <v>NO</v>
      </c>
      <c r="BL36" t="str"/>
      <c r="BM36" t="str">
        <v>MISSING</v>
      </c>
      <c r="BN36" t="str">
        <f>IF(ISTEXT(BL36),TRIM(SUBSTITUTE(SUBSTITUTE(SUBSTITUTE(SUBSTITUTE(SUBSTITUTE(SUBSTITUTE(BL36,CHAR(160)," "),CHAR(9)," "),CHAR(10)," "),CHAR(11)," "),CHAR(12)," "),CHAR(13)," ")),"")</f>
      </c>
      <c r="BO36" t="str">
        <f>IF(N36="NON_TEXT","INVALID_TYPE",IF(AND(N36="TEXT",O36&lt;&gt;"",OR(LOWER(O36)="null",LOWER(O36)="undefined",LOWER(O36)="n/a",LOWER(O36)="na",LOWER(O36)="none")),"NULL_LIKE_STRING",""))</f>
      </c>
      <c r="BP36" t="str">
        <f>IF(Q36="NON_TEXT","INVALID_TYPE",IF(AND(R36&lt;&gt;"",NOT(OR(EXACT(R36,"FALSE_POSITIVE"),EXACT(R36,"FALSE_NEGATIVE"),EXACT(R36,"ROLE_ERROR"),EXACT(R36,"SCOPE_DRIFT")))),"UNSUPPORTED_VALUE",""))</f>
      </c>
      <c r="BQ36" t="str">
        <f>IF(T36="NON_TEXT","INVALID_TYPE",IF(AND(U36&lt;&gt;"",NOT(OR(EXACT(U36,"CONTENT_GAP"),EXACT(U36,"AUTHORITY_BENCHMARK"),EXACT(U36,"POSITIONING"),EXACT(U36,"PRICING_COMPARISON"),EXACT(U36,"BATTLECARD"),EXACT(U36,"ROADMAP"),EXACT(U36,"MARKET_ENTRY_RECOMMENDATION"),EXACT(U36,"BUDGET_RECOMMENDATION"),EXACT(U36,"EXECUTIVE_BRIEF"),EXACT(U36,"AI_VISIBILITY_BENCHMARK"),EXACT(U36,"PAID_SEARCH_BENCHMARK"),EXACT(U36,"OTHER")))),"UNSUPPORTED_VALUE",""))</f>
      </c>
      <c r="BR36" t="str">
        <f>IF(W36="NON_TEXT","INVALID_TYPE",IF(AND(X36&lt;&gt;"",NOT(OR(EXACT(X36,"DIRECTLY_DEPENDENT"),EXACT(X36,"PARTIALLY_DEPENDENT"),EXACT(X36,"INDEPENDENT"),EXACT(X36,"UNKNOWN_DEPENDENCY")))),"UNSUPPORTED_VALUE",""))</f>
      </c>
      <c r="BS36" t="str">
        <f>IF(Z36="NON_TEXT","INVALID_TYPE",IF(AND(AA36&lt;&gt;"",NOT(OR(EXACT(AA36,"YES"),EXACT(AA36,"NO"),EXACT(AA36,"UNKNOWN")))),"UNSUPPORTED_VALUE",""))</f>
      </c>
      <c r="BT36" t="str">
        <f>IF(AC36="NON_TEXT","INVALID_TYPE",IF(AND(AD36&lt;&gt;"",NOT(OR(EXACT(AD36,"YES"),EXACT(AD36,"NO"),EXACT(AD36,"UNKNOWN")))),"UNSUPPORTED_VALUE",""))</f>
      </c>
      <c r="BU36" t="str">
        <f>IF(AF36="NON_TEXT","INVALID_TYPE",IF(AND(AG36&lt;&gt;"",NOT(OR(EXACT(AG36,"YES"),EXACT(AG36,"NO"),EXACT(AG36,"UNKNOWN")))),"UNSUPPORTED_VALUE",""))</f>
      </c>
      <c r="BV36" t="str">
        <f>IF(AI36="NON_TEXT","INVALID_TYPE",IF(AND(AJ36&lt;&gt;"",NOT(OR(EXACT(AJ36,"YES"),EXACT(AJ36,"NO"),EXACT(AJ36,"UNKNOWN")))),"UNSUPPORTED_VALUE",""))</f>
      </c>
      <c r="BW36" t="str">
        <f>IF(AL36="NON_TEXT","INVALID_TYPE",IF(AND(AM36&lt;&gt;"",NOT(OR(EXACT(AM36,"YES"),EXACT(AM36,"NO"),EXACT(AM36,"UNKNOWN")))),"UNSUPPORTED_VALUE",""))</f>
      </c>
      <c r="BX36" t="str">
        <f>IF(AO36="NON_TEXT","INVALID_TYPE",IF(AND(AP36&lt;&gt;"",NOT(OR(EXACT(AP36,"COMPLETE"),EXACT(AP36,"INCOMPLETE")))),"UNSUPPORTED_VALUE",""))</f>
      </c>
      <c r="BY36" t="str">
        <f>IF(AND(AQ36="YES",AS36="NON_TEXT"),"INVALID_TYPE",IF(AND(AQ36="YES",AS36="TEXT",AT36&lt;&gt;"",OR(LOWER(AT36)="null",LOWER(AT36)="undefined",LOWER(AT36)="n/a",LOWER(AT36)="na",LOWER(AT36)="none")),"NULL_LIKE_STRING",""))</f>
      </c>
      <c r="BZ36" t="str">
        <f>IF(AND(AU36="YES",AW36="NON_TEXT"),"INVALID_TYPE",IF(AND(AU36="YES",AW36="TEXT",AX36&lt;&gt;"",OR(LOWER(AX36)="null",LOWER(AX36)="undefined",LOWER(AX36)="n/a",LOWER(AX36)="na",LOWER(AX36)="none")),"NULL_LIKE_STRING",""))</f>
      </c>
      <c r="CA36" t="str">
        <f>IF(AND(AY36="YES",BA36="NON_TEXT"),"INVALID_TYPE",IF(AND(AY36="YES",BB36&lt;&gt;"",NOT(OR(EXACT(BB36,"READY_TO_SHARE"),EXACT(BB36,"NOT_READY_TO_SHARE")))),"UNSUPPORTED_VALUE",""))</f>
      </c>
      <c r="CB36" t="str">
        <f>IF(AND(BC36="YES",BE36="NON_TEXT"),"INVALID_TYPE",IF(AND(BC36="YES",BF36&lt;&gt;"",NOT(OR(EXACT(BF36,"SEO_OVERLAP"),EXACT(BF36,"PPC_OVERLAP"),EXACT(BF36,"AI_VISIBILITY"),EXACT(BF36,"CI_PLATFORM"),EXACT(BF36,"SALES_CUSTOMER"),EXACT(BF36,"MANUAL_STRATEGY"),EXACT(BF36,"MIXED"),EXACT(BF36,"UNKNOWN")))),"UNSUPPORTED_VALUE",""))</f>
      </c>
      <c r="CC36" t="str">
        <f>IF(AND(BG36="YES",BI36="NON_TEXT"),"INVALID_TYPE",IF(AND(BG36="YES",BI36="TEXT",BJ36&lt;&gt;"",OR(LOWER(BJ36)="null",LOWER(BJ36)="undefined",LOWER(BJ36)="n/a",LOWER(BJ36)="na",LOWER(BJ36)="none")),"NULL_LIKE_STRING",""))</f>
      </c>
      <c r="CD36" t="str">
        <f>IF(AND(BK36="YES",BM36="NON_TEXT"),"INVALID_TYPE",IF(AND(BK36="YES",BM36="TEXT",BN36&lt;&gt;"",OR(LOWER(BN36)="null",LOWER(BN36)="undefined",LOWER(BN36)="n/a",LOWER(BN36)="na",LOWER(BN36)="none")),"NULL_LIKE_STRING",""))</f>
      </c>
      <c r="CE36" t="str">
        <f>IF(L36="FALSE","INVALID_INPUT_OBJECT",IF(BO36&lt;&gt;"",BO36,IF(BP36&lt;&gt;"",BP36,IF(BQ36&lt;&gt;"",BQ36,IF(BR36&lt;&gt;"",BR36,IF(BS36&lt;&gt;"",BS36,IF(BT36&lt;&gt;"",BT36,IF(BU36&lt;&gt;"",BU36,IF(BV36&lt;&gt;"",BV36,IF(BW36&lt;&gt;"",BW36,IF(BX36&lt;&gt;"",BX36,IF(CC36&lt;&gt;"",CC36,IF(BY36&lt;&gt;"",BY36,IF(BZ36&lt;&gt;"",BZ36,IF(CD36&lt;&gt;"",CD36,IF(CA36&lt;&gt;"",CA36,CB36))))))))))))))))</f>
      </c>
      <c r="CF36" t="b">
        <f>OR(N36="MISSING",O36="",Q36="MISSING",R36="",T36="MISSING",U36="",W36="MISSING",X36="",Z36="MISSING",AA36="",AC36="MISSING",AD36="",AF36="MISSING",AG36="",AI36="MISSING",AJ36="",AL36="MISSING",AM36="",AO36="MISSING",AP36="",EXACT(AP36,"INCOMPLETE"),AND(AY36="YES",AZ36&lt;&gt;"",BB36=""),AND(BC36="YES",BD36&lt;&gt;"",BF36=""))</f>
        <v>1</v>
      </c>
      <c r="CG36" t="str">
        <f>IF(AND(EXACT(X36,"INDEPENDENT"),EXACT(AD36,"NO")),"INDEPENDENT_WITHOUT_SUPPORT",IF(AND(EXACT(R36,"FALSE_NEGATIVE"),AQ36="YES",AT36=""),"FALSE_NEGATIVE_REQUIRES_CORRECTED_SET",IF(AND(EXACT(R36,"SCOPE_DRIFT"),AU36="YES",AX36=""),"SCOPE_DRIFT_REQUIRES_CHANGED_DIMENSION",IF(AND(EXACT(AA36,"NO"),AY36="YES",EXACT(BB36,"READY_TO_SHARE")),"UNSTARTED_READY_TO_SHARE_CONFLICT",""))))</f>
      </c>
    </row>
    <row r="37">
      <c r="A37" s="50" t="str">
        <v>EMP-011</v>
      </c>
      <c r="B37" s="50" t="str">
        <v>EMPTY_INCOMPLETE</v>
      </c>
      <c r="C37" s="50" t="str">
        <v>INCOMPLETE</v>
      </c>
      <c r="D37" s="50" t="str">
        <v>REQUIRED_EVIDENCE_MISSING</v>
      </c>
      <c r="E37" s="50" t="str">
        <v>INCOMPLETE</v>
      </c>
      <c r="F37" s="50" t="str">
        <v>REQUIRED_EVIDENCE_MISSING</v>
      </c>
      <c r="G37" s="50" t="str">
        <v>PASS</v>
      </c>
      <c r="H37" s="50" t="str">
        <v>{"affectedOutput": "CONTENT_GAP", "correctionWithoutFullRebuild": "YES", "decisionSupported": "Approve Q4 content and positioning budget", "dependencyType": "INDEPENDENT", "errorClass": "FALSE_POSITIVE", "executionStarted": "NO", "independentSupport": "YES", "recommendationCouldChange": "NO", "recordCompleteness": "", "scopeKnown": "YES"}</v>
      </c>
      <c r="I37" s="50" t="str">
        <f>IF(CE37&lt;&gt;"","INVALID_INPUT",IF(CG37&lt;&gt;"","INVALID_INPUT",IF(CF37,"INCOMPLETE",IF(NOT(EXACT(AM37,"YES")),"RESOLVE_DECISION_SCOPE",IF(EXACT(X37,"UNKNOWN_DEPENDENCY"),"FREEZE_AND_REQUALIFY",IF(AND(EXACT(AA37,"YES"),EXACT(AG37,"YES")),"REOPEN_PRIOR_DECISION",IF(AND(EXACT(X37,"DIRECTLY_DEPENDENT"),EXACT(AD37,"NO"),EXACT(AJ37,"NO")),"REBUILD_CONTAMINATED_OUTPUT",IF(OR(EXACT(X37,"DIRECTLY_DEPENDENT"),EXACT(X37,"PARTIALLY_DEPENDENT")),"BOUNDED_RECHECK_REQUIRED",IF(AND(EXACT(X37,"INDEPENDENT"),EXACT(AD37,"YES"),EXACT(AG37,"NO")),"NO_MATERIAL_CONTAMINATION_FOUND","FREEZE_AND_REQUALIFY")))))))))</f>
        <v>INCOMPLETE</v>
      </c>
      <c r="J37" s="50" t="str">
        <f>IF(CE37&lt;&gt;"",CE37,IF(CG37&lt;&gt;"",CG37,IF(CF37,"REQUIRED_EVIDENCE_MISSING",IF(NOT(EXACT(AM37,"YES")),IF(EXACT(AM37,"NO"),"DECISION_SCOPE_NOT_DEFINED","DECISION_SCOPE_UNCERTAIN"),IF(EXACT(X37,"UNKNOWN_DEPENDENCY"),"DOWNSTREAM_DEPENDENCY_UNKNOWN",IF(AND(EXACT(AA37,"YES"),EXACT(AG37,"YES")),"EXECUTED_RECOMMENDATION_MAY_CHANGE",IF(AND(EXACT(X37,"DIRECTLY_DEPENDENT"),EXACT(AD37,"NO"),EXACT(AJ37,"NO")),"DIRECT_DEPENDENCY_NO_INDEPENDENT_SUPPORT",IF(EXACT(X37,"DIRECTLY_DEPENDENT"),"DIRECT_DEPENDENCY_RECHECK",IF(EXACT(X37,"PARTIALLY_DEPENDENT"),"PARTIAL_DEPENDENCY_RECHECK",IF(AND(EXACT(X37,"INDEPENDENT"),EXACT(AD37,"YES"),EXACT(AG37,"NO")),"INDEPENDENT_SUPPORT_RECOMMENDATION_UNCHANGED","DEPENDENCY_OR_RECOMMENDATION_UNRESOLVED"))))))))))</f>
        <v>REQUIRED_EVIDENCE_MISSING</v>
      </c>
      <c r="K37" s="51" t="str">
        <f>IF(AND(EXACT(C37,I37),EXACT(D37,J37)),"PASS","FAIL")</f>
        <v>PASS</v>
      </c>
      <c r="L37" t="str">
        <v>TRUE</v>
      </c>
      <c r="M37" t="str">
        <v>Approve Q4 content and positioning budget</v>
      </c>
      <c r="N37" t="str">
        <v>TEXT</v>
      </c>
      <c r="O37" t="str">
        <f>IF(ISTEXT(M37),TRIM(SUBSTITUTE(SUBSTITUTE(SUBSTITUTE(SUBSTITUTE(SUBSTITUTE(SUBSTITUTE(M37,CHAR(160)," "),CHAR(9)," "),CHAR(10)," "),CHAR(11)," "),CHAR(12)," "),CHAR(13)," ")),"")</f>
        <v>Approve Q4 content and positioning budget</v>
      </c>
      <c r="P37" t="str">
        <v>FALSE_POSITIVE</v>
      </c>
      <c r="Q37" t="str">
        <v>TEXT</v>
      </c>
      <c r="R37" t="str">
        <f>IF(ISTEXT(P37),TRIM(SUBSTITUTE(SUBSTITUTE(SUBSTITUTE(SUBSTITUTE(SUBSTITUTE(SUBSTITUTE(P37,CHAR(160)," "),CHAR(9)," "),CHAR(10)," "),CHAR(11)," "),CHAR(12)," "),CHAR(13)," ")),"")</f>
        <v>FALSE_POSITIVE</v>
      </c>
      <c r="S37" t="str">
        <v>CONTENT_GAP</v>
      </c>
      <c r="T37" t="str">
        <v>TEXT</v>
      </c>
      <c r="U37" t="str">
        <f>IF(ISTEXT(S37),TRIM(SUBSTITUTE(SUBSTITUTE(SUBSTITUTE(SUBSTITUTE(SUBSTITUTE(SUBSTITUTE(S37,CHAR(160)," "),CHAR(9)," "),CHAR(10)," "),CHAR(11)," "),CHAR(12)," "),CHAR(13)," ")),"")</f>
        <v>CONTENT_GAP</v>
      </c>
      <c r="V37" t="str">
        <v>INDEPENDENT</v>
      </c>
      <c r="W37" t="str">
        <v>TEXT</v>
      </c>
      <c r="X37" t="str">
        <f>IF(ISTEXT(V37),TRIM(SUBSTITUTE(SUBSTITUTE(SUBSTITUTE(SUBSTITUTE(SUBSTITUTE(SUBSTITUTE(V37,CHAR(160)," "),CHAR(9)," "),CHAR(10)," "),CHAR(11)," "),CHAR(12)," "),CHAR(13)," ")),"")</f>
        <v>INDEPENDENT</v>
      </c>
      <c r="Y37" t="str">
        <v>NO</v>
      </c>
      <c r="Z37" t="str">
        <v>TEXT</v>
      </c>
      <c r="AA37" t="str">
        <f>IF(ISTEXT(Y37),TRIM(SUBSTITUTE(SUBSTITUTE(SUBSTITUTE(SUBSTITUTE(SUBSTITUTE(SUBSTITUTE(Y37,CHAR(160)," "),CHAR(9)," "),CHAR(10)," "),CHAR(11)," "),CHAR(12)," "),CHAR(13)," ")),"")</f>
        <v>NO</v>
      </c>
      <c r="AB37" t="str">
        <v>YES</v>
      </c>
      <c r="AC37" t="str">
        <v>TEXT</v>
      </c>
      <c r="AD37" t="str">
        <f>IF(ISTEXT(AB37),TRIM(SUBSTITUTE(SUBSTITUTE(SUBSTITUTE(SUBSTITUTE(SUBSTITUTE(SUBSTITUTE(AB37,CHAR(160)," "),CHAR(9)," "),CHAR(10)," "),CHAR(11)," "),CHAR(12)," "),CHAR(13)," ")),"")</f>
        <v>YES</v>
      </c>
      <c r="AE37" t="str">
        <v>NO</v>
      </c>
      <c r="AF37" t="str">
        <v>TEXT</v>
      </c>
      <c r="AG37" t="str">
        <f>IF(ISTEXT(AE37),TRIM(SUBSTITUTE(SUBSTITUTE(SUBSTITUTE(SUBSTITUTE(SUBSTITUTE(SUBSTITUTE(AE37,CHAR(160)," "),CHAR(9)," "),CHAR(10)," "),CHAR(11)," "),CHAR(12)," "),CHAR(13)," ")),"")</f>
        <v>NO</v>
      </c>
      <c r="AH37" t="str">
        <v>YES</v>
      </c>
      <c r="AI37" t="str">
        <v>TEXT</v>
      </c>
      <c r="AJ37" t="str">
        <f>IF(ISTEXT(AH37),TRIM(SUBSTITUTE(SUBSTITUTE(SUBSTITUTE(SUBSTITUTE(SUBSTITUTE(SUBSTITUTE(AH37,CHAR(160)," "),CHAR(9)," "),CHAR(10)," "),CHAR(11)," "),CHAR(12)," "),CHAR(13)," ")),"")</f>
        <v>YES</v>
      </c>
      <c r="AK37" t="str">
        <v>YES</v>
      </c>
      <c r="AL37" t="str">
        <v>TEXT</v>
      </c>
      <c r="AM37" t="str">
        <f>IF(ISTEXT(AK37),TRIM(SUBSTITUTE(SUBSTITUTE(SUBSTITUTE(SUBSTITUTE(SUBSTITUTE(SUBSTITUTE(AK37,CHAR(160)," "),CHAR(9)," "),CHAR(10)," "),CHAR(11)," "),CHAR(12)," "),CHAR(13)," ")),"")</f>
        <v>YES</v>
      </c>
      <c r="AN37" t="str"/>
      <c r="AO37" t="str">
        <v>TEXT</v>
      </c>
      <c r="AP37" t="str">
        <f>IF(ISTEXT(AN37),TRIM(SUBSTITUTE(SUBSTITUTE(SUBSTITUTE(SUBSTITUTE(SUBSTITUTE(SUBSTITUTE(AN37,CHAR(160)," "),CHAR(9)," "),CHAR(10)," "),CHAR(11)," "),CHAR(12)," "),CHAR(13)," ")),"")</f>
      </c>
      <c r="AQ37" t="str">
        <v>NO</v>
      </c>
      <c r="AR37" t="str"/>
      <c r="AS37" t="str">
        <v>MISSING</v>
      </c>
      <c r="AT37" t="str">
        <f>IF(ISTEXT(AR37),TRIM(SUBSTITUTE(SUBSTITUTE(SUBSTITUTE(SUBSTITUTE(SUBSTITUTE(SUBSTITUTE(AR37,CHAR(160)," "),CHAR(9)," "),CHAR(10)," "),CHAR(11)," "),CHAR(12)," "),CHAR(13)," ")),"")</f>
      </c>
      <c r="AU37" t="str">
        <v>NO</v>
      </c>
      <c r="AV37" t="str"/>
      <c r="AW37" t="str">
        <v>MISSING</v>
      </c>
      <c r="AX37" t="str">
        <f>IF(ISTEXT(AV37),TRIM(SUBSTITUTE(SUBSTITUTE(SUBSTITUTE(SUBSTITUTE(SUBSTITUTE(SUBSTITUTE(AV37,CHAR(160)," "),CHAR(9)," "),CHAR(10)," "),CHAR(11)," "),CHAR(12)," "),CHAR(13)," ")),"")</f>
      </c>
      <c r="AY37" t="str">
        <v>NO</v>
      </c>
      <c r="AZ37" t="str"/>
      <c r="BA37" t="str">
        <v>MISSING</v>
      </c>
      <c r="BB37" t="str">
        <f>IF(ISTEXT(AZ37),TRIM(SUBSTITUTE(SUBSTITUTE(SUBSTITUTE(SUBSTITUTE(SUBSTITUTE(SUBSTITUTE(AZ37,CHAR(160)," "),CHAR(9)," "),CHAR(10)," "),CHAR(11)," "),CHAR(12)," "),CHAR(13)," ")),"")</f>
      </c>
      <c r="BC37" t="str">
        <v>NO</v>
      </c>
      <c r="BD37" t="str"/>
      <c r="BE37" t="str">
        <v>MISSING</v>
      </c>
      <c r="BF37" t="str">
        <f>IF(ISTEXT(BD37),TRIM(SUBSTITUTE(SUBSTITUTE(SUBSTITUTE(SUBSTITUTE(SUBSTITUTE(SUBSTITUTE(BD37,CHAR(160)," "),CHAR(9)," "),CHAR(10)," "),CHAR(11)," "),CHAR(12)," "),CHAR(13)," ")),"")</f>
      </c>
      <c r="BG37" t="str">
        <v>NO</v>
      </c>
      <c r="BH37" t="str"/>
      <c r="BI37" t="str">
        <v>MISSING</v>
      </c>
      <c r="BJ37" t="str">
        <f>IF(ISTEXT(BH37),TRIM(SUBSTITUTE(SUBSTITUTE(SUBSTITUTE(SUBSTITUTE(SUBSTITUTE(SUBSTITUTE(BH37,CHAR(160)," "),CHAR(9)," "),CHAR(10)," "),CHAR(11)," "),CHAR(12)," "),CHAR(13)," ")),"")</f>
      </c>
      <c r="BK37" t="str">
        <v>NO</v>
      </c>
      <c r="BL37" t="str"/>
      <c r="BM37" t="str">
        <v>MISSING</v>
      </c>
      <c r="BN37" t="str">
        <f>IF(ISTEXT(BL37),TRIM(SUBSTITUTE(SUBSTITUTE(SUBSTITUTE(SUBSTITUTE(SUBSTITUTE(SUBSTITUTE(BL37,CHAR(160)," "),CHAR(9)," "),CHAR(10)," "),CHAR(11)," "),CHAR(12)," "),CHAR(13)," ")),"")</f>
      </c>
      <c r="BO37" t="str">
        <f>IF(N37="NON_TEXT","INVALID_TYPE",IF(AND(N37="TEXT",O37&lt;&gt;"",OR(LOWER(O37)="null",LOWER(O37)="undefined",LOWER(O37)="n/a",LOWER(O37)="na",LOWER(O37)="none")),"NULL_LIKE_STRING",""))</f>
      </c>
      <c r="BP37" t="str">
        <f>IF(Q37="NON_TEXT","INVALID_TYPE",IF(AND(R37&lt;&gt;"",NOT(OR(EXACT(R37,"FALSE_POSITIVE"),EXACT(R37,"FALSE_NEGATIVE"),EXACT(R37,"ROLE_ERROR"),EXACT(R37,"SCOPE_DRIFT")))),"UNSUPPORTED_VALUE",""))</f>
      </c>
      <c r="BQ37" t="str">
        <f>IF(T37="NON_TEXT","INVALID_TYPE",IF(AND(U37&lt;&gt;"",NOT(OR(EXACT(U37,"CONTENT_GAP"),EXACT(U37,"AUTHORITY_BENCHMARK"),EXACT(U37,"POSITIONING"),EXACT(U37,"PRICING_COMPARISON"),EXACT(U37,"BATTLECARD"),EXACT(U37,"ROADMAP"),EXACT(U37,"MARKET_ENTRY_RECOMMENDATION"),EXACT(U37,"BUDGET_RECOMMENDATION"),EXACT(U37,"EXECUTIVE_BRIEF"),EXACT(U37,"AI_VISIBILITY_BENCHMARK"),EXACT(U37,"PAID_SEARCH_BENCHMARK"),EXACT(U37,"OTHER")))),"UNSUPPORTED_VALUE",""))</f>
      </c>
      <c r="BR37" t="str">
        <f>IF(W37="NON_TEXT","INVALID_TYPE",IF(AND(X37&lt;&gt;"",NOT(OR(EXACT(X37,"DIRECTLY_DEPENDENT"),EXACT(X37,"PARTIALLY_DEPENDENT"),EXACT(X37,"INDEPENDENT"),EXACT(X37,"UNKNOWN_DEPENDENCY")))),"UNSUPPORTED_VALUE",""))</f>
      </c>
      <c r="BS37" t="str">
        <f>IF(Z37="NON_TEXT","INVALID_TYPE",IF(AND(AA37&lt;&gt;"",NOT(OR(EXACT(AA37,"YES"),EXACT(AA37,"NO"),EXACT(AA37,"UNKNOWN")))),"UNSUPPORTED_VALUE",""))</f>
      </c>
      <c r="BT37" t="str">
        <f>IF(AC37="NON_TEXT","INVALID_TYPE",IF(AND(AD37&lt;&gt;"",NOT(OR(EXACT(AD37,"YES"),EXACT(AD37,"NO"),EXACT(AD37,"UNKNOWN")))),"UNSUPPORTED_VALUE",""))</f>
      </c>
      <c r="BU37" t="str">
        <f>IF(AF37="NON_TEXT","INVALID_TYPE",IF(AND(AG37&lt;&gt;"",NOT(OR(EXACT(AG37,"YES"),EXACT(AG37,"NO"),EXACT(AG37,"UNKNOWN")))),"UNSUPPORTED_VALUE",""))</f>
      </c>
      <c r="BV37" t="str">
        <f>IF(AI37="NON_TEXT","INVALID_TYPE",IF(AND(AJ37&lt;&gt;"",NOT(OR(EXACT(AJ37,"YES"),EXACT(AJ37,"NO"),EXACT(AJ37,"UNKNOWN")))),"UNSUPPORTED_VALUE",""))</f>
      </c>
      <c r="BW37" t="str">
        <f>IF(AL37="NON_TEXT","INVALID_TYPE",IF(AND(AM37&lt;&gt;"",NOT(OR(EXACT(AM37,"YES"),EXACT(AM37,"NO"),EXACT(AM37,"UNKNOWN")))),"UNSUPPORTED_VALUE",""))</f>
      </c>
      <c r="BX37" t="str">
        <f>IF(AO37="NON_TEXT","INVALID_TYPE",IF(AND(AP37&lt;&gt;"",NOT(OR(EXACT(AP37,"COMPLETE"),EXACT(AP37,"INCOMPLETE")))),"UNSUPPORTED_VALUE",""))</f>
      </c>
      <c r="BY37" t="str">
        <f>IF(AND(AQ37="YES",AS37="NON_TEXT"),"INVALID_TYPE",IF(AND(AQ37="YES",AS37="TEXT",AT37&lt;&gt;"",OR(LOWER(AT37)="null",LOWER(AT37)="undefined",LOWER(AT37)="n/a",LOWER(AT37)="na",LOWER(AT37)="none")),"NULL_LIKE_STRING",""))</f>
      </c>
      <c r="BZ37" t="str">
        <f>IF(AND(AU37="YES",AW37="NON_TEXT"),"INVALID_TYPE",IF(AND(AU37="YES",AW37="TEXT",AX37&lt;&gt;"",OR(LOWER(AX37)="null",LOWER(AX37)="undefined",LOWER(AX37)="n/a",LOWER(AX37)="na",LOWER(AX37)="none")),"NULL_LIKE_STRING",""))</f>
      </c>
      <c r="CA37" t="str">
        <f>IF(AND(AY37="YES",BA37="NON_TEXT"),"INVALID_TYPE",IF(AND(AY37="YES",BB37&lt;&gt;"",NOT(OR(EXACT(BB37,"READY_TO_SHARE"),EXACT(BB37,"NOT_READY_TO_SHARE")))),"UNSUPPORTED_VALUE",""))</f>
      </c>
      <c r="CB37" t="str">
        <f>IF(AND(BC37="YES",BE37="NON_TEXT"),"INVALID_TYPE",IF(AND(BC37="YES",BF37&lt;&gt;"",NOT(OR(EXACT(BF37,"SEO_OVERLAP"),EXACT(BF37,"PPC_OVERLAP"),EXACT(BF37,"AI_VISIBILITY"),EXACT(BF37,"CI_PLATFORM"),EXACT(BF37,"SALES_CUSTOMER"),EXACT(BF37,"MANUAL_STRATEGY"),EXACT(BF37,"MIXED"),EXACT(BF37,"UNKNOWN")))),"UNSUPPORTED_VALUE",""))</f>
      </c>
      <c r="CC37" t="str">
        <f>IF(AND(BG37="YES",BI37="NON_TEXT"),"INVALID_TYPE",IF(AND(BG37="YES",BI37="TEXT",BJ37&lt;&gt;"",OR(LOWER(BJ37)="null",LOWER(BJ37)="undefined",LOWER(BJ37)="n/a",LOWER(BJ37)="na",LOWER(BJ37)="none")),"NULL_LIKE_STRING",""))</f>
      </c>
      <c r="CD37" t="str">
        <f>IF(AND(BK37="YES",BM37="NON_TEXT"),"INVALID_TYPE",IF(AND(BK37="YES",BM37="TEXT",BN37&lt;&gt;"",OR(LOWER(BN37)="null",LOWER(BN37)="undefined",LOWER(BN37)="n/a",LOWER(BN37)="na",LOWER(BN37)="none")),"NULL_LIKE_STRING",""))</f>
      </c>
      <c r="CE37" t="str">
        <f>IF(L37="FALSE","INVALID_INPUT_OBJECT",IF(BO37&lt;&gt;"",BO37,IF(BP37&lt;&gt;"",BP37,IF(BQ37&lt;&gt;"",BQ37,IF(BR37&lt;&gt;"",BR37,IF(BS37&lt;&gt;"",BS37,IF(BT37&lt;&gt;"",BT37,IF(BU37&lt;&gt;"",BU37,IF(BV37&lt;&gt;"",BV37,IF(BW37&lt;&gt;"",BW37,IF(BX37&lt;&gt;"",BX37,IF(CC37&lt;&gt;"",CC37,IF(BY37&lt;&gt;"",BY37,IF(BZ37&lt;&gt;"",BZ37,IF(CD37&lt;&gt;"",CD37,IF(CA37&lt;&gt;"",CA37,CB37))))))))))))))))</f>
      </c>
      <c r="CF37" t="b">
        <f>OR(N37="MISSING",O37="",Q37="MISSING",R37="",T37="MISSING",U37="",W37="MISSING",X37="",Z37="MISSING",AA37="",AC37="MISSING",AD37="",AF37="MISSING",AG37="",AI37="MISSING",AJ37="",AL37="MISSING",AM37="",AO37="MISSING",AP37="",EXACT(AP37,"INCOMPLETE"),AND(AY37="YES",AZ37&lt;&gt;"",BB37=""),AND(BC37="YES",BD37&lt;&gt;"",BF37=""))</f>
        <v>1</v>
      </c>
      <c r="CG37" t="str">
        <f>IF(AND(EXACT(X37,"INDEPENDENT"),EXACT(AD37,"NO")),"INDEPENDENT_WITHOUT_SUPPORT",IF(AND(EXACT(R37,"FALSE_NEGATIVE"),AQ37="YES",AT37=""),"FALSE_NEGATIVE_REQUIRES_CORRECTED_SET",IF(AND(EXACT(R37,"SCOPE_DRIFT"),AU37="YES",AX37=""),"SCOPE_DRIFT_REQUIRES_CHANGED_DIMENSION",IF(AND(EXACT(AA37,"NO"),AY37="YES",EXACT(BB37,"READY_TO_SHARE")),"UNSTARTED_READY_TO_SHARE_CONFLICT",""))))</f>
      </c>
    </row>
    <row r="38">
      <c r="A38" s="50" t="str">
        <v>EMP-020</v>
      </c>
      <c r="B38" s="50" t="str">
        <v>EMPTY_INCOMPLETE</v>
      </c>
      <c r="C38" s="50" t="str">
        <v>INCOMPLETE</v>
      </c>
      <c r="D38" s="50" t="str">
        <v>REQUIRED_EVIDENCE_MISSING</v>
      </c>
      <c r="E38" s="50" t="str">
        <v>INCOMPLETE</v>
      </c>
      <c r="F38" s="50" t="str">
        <v>REQUIRED_EVIDENCE_MISSING</v>
      </c>
      <c r="G38" s="50" t="str">
        <v>PASS</v>
      </c>
      <c r="H38" s="50" t="str">
        <v>{"affectedOutput": "CONTENT_GAP", "correctionWithoutFullRebuild": "YES", "decisionSupported": " \t\n  ", "dependencyType": "INDEPENDENT", "errorClass": "FALSE_POSITIVE", "executionStarted": "NO", "independentSupport": "YES", "recommendationCouldChange": "NO", "recordCompleteness": "COMPLETE", "scopeKnown": "YES"}</v>
      </c>
      <c r="I38" s="50" t="str">
        <f>IF(CE38&lt;&gt;"","INVALID_INPUT",IF(CG38&lt;&gt;"","INVALID_INPUT",IF(CF38,"INCOMPLETE",IF(NOT(EXACT(AM38,"YES")),"RESOLVE_DECISION_SCOPE",IF(EXACT(X38,"UNKNOWN_DEPENDENCY"),"FREEZE_AND_REQUALIFY",IF(AND(EXACT(AA38,"YES"),EXACT(AG38,"YES")),"REOPEN_PRIOR_DECISION",IF(AND(EXACT(X38,"DIRECTLY_DEPENDENT"),EXACT(AD38,"NO"),EXACT(AJ38,"NO")),"REBUILD_CONTAMINATED_OUTPUT",IF(OR(EXACT(X38,"DIRECTLY_DEPENDENT"),EXACT(X38,"PARTIALLY_DEPENDENT")),"BOUNDED_RECHECK_REQUIRED",IF(AND(EXACT(X38,"INDEPENDENT"),EXACT(AD38,"YES"),EXACT(AG38,"NO")),"NO_MATERIAL_CONTAMINATION_FOUND","FREEZE_AND_REQUALIFY")))))))))</f>
        <v>INCOMPLETE</v>
      </c>
      <c r="J38" s="50" t="str">
        <f>IF(CE38&lt;&gt;"",CE38,IF(CG38&lt;&gt;"",CG38,IF(CF38,"REQUIRED_EVIDENCE_MISSING",IF(NOT(EXACT(AM38,"YES")),IF(EXACT(AM38,"NO"),"DECISION_SCOPE_NOT_DEFINED","DECISION_SCOPE_UNCERTAIN"),IF(EXACT(X38,"UNKNOWN_DEPENDENCY"),"DOWNSTREAM_DEPENDENCY_UNKNOWN",IF(AND(EXACT(AA38,"YES"),EXACT(AG38,"YES")),"EXECUTED_RECOMMENDATION_MAY_CHANGE",IF(AND(EXACT(X38,"DIRECTLY_DEPENDENT"),EXACT(AD38,"NO"),EXACT(AJ38,"NO")),"DIRECT_DEPENDENCY_NO_INDEPENDENT_SUPPORT",IF(EXACT(X38,"DIRECTLY_DEPENDENT"),"DIRECT_DEPENDENCY_RECHECK",IF(EXACT(X38,"PARTIALLY_DEPENDENT"),"PARTIAL_DEPENDENCY_RECHECK",IF(AND(EXACT(X38,"INDEPENDENT"),EXACT(AD38,"YES"),EXACT(AG38,"NO")),"INDEPENDENT_SUPPORT_RECOMMENDATION_UNCHANGED","DEPENDENCY_OR_RECOMMENDATION_UNRESOLVED"))))))))))</f>
        <v>REQUIRED_EVIDENCE_MISSING</v>
      </c>
      <c r="K38" s="51" t="str">
        <f>IF(AND(EXACT(C38,I38),EXACT(D38,J38)),"PASS","FAIL")</f>
        <v>PASS</v>
      </c>
      <c r="L38" t="str">
        <v>TRUE</v>
      </c>
      <c r="M38" t="str">
        <v> 	
  </v>
      </c>
      <c r="N38" t="str">
        <v>TEXT</v>
      </c>
      <c r="O38" t="str">
        <f>IF(ISTEXT(M38),TRIM(SUBSTITUTE(SUBSTITUTE(SUBSTITUTE(SUBSTITUTE(SUBSTITUTE(SUBSTITUTE(M38,CHAR(160)," "),CHAR(9)," "),CHAR(10)," "),CHAR(11)," "),CHAR(12)," "),CHAR(13)," ")),"")</f>
      </c>
      <c r="P38" t="str">
        <v>FALSE_POSITIVE</v>
      </c>
      <c r="Q38" t="str">
        <v>TEXT</v>
      </c>
      <c r="R38" t="str">
        <f>IF(ISTEXT(P38),TRIM(SUBSTITUTE(SUBSTITUTE(SUBSTITUTE(SUBSTITUTE(SUBSTITUTE(SUBSTITUTE(P38,CHAR(160)," "),CHAR(9)," "),CHAR(10)," "),CHAR(11)," "),CHAR(12)," "),CHAR(13)," ")),"")</f>
        <v>FALSE_POSITIVE</v>
      </c>
      <c r="S38" t="str">
        <v>CONTENT_GAP</v>
      </c>
      <c r="T38" t="str">
        <v>TEXT</v>
      </c>
      <c r="U38" t="str">
        <f>IF(ISTEXT(S38),TRIM(SUBSTITUTE(SUBSTITUTE(SUBSTITUTE(SUBSTITUTE(SUBSTITUTE(SUBSTITUTE(S38,CHAR(160)," "),CHAR(9)," "),CHAR(10)," "),CHAR(11)," "),CHAR(12)," "),CHAR(13)," ")),"")</f>
        <v>CONTENT_GAP</v>
      </c>
      <c r="V38" t="str">
        <v>INDEPENDENT</v>
      </c>
      <c r="W38" t="str">
        <v>TEXT</v>
      </c>
      <c r="X38" t="str">
        <f>IF(ISTEXT(V38),TRIM(SUBSTITUTE(SUBSTITUTE(SUBSTITUTE(SUBSTITUTE(SUBSTITUTE(SUBSTITUTE(V38,CHAR(160)," "),CHAR(9)," "),CHAR(10)," "),CHAR(11)," "),CHAR(12)," "),CHAR(13)," ")),"")</f>
        <v>INDEPENDENT</v>
      </c>
      <c r="Y38" t="str">
        <v>NO</v>
      </c>
      <c r="Z38" t="str">
        <v>TEXT</v>
      </c>
      <c r="AA38" t="str">
        <f>IF(ISTEXT(Y38),TRIM(SUBSTITUTE(SUBSTITUTE(SUBSTITUTE(SUBSTITUTE(SUBSTITUTE(SUBSTITUTE(Y38,CHAR(160)," "),CHAR(9)," "),CHAR(10)," "),CHAR(11)," "),CHAR(12)," "),CHAR(13)," ")),"")</f>
        <v>NO</v>
      </c>
      <c r="AB38" t="str">
        <v>YES</v>
      </c>
      <c r="AC38" t="str">
        <v>TEXT</v>
      </c>
      <c r="AD38" t="str">
        <f>IF(ISTEXT(AB38),TRIM(SUBSTITUTE(SUBSTITUTE(SUBSTITUTE(SUBSTITUTE(SUBSTITUTE(SUBSTITUTE(AB38,CHAR(160)," "),CHAR(9)," "),CHAR(10)," "),CHAR(11)," "),CHAR(12)," "),CHAR(13)," ")),"")</f>
        <v>YES</v>
      </c>
      <c r="AE38" t="str">
        <v>NO</v>
      </c>
      <c r="AF38" t="str">
        <v>TEXT</v>
      </c>
      <c r="AG38" t="str">
        <f>IF(ISTEXT(AE38),TRIM(SUBSTITUTE(SUBSTITUTE(SUBSTITUTE(SUBSTITUTE(SUBSTITUTE(SUBSTITUTE(AE38,CHAR(160)," "),CHAR(9)," "),CHAR(10)," "),CHAR(11)," "),CHAR(12)," "),CHAR(13)," ")),"")</f>
        <v>NO</v>
      </c>
      <c r="AH38" t="str">
        <v>YES</v>
      </c>
      <c r="AI38" t="str">
        <v>TEXT</v>
      </c>
      <c r="AJ38" t="str">
        <f>IF(ISTEXT(AH38),TRIM(SUBSTITUTE(SUBSTITUTE(SUBSTITUTE(SUBSTITUTE(SUBSTITUTE(SUBSTITUTE(AH38,CHAR(160)," "),CHAR(9)," "),CHAR(10)," "),CHAR(11)," "),CHAR(12)," "),CHAR(13)," ")),"")</f>
        <v>YES</v>
      </c>
      <c r="AK38" t="str">
        <v>YES</v>
      </c>
      <c r="AL38" t="str">
        <v>TEXT</v>
      </c>
      <c r="AM38" t="str">
        <f>IF(ISTEXT(AK38),TRIM(SUBSTITUTE(SUBSTITUTE(SUBSTITUTE(SUBSTITUTE(SUBSTITUTE(SUBSTITUTE(AK38,CHAR(160)," "),CHAR(9)," "),CHAR(10)," "),CHAR(11)," "),CHAR(12)," "),CHAR(13)," ")),"")</f>
        <v>YES</v>
      </c>
      <c r="AN38" t="str">
        <v>COMPLETE</v>
      </c>
      <c r="AO38" t="str">
        <v>TEXT</v>
      </c>
      <c r="AP38" t="str">
        <f>IF(ISTEXT(AN38),TRIM(SUBSTITUTE(SUBSTITUTE(SUBSTITUTE(SUBSTITUTE(SUBSTITUTE(SUBSTITUTE(AN38,CHAR(160)," "),CHAR(9)," "),CHAR(10)," "),CHAR(11)," "),CHAR(12)," "),CHAR(13)," ")),"")</f>
        <v>COMPLETE</v>
      </c>
      <c r="AQ38" t="str">
        <v>NO</v>
      </c>
      <c r="AR38" t="str"/>
      <c r="AS38" t="str">
        <v>MISSING</v>
      </c>
      <c r="AT38" t="str">
        <f>IF(ISTEXT(AR38),TRIM(SUBSTITUTE(SUBSTITUTE(SUBSTITUTE(SUBSTITUTE(SUBSTITUTE(SUBSTITUTE(AR38,CHAR(160)," "),CHAR(9)," "),CHAR(10)," "),CHAR(11)," "),CHAR(12)," "),CHAR(13)," ")),"")</f>
      </c>
      <c r="AU38" t="str">
        <v>NO</v>
      </c>
      <c r="AV38" t="str"/>
      <c r="AW38" t="str">
        <v>MISSING</v>
      </c>
      <c r="AX38" t="str">
        <f>IF(ISTEXT(AV38),TRIM(SUBSTITUTE(SUBSTITUTE(SUBSTITUTE(SUBSTITUTE(SUBSTITUTE(SUBSTITUTE(AV38,CHAR(160)," "),CHAR(9)," "),CHAR(10)," "),CHAR(11)," "),CHAR(12)," "),CHAR(13)," ")),"")</f>
      </c>
      <c r="AY38" t="str">
        <v>NO</v>
      </c>
      <c r="AZ38" t="str"/>
      <c r="BA38" t="str">
        <v>MISSING</v>
      </c>
      <c r="BB38" t="str">
        <f>IF(ISTEXT(AZ38),TRIM(SUBSTITUTE(SUBSTITUTE(SUBSTITUTE(SUBSTITUTE(SUBSTITUTE(SUBSTITUTE(AZ38,CHAR(160)," "),CHAR(9)," "),CHAR(10)," "),CHAR(11)," "),CHAR(12)," "),CHAR(13)," ")),"")</f>
      </c>
      <c r="BC38" t="str">
        <v>NO</v>
      </c>
      <c r="BD38" t="str"/>
      <c r="BE38" t="str">
        <v>MISSING</v>
      </c>
      <c r="BF38" t="str">
        <f>IF(ISTEXT(BD38),TRIM(SUBSTITUTE(SUBSTITUTE(SUBSTITUTE(SUBSTITUTE(SUBSTITUTE(SUBSTITUTE(BD38,CHAR(160)," "),CHAR(9)," "),CHAR(10)," "),CHAR(11)," "),CHAR(12)," "),CHAR(13)," ")),"")</f>
      </c>
      <c r="BG38" t="str">
        <v>NO</v>
      </c>
      <c r="BH38" t="str"/>
      <c r="BI38" t="str">
        <v>MISSING</v>
      </c>
      <c r="BJ38" t="str">
        <f>IF(ISTEXT(BH38),TRIM(SUBSTITUTE(SUBSTITUTE(SUBSTITUTE(SUBSTITUTE(SUBSTITUTE(SUBSTITUTE(BH38,CHAR(160)," "),CHAR(9)," "),CHAR(10)," "),CHAR(11)," "),CHAR(12)," "),CHAR(13)," ")),"")</f>
      </c>
      <c r="BK38" t="str">
        <v>NO</v>
      </c>
      <c r="BL38" t="str"/>
      <c r="BM38" t="str">
        <v>MISSING</v>
      </c>
      <c r="BN38" t="str">
        <f>IF(ISTEXT(BL38),TRIM(SUBSTITUTE(SUBSTITUTE(SUBSTITUTE(SUBSTITUTE(SUBSTITUTE(SUBSTITUTE(BL38,CHAR(160)," "),CHAR(9)," "),CHAR(10)," "),CHAR(11)," "),CHAR(12)," "),CHAR(13)," ")),"")</f>
      </c>
      <c r="BO38" t="str">
        <f>IF(N38="NON_TEXT","INVALID_TYPE",IF(AND(N38="TEXT",O38&lt;&gt;"",OR(LOWER(O38)="null",LOWER(O38)="undefined",LOWER(O38)="n/a",LOWER(O38)="na",LOWER(O38)="none")),"NULL_LIKE_STRING",""))</f>
      </c>
      <c r="BP38" t="str">
        <f>IF(Q38="NON_TEXT","INVALID_TYPE",IF(AND(R38&lt;&gt;"",NOT(OR(EXACT(R38,"FALSE_POSITIVE"),EXACT(R38,"FALSE_NEGATIVE"),EXACT(R38,"ROLE_ERROR"),EXACT(R38,"SCOPE_DRIFT")))),"UNSUPPORTED_VALUE",""))</f>
      </c>
      <c r="BQ38" t="str">
        <f>IF(T38="NON_TEXT","INVALID_TYPE",IF(AND(U38&lt;&gt;"",NOT(OR(EXACT(U38,"CONTENT_GAP"),EXACT(U38,"AUTHORITY_BENCHMARK"),EXACT(U38,"POSITIONING"),EXACT(U38,"PRICING_COMPARISON"),EXACT(U38,"BATTLECARD"),EXACT(U38,"ROADMAP"),EXACT(U38,"MARKET_ENTRY_RECOMMENDATION"),EXACT(U38,"BUDGET_RECOMMENDATION"),EXACT(U38,"EXECUTIVE_BRIEF"),EXACT(U38,"AI_VISIBILITY_BENCHMARK"),EXACT(U38,"PAID_SEARCH_BENCHMARK"),EXACT(U38,"OTHER")))),"UNSUPPORTED_VALUE",""))</f>
      </c>
      <c r="BR38" t="str">
        <f>IF(W38="NON_TEXT","INVALID_TYPE",IF(AND(X38&lt;&gt;"",NOT(OR(EXACT(X38,"DIRECTLY_DEPENDENT"),EXACT(X38,"PARTIALLY_DEPENDENT"),EXACT(X38,"INDEPENDENT"),EXACT(X38,"UNKNOWN_DEPENDENCY")))),"UNSUPPORTED_VALUE",""))</f>
      </c>
      <c r="BS38" t="str">
        <f>IF(Z38="NON_TEXT","INVALID_TYPE",IF(AND(AA38&lt;&gt;"",NOT(OR(EXACT(AA38,"YES"),EXACT(AA38,"NO"),EXACT(AA38,"UNKNOWN")))),"UNSUPPORTED_VALUE",""))</f>
      </c>
      <c r="BT38" t="str">
        <f>IF(AC38="NON_TEXT","INVALID_TYPE",IF(AND(AD38&lt;&gt;"",NOT(OR(EXACT(AD38,"YES"),EXACT(AD38,"NO"),EXACT(AD38,"UNKNOWN")))),"UNSUPPORTED_VALUE",""))</f>
      </c>
      <c r="BU38" t="str">
        <f>IF(AF38="NON_TEXT","INVALID_TYPE",IF(AND(AG38&lt;&gt;"",NOT(OR(EXACT(AG38,"YES"),EXACT(AG38,"NO"),EXACT(AG38,"UNKNOWN")))),"UNSUPPORTED_VALUE",""))</f>
      </c>
      <c r="BV38" t="str">
        <f>IF(AI38="NON_TEXT","INVALID_TYPE",IF(AND(AJ38&lt;&gt;"",NOT(OR(EXACT(AJ38,"YES"),EXACT(AJ38,"NO"),EXACT(AJ38,"UNKNOWN")))),"UNSUPPORTED_VALUE",""))</f>
      </c>
      <c r="BW38" t="str">
        <f>IF(AL38="NON_TEXT","INVALID_TYPE",IF(AND(AM38&lt;&gt;"",NOT(OR(EXACT(AM38,"YES"),EXACT(AM38,"NO"),EXACT(AM38,"UNKNOWN")))),"UNSUPPORTED_VALUE",""))</f>
      </c>
      <c r="BX38" t="str">
        <f>IF(AO38="NON_TEXT","INVALID_TYPE",IF(AND(AP38&lt;&gt;"",NOT(OR(EXACT(AP38,"COMPLETE"),EXACT(AP38,"INCOMPLETE")))),"UNSUPPORTED_VALUE",""))</f>
      </c>
      <c r="BY38" t="str">
        <f>IF(AND(AQ38="YES",AS38="NON_TEXT"),"INVALID_TYPE",IF(AND(AQ38="YES",AS38="TEXT",AT38&lt;&gt;"",OR(LOWER(AT38)="null",LOWER(AT38)="undefined",LOWER(AT38)="n/a",LOWER(AT38)="na",LOWER(AT38)="none")),"NULL_LIKE_STRING",""))</f>
      </c>
      <c r="BZ38" t="str">
        <f>IF(AND(AU38="YES",AW38="NON_TEXT"),"INVALID_TYPE",IF(AND(AU38="YES",AW38="TEXT",AX38&lt;&gt;"",OR(LOWER(AX38)="null",LOWER(AX38)="undefined",LOWER(AX38)="n/a",LOWER(AX38)="na",LOWER(AX38)="none")),"NULL_LIKE_STRING",""))</f>
      </c>
      <c r="CA38" t="str">
        <f>IF(AND(AY38="YES",BA38="NON_TEXT"),"INVALID_TYPE",IF(AND(AY38="YES",BB38&lt;&gt;"",NOT(OR(EXACT(BB38,"READY_TO_SHARE"),EXACT(BB38,"NOT_READY_TO_SHARE")))),"UNSUPPORTED_VALUE",""))</f>
      </c>
      <c r="CB38" t="str">
        <f>IF(AND(BC38="YES",BE38="NON_TEXT"),"INVALID_TYPE",IF(AND(BC38="YES",BF38&lt;&gt;"",NOT(OR(EXACT(BF38,"SEO_OVERLAP"),EXACT(BF38,"PPC_OVERLAP"),EXACT(BF38,"AI_VISIBILITY"),EXACT(BF38,"CI_PLATFORM"),EXACT(BF38,"SALES_CUSTOMER"),EXACT(BF38,"MANUAL_STRATEGY"),EXACT(BF38,"MIXED"),EXACT(BF38,"UNKNOWN")))),"UNSUPPORTED_VALUE",""))</f>
      </c>
      <c r="CC38" t="str">
        <f>IF(AND(BG38="YES",BI38="NON_TEXT"),"INVALID_TYPE",IF(AND(BG38="YES",BI38="TEXT",BJ38&lt;&gt;"",OR(LOWER(BJ38)="null",LOWER(BJ38)="undefined",LOWER(BJ38)="n/a",LOWER(BJ38)="na",LOWER(BJ38)="none")),"NULL_LIKE_STRING",""))</f>
      </c>
      <c r="CD38" t="str">
        <f>IF(AND(BK38="YES",BM38="NON_TEXT"),"INVALID_TYPE",IF(AND(BK38="YES",BM38="TEXT",BN38&lt;&gt;"",OR(LOWER(BN38)="null",LOWER(BN38)="undefined",LOWER(BN38)="n/a",LOWER(BN38)="na",LOWER(BN38)="none")),"NULL_LIKE_STRING",""))</f>
      </c>
      <c r="CE38" t="str">
        <f>IF(L38="FALSE","INVALID_INPUT_OBJECT",IF(BO38&lt;&gt;"",BO38,IF(BP38&lt;&gt;"",BP38,IF(BQ38&lt;&gt;"",BQ38,IF(BR38&lt;&gt;"",BR38,IF(BS38&lt;&gt;"",BS38,IF(BT38&lt;&gt;"",BT38,IF(BU38&lt;&gt;"",BU38,IF(BV38&lt;&gt;"",BV38,IF(BW38&lt;&gt;"",BW38,IF(BX38&lt;&gt;"",BX38,IF(CC38&lt;&gt;"",CC38,IF(BY38&lt;&gt;"",BY38,IF(BZ38&lt;&gt;"",BZ38,IF(CD38&lt;&gt;"",CD38,IF(CA38&lt;&gt;"",CA38,CB38))))))))))))))))</f>
      </c>
      <c r="CF38" t="b">
        <f>OR(N38="MISSING",O38="",Q38="MISSING",R38="",T38="MISSING",U38="",W38="MISSING",X38="",Z38="MISSING",AA38="",AC38="MISSING",AD38="",AF38="MISSING",AG38="",AI38="MISSING",AJ38="",AL38="MISSING",AM38="",AO38="MISSING",AP38="",EXACT(AP38,"INCOMPLETE"),AND(AY38="YES",AZ38&lt;&gt;"",BB38=""),AND(BC38="YES",BD38&lt;&gt;"",BF38=""))</f>
        <v>1</v>
      </c>
      <c r="CG38" t="str">
        <f>IF(AND(EXACT(X38,"INDEPENDENT"),EXACT(AD38,"NO")),"INDEPENDENT_WITHOUT_SUPPORT",IF(AND(EXACT(R38,"FALSE_NEGATIVE"),AQ38="YES",AT38=""),"FALSE_NEGATIVE_REQUIRES_CORRECTED_SET",IF(AND(EXACT(R38,"SCOPE_DRIFT"),AU38="YES",AX38=""),"SCOPE_DRIFT_REQUIRES_CHANGED_DIMENSION",IF(AND(EXACT(AA38,"NO"),AY38="YES",EXACT(BB38,"READY_TO_SHARE")),"UNSTARTED_READY_TO_SHARE_CONFLICT",""))))</f>
      </c>
    </row>
    <row r="39">
      <c r="A39" s="50" t="str">
        <v>EMP-021</v>
      </c>
      <c r="B39" s="50" t="str">
        <v>EMPTY_INCOMPLETE</v>
      </c>
      <c r="C39" s="50" t="str">
        <v>INCOMPLETE</v>
      </c>
      <c r="D39" s="50" t="str">
        <v>REQUIRED_EVIDENCE_MISSING</v>
      </c>
      <c r="E39" s="50" t="str">
        <v>INCOMPLETE</v>
      </c>
      <c r="F39" s="50" t="str">
        <v>REQUIRED_EVIDENCE_MISSING</v>
      </c>
      <c r="G39" s="50" t="str">
        <v>PASS</v>
      </c>
      <c r="H39" s="50" t="str">
        <v>{"affectedOutput": "CONTENT_GAP", "correctionWithoutFullRebuild": "YES", "decisionSupported": "Approve Q4 content and positioning budget", "dependencyType": "INDEPENDENT", "errorClass": " \t\n  ", "executionStarted": "NO", "independentSupport": "YES", "recommendationCouldChange": "NO", "recordCompleteness": "COMPLETE", "scopeKnown": "YES"}</v>
      </c>
      <c r="I39" s="50" t="str">
        <f>IF(CE39&lt;&gt;"","INVALID_INPUT",IF(CG39&lt;&gt;"","INVALID_INPUT",IF(CF39,"INCOMPLETE",IF(NOT(EXACT(AM39,"YES")),"RESOLVE_DECISION_SCOPE",IF(EXACT(X39,"UNKNOWN_DEPENDENCY"),"FREEZE_AND_REQUALIFY",IF(AND(EXACT(AA39,"YES"),EXACT(AG39,"YES")),"REOPEN_PRIOR_DECISION",IF(AND(EXACT(X39,"DIRECTLY_DEPENDENT"),EXACT(AD39,"NO"),EXACT(AJ39,"NO")),"REBUILD_CONTAMINATED_OUTPUT",IF(OR(EXACT(X39,"DIRECTLY_DEPENDENT"),EXACT(X39,"PARTIALLY_DEPENDENT")),"BOUNDED_RECHECK_REQUIRED",IF(AND(EXACT(X39,"INDEPENDENT"),EXACT(AD39,"YES"),EXACT(AG39,"NO")),"NO_MATERIAL_CONTAMINATION_FOUND","FREEZE_AND_REQUALIFY")))))))))</f>
        <v>INCOMPLETE</v>
      </c>
      <c r="J39" s="50" t="str">
        <f>IF(CE39&lt;&gt;"",CE39,IF(CG39&lt;&gt;"",CG39,IF(CF39,"REQUIRED_EVIDENCE_MISSING",IF(NOT(EXACT(AM39,"YES")),IF(EXACT(AM39,"NO"),"DECISION_SCOPE_NOT_DEFINED","DECISION_SCOPE_UNCERTAIN"),IF(EXACT(X39,"UNKNOWN_DEPENDENCY"),"DOWNSTREAM_DEPENDENCY_UNKNOWN",IF(AND(EXACT(AA39,"YES"),EXACT(AG39,"YES")),"EXECUTED_RECOMMENDATION_MAY_CHANGE",IF(AND(EXACT(X39,"DIRECTLY_DEPENDENT"),EXACT(AD39,"NO"),EXACT(AJ39,"NO")),"DIRECT_DEPENDENCY_NO_INDEPENDENT_SUPPORT",IF(EXACT(X39,"DIRECTLY_DEPENDENT"),"DIRECT_DEPENDENCY_RECHECK",IF(EXACT(X39,"PARTIALLY_DEPENDENT"),"PARTIAL_DEPENDENCY_RECHECK",IF(AND(EXACT(X39,"INDEPENDENT"),EXACT(AD39,"YES"),EXACT(AG39,"NO")),"INDEPENDENT_SUPPORT_RECOMMENDATION_UNCHANGED","DEPENDENCY_OR_RECOMMENDATION_UNRESOLVED"))))))))))</f>
        <v>REQUIRED_EVIDENCE_MISSING</v>
      </c>
      <c r="K39" s="51" t="str">
        <f>IF(AND(EXACT(C39,I39),EXACT(D39,J39)),"PASS","FAIL")</f>
        <v>PASS</v>
      </c>
      <c r="L39" t="str">
        <v>TRUE</v>
      </c>
      <c r="M39" t="str">
        <v>Approve Q4 content and positioning budget</v>
      </c>
      <c r="N39" t="str">
        <v>TEXT</v>
      </c>
      <c r="O39" t="str">
        <f>IF(ISTEXT(M39),TRIM(SUBSTITUTE(SUBSTITUTE(SUBSTITUTE(SUBSTITUTE(SUBSTITUTE(SUBSTITUTE(M39,CHAR(160)," "),CHAR(9)," "),CHAR(10)," "),CHAR(11)," "),CHAR(12)," "),CHAR(13)," ")),"")</f>
        <v>Approve Q4 content and positioning budget</v>
      </c>
      <c r="P39" t="str">
        <v> 	
  </v>
      </c>
      <c r="Q39" t="str">
        <v>TEXT</v>
      </c>
      <c r="R39" t="str">
        <f>IF(ISTEXT(P39),TRIM(SUBSTITUTE(SUBSTITUTE(SUBSTITUTE(SUBSTITUTE(SUBSTITUTE(SUBSTITUTE(P39,CHAR(160)," "),CHAR(9)," "),CHAR(10)," "),CHAR(11)," "),CHAR(12)," "),CHAR(13)," ")),"")</f>
      </c>
      <c r="S39" t="str">
        <v>CONTENT_GAP</v>
      </c>
      <c r="T39" t="str">
        <v>TEXT</v>
      </c>
      <c r="U39" t="str">
        <f>IF(ISTEXT(S39),TRIM(SUBSTITUTE(SUBSTITUTE(SUBSTITUTE(SUBSTITUTE(SUBSTITUTE(SUBSTITUTE(S39,CHAR(160)," "),CHAR(9)," "),CHAR(10)," "),CHAR(11)," "),CHAR(12)," "),CHAR(13)," ")),"")</f>
        <v>CONTENT_GAP</v>
      </c>
      <c r="V39" t="str">
        <v>INDEPENDENT</v>
      </c>
      <c r="W39" t="str">
        <v>TEXT</v>
      </c>
      <c r="X39" t="str">
        <f>IF(ISTEXT(V39),TRIM(SUBSTITUTE(SUBSTITUTE(SUBSTITUTE(SUBSTITUTE(SUBSTITUTE(SUBSTITUTE(V39,CHAR(160)," "),CHAR(9)," "),CHAR(10)," "),CHAR(11)," "),CHAR(12)," "),CHAR(13)," ")),"")</f>
        <v>INDEPENDENT</v>
      </c>
      <c r="Y39" t="str">
        <v>NO</v>
      </c>
      <c r="Z39" t="str">
        <v>TEXT</v>
      </c>
      <c r="AA39" t="str">
        <f>IF(ISTEXT(Y39),TRIM(SUBSTITUTE(SUBSTITUTE(SUBSTITUTE(SUBSTITUTE(SUBSTITUTE(SUBSTITUTE(Y39,CHAR(160)," "),CHAR(9)," "),CHAR(10)," "),CHAR(11)," "),CHAR(12)," "),CHAR(13)," ")),"")</f>
        <v>NO</v>
      </c>
      <c r="AB39" t="str">
        <v>YES</v>
      </c>
      <c r="AC39" t="str">
        <v>TEXT</v>
      </c>
      <c r="AD39" t="str">
        <f>IF(ISTEXT(AB39),TRIM(SUBSTITUTE(SUBSTITUTE(SUBSTITUTE(SUBSTITUTE(SUBSTITUTE(SUBSTITUTE(AB39,CHAR(160)," "),CHAR(9)," "),CHAR(10)," "),CHAR(11)," "),CHAR(12)," "),CHAR(13)," ")),"")</f>
        <v>YES</v>
      </c>
      <c r="AE39" t="str">
        <v>NO</v>
      </c>
      <c r="AF39" t="str">
        <v>TEXT</v>
      </c>
      <c r="AG39" t="str">
        <f>IF(ISTEXT(AE39),TRIM(SUBSTITUTE(SUBSTITUTE(SUBSTITUTE(SUBSTITUTE(SUBSTITUTE(SUBSTITUTE(AE39,CHAR(160)," "),CHAR(9)," "),CHAR(10)," "),CHAR(11)," "),CHAR(12)," "),CHAR(13)," ")),"")</f>
        <v>NO</v>
      </c>
      <c r="AH39" t="str">
        <v>YES</v>
      </c>
      <c r="AI39" t="str">
        <v>TEXT</v>
      </c>
      <c r="AJ39" t="str">
        <f>IF(ISTEXT(AH39),TRIM(SUBSTITUTE(SUBSTITUTE(SUBSTITUTE(SUBSTITUTE(SUBSTITUTE(SUBSTITUTE(AH39,CHAR(160)," "),CHAR(9)," "),CHAR(10)," "),CHAR(11)," "),CHAR(12)," "),CHAR(13)," ")),"")</f>
        <v>YES</v>
      </c>
      <c r="AK39" t="str">
        <v>YES</v>
      </c>
      <c r="AL39" t="str">
        <v>TEXT</v>
      </c>
      <c r="AM39" t="str">
        <f>IF(ISTEXT(AK39),TRIM(SUBSTITUTE(SUBSTITUTE(SUBSTITUTE(SUBSTITUTE(SUBSTITUTE(SUBSTITUTE(AK39,CHAR(160)," "),CHAR(9)," "),CHAR(10)," "),CHAR(11)," "),CHAR(12)," "),CHAR(13)," ")),"")</f>
        <v>YES</v>
      </c>
      <c r="AN39" t="str">
        <v>COMPLETE</v>
      </c>
      <c r="AO39" t="str">
        <v>TEXT</v>
      </c>
      <c r="AP39" t="str">
        <f>IF(ISTEXT(AN39),TRIM(SUBSTITUTE(SUBSTITUTE(SUBSTITUTE(SUBSTITUTE(SUBSTITUTE(SUBSTITUTE(AN39,CHAR(160)," "),CHAR(9)," "),CHAR(10)," "),CHAR(11)," "),CHAR(12)," "),CHAR(13)," ")),"")</f>
        <v>COMPLETE</v>
      </c>
      <c r="AQ39" t="str">
        <v>NO</v>
      </c>
      <c r="AR39" t="str"/>
      <c r="AS39" t="str">
        <v>MISSING</v>
      </c>
      <c r="AT39" t="str">
        <f>IF(ISTEXT(AR39),TRIM(SUBSTITUTE(SUBSTITUTE(SUBSTITUTE(SUBSTITUTE(SUBSTITUTE(SUBSTITUTE(AR39,CHAR(160)," "),CHAR(9)," "),CHAR(10)," "),CHAR(11)," "),CHAR(12)," "),CHAR(13)," ")),"")</f>
      </c>
      <c r="AU39" t="str">
        <v>NO</v>
      </c>
      <c r="AV39" t="str"/>
      <c r="AW39" t="str">
        <v>MISSING</v>
      </c>
      <c r="AX39" t="str">
        <f>IF(ISTEXT(AV39),TRIM(SUBSTITUTE(SUBSTITUTE(SUBSTITUTE(SUBSTITUTE(SUBSTITUTE(SUBSTITUTE(AV39,CHAR(160)," "),CHAR(9)," "),CHAR(10)," "),CHAR(11)," "),CHAR(12)," "),CHAR(13)," ")),"")</f>
      </c>
      <c r="AY39" t="str">
        <v>NO</v>
      </c>
      <c r="AZ39" t="str"/>
      <c r="BA39" t="str">
        <v>MISSING</v>
      </c>
      <c r="BB39" t="str">
        <f>IF(ISTEXT(AZ39),TRIM(SUBSTITUTE(SUBSTITUTE(SUBSTITUTE(SUBSTITUTE(SUBSTITUTE(SUBSTITUTE(AZ39,CHAR(160)," "),CHAR(9)," "),CHAR(10)," "),CHAR(11)," "),CHAR(12)," "),CHAR(13)," ")),"")</f>
      </c>
      <c r="BC39" t="str">
        <v>NO</v>
      </c>
      <c r="BD39" t="str"/>
      <c r="BE39" t="str">
        <v>MISSING</v>
      </c>
      <c r="BF39" t="str">
        <f>IF(ISTEXT(BD39),TRIM(SUBSTITUTE(SUBSTITUTE(SUBSTITUTE(SUBSTITUTE(SUBSTITUTE(SUBSTITUTE(BD39,CHAR(160)," "),CHAR(9)," "),CHAR(10)," "),CHAR(11)," "),CHAR(12)," "),CHAR(13)," ")),"")</f>
      </c>
      <c r="BG39" t="str">
        <v>NO</v>
      </c>
      <c r="BH39" t="str"/>
      <c r="BI39" t="str">
        <v>MISSING</v>
      </c>
      <c r="BJ39" t="str">
        <f>IF(ISTEXT(BH39),TRIM(SUBSTITUTE(SUBSTITUTE(SUBSTITUTE(SUBSTITUTE(SUBSTITUTE(SUBSTITUTE(BH39,CHAR(160)," "),CHAR(9)," "),CHAR(10)," "),CHAR(11)," "),CHAR(12)," "),CHAR(13)," ")),"")</f>
      </c>
      <c r="BK39" t="str">
        <v>NO</v>
      </c>
      <c r="BL39" t="str"/>
      <c r="BM39" t="str">
        <v>MISSING</v>
      </c>
      <c r="BN39" t="str">
        <f>IF(ISTEXT(BL39),TRIM(SUBSTITUTE(SUBSTITUTE(SUBSTITUTE(SUBSTITUTE(SUBSTITUTE(SUBSTITUTE(BL39,CHAR(160)," "),CHAR(9)," "),CHAR(10)," "),CHAR(11)," "),CHAR(12)," "),CHAR(13)," ")),"")</f>
      </c>
      <c r="BO39" t="str">
        <f>IF(N39="NON_TEXT","INVALID_TYPE",IF(AND(N39="TEXT",O39&lt;&gt;"",OR(LOWER(O39)="null",LOWER(O39)="undefined",LOWER(O39)="n/a",LOWER(O39)="na",LOWER(O39)="none")),"NULL_LIKE_STRING",""))</f>
      </c>
      <c r="BP39" t="str">
        <f>IF(Q39="NON_TEXT","INVALID_TYPE",IF(AND(R39&lt;&gt;"",NOT(OR(EXACT(R39,"FALSE_POSITIVE"),EXACT(R39,"FALSE_NEGATIVE"),EXACT(R39,"ROLE_ERROR"),EXACT(R39,"SCOPE_DRIFT")))),"UNSUPPORTED_VALUE",""))</f>
      </c>
      <c r="BQ39" t="str">
        <f>IF(T39="NON_TEXT","INVALID_TYPE",IF(AND(U39&lt;&gt;"",NOT(OR(EXACT(U39,"CONTENT_GAP"),EXACT(U39,"AUTHORITY_BENCHMARK"),EXACT(U39,"POSITIONING"),EXACT(U39,"PRICING_COMPARISON"),EXACT(U39,"BATTLECARD"),EXACT(U39,"ROADMAP"),EXACT(U39,"MARKET_ENTRY_RECOMMENDATION"),EXACT(U39,"BUDGET_RECOMMENDATION"),EXACT(U39,"EXECUTIVE_BRIEF"),EXACT(U39,"AI_VISIBILITY_BENCHMARK"),EXACT(U39,"PAID_SEARCH_BENCHMARK"),EXACT(U39,"OTHER")))),"UNSUPPORTED_VALUE",""))</f>
      </c>
      <c r="BR39" t="str">
        <f>IF(W39="NON_TEXT","INVALID_TYPE",IF(AND(X39&lt;&gt;"",NOT(OR(EXACT(X39,"DIRECTLY_DEPENDENT"),EXACT(X39,"PARTIALLY_DEPENDENT"),EXACT(X39,"INDEPENDENT"),EXACT(X39,"UNKNOWN_DEPENDENCY")))),"UNSUPPORTED_VALUE",""))</f>
      </c>
      <c r="BS39" t="str">
        <f>IF(Z39="NON_TEXT","INVALID_TYPE",IF(AND(AA39&lt;&gt;"",NOT(OR(EXACT(AA39,"YES"),EXACT(AA39,"NO"),EXACT(AA39,"UNKNOWN")))),"UNSUPPORTED_VALUE",""))</f>
      </c>
      <c r="BT39" t="str">
        <f>IF(AC39="NON_TEXT","INVALID_TYPE",IF(AND(AD39&lt;&gt;"",NOT(OR(EXACT(AD39,"YES"),EXACT(AD39,"NO"),EXACT(AD39,"UNKNOWN")))),"UNSUPPORTED_VALUE",""))</f>
      </c>
      <c r="BU39" t="str">
        <f>IF(AF39="NON_TEXT","INVALID_TYPE",IF(AND(AG39&lt;&gt;"",NOT(OR(EXACT(AG39,"YES"),EXACT(AG39,"NO"),EXACT(AG39,"UNKNOWN")))),"UNSUPPORTED_VALUE",""))</f>
      </c>
      <c r="BV39" t="str">
        <f>IF(AI39="NON_TEXT","INVALID_TYPE",IF(AND(AJ39&lt;&gt;"",NOT(OR(EXACT(AJ39,"YES"),EXACT(AJ39,"NO"),EXACT(AJ39,"UNKNOWN")))),"UNSUPPORTED_VALUE",""))</f>
      </c>
      <c r="BW39" t="str">
        <f>IF(AL39="NON_TEXT","INVALID_TYPE",IF(AND(AM39&lt;&gt;"",NOT(OR(EXACT(AM39,"YES"),EXACT(AM39,"NO"),EXACT(AM39,"UNKNOWN")))),"UNSUPPORTED_VALUE",""))</f>
      </c>
      <c r="BX39" t="str">
        <f>IF(AO39="NON_TEXT","INVALID_TYPE",IF(AND(AP39&lt;&gt;"",NOT(OR(EXACT(AP39,"COMPLETE"),EXACT(AP39,"INCOMPLETE")))),"UNSUPPORTED_VALUE",""))</f>
      </c>
      <c r="BY39" t="str">
        <f>IF(AND(AQ39="YES",AS39="NON_TEXT"),"INVALID_TYPE",IF(AND(AQ39="YES",AS39="TEXT",AT39&lt;&gt;"",OR(LOWER(AT39)="null",LOWER(AT39)="undefined",LOWER(AT39)="n/a",LOWER(AT39)="na",LOWER(AT39)="none")),"NULL_LIKE_STRING",""))</f>
      </c>
      <c r="BZ39" t="str">
        <f>IF(AND(AU39="YES",AW39="NON_TEXT"),"INVALID_TYPE",IF(AND(AU39="YES",AW39="TEXT",AX39&lt;&gt;"",OR(LOWER(AX39)="null",LOWER(AX39)="undefined",LOWER(AX39)="n/a",LOWER(AX39)="na",LOWER(AX39)="none")),"NULL_LIKE_STRING",""))</f>
      </c>
      <c r="CA39" t="str">
        <f>IF(AND(AY39="YES",BA39="NON_TEXT"),"INVALID_TYPE",IF(AND(AY39="YES",BB39&lt;&gt;"",NOT(OR(EXACT(BB39,"READY_TO_SHARE"),EXACT(BB39,"NOT_READY_TO_SHARE")))),"UNSUPPORTED_VALUE",""))</f>
      </c>
      <c r="CB39" t="str">
        <f>IF(AND(BC39="YES",BE39="NON_TEXT"),"INVALID_TYPE",IF(AND(BC39="YES",BF39&lt;&gt;"",NOT(OR(EXACT(BF39,"SEO_OVERLAP"),EXACT(BF39,"PPC_OVERLAP"),EXACT(BF39,"AI_VISIBILITY"),EXACT(BF39,"CI_PLATFORM"),EXACT(BF39,"SALES_CUSTOMER"),EXACT(BF39,"MANUAL_STRATEGY"),EXACT(BF39,"MIXED"),EXACT(BF39,"UNKNOWN")))),"UNSUPPORTED_VALUE",""))</f>
      </c>
      <c r="CC39" t="str">
        <f>IF(AND(BG39="YES",BI39="NON_TEXT"),"INVALID_TYPE",IF(AND(BG39="YES",BI39="TEXT",BJ39&lt;&gt;"",OR(LOWER(BJ39)="null",LOWER(BJ39)="undefined",LOWER(BJ39)="n/a",LOWER(BJ39)="na",LOWER(BJ39)="none")),"NULL_LIKE_STRING",""))</f>
      </c>
      <c r="CD39" t="str">
        <f>IF(AND(BK39="YES",BM39="NON_TEXT"),"INVALID_TYPE",IF(AND(BK39="YES",BM39="TEXT",BN39&lt;&gt;"",OR(LOWER(BN39)="null",LOWER(BN39)="undefined",LOWER(BN39)="n/a",LOWER(BN39)="na",LOWER(BN39)="none")),"NULL_LIKE_STRING",""))</f>
      </c>
      <c r="CE39" t="str">
        <f>IF(L39="FALSE","INVALID_INPUT_OBJECT",IF(BO39&lt;&gt;"",BO39,IF(BP39&lt;&gt;"",BP39,IF(BQ39&lt;&gt;"",BQ39,IF(BR39&lt;&gt;"",BR39,IF(BS39&lt;&gt;"",BS39,IF(BT39&lt;&gt;"",BT39,IF(BU39&lt;&gt;"",BU39,IF(BV39&lt;&gt;"",BV39,IF(BW39&lt;&gt;"",BW39,IF(BX39&lt;&gt;"",BX39,IF(CC39&lt;&gt;"",CC39,IF(BY39&lt;&gt;"",BY39,IF(BZ39&lt;&gt;"",BZ39,IF(CD39&lt;&gt;"",CD39,IF(CA39&lt;&gt;"",CA39,CB39))))))))))))))))</f>
      </c>
      <c r="CF39" t="b">
        <f>OR(N39="MISSING",O39="",Q39="MISSING",R39="",T39="MISSING",U39="",W39="MISSING",X39="",Z39="MISSING",AA39="",AC39="MISSING",AD39="",AF39="MISSING",AG39="",AI39="MISSING",AJ39="",AL39="MISSING",AM39="",AO39="MISSING",AP39="",EXACT(AP39,"INCOMPLETE"),AND(AY39="YES",AZ39&lt;&gt;"",BB39=""),AND(BC39="YES",BD39&lt;&gt;"",BF39=""))</f>
        <v>1</v>
      </c>
      <c r="CG39" t="str">
        <f>IF(AND(EXACT(X39,"INDEPENDENT"),EXACT(AD39,"NO")),"INDEPENDENT_WITHOUT_SUPPORT",IF(AND(EXACT(R39,"FALSE_NEGATIVE"),AQ39="YES",AT39=""),"FALSE_NEGATIVE_REQUIRES_CORRECTED_SET",IF(AND(EXACT(R39,"SCOPE_DRIFT"),AU39="YES",AX39=""),"SCOPE_DRIFT_REQUIRES_CHANGED_DIMENSION",IF(AND(EXACT(AA39,"NO"),AY39="YES",EXACT(BB39,"READY_TO_SHARE")),"UNSTARTED_READY_TO_SHARE_CONFLICT",""))))</f>
      </c>
    </row>
    <row r="40">
      <c r="A40" s="50" t="str">
        <v>EMP-022</v>
      </c>
      <c r="B40" s="50" t="str">
        <v>EMPTY_INCOMPLETE</v>
      </c>
      <c r="C40" s="50" t="str">
        <v>INCOMPLETE</v>
      </c>
      <c r="D40" s="50" t="str">
        <v>REQUIRED_EVIDENCE_MISSING</v>
      </c>
      <c r="E40" s="50" t="str">
        <v>INCOMPLETE</v>
      </c>
      <c r="F40" s="50" t="str">
        <v>REQUIRED_EVIDENCE_MISSING</v>
      </c>
      <c r="G40" s="50" t="str">
        <v>PASS</v>
      </c>
      <c r="H40" s="50" t="str">
        <v>{"affectedOutput": " \t\n  ", "correctionWithoutFullRebuild": "YES", "decisionSupported": "Approve Q4 content and positioning budget", "dependencyType": "INDEPENDENT", "errorClass": "FALSE_POSITIVE", "executionStarted": "NO", "independentSupport": "YES", "recommendationCouldChange": "NO", "recordCompleteness": "COMPLETE", "scopeKnown": "YES"}</v>
      </c>
      <c r="I40" s="50" t="str">
        <f>IF(CE40&lt;&gt;"","INVALID_INPUT",IF(CG40&lt;&gt;"","INVALID_INPUT",IF(CF40,"INCOMPLETE",IF(NOT(EXACT(AM40,"YES")),"RESOLVE_DECISION_SCOPE",IF(EXACT(X40,"UNKNOWN_DEPENDENCY"),"FREEZE_AND_REQUALIFY",IF(AND(EXACT(AA40,"YES"),EXACT(AG40,"YES")),"REOPEN_PRIOR_DECISION",IF(AND(EXACT(X40,"DIRECTLY_DEPENDENT"),EXACT(AD40,"NO"),EXACT(AJ40,"NO")),"REBUILD_CONTAMINATED_OUTPUT",IF(OR(EXACT(X40,"DIRECTLY_DEPENDENT"),EXACT(X40,"PARTIALLY_DEPENDENT")),"BOUNDED_RECHECK_REQUIRED",IF(AND(EXACT(X40,"INDEPENDENT"),EXACT(AD40,"YES"),EXACT(AG40,"NO")),"NO_MATERIAL_CONTAMINATION_FOUND","FREEZE_AND_REQUALIFY")))))))))</f>
        <v>INCOMPLETE</v>
      </c>
      <c r="J40" s="50" t="str">
        <f>IF(CE40&lt;&gt;"",CE40,IF(CG40&lt;&gt;"",CG40,IF(CF40,"REQUIRED_EVIDENCE_MISSING",IF(NOT(EXACT(AM40,"YES")),IF(EXACT(AM40,"NO"),"DECISION_SCOPE_NOT_DEFINED","DECISION_SCOPE_UNCERTAIN"),IF(EXACT(X40,"UNKNOWN_DEPENDENCY"),"DOWNSTREAM_DEPENDENCY_UNKNOWN",IF(AND(EXACT(AA40,"YES"),EXACT(AG40,"YES")),"EXECUTED_RECOMMENDATION_MAY_CHANGE",IF(AND(EXACT(X40,"DIRECTLY_DEPENDENT"),EXACT(AD40,"NO"),EXACT(AJ40,"NO")),"DIRECT_DEPENDENCY_NO_INDEPENDENT_SUPPORT",IF(EXACT(X40,"DIRECTLY_DEPENDENT"),"DIRECT_DEPENDENCY_RECHECK",IF(EXACT(X40,"PARTIALLY_DEPENDENT"),"PARTIAL_DEPENDENCY_RECHECK",IF(AND(EXACT(X40,"INDEPENDENT"),EXACT(AD40,"YES"),EXACT(AG40,"NO")),"INDEPENDENT_SUPPORT_RECOMMENDATION_UNCHANGED","DEPENDENCY_OR_RECOMMENDATION_UNRESOLVED"))))))))))</f>
        <v>REQUIRED_EVIDENCE_MISSING</v>
      </c>
      <c r="K40" s="51" t="str">
        <f>IF(AND(EXACT(C40,I40),EXACT(D40,J40)),"PASS","FAIL")</f>
        <v>PASS</v>
      </c>
      <c r="L40" t="str">
        <v>TRUE</v>
      </c>
      <c r="M40" t="str">
        <v>Approve Q4 content and positioning budget</v>
      </c>
      <c r="N40" t="str">
        <v>TEXT</v>
      </c>
      <c r="O40" t="str">
        <f>IF(ISTEXT(M40),TRIM(SUBSTITUTE(SUBSTITUTE(SUBSTITUTE(SUBSTITUTE(SUBSTITUTE(SUBSTITUTE(M40,CHAR(160)," "),CHAR(9)," "),CHAR(10)," "),CHAR(11)," "),CHAR(12)," "),CHAR(13)," ")),"")</f>
        <v>Approve Q4 content and positioning budget</v>
      </c>
      <c r="P40" t="str">
        <v>FALSE_POSITIVE</v>
      </c>
      <c r="Q40" t="str">
        <v>TEXT</v>
      </c>
      <c r="R40" t="str">
        <f>IF(ISTEXT(P40),TRIM(SUBSTITUTE(SUBSTITUTE(SUBSTITUTE(SUBSTITUTE(SUBSTITUTE(SUBSTITUTE(P40,CHAR(160)," "),CHAR(9)," "),CHAR(10)," "),CHAR(11)," "),CHAR(12)," "),CHAR(13)," ")),"")</f>
        <v>FALSE_POSITIVE</v>
      </c>
      <c r="S40" t="str">
        <v> 	
  </v>
      </c>
      <c r="T40" t="str">
        <v>TEXT</v>
      </c>
      <c r="U40" t="str">
        <f>IF(ISTEXT(S40),TRIM(SUBSTITUTE(SUBSTITUTE(SUBSTITUTE(SUBSTITUTE(SUBSTITUTE(SUBSTITUTE(S40,CHAR(160)," "),CHAR(9)," "),CHAR(10)," "),CHAR(11)," "),CHAR(12)," "),CHAR(13)," ")),"")</f>
      </c>
      <c r="V40" t="str">
        <v>INDEPENDENT</v>
      </c>
      <c r="W40" t="str">
        <v>TEXT</v>
      </c>
      <c r="X40" t="str">
        <f>IF(ISTEXT(V40),TRIM(SUBSTITUTE(SUBSTITUTE(SUBSTITUTE(SUBSTITUTE(SUBSTITUTE(SUBSTITUTE(V40,CHAR(160)," "),CHAR(9)," "),CHAR(10)," "),CHAR(11)," "),CHAR(12)," "),CHAR(13)," ")),"")</f>
        <v>INDEPENDENT</v>
      </c>
      <c r="Y40" t="str">
        <v>NO</v>
      </c>
      <c r="Z40" t="str">
        <v>TEXT</v>
      </c>
      <c r="AA40" t="str">
        <f>IF(ISTEXT(Y40),TRIM(SUBSTITUTE(SUBSTITUTE(SUBSTITUTE(SUBSTITUTE(SUBSTITUTE(SUBSTITUTE(Y40,CHAR(160)," "),CHAR(9)," "),CHAR(10)," "),CHAR(11)," "),CHAR(12)," "),CHAR(13)," ")),"")</f>
        <v>NO</v>
      </c>
      <c r="AB40" t="str">
        <v>YES</v>
      </c>
      <c r="AC40" t="str">
        <v>TEXT</v>
      </c>
      <c r="AD40" t="str">
        <f>IF(ISTEXT(AB40),TRIM(SUBSTITUTE(SUBSTITUTE(SUBSTITUTE(SUBSTITUTE(SUBSTITUTE(SUBSTITUTE(AB40,CHAR(160)," "),CHAR(9)," "),CHAR(10)," "),CHAR(11)," "),CHAR(12)," "),CHAR(13)," ")),"")</f>
        <v>YES</v>
      </c>
      <c r="AE40" t="str">
        <v>NO</v>
      </c>
      <c r="AF40" t="str">
        <v>TEXT</v>
      </c>
      <c r="AG40" t="str">
        <f>IF(ISTEXT(AE40),TRIM(SUBSTITUTE(SUBSTITUTE(SUBSTITUTE(SUBSTITUTE(SUBSTITUTE(SUBSTITUTE(AE40,CHAR(160)," "),CHAR(9)," "),CHAR(10)," "),CHAR(11)," "),CHAR(12)," "),CHAR(13)," ")),"")</f>
        <v>NO</v>
      </c>
      <c r="AH40" t="str">
        <v>YES</v>
      </c>
      <c r="AI40" t="str">
        <v>TEXT</v>
      </c>
      <c r="AJ40" t="str">
        <f>IF(ISTEXT(AH40),TRIM(SUBSTITUTE(SUBSTITUTE(SUBSTITUTE(SUBSTITUTE(SUBSTITUTE(SUBSTITUTE(AH40,CHAR(160)," "),CHAR(9)," "),CHAR(10)," "),CHAR(11)," "),CHAR(12)," "),CHAR(13)," ")),"")</f>
        <v>YES</v>
      </c>
      <c r="AK40" t="str">
        <v>YES</v>
      </c>
      <c r="AL40" t="str">
        <v>TEXT</v>
      </c>
      <c r="AM40" t="str">
        <f>IF(ISTEXT(AK40),TRIM(SUBSTITUTE(SUBSTITUTE(SUBSTITUTE(SUBSTITUTE(SUBSTITUTE(SUBSTITUTE(AK40,CHAR(160)," "),CHAR(9)," "),CHAR(10)," "),CHAR(11)," "),CHAR(12)," "),CHAR(13)," ")),"")</f>
        <v>YES</v>
      </c>
      <c r="AN40" t="str">
        <v>COMPLETE</v>
      </c>
      <c r="AO40" t="str">
        <v>TEXT</v>
      </c>
      <c r="AP40" t="str">
        <f>IF(ISTEXT(AN40),TRIM(SUBSTITUTE(SUBSTITUTE(SUBSTITUTE(SUBSTITUTE(SUBSTITUTE(SUBSTITUTE(AN40,CHAR(160)," "),CHAR(9)," "),CHAR(10)," "),CHAR(11)," "),CHAR(12)," "),CHAR(13)," ")),"")</f>
        <v>COMPLETE</v>
      </c>
      <c r="AQ40" t="str">
        <v>NO</v>
      </c>
      <c r="AR40" t="str"/>
      <c r="AS40" t="str">
        <v>MISSING</v>
      </c>
      <c r="AT40" t="str">
        <f>IF(ISTEXT(AR40),TRIM(SUBSTITUTE(SUBSTITUTE(SUBSTITUTE(SUBSTITUTE(SUBSTITUTE(SUBSTITUTE(AR40,CHAR(160)," "),CHAR(9)," "),CHAR(10)," "),CHAR(11)," "),CHAR(12)," "),CHAR(13)," ")),"")</f>
      </c>
      <c r="AU40" t="str">
        <v>NO</v>
      </c>
      <c r="AV40" t="str"/>
      <c r="AW40" t="str">
        <v>MISSING</v>
      </c>
      <c r="AX40" t="str">
        <f>IF(ISTEXT(AV40),TRIM(SUBSTITUTE(SUBSTITUTE(SUBSTITUTE(SUBSTITUTE(SUBSTITUTE(SUBSTITUTE(AV40,CHAR(160)," "),CHAR(9)," "),CHAR(10)," "),CHAR(11)," "),CHAR(12)," "),CHAR(13)," ")),"")</f>
      </c>
      <c r="AY40" t="str">
        <v>NO</v>
      </c>
      <c r="AZ40" t="str"/>
      <c r="BA40" t="str">
        <v>MISSING</v>
      </c>
      <c r="BB40" t="str">
        <f>IF(ISTEXT(AZ40),TRIM(SUBSTITUTE(SUBSTITUTE(SUBSTITUTE(SUBSTITUTE(SUBSTITUTE(SUBSTITUTE(AZ40,CHAR(160)," "),CHAR(9)," "),CHAR(10)," "),CHAR(11)," "),CHAR(12)," "),CHAR(13)," ")),"")</f>
      </c>
      <c r="BC40" t="str">
        <v>NO</v>
      </c>
      <c r="BD40" t="str"/>
      <c r="BE40" t="str">
        <v>MISSING</v>
      </c>
      <c r="BF40" t="str">
        <f>IF(ISTEXT(BD40),TRIM(SUBSTITUTE(SUBSTITUTE(SUBSTITUTE(SUBSTITUTE(SUBSTITUTE(SUBSTITUTE(BD40,CHAR(160)," "),CHAR(9)," "),CHAR(10)," "),CHAR(11)," "),CHAR(12)," "),CHAR(13)," ")),"")</f>
      </c>
      <c r="BG40" t="str">
        <v>NO</v>
      </c>
      <c r="BH40" t="str"/>
      <c r="BI40" t="str">
        <v>MISSING</v>
      </c>
      <c r="BJ40" t="str">
        <f>IF(ISTEXT(BH40),TRIM(SUBSTITUTE(SUBSTITUTE(SUBSTITUTE(SUBSTITUTE(SUBSTITUTE(SUBSTITUTE(BH40,CHAR(160)," "),CHAR(9)," "),CHAR(10)," "),CHAR(11)," "),CHAR(12)," "),CHAR(13)," ")),"")</f>
      </c>
      <c r="BK40" t="str">
        <v>NO</v>
      </c>
      <c r="BL40" t="str"/>
      <c r="BM40" t="str">
        <v>MISSING</v>
      </c>
      <c r="BN40" t="str">
        <f>IF(ISTEXT(BL40),TRIM(SUBSTITUTE(SUBSTITUTE(SUBSTITUTE(SUBSTITUTE(SUBSTITUTE(SUBSTITUTE(BL40,CHAR(160)," "),CHAR(9)," "),CHAR(10)," "),CHAR(11)," "),CHAR(12)," "),CHAR(13)," ")),"")</f>
      </c>
      <c r="BO40" t="str">
        <f>IF(N40="NON_TEXT","INVALID_TYPE",IF(AND(N40="TEXT",O40&lt;&gt;"",OR(LOWER(O40)="null",LOWER(O40)="undefined",LOWER(O40)="n/a",LOWER(O40)="na",LOWER(O40)="none")),"NULL_LIKE_STRING",""))</f>
      </c>
      <c r="BP40" t="str">
        <f>IF(Q40="NON_TEXT","INVALID_TYPE",IF(AND(R40&lt;&gt;"",NOT(OR(EXACT(R40,"FALSE_POSITIVE"),EXACT(R40,"FALSE_NEGATIVE"),EXACT(R40,"ROLE_ERROR"),EXACT(R40,"SCOPE_DRIFT")))),"UNSUPPORTED_VALUE",""))</f>
      </c>
      <c r="BQ40" t="str">
        <f>IF(T40="NON_TEXT","INVALID_TYPE",IF(AND(U40&lt;&gt;"",NOT(OR(EXACT(U40,"CONTENT_GAP"),EXACT(U40,"AUTHORITY_BENCHMARK"),EXACT(U40,"POSITIONING"),EXACT(U40,"PRICING_COMPARISON"),EXACT(U40,"BATTLECARD"),EXACT(U40,"ROADMAP"),EXACT(U40,"MARKET_ENTRY_RECOMMENDATION"),EXACT(U40,"BUDGET_RECOMMENDATION"),EXACT(U40,"EXECUTIVE_BRIEF"),EXACT(U40,"AI_VISIBILITY_BENCHMARK"),EXACT(U40,"PAID_SEARCH_BENCHMARK"),EXACT(U40,"OTHER")))),"UNSUPPORTED_VALUE",""))</f>
      </c>
      <c r="BR40" t="str">
        <f>IF(W40="NON_TEXT","INVALID_TYPE",IF(AND(X40&lt;&gt;"",NOT(OR(EXACT(X40,"DIRECTLY_DEPENDENT"),EXACT(X40,"PARTIALLY_DEPENDENT"),EXACT(X40,"INDEPENDENT"),EXACT(X40,"UNKNOWN_DEPENDENCY")))),"UNSUPPORTED_VALUE",""))</f>
      </c>
      <c r="BS40" t="str">
        <f>IF(Z40="NON_TEXT","INVALID_TYPE",IF(AND(AA40&lt;&gt;"",NOT(OR(EXACT(AA40,"YES"),EXACT(AA40,"NO"),EXACT(AA40,"UNKNOWN")))),"UNSUPPORTED_VALUE",""))</f>
      </c>
      <c r="BT40" t="str">
        <f>IF(AC40="NON_TEXT","INVALID_TYPE",IF(AND(AD40&lt;&gt;"",NOT(OR(EXACT(AD40,"YES"),EXACT(AD40,"NO"),EXACT(AD40,"UNKNOWN")))),"UNSUPPORTED_VALUE",""))</f>
      </c>
      <c r="BU40" t="str">
        <f>IF(AF40="NON_TEXT","INVALID_TYPE",IF(AND(AG40&lt;&gt;"",NOT(OR(EXACT(AG40,"YES"),EXACT(AG40,"NO"),EXACT(AG40,"UNKNOWN")))),"UNSUPPORTED_VALUE",""))</f>
      </c>
      <c r="BV40" t="str">
        <f>IF(AI40="NON_TEXT","INVALID_TYPE",IF(AND(AJ40&lt;&gt;"",NOT(OR(EXACT(AJ40,"YES"),EXACT(AJ40,"NO"),EXACT(AJ40,"UNKNOWN")))),"UNSUPPORTED_VALUE",""))</f>
      </c>
      <c r="BW40" t="str">
        <f>IF(AL40="NON_TEXT","INVALID_TYPE",IF(AND(AM40&lt;&gt;"",NOT(OR(EXACT(AM40,"YES"),EXACT(AM40,"NO"),EXACT(AM40,"UNKNOWN")))),"UNSUPPORTED_VALUE",""))</f>
      </c>
      <c r="BX40" t="str">
        <f>IF(AO40="NON_TEXT","INVALID_TYPE",IF(AND(AP40&lt;&gt;"",NOT(OR(EXACT(AP40,"COMPLETE"),EXACT(AP40,"INCOMPLETE")))),"UNSUPPORTED_VALUE",""))</f>
      </c>
      <c r="BY40" t="str">
        <f>IF(AND(AQ40="YES",AS40="NON_TEXT"),"INVALID_TYPE",IF(AND(AQ40="YES",AS40="TEXT",AT40&lt;&gt;"",OR(LOWER(AT40)="null",LOWER(AT40)="undefined",LOWER(AT40)="n/a",LOWER(AT40)="na",LOWER(AT40)="none")),"NULL_LIKE_STRING",""))</f>
      </c>
      <c r="BZ40" t="str">
        <f>IF(AND(AU40="YES",AW40="NON_TEXT"),"INVALID_TYPE",IF(AND(AU40="YES",AW40="TEXT",AX40&lt;&gt;"",OR(LOWER(AX40)="null",LOWER(AX40)="undefined",LOWER(AX40)="n/a",LOWER(AX40)="na",LOWER(AX40)="none")),"NULL_LIKE_STRING",""))</f>
      </c>
      <c r="CA40" t="str">
        <f>IF(AND(AY40="YES",BA40="NON_TEXT"),"INVALID_TYPE",IF(AND(AY40="YES",BB40&lt;&gt;"",NOT(OR(EXACT(BB40,"READY_TO_SHARE"),EXACT(BB40,"NOT_READY_TO_SHARE")))),"UNSUPPORTED_VALUE",""))</f>
      </c>
      <c r="CB40" t="str">
        <f>IF(AND(BC40="YES",BE40="NON_TEXT"),"INVALID_TYPE",IF(AND(BC40="YES",BF40&lt;&gt;"",NOT(OR(EXACT(BF40,"SEO_OVERLAP"),EXACT(BF40,"PPC_OVERLAP"),EXACT(BF40,"AI_VISIBILITY"),EXACT(BF40,"CI_PLATFORM"),EXACT(BF40,"SALES_CUSTOMER"),EXACT(BF40,"MANUAL_STRATEGY"),EXACT(BF40,"MIXED"),EXACT(BF40,"UNKNOWN")))),"UNSUPPORTED_VALUE",""))</f>
      </c>
      <c r="CC40" t="str">
        <f>IF(AND(BG40="YES",BI40="NON_TEXT"),"INVALID_TYPE",IF(AND(BG40="YES",BI40="TEXT",BJ40&lt;&gt;"",OR(LOWER(BJ40)="null",LOWER(BJ40)="undefined",LOWER(BJ40)="n/a",LOWER(BJ40)="na",LOWER(BJ40)="none")),"NULL_LIKE_STRING",""))</f>
      </c>
      <c r="CD40" t="str">
        <f>IF(AND(BK40="YES",BM40="NON_TEXT"),"INVALID_TYPE",IF(AND(BK40="YES",BM40="TEXT",BN40&lt;&gt;"",OR(LOWER(BN40)="null",LOWER(BN40)="undefined",LOWER(BN40)="n/a",LOWER(BN40)="na",LOWER(BN40)="none")),"NULL_LIKE_STRING",""))</f>
      </c>
      <c r="CE40" t="str">
        <f>IF(L40="FALSE","INVALID_INPUT_OBJECT",IF(BO40&lt;&gt;"",BO40,IF(BP40&lt;&gt;"",BP40,IF(BQ40&lt;&gt;"",BQ40,IF(BR40&lt;&gt;"",BR40,IF(BS40&lt;&gt;"",BS40,IF(BT40&lt;&gt;"",BT40,IF(BU40&lt;&gt;"",BU40,IF(BV40&lt;&gt;"",BV40,IF(BW40&lt;&gt;"",BW40,IF(BX40&lt;&gt;"",BX40,IF(CC40&lt;&gt;"",CC40,IF(BY40&lt;&gt;"",BY40,IF(BZ40&lt;&gt;"",BZ40,IF(CD40&lt;&gt;"",CD40,IF(CA40&lt;&gt;"",CA40,CB40))))))))))))))))</f>
      </c>
      <c r="CF40" t="b">
        <f>OR(N40="MISSING",O40="",Q40="MISSING",R40="",T40="MISSING",U40="",W40="MISSING",X40="",Z40="MISSING",AA40="",AC40="MISSING",AD40="",AF40="MISSING",AG40="",AI40="MISSING",AJ40="",AL40="MISSING",AM40="",AO40="MISSING",AP40="",EXACT(AP40,"INCOMPLETE"),AND(AY40="YES",AZ40&lt;&gt;"",BB40=""),AND(BC40="YES",BD40&lt;&gt;"",BF40=""))</f>
        <v>1</v>
      </c>
      <c r="CG40" t="str">
        <f>IF(AND(EXACT(X40,"INDEPENDENT"),EXACT(AD40,"NO")),"INDEPENDENT_WITHOUT_SUPPORT",IF(AND(EXACT(R40,"FALSE_NEGATIVE"),AQ40="YES",AT40=""),"FALSE_NEGATIVE_REQUIRES_CORRECTED_SET",IF(AND(EXACT(R40,"SCOPE_DRIFT"),AU40="YES",AX40=""),"SCOPE_DRIFT_REQUIRES_CHANGED_DIMENSION",IF(AND(EXACT(AA40,"NO"),AY40="YES",EXACT(BB40,"READY_TO_SHARE")),"UNSTARTED_READY_TO_SHARE_CONFLICT",""))))</f>
      </c>
    </row>
    <row r="41">
      <c r="A41" s="50" t="str">
        <v>EMP-023</v>
      </c>
      <c r="B41" s="50" t="str">
        <v>EMPTY_INCOMPLETE</v>
      </c>
      <c r="C41" s="50" t="str">
        <v>INCOMPLETE</v>
      </c>
      <c r="D41" s="50" t="str">
        <v>REQUIRED_EVIDENCE_MISSING</v>
      </c>
      <c r="E41" s="50" t="str">
        <v>INCOMPLETE</v>
      </c>
      <c r="F41" s="50" t="str">
        <v>REQUIRED_EVIDENCE_MISSING</v>
      </c>
      <c r="G41" s="50" t="str">
        <v>PASS</v>
      </c>
      <c r="H41" s="50" t="str">
        <v>{"affectedOutput": "CONTENT_GAP", "correctionWithoutFullRebuild": "YES", "decisionSupported": "Approve Q4 content and positioning budget", "dependencyType": " \t\n  ", "errorClass": "FALSE_POSITIVE", "executionStarted": "NO", "independentSupport": "YES", "recommendationCouldChange": "NO", "recordCompleteness": "COMPLETE", "scopeKnown": "YES"}</v>
      </c>
      <c r="I41" s="50" t="str">
        <f>IF(CE41&lt;&gt;"","INVALID_INPUT",IF(CG41&lt;&gt;"","INVALID_INPUT",IF(CF41,"INCOMPLETE",IF(NOT(EXACT(AM41,"YES")),"RESOLVE_DECISION_SCOPE",IF(EXACT(X41,"UNKNOWN_DEPENDENCY"),"FREEZE_AND_REQUALIFY",IF(AND(EXACT(AA41,"YES"),EXACT(AG41,"YES")),"REOPEN_PRIOR_DECISION",IF(AND(EXACT(X41,"DIRECTLY_DEPENDENT"),EXACT(AD41,"NO"),EXACT(AJ41,"NO")),"REBUILD_CONTAMINATED_OUTPUT",IF(OR(EXACT(X41,"DIRECTLY_DEPENDENT"),EXACT(X41,"PARTIALLY_DEPENDENT")),"BOUNDED_RECHECK_REQUIRED",IF(AND(EXACT(X41,"INDEPENDENT"),EXACT(AD41,"YES"),EXACT(AG41,"NO")),"NO_MATERIAL_CONTAMINATION_FOUND","FREEZE_AND_REQUALIFY")))))))))</f>
        <v>INCOMPLETE</v>
      </c>
      <c r="J41" s="50" t="str">
        <f>IF(CE41&lt;&gt;"",CE41,IF(CG41&lt;&gt;"",CG41,IF(CF41,"REQUIRED_EVIDENCE_MISSING",IF(NOT(EXACT(AM41,"YES")),IF(EXACT(AM41,"NO"),"DECISION_SCOPE_NOT_DEFINED","DECISION_SCOPE_UNCERTAIN"),IF(EXACT(X41,"UNKNOWN_DEPENDENCY"),"DOWNSTREAM_DEPENDENCY_UNKNOWN",IF(AND(EXACT(AA41,"YES"),EXACT(AG41,"YES")),"EXECUTED_RECOMMENDATION_MAY_CHANGE",IF(AND(EXACT(X41,"DIRECTLY_DEPENDENT"),EXACT(AD41,"NO"),EXACT(AJ41,"NO")),"DIRECT_DEPENDENCY_NO_INDEPENDENT_SUPPORT",IF(EXACT(X41,"DIRECTLY_DEPENDENT"),"DIRECT_DEPENDENCY_RECHECK",IF(EXACT(X41,"PARTIALLY_DEPENDENT"),"PARTIAL_DEPENDENCY_RECHECK",IF(AND(EXACT(X41,"INDEPENDENT"),EXACT(AD41,"YES"),EXACT(AG41,"NO")),"INDEPENDENT_SUPPORT_RECOMMENDATION_UNCHANGED","DEPENDENCY_OR_RECOMMENDATION_UNRESOLVED"))))))))))</f>
        <v>REQUIRED_EVIDENCE_MISSING</v>
      </c>
      <c r="K41" s="51" t="str">
        <f>IF(AND(EXACT(C41,I41),EXACT(D41,J41)),"PASS","FAIL")</f>
        <v>PASS</v>
      </c>
      <c r="L41" t="str">
        <v>TRUE</v>
      </c>
      <c r="M41" t="str">
        <v>Approve Q4 content and positioning budget</v>
      </c>
      <c r="N41" t="str">
        <v>TEXT</v>
      </c>
      <c r="O41" t="str">
        <f>IF(ISTEXT(M41),TRIM(SUBSTITUTE(SUBSTITUTE(SUBSTITUTE(SUBSTITUTE(SUBSTITUTE(SUBSTITUTE(M41,CHAR(160)," "),CHAR(9)," "),CHAR(10)," "),CHAR(11)," "),CHAR(12)," "),CHAR(13)," ")),"")</f>
        <v>Approve Q4 content and positioning budget</v>
      </c>
      <c r="P41" t="str">
        <v>FALSE_POSITIVE</v>
      </c>
      <c r="Q41" t="str">
        <v>TEXT</v>
      </c>
      <c r="R41" t="str">
        <f>IF(ISTEXT(P41),TRIM(SUBSTITUTE(SUBSTITUTE(SUBSTITUTE(SUBSTITUTE(SUBSTITUTE(SUBSTITUTE(P41,CHAR(160)," "),CHAR(9)," "),CHAR(10)," "),CHAR(11)," "),CHAR(12)," "),CHAR(13)," ")),"")</f>
        <v>FALSE_POSITIVE</v>
      </c>
      <c r="S41" t="str">
        <v>CONTENT_GAP</v>
      </c>
      <c r="T41" t="str">
        <v>TEXT</v>
      </c>
      <c r="U41" t="str">
        <f>IF(ISTEXT(S41),TRIM(SUBSTITUTE(SUBSTITUTE(SUBSTITUTE(SUBSTITUTE(SUBSTITUTE(SUBSTITUTE(S41,CHAR(160)," "),CHAR(9)," "),CHAR(10)," "),CHAR(11)," "),CHAR(12)," "),CHAR(13)," ")),"")</f>
        <v>CONTENT_GAP</v>
      </c>
      <c r="V41" t="str">
        <v> 	
  </v>
      </c>
      <c r="W41" t="str">
        <v>TEXT</v>
      </c>
      <c r="X41" t="str">
        <f>IF(ISTEXT(V41),TRIM(SUBSTITUTE(SUBSTITUTE(SUBSTITUTE(SUBSTITUTE(SUBSTITUTE(SUBSTITUTE(V41,CHAR(160)," "),CHAR(9)," "),CHAR(10)," "),CHAR(11)," "),CHAR(12)," "),CHAR(13)," ")),"")</f>
      </c>
      <c r="Y41" t="str">
        <v>NO</v>
      </c>
      <c r="Z41" t="str">
        <v>TEXT</v>
      </c>
      <c r="AA41" t="str">
        <f>IF(ISTEXT(Y41),TRIM(SUBSTITUTE(SUBSTITUTE(SUBSTITUTE(SUBSTITUTE(SUBSTITUTE(SUBSTITUTE(Y41,CHAR(160)," "),CHAR(9)," "),CHAR(10)," "),CHAR(11)," "),CHAR(12)," "),CHAR(13)," ")),"")</f>
        <v>NO</v>
      </c>
      <c r="AB41" t="str">
        <v>YES</v>
      </c>
      <c r="AC41" t="str">
        <v>TEXT</v>
      </c>
      <c r="AD41" t="str">
        <f>IF(ISTEXT(AB41),TRIM(SUBSTITUTE(SUBSTITUTE(SUBSTITUTE(SUBSTITUTE(SUBSTITUTE(SUBSTITUTE(AB41,CHAR(160)," "),CHAR(9)," "),CHAR(10)," "),CHAR(11)," "),CHAR(12)," "),CHAR(13)," ")),"")</f>
        <v>YES</v>
      </c>
      <c r="AE41" t="str">
        <v>NO</v>
      </c>
      <c r="AF41" t="str">
        <v>TEXT</v>
      </c>
      <c r="AG41" t="str">
        <f>IF(ISTEXT(AE41),TRIM(SUBSTITUTE(SUBSTITUTE(SUBSTITUTE(SUBSTITUTE(SUBSTITUTE(SUBSTITUTE(AE41,CHAR(160)," "),CHAR(9)," "),CHAR(10)," "),CHAR(11)," "),CHAR(12)," "),CHAR(13)," ")),"")</f>
        <v>NO</v>
      </c>
      <c r="AH41" t="str">
        <v>YES</v>
      </c>
      <c r="AI41" t="str">
        <v>TEXT</v>
      </c>
      <c r="AJ41" t="str">
        <f>IF(ISTEXT(AH41),TRIM(SUBSTITUTE(SUBSTITUTE(SUBSTITUTE(SUBSTITUTE(SUBSTITUTE(SUBSTITUTE(AH41,CHAR(160)," "),CHAR(9)," "),CHAR(10)," "),CHAR(11)," "),CHAR(12)," "),CHAR(13)," ")),"")</f>
        <v>YES</v>
      </c>
      <c r="AK41" t="str">
        <v>YES</v>
      </c>
      <c r="AL41" t="str">
        <v>TEXT</v>
      </c>
      <c r="AM41" t="str">
        <f>IF(ISTEXT(AK41),TRIM(SUBSTITUTE(SUBSTITUTE(SUBSTITUTE(SUBSTITUTE(SUBSTITUTE(SUBSTITUTE(AK41,CHAR(160)," "),CHAR(9)," "),CHAR(10)," "),CHAR(11)," "),CHAR(12)," "),CHAR(13)," ")),"")</f>
        <v>YES</v>
      </c>
      <c r="AN41" t="str">
        <v>COMPLETE</v>
      </c>
      <c r="AO41" t="str">
        <v>TEXT</v>
      </c>
      <c r="AP41" t="str">
        <f>IF(ISTEXT(AN41),TRIM(SUBSTITUTE(SUBSTITUTE(SUBSTITUTE(SUBSTITUTE(SUBSTITUTE(SUBSTITUTE(AN41,CHAR(160)," "),CHAR(9)," "),CHAR(10)," "),CHAR(11)," "),CHAR(12)," "),CHAR(13)," ")),"")</f>
        <v>COMPLETE</v>
      </c>
      <c r="AQ41" t="str">
        <v>NO</v>
      </c>
      <c r="AR41" t="str"/>
      <c r="AS41" t="str">
        <v>MISSING</v>
      </c>
      <c r="AT41" t="str">
        <f>IF(ISTEXT(AR41),TRIM(SUBSTITUTE(SUBSTITUTE(SUBSTITUTE(SUBSTITUTE(SUBSTITUTE(SUBSTITUTE(AR41,CHAR(160)," "),CHAR(9)," "),CHAR(10)," "),CHAR(11)," "),CHAR(12)," "),CHAR(13)," ")),"")</f>
      </c>
      <c r="AU41" t="str">
        <v>NO</v>
      </c>
      <c r="AV41" t="str"/>
      <c r="AW41" t="str">
        <v>MISSING</v>
      </c>
      <c r="AX41" t="str">
        <f>IF(ISTEXT(AV41),TRIM(SUBSTITUTE(SUBSTITUTE(SUBSTITUTE(SUBSTITUTE(SUBSTITUTE(SUBSTITUTE(AV41,CHAR(160)," "),CHAR(9)," "),CHAR(10)," "),CHAR(11)," "),CHAR(12)," "),CHAR(13)," ")),"")</f>
      </c>
      <c r="AY41" t="str">
        <v>NO</v>
      </c>
      <c r="AZ41" t="str"/>
      <c r="BA41" t="str">
        <v>MISSING</v>
      </c>
      <c r="BB41" t="str">
        <f>IF(ISTEXT(AZ41),TRIM(SUBSTITUTE(SUBSTITUTE(SUBSTITUTE(SUBSTITUTE(SUBSTITUTE(SUBSTITUTE(AZ41,CHAR(160)," "),CHAR(9)," "),CHAR(10)," "),CHAR(11)," "),CHAR(12)," "),CHAR(13)," ")),"")</f>
      </c>
      <c r="BC41" t="str">
        <v>NO</v>
      </c>
      <c r="BD41" t="str"/>
      <c r="BE41" t="str">
        <v>MISSING</v>
      </c>
      <c r="BF41" t="str">
        <f>IF(ISTEXT(BD41),TRIM(SUBSTITUTE(SUBSTITUTE(SUBSTITUTE(SUBSTITUTE(SUBSTITUTE(SUBSTITUTE(BD41,CHAR(160)," "),CHAR(9)," "),CHAR(10)," "),CHAR(11)," "),CHAR(12)," "),CHAR(13)," ")),"")</f>
      </c>
      <c r="BG41" t="str">
        <v>NO</v>
      </c>
      <c r="BH41" t="str"/>
      <c r="BI41" t="str">
        <v>MISSING</v>
      </c>
      <c r="BJ41" t="str">
        <f>IF(ISTEXT(BH41),TRIM(SUBSTITUTE(SUBSTITUTE(SUBSTITUTE(SUBSTITUTE(SUBSTITUTE(SUBSTITUTE(BH41,CHAR(160)," "),CHAR(9)," "),CHAR(10)," "),CHAR(11)," "),CHAR(12)," "),CHAR(13)," ")),"")</f>
      </c>
      <c r="BK41" t="str">
        <v>NO</v>
      </c>
      <c r="BL41" t="str"/>
      <c r="BM41" t="str">
        <v>MISSING</v>
      </c>
      <c r="BN41" t="str">
        <f>IF(ISTEXT(BL41),TRIM(SUBSTITUTE(SUBSTITUTE(SUBSTITUTE(SUBSTITUTE(SUBSTITUTE(SUBSTITUTE(BL41,CHAR(160)," "),CHAR(9)," "),CHAR(10)," "),CHAR(11)," "),CHAR(12)," "),CHAR(13)," ")),"")</f>
      </c>
      <c r="BO41" t="str">
        <f>IF(N41="NON_TEXT","INVALID_TYPE",IF(AND(N41="TEXT",O41&lt;&gt;"",OR(LOWER(O41)="null",LOWER(O41)="undefined",LOWER(O41)="n/a",LOWER(O41)="na",LOWER(O41)="none")),"NULL_LIKE_STRING",""))</f>
      </c>
      <c r="BP41" t="str">
        <f>IF(Q41="NON_TEXT","INVALID_TYPE",IF(AND(R41&lt;&gt;"",NOT(OR(EXACT(R41,"FALSE_POSITIVE"),EXACT(R41,"FALSE_NEGATIVE"),EXACT(R41,"ROLE_ERROR"),EXACT(R41,"SCOPE_DRIFT")))),"UNSUPPORTED_VALUE",""))</f>
      </c>
      <c r="BQ41" t="str">
        <f>IF(T41="NON_TEXT","INVALID_TYPE",IF(AND(U41&lt;&gt;"",NOT(OR(EXACT(U41,"CONTENT_GAP"),EXACT(U41,"AUTHORITY_BENCHMARK"),EXACT(U41,"POSITIONING"),EXACT(U41,"PRICING_COMPARISON"),EXACT(U41,"BATTLECARD"),EXACT(U41,"ROADMAP"),EXACT(U41,"MARKET_ENTRY_RECOMMENDATION"),EXACT(U41,"BUDGET_RECOMMENDATION"),EXACT(U41,"EXECUTIVE_BRIEF"),EXACT(U41,"AI_VISIBILITY_BENCHMARK"),EXACT(U41,"PAID_SEARCH_BENCHMARK"),EXACT(U41,"OTHER")))),"UNSUPPORTED_VALUE",""))</f>
      </c>
      <c r="BR41" t="str">
        <f>IF(W41="NON_TEXT","INVALID_TYPE",IF(AND(X41&lt;&gt;"",NOT(OR(EXACT(X41,"DIRECTLY_DEPENDENT"),EXACT(X41,"PARTIALLY_DEPENDENT"),EXACT(X41,"INDEPENDENT"),EXACT(X41,"UNKNOWN_DEPENDENCY")))),"UNSUPPORTED_VALUE",""))</f>
      </c>
      <c r="BS41" t="str">
        <f>IF(Z41="NON_TEXT","INVALID_TYPE",IF(AND(AA41&lt;&gt;"",NOT(OR(EXACT(AA41,"YES"),EXACT(AA41,"NO"),EXACT(AA41,"UNKNOWN")))),"UNSUPPORTED_VALUE",""))</f>
      </c>
      <c r="BT41" t="str">
        <f>IF(AC41="NON_TEXT","INVALID_TYPE",IF(AND(AD41&lt;&gt;"",NOT(OR(EXACT(AD41,"YES"),EXACT(AD41,"NO"),EXACT(AD41,"UNKNOWN")))),"UNSUPPORTED_VALUE",""))</f>
      </c>
      <c r="BU41" t="str">
        <f>IF(AF41="NON_TEXT","INVALID_TYPE",IF(AND(AG41&lt;&gt;"",NOT(OR(EXACT(AG41,"YES"),EXACT(AG41,"NO"),EXACT(AG41,"UNKNOWN")))),"UNSUPPORTED_VALUE",""))</f>
      </c>
      <c r="BV41" t="str">
        <f>IF(AI41="NON_TEXT","INVALID_TYPE",IF(AND(AJ41&lt;&gt;"",NOT(OR(EXACT(AJ41,"YES"),EXACT(AJ41,"NO"),EXACT(AJ41,"UNKNOWN")))),"UNSUPPORTED_VALUE",""))</f>
      </c>
      <c r="BW41" t="str">
        <f>IF(AL41="NON_TEXT","INVALID_TYPE",IF(AND(AM41&lt;&gt;"",NOT(OR(EXACT(AM41,"YES"),EXACT(AM41,"NO"),EXACT(AM41,"UNKNOWN")))),"UNSUPPORTED_VALUE",""))</f>
      </c>
      <c r="BX41" t="str">
        <f>IF(AO41="NON_TEXT","INVALID_TYPE",IF(AND(AP41&lt;&gt;"",NOT(OR(EXACT(AP41,"COMPLETE"),EXACT(AP41,"INCOMPLETE")))),"UNSUPPORTED_VALUE",""))</f>
      </c>
      <c r="BY41" t="str">
        <f>IF(AND(AQ41="YES",AS41="NON_TEXT"),"INVALID_TYPE",IF(AND(AQ41="YES",AS41="TEXT",AT41&lt;&gt;"",OR(LOWER(AT41)="null",LOWER(AT41)="undefined",LOWER(AT41)="n/a",LOWER(AT41)="na",LOWER(AT41)="none")),"NULL_LIKE_STRING",""))</f>
      </c>
      <c r="BZ41" t="str">
        <f>IF(AND(AU41="YES",AW41="NON_TEXT"),"INVALID_TYPE",IF(AND(AU41="YES",AW41="TEXT",AX41&lt;&gt;"",OR(LOWER(AX41)="null",LOWER(AX41)="undefined",LOWER(AX41)="n/a",LOWER(AX41)="na",LOWER(AX41)="none")),"NULL_LIKE_STRING",""))</f>
      </c>
      <c r="CA41" t="str">
        <f>IF(AND(AY41="YES",BA41="NON_TEXT"),"INVALID_TYPE",IF(AND(AY41="YES",BB41&lt;&gt;"",NOT(OR(EXACT(BB41,"READY_TO_SHARE"),EXACT(BB41,"NOT_READY_TO_SHARE")))),"UNSUPPORTED_VALUE",""))</f>
      </c>
      <c r="CB41" t="str">
        <f>IF(AND(BC41="YES",BE41="NON_TEXT"),"INVALID_TYPE",IF(AND(BC41="YES",BF41&lt;&gt;"",NOT(OR(EXACT(BF41,"SEO_OVERLAP"),EXACT(BF41,"PPC_OVERLAP"),EXACT(BF41,"AI_VISIBILITY"),EXACT(BF41,"CI_PLATFORM"),EXACT(BF41,"SALES_CUSTOMER"),EXACT(BF41,"MANUAL_STRATEGY"),EXACT(BF41,"MIXED"),EXACT(BF41,"UNKNOWN")))),"UNSUPPORTED_VALUE",""))</f>
      </c>
      <c r="CC41" t="str">
        <f>IF(AND(BG41="YES",BI41="NON_TEXT"),"INVALID_TYPE",IF(AND(BG41="YES",BI41="TEXT",BJ41&lt;&gt;"",OR(LOWER(BJ41)="null",LOWER(BJ41)="undefined",LOWER(BJ41)="n/a",LOWER(BJ41)="na",LOWER(BJ41)="none")),"NULL_LIKE_STRING",""))</f>
      </c>
      <c r="CD41" t="str">
        <f>IF(AND(BK41="YES",BM41="NON_TEXT"),"INVALID_TYPE",IF(AND(BK41="YES",BM41="TEXT",BN41&lt;&gt;"",OR(LOWER(BN41)="null",LOWER(BN41)="undefined",LOWER(BN41)="n/a",LOWER(BN41)="na",LOWER(BN41)="none")),"NULL_LIKE_STRING",""))</f>
      </c>
      <c r="CE41" t="str">
        <f>IF(L41="FALSE","INVALID_INPUT_OBJECT",IF(BO41&lt;&gt;"",BO41,IF(BP41&lt;&gt;"",BP41,IF(BQ41&lt;&gt;"",BQ41,IF(BR41&lt;&gt;"",BR41,IF(BS41&lt;&gt;"",BS41,IF(BT41&lt;&gt;"",BT41,IF(BU41&lt;&gt;"",BU41,IF(BV41&lt;&gt;"",BV41,IF(BW41&lt;&gt;"",BW41,IF(BX41&lt;&gt;"",BX41,IF(CC41&lt;&gt;"",CC41,IF(BY41&lt;&gt;"",BY41,IF(BZ41&lt;&gt;"",BZ41,IF(CD41&lt;&gt;"",CD41,IF(CA41&lt;&gt;"",CA41,CB41))))))))))))))))</f>
      </c>
      <c r="CF41" t="b">
        <f>OR(N41="MISSING",O41="",Q41="MISSING",R41="",T41="MISSING",U41="",W41="MISSING",X41="",Z41="MISSING",AA41="",AC41="MISSING",AD41="",AF41="MISSING",AG41="",AI41="MISSING",AJ41="",AL41="MISSING",AM41="",AO41="MISSING",AP41="",EXACT(AP41,"INCOMPLETE"),AND(AY41="YES",AZ41&lt;&gt;"",BB41=""),AND(BC41="YES",BD41&lt;&gt;"",BF41=""))</f>
        <v>1</v>
      </c>
      <c r="CG41" t="str">
        <f>IF(AND(EXACT(X41,"INDEPENDENT"),EXACT(AD41,"NO")),"INDEPENDENT_WITHOUT_SUPPORT",IF(AND(EXACT(R41,"FALSE_NEGATIVE"),AQ41="YES",AT41=""),"FALSE_NEGATIVE_REQUIRES_CORRECTED_SET",IF(AND(EXACT(R41,"SCOPE_DRIFT"),AU41="YES",AX41=""),"SCOPE_DRIFT_REQUIRES_CHANGED_DIMENSION",IF(AND(EXACT(AA41,"NO"),AY41="YES",EXACT(BB41,"READY_TO_SHARE")),"UNSTARTED_READY_TO_SHARE_CONFLICT",""))))</f>
      </c>
    </row>
    <row r="42">
      <c r="A42" s="50" t="str">
        <v>EMP-024</v>
      </c>
      <c r="B42" s="50" t="str">
        <v>EMPTY_INCOMPLETE</v>
      </c>
      <c r="C42" s="50" t="str">
        <v>INCOMPLETE</v>
      </c>
      <c r="D42" s="50" t="str">
        <v>REQUIRED_EVIDENCE_MISSING</v>
      </c>
      <c r="E42" s="50" t="str">
        <v>INCOMPLETE</v>
      </c>
      <c r="F42" s="50" t="str">
        <v>REQUIRED_EVIDENCE_MISSING</v>
      </c>
      <c r="G42" s="50" t="str">
        <v>PASS</v>
      </c>
      <c r="H42" s="50" t="str">
        <v>{"affectedOutput": "CONTENT_GAP", "correctionWithoutFullRebuild": "YES", "decisionSupported": "Approve Q4 content and positioning budget", "dependencyType": "INDEPENDENT", "errorClass": "FALSE_POSITIVE", "executionStarted": " \t\n  ", "independentSupport": "YES", "recommendationCouldChange": "NO", "recordCompleteness": "COMPLETE", "scopeKnown": "YES"}</v>
      </c>
      <c r="I42" s="50" t="str">
        <f>IF(CE42&lt;&gt;"","INVALID_INPUT",IF(CG42&lt;&gt;"","INVALID_INPUT",IF(CF42,"INCOMPLETE",IF(NOT(EXACT(AM42,"YES")),"RESOLVE_DECISION_SCOPE",IF(EXACT(X42,"UNKNOWN_DEPENDENCY"),"FREEZE_AND_REQUALIFY",IF(AND(EXACT(AA42,"YES"),EXACT(AG42,"YES")),"REOPEN_PRIOR_DECISION",IF(AND(EXACT(X42,"DIRECTLY_DEPENDENT"),EXACT(AD42,"NO"),EXACT(AJ42,"NO")),"REBUILD_CONTAMINATED_OUTPUT",IF(OR(EXACT(X42,"DIRECTLY_DEPENDENT"),EXACT(X42,"PARTIALLY_DEPENDENT")),"BOUNDED_RECHECK_REQUIRED",IF(AND(EXACT(X42,"INDEPENDENT"),EXACT(AD42,"YES"),EXACT(AG42,"NO")),"NO_MATERIAL_CONTAMINATION_FOUND","FREEZE_AND_REQUALIFY")))))))))</f>
        <v>INCOMPLETE</v>
      </c>
      <c r="J42" s="50" t="str">
        <f>IF(CE42&lt;&gt;"",CE42,IF(CG42&lt;&gt;"",CG42,IF(CF42,"REQUIRED_EVIDENCE_MISSING",IF(NOT(EXACT(AM42,"YES")),IF(EXACT(AM42,"NO"),"DECISION_SCOPE_NOT_DEFINED","DECISION_SCOPE_UNCERTAIN"),IF(EXACT(X42,"UNKNOWN_DEPENDENCY"),"DOWNSTREAM_DEPENDENCY_UNKNOWN",IF(AND(EXACT(AA42,"YES"),EXACT(AG42,"YES")),"EXECUTED_RECOMMENDATION_MAY_CHANGE",IF(AND(EXACT(X42,"DIRECTLY_DEPENDENT"),EXACT(AD42,"NO"),EXACT(AJ42,"NO")),"DIRECT_DEPENDENCY_NO_INDEPENDENT_SUPPORT",IF(EXACT(X42,"DIRECTLY_DEPENDENT"),"DIRECT_DEPENDENCY_RECHECK",IF(EXACT(X42,"PARTIALLY_DEPENDENT"),"PARTIAL_DEPENDENCY_RECHECK",IF(AND(EXACT(X42,"INDEPENDENT"),EXACT(AD42,"YES"),EXACT(AG42,"NO")),"INDEPENDENT_SUPPORT_RECOMMENDATION_UNCHANGED","DEPENDENCY_OR_RECOMMENDATION_UNRESOLVED"))))))))))</f>
        <v>REQUIRED_EVIDENCE_MISSING</v>
      </c>
      <c r="K42" s="51" t="str">
        <f>IF(AND(EXACT(C42,I42),EXACT(D42,J42)),"PASS","FAIL")</f>
        <v>PASS</v>
      </c>
      <c r="L42" t="str">
        <v>TRUE</v>
      </c>
      <c r="M42" t="str">
        <v>Approve Q4 content and positioning budget</v>
      </c>
      <c r="N42" t="str">
        <v>TEXT</v>
      </c>
      <c r="O42" t="str">
        <f>IF(ISTEXT(M42),TRIM(SUBSTITUTE(SUBSTITUTE(SUBSTITUTE(SUBSTITUTE(SUBSTITUTE(SUBSTITUTE(M42,CHAR(160)," "),CHAR(9)," "),CHAR(10)," "),CHAR(11)," "),CHAR(12)," "),CHAR(13)," ")),"")</f>
        <v>Approve Q4 content and positioning budget</v>
      </c>
      <c r="P42" t="str">
        <v>FALSE_POSITIVE</v>
      </c>
      <c r="Q42" t="str">
        <v>TEXT</v>
      </c>
      <c r="R42" t="str">
        <f>IF(ISTEXT(P42),TRIM(SUBSTITUTE(SUBSTITUTE(SUBSTITUTE(SUBSTITUTE(SUBSTITUTE(SUBSTITUTE(P42,CHAR(160)," "),CHAR(9)," "),CHAR(10)," "),CHAR(11)," "),CHAR(12)," "),CHAR(13)," ")),"")</f>
        <v>FALSE_POSITIVE</v>
      </c>
      <c r="S42" t="str">
        <v>CONTENT_GAP</v>
      </c>
      <c r="T42" t="str">
        <v>TEXT</v>
      </c>
      <c r="U42" t="str">
        <f>IF(ISTEXT(S42),TRIM(SUBSTITUTE(SUBSTITUTE(SUBSTITUTE(SUBSTITUTE(SUBSTITUTE(SUBSTITUTE(S42,CHAR(160)," "),CHAR(9)," "),CHAR(10)," "),CHAR(11)," "),CHAR(12)," "),CHAR(13)," ")),"")</f>
        <v>CONTENT_GAP</v>
      </c>
      <c r="V42" t="str">
        <v>INDEPENDENT</v>
      </c>
      <c r="W42" t="str">
        <v>TEXT</v>
      </c>
      <c r="X42" t="str">
        <f>IF(ISTEXT(V42),TRIM(SUBSTITUTE(SUBSTITUTE(SUBSTITUTE(SUBSTITUTE(SUBSTITUTE(SUBSTITUTE(V42,CHAR(160)," "),CHAR(9)," "),CHAR(10)," "),CHAR(11)," "),CHAR(12)," "),CHAR(13)," ")),"")</f>
        <v>INDEPENDENT</v>
      </c>
      <c r="Y42" t="str">
        <v> 	
  </v>
      </c>
      <c r="Z42" t="str">
        <v>TEXT</v>
      </c>
      <c r="AA42" t="str">
        <f>IF(ISTEXT(Y42),TRIM(SUBSTITUTE(SUBSTITUTE(SUBSTITUTE(SUBSTITUTE(SUBSTITUTE(SUBSTITUTE(Y42,CHAR(160)," "),CHAR(9)," "),CHAR(10)," "),CHAR(11)," "),CHAR(12)," "),CHAR(13)," ")),"")</f>
      </c>
      <c r="AB42" t="str">
        <v>YES</v>
      </c>
      <c r="AC42" t="str">
        <v>TEXT</v>
      </c>
      <c r="AD42" t="str">
        <f>IF(ISTEXT(AB42),TRIM(SUBSTITUTE(SUBSTITUTE(SUBSTITUTE(SUBSTITUTE(SUBSTITUTE(SUBSTITUTE(AB42,CHAR(160)," "),CHAR(9)," "),CHAR(10)," "),CHAR(11)," "),CHAR(12)," "),CHAR(13)," ")),"")</f>
        <v>YES</v>
      </c>
      <c r="AE42" t="str">
        <v>NO</v>
      </c>
      <c r="AF42" t="str">
        <v>TEXT</v>
      </c>
      <c r="AG42" t="str">
        <f>IF(ISTEXT(AE42),TRIM(SUBSTITUTE(SUBSTITUTE(SUBSTITUTE(SUBSTITUTE(SUBSTITUTE(SUBSTITUTE(AE42,CHAR(160)," "),CHAR(9)," "),CHAR(10)," "),CHAR(11)," "),CHAR(12)," "),CHAR(13)," ")),"")</f>
        <v>NO</v>
      </c>
      <c r="AH42" t="str">
        <v>YES</v>
      </c>
      <c r="AI42" t="str">
        <v>TEXT</v>
      </c>
      <c r="AJ42" t="str">
        <f>IF(ISTEXT(AH42),TRIM(SUBSTITUTE(SUBSTITUTE(SUBSTITUTE(SUBSTITUTE(SUBSTITUTE(SUBSTITUTE(AH42,CHAR(160)," "),CHAR(9)," "),CHAR(10)," "),CHAR(11)," "),CHAR(12)," "),CHAR(13)," ")),"")</f>
        <v>YES</v>
      </c>
      <c r="AK42" t="str">
        <v>YES</v>
      </c>
      <c r="AL42" t="str">
        <v>TEXT</v>
      </c>
      <c r="AM42" t="str">
        <f>IF(ISTEXT(AK42),TRIM(SUBSTITUTE(SUBSTITUTE(SUBSTITUTE(SUBSTITUTE(SUBSTITUTE(SUBSTITUTE(AK42,CHAR(160)," "),CHAR(9)," "),CHAR(10)," "),CHAR(11)," "),CHAR(12)," "),CHAR(13)," ")),"")</f>
        <v>YES</v>
      </c>
      <c r="AN42" t="str">
        <v>COMPLETE</v>
      </c>
      <c r="AO42" t="str">
        <v>TEXT</v>
      </c>
      <c r="AP42" t="str">
        <f>IF(ISTEXT(AN42),TRIM(SUBSTITUTE(SUBSTITUTE(SUBSTITUTE(SUBSTITUTE(SUBSTITUTE(SUBSTITUTE(AN42,CHAR(160)," "),CHAR(9)," "),CHAR(10)," "),CHAR(11)," "),CHAR(12)," "),CHAR(13)," ")),"")</f>
        <v>COMPLETE</v>
      </c>
      <c r="AQ42" t="str">
        <v>NO</v>
      </c>
      <c r="AR42" t="str"/>
      <c r="AS42" t="str">
        <v>MISSING</v>
      </c>
      <c r="AT42" t="str">
        <f>IF(ISTEXT(AR42),TRIM(SUBSTITUTE(SUBSTITUTE(SUBSTITUTE(SUBSTITUTE(SUBSTITUTE(SUBSTITUTE(AR42,CHAR(160)," "),CHAR(9)," "),CHAR(10)," "),CHAR(11)," "),CHAR(12)," "),CHAR(13)," ")),"")</f>
      </c>
      <c r="AU42" t="str">
        <v>NO</v>
      </c>
      <c r="AV42" t="str"/>
      <c r="AW42" t="str">
        <v>MISSING</v>
      </c>
      <c r="AX42" t="str">
        <f>IF(ISTEXT(AV42),TRIM(SUBSTITUTE(SUBSTITUTE(SUBSTITUTE(SUBSTITUTE(SUBSTITUTE(SUBSTITUTE(AV42,CHAR(160)," "),CHAR(9)," "),CHAR(10)," "),CHAR(11)," "),CHAR(12)," "),CHAR(13)," ")),"")</f>
      </c>
      <c r="AY42" t="str">
        <v>NO</v>
      </c>
      <c r="AZ42" t="str"/>
      <c r="BA42" t="str">
        <v>MISSING</v>
      </c>
      <c r="BB42" t="str">
        <f>IF(ISTEXT(AZ42),TRIM(SUBSTITUTE(SUBSTITUTE(SUBSTITUTE(SUBSTITUTE(SUBSTITUTE(SUBSTITUTE(AZ42,CHAR(160)," "),CHAR(9)," "),CHAR(10)," "),CHAR(11)," "),CHAR(12)," "),CHAR(13)," ")),"")</f>
      </c>
      <c r="BC42" t="str">
        <v>NO</v>
      </c>
      <c r="BD42" t="str"/>
      <c r="BE42" t="str">
        <v>MISSING</v>
      </c>
      <c r="BF42" t="str">
        <f>IF(ISTEXT(BD42),TRIM(SUBSTITUTE(SUBSTITUTE(SUBSTITUTE(SUBSTITUTE(SUBSTITUTE(SUBSTITUTE(BD42,CHAR(160)," "),CHAR(9)," "),CHAR(10)," "),CHAR(11)," "),CHAR(12)," "),CHAR(13)," ")),"")</f>
      </c>
      <c r="BG42" t="str">
        <v>NO</v>
      </c>
      <c r="BH42" t="str"/>
      <c r="BI42" t="str">
        <v>MISSING</v>
      </c>
      <c r="BJ42" t="str">
        <f>IF(ISTEXT(BH42),TRIM(SUBSTITUTE(SUBSTITUTE(SUBSTITUTE(SUBSTITUTE(SUBSTITUTE(SUBSTITUTE(BH42,CHAR(160)," "),CHAR(9)," "),CHAR(10)," "),CHAR(11)," "),CHAR(12)," "),CHAR(13)," ")),"")</f>
      </c>
      <c r="BK42" t="str">
        <v>NO</v>
      </c>
      <c r="BL42" t="str"/>
      <c r="BM42" t="str">
        <v>MISSING</v>
      </c>
      <c r="BN42" t="str">
        <f>IF(ISTEXT(BL42),TRIM(SUBSTITUTE(SUBSTITUTE(SUBSTITUTE(SUBSTITUTE(SUBSTITUTE(SUBSTITUTE(BL42,CHAR(160)," "),CHAR(9)," "),CHAR(10)," "),CHAR(11)," "),CHAR(12)," "),CHAR(13)," ")),"")</f>
      </c>
      <c r="BO42" t="str">
        <f>IF(N42="NON_TEXT","INVALID_TYPE",IF(AND(N42="TEXT",O42&lt;&gt;"",OR(LOWER(O42)="null",LOWER(O42)="undefined",LOWER(O42)="n/a",LOWER(O42)="na",LOWER(O42)="none")),"NULL_LIKE_STRING",""))</f>
      </c>
      <c r="BP42" t="str">
        <f>IF(Q42="NON_TEXT","INVALID_TYPE",IF(AND(R42&lt;&gt;"",NOT(OR(EXACT(R42,"FALSE_POSITIVE"),EXACT(R42,"FALSE_NEGATIVE"),EXACT(R42,"ROLE_ERROR"),EXACT(R42,"SCOPE_DRIFT")))),"UNSUPPORTED_VALUE",""))</f>
      </c>
      <c r="BQ42" t="str">
        <f>IF(T42="NON_TEXT","INVALID_TYPE",IF(AND(U42&lt;&gt;"",NOT(OR(EXACT(U42,"CONTENT_GAP"),EXACT(U42,"AUTHORITY_BENCHMARK"),EXACT(U42,"POSITIONING"),EXACT(U42,"PRICING_COMPARISON"),EXACT(U42,"BATTLECARD"),EXACT(U42,"ROADMAP"),EXACT(U42,"MARKET_ENTRY_RECOMMENDATION"),EXACT(U42,"BUDGET_RECOMMENDATION"),EXACT(U42,"EXECUTIVE_BRIEF"),EXACT(U42,"AI_VISIBILITY_BENCHMARK"),EXACT(U42,"PAID_SEARCH_BENCHMARK"),EXACT(U42,"OTHER")))),"UNSUPPORTED_VALUE",""))</f>
      </c>
      <c r="BR42" t="str">
        <f>IF(W42="NON_TEXT","INVALID_TYPE",IF(AND(X42&lt;&gt;"",NOT(OR(EXACT(X42,"DIRECTLY_DEPENDENT"),EXACT(X42,"PARTIALLY_DEPENDENT"),EXACT(X42,"INDEPENDENT"),EXACT(X42,"UNKNOWN_DEPENDENCY")))),"UNSUPPORTED_VALUE",""))</f>
      </c>
      <c r="BS42" t="str">
        <f>IF(Z42="NON_TEXT","INVALID_TYPE",IF(AND(AA42&lt;&gt;"",NOT(OR(EXACT(AA42,"YES"),EXACT(AA42,"NO"),EXACT(AA42,"UNKNOWN")))),"UNSUPPORTED_VALUE",""))</f>
      </c>
      <c r="BT42" t="str">
        <f>IF(AC42="NON_TEXT","INVALID_TYPE",IF(AND(AD42&lt;&gt;"",NOT(OR(EXACT(AD42,"YES"),EXACT(AD42,"NO"),EXACT(AD42,"UNKNOWN")))),"UNSUPPORTED_VALUE",""))</f>
      </c>
      <c r="BU42" t="str">
        <f>IF(AF42="NON_TEXT","INVALID_TYPE",IF(AND(AG42&lt;&gt;"",NOT(OR(EXACT(AG42,"YES"),EXACT(AG42,"NO"),EXACT(AG42,"UNKNOWN")))),"UNSUPPORTED_VALUE",""))</f>
      </c>
      <c r="BV42" t="str">
        <f>IF(AI42="NON_TEXT","INVALID_TYPE",IF(AND(AJ42&lt;&gt;"",NOT(OR(EXACT(AJ42,"YES"),EXACT(AJ42,"NO"),EXACT(AJ42,"UNKNOWN")))),"UNSUPPORTED_VALUE",""))</f>
      </c>
      <c r="BW42" t="str">
        <f>IF(AL42="NON_TEXT","INVALID_TYPE",IF(AND(AM42&lt;&gt;"",NOT(OR(EXACT(AM42,"YES"),EXACT(AM42,"NO"),EXACT(AM42,"UNKNOWN")))),"UNSUPPORTED_VALUE",""))</f>
      </c>
      <c r="BX42" t="str">
        <f>IF(AO42="NON_TEXT","INVALID_TYPE",IF(AND(AP42&lt;&gt;"",NOT(OR(EXACT(AP42,"COMPLETE"),EXACT(AP42,"INCOMPLETE")))),"UNSUPPORTED_VALUE",""))</f>
      </c>
      <c r="BY42" t="str">
        <f>IF(AND(AQ42="YES",AS42="NON_TEXT"),"INVALID_TYPE",IF(AND(AQ42="YES",AS42="TEXT",AT42&lt;&gt;"",OR(LOWER(AT42)="null",LOWER(AT42)="undefined",LOWER(AT42)="n/a",LOWER(AT42)="na",LOWER(AT42)="none")),"NULL_LIKE_STRING",""))</f>
      </c>
      <c r="BZ42" t="str">
        <f>IF(AND(AU42="YES",AW42="NON_TEXT"),"INVALID_TYPE",IF(AND(AU42="YES",AW42="TEXT",AX42&lt;&gt;"",OR(LOWER(AX42)="null",LOWER(AX42)="undefined",LOWER(AX42)="n/a",LOWER(AX42)="na",LOWER(AX42)="none")),"NULL_LIKE_STRING",""))</f>
      </c>
      <c r="CA42" t="str">
        <f>IF(AND(AY42="YES",BA42="NON_TEXT"),"INVALID_TYPE",IF(AND(AY42="YES",BB42&lt;&gt;"",NOT(OR(EXACT(BB42,"READY_TO_SHARE"),EXACT(BB42,"NOT_READY_TO_SHARE")))),"UNSUPPORTED_VALUE",""))</f>
      </c>
      <c r="CB42" t="str">
        <f>IF(AND(BC42="YES",BE42="NON_TEXT"),"INVALID_TYPE",IF(AND(BC42="YES",BF42&lt;&gt;"",NOT(OR(EXACT(BF42,"SEO_OVERLAP"),EXACT(BF42,"PPC_OVERLAP"),EXACT(BF42,"AI_VISIBILITY"),EXACT(BF42,"CI_PLATFORM"),EXACT(BF42,"SALES_CUSTOMER"),EXACT(BF42,"MANUAL_STRATEGY"),EXACT(BF42,"MIXED"),EXACT(BF42,"UNKNOWN")))),"UNSUPPORTED_VALUE",""))</f>
      </c>
      <c r="CC42" t="str">
        <f>IF(AND(BG42="YES",BI42="NON_TEXT"),"INVALID_TYPE",IF(AND(BG42="YES",BI42="TEXT",BJ42&lt;&gt;"",OR(LOWER(BJ42)="null",LOWER(BJ42)="undefined",LOWER(BJ42)="n/a",LOWER(BJ42)="na",LOWER(BJ42)="none")),"NULL_LIKE_STRING",""))</f>
      </c>
      <c r="CD42" t="str">
        <f>IF(AND(BK42="YES",BM42="NON_TEXT"),"INVALID_TYPE",IF(AND(BK42="YES",BM42="TEXT",BN42&lt;&gt;"",OR(LOWER(BN42)="null",LOWER(BN42)="undefined",LOWER(BN42)="n/a",LOWER(BN42)="na",LOWER(BN42)="none")),"NULL_LIKE_STRING",""))</f>
      </c>
      <c r="CE42" t="str">
        <f>IF(L42="FALSE","INVALID_INPUT_OBJECT",IF(BO42&lt;&gt;"",BO42,IF(BP42&lt;&gt;"",BP42,IF(BQ42&lt;&gt;"",BQ42,IF(BR42&lt;&gt;"",BR42,IF(BS42&lt;&gt;"",BS42,IF(BT42&lt;&gt;"",BT42,IF(BU42&lt;&gt;"",BU42,IF(BV42&lt;&gt;"",BV42,IF(BW42&lt;&gt;"",BW42,IF(BX42&lt;&gt;"",BX42,IF(CC42&lt;&gt;"",CC42,IF(BY42&lt;&gt;"",BY42,IF(BZ42&lt;&gt;"",BZ42,IF(CD42&lt;&gt;"",CD42,IF(CA42&lt;&gt;"",CA42,CB42))))))))))))))))</f>
      </c>
      <c r="CF42" t="b">
        <f>OR(N42="MISSING",O42="",Q42="MISSING",R42="",T42="MISSING",U42="",W42="MISSING",X42="",Z42="MISSING",AA42="",AC42="MISSING",AD42="",AF42="MISSING",AG42="",AI42="MISSING",AJ42="",AL42="MISSING",AM42="",AO42="MISSING",AP42="",EXACT(AP42,"INCOMPLETE"),AND(AY42="YES",AZ42&lt;&gt;"",BB42=""),AND(BC42="YES",BD42&lt;&gt;"",BF42=""))</f>
        <v>1</v>
      </c>
      <c r="CG42" t="str">
        <f>IF(AND(EXACT(X42,"INDEPENDENT"),EXACT(AD42,"NO")),"INDEPENDENT_WITHOUT_SUPPORT",IF(AND(EXACT(R42,"FALSE_NEGATIVE"),AQ42="YES",AT42=""),"FALSE_NEGATIVE_REQUIRES_CORRECTED_SET",IF(AND(EXACT(R42,"SCOPE_DRIFT"),AU42="YES",AX42=""),"SCOPE_DRIFT_REQUIRES_CHANGED_DIMENSION",IF(AND(EXACT(AA42,"NO"),AY42="YES",EXACT(BB42,"READY_TO_SHARE")),"UNSTARTED_READY_TO_SHARE_CONFLICT",""))))</f>
      </c>
    </row>
    <row r="43">
      <c r="A43" s="50" t="str">
        <v>EMP-025</v>
      </c>
      <c r="B43" s="50" t="str">
        <v>EMPTY_INCOMPLETE</v>
      </c>
      <c r="C43" s="50" t="str">
        <v>INCOMPLETE</v>
      </c>
      <c r="D43" s="50" t="str">
        <v>REQUIRED_EVIDENCE_MISSING</v>
      </c>
      <c r="E43" s="50" t="str">
        <v>INCOMPLETE</v>
      </c>
      <c r="F43" s="50" t="str">
        <v>REQUIRED_EVIDENCE_MISSING</v>
      </c>
      <c r="G43" s="50" t="str">
        <v>PASS</v>
      </c>
      <c r="H43" s="50" t="str">
        <v>{"affectedOutput": "CONTENT_GAP", "correctionWithoutFullRebuild": "YES", "decisionSupported": "Approve Q4 content and positioning budget", "dependencyType": "INDEPENDENT", "errorClass": "FALSE_POSITIVE", "executionStarted": "NO", "independentSupport": " \t\n  ", "recommendationCouldChange": "NO", "recordCompleteness": "COMPLETE", "scopeKnown": "YES"}</v>
      </c>
      <c r="I43" s="50" t="str">
        <f>IF(CE43&lt;&gt;"","INVALID_INPUT",IF(CG43&lt;&gt;"","INVALID_INPUT",IF(CF43,"INCOMPLETE",IF(NOT(EXACT(AM43,"YES")),"RESOLVE_DECISION_SCOPE",IF(EXACT(X43,"UNKNOWN_DEPENDENCY"),"FREEZE_AND_REQUALIFY",IF(AND(EXACT(AA43,"YES"),EXACT(AG43,"YES")),"REOPEN_PRIOR_DECISION",IF(AND(EXACT(X43,"DIRECTLY_DEPENDENT"),EXACT(AD43,"NO"),EXACT(AJ43,"NO")),"REBUILD_CONTAMINATED_OUTPUT",IF(OR(EXACT(X43,"DIRECTLY_DEPENDENT"),EXACT(X43,"PARTIALLY_DEPENDENT")),"BOUNDED_RECHECK_REQUIRED",IF(AND(EXACT(X43,"INDEPENDENT"),EXACT(AD43,"YES"),EXACT(AG43,"NO")),"NO_MATERIAL_CONTAMINATION_FOUND","FREEZE_AND_REQUALIFY")))))))))</f>
        <v>INCOMPLETE</v>
      </c>
      <c r="J43" s="50" t="str">
        <f>IF(CE43&lt;&gt;"",CE43,IF(CG43&lt;&gt;"",CG43,IF(CF43,"REQUIRED_EVIDENCE_MISSING",IF(NOT(EXACT(AM43,"YES")),IF(EXACT(AM43,"NO"),"DECISION_SCOPE_NOT_DEFINED","DECISION_SCOPE_UNCERTAIN"),IF(EXACT(X43,"UNKNOWN_DEPENDENCY"),"DOWNSTREAM_DEPENDENCY_UNKNOWN",IF(AND(EXACT(AA43,"YES"),EXACT(AG43,"YES")),"EXECUTED_RECOMMENDATION_MAY_CHANGE",IF(AND(EXACT(X43,"DIRECTLY_DEPENDENT"),EXACT(AD43,"NO"),EXACT(AJ43,"NO")),"DIRECT_DEPENDENCY_NO_INDEPENDENT_SUPPORT",IF(EXACT(X43,"DIRECTLY_DEPENDENT"),"DIRECT_DEPENDENCY_RECHECK",IF(EXACT(X43,"PARTIALLY_DEPENDENT"),"PARTIAL_DEPENDENCY_RECHECK",IF(AND(EXACT(X43,"INDEPENDENT"),EXACT(AD43,"YES"),EXACT(AG43,"NO")),"INDEPENDENT_SUPPORT_RECOMMENDATION_UNCHANGED","DEPENDENCY_OR_RECOMMENDATION_UNRESOLVED"))))))))))</f>
        <v>REQUIRED_EVIDENCE_MISSING</v>
      </c>
      <c r="K43" s="51" t="str">
        <f>IF(AND(EXACT(C43,I43),EXACT(D43,J43)),"PASS","FAIL")</f>
        <v>PASS</v>
      </c>
      <c r="L43" t="str">
        <v>TRUE</v>
      </c>
      <c r="M43" t="str">
        <v>Approve Q4 content and positioning budget</v>
      </c>
      <c r="N43" t="str">
        <v>TEXT</v>
      </c>
      <c r="O43" t="str">
        <f>IF(ISTEXT(M43),TRIM(SUBSTITUTE(SUBSTITUTE(SUBSTITUTE(SUBSTITUTE(SUBSTITUTE(SUBSTITUTE(M43,CHAR(160)," "),CHAR(9)," "),CHAR(10)," "),CHAR(11)," "),CHAR(12)," "),CHAR(13)," ")),"")</f>
        <v>Approve Q4 content and positioning budget</v>
      </c>
      <c r="P43" t="str">
        <v>FALSE_POSITIVE</v>
      </c>
      <c r="Q43" t="str">
        <v>TEXT</v>
      </c>
      <c r="R43" t="str">
        <f>IF(ISTEXT(P43),TRIM(SUBSTITUTE(SUBSTITUTE(SUBSTITUTE(SUBSTITUTE(SUBSTITUTE(SUBSTITUTE(P43,CHAR(160)," "),CHAR(9)," "),CHAR(10)," "),CHAR(11)," "),CHAR(12)," "),CHAR(13)," ")),"")</f>
        <v>FALSE_POSITIVE</v>
      </c>
      <c r="S43" t="str">
        <v>CONTENT_GAP</v>
      </c>
      <c r="T43" t="str">
        <v>TEXT</v>
      </c>
      <c r="U43" t="str">
        <f>IF(ISTEXT(S43),TRIM(SUBSTITUTE(SUBSTITUTE(SUBSTITUTE(SUBSTITUTE(SUBSTITUTE(SUBSTITUTE(S43,CHAR(160)," "),CHAR(9)," "),CHAR(10)," "),CHAR(11)," "),CHAR(12)," "),CHAR(13)," ")),"")</f>
        <v>CONTENT_GAP</v>
      </c>
      <c r="V43" t="str">
        <v>INDEPENDENT</v>
      </c>
      <c r="W43" t="str">
        <v>TEXT</v>
      </c>
      <c r="X43" t="str">
        <f>IF(ISTEXT(V43),TRIM(SUBSTITUTE(SUBSTITUTE(SUBSTITUTE(SUBSTITUTE(SUBSTITUTE(SUBSTITUTE(V43,CHAR(160)," "),CHAR(9)," "),CHAR(10)," "),CHAR(11)," "),CHAR(12)," "),CHAR(13)," ")),"")</f>
        <v>INDEPENDENT</v>
      </c>
      <c r="Y43" t="str">
        <v>NO</v>
      </c>
      <c r="Z43" t="str">
        <v>TEXT</v>
      </c>
      <c r="AA43" t="str">
        <f>IF(ISTEXT(Y43),TRIM(SUBSTITUTE(SUBSTITUTE(SUBSTITUTE(SUBSTITUTE(SUBSTITUTE(SUBSTITUTE(Y43,CHAR(160)," "),CHAR(9)," "),CHAR(10)," "),CHAR(11)," "),CHAR(12)," "),CHAR(13)," ")),"")</f>
        <v>NO</v>
      </c>
      <c r="AB43" t="str">
        <v> 	
  </v>
      </c>
      <c r="AC43" t="str">
        <v>TEXT</v>
      </c>
      <c r="AD43" t="str">
        <f>IF(ISTEXT(AB43),TRIM(SUBSTITUTE(SUBSTITUTE(SUBSTITUTE(SUBSTITUTE(SUBSTITUTE(SUBSTITUTE(AB43,CHAR(160)," "),CHAR(9)," "),CHAR(10)," "),CHAR(11)," "),CHAR(12)," "),CHAR(13)," ")),"")</f>
      </c>
      <c r="AE43" t="str">
        <v>NO</v>
      </c>
      <c r="AF43" t="str">
        <v>TEXT</v>
      </c>
      <c r="AG43" t="str">
        <f>IF(ISTEXT(AE43),TRIM(SUBSTITUTE(SUBSTITUTE(SUBSTITUTE(SUBSTITUTE(SUBSTITUTE(SUBSTITUTE(AE43,CHAR(160)," "),CHAR(9)," "),CHAR(10)," "),CHAR(11)," "),CHAR(12)," "),CHAR(13)," ")),"")</f>
        <v>NO</v>
      </c>
      <c r="AH43" t="str">
        <v>YES</v>
      </c>
      <c r="AI43" t="str">
        <v>TEXT</v>
      </c>
      <c r="AJ43" t="str">
        <f>IF(ISTEXT(AH43),TRIM(SUBSTITUTE(SUBSTITUTE(SUBSTITUTE(SUBSTITUTE(SUBSTITUTE(SUBSTITUTE(AH43,CHAR(160)," "),CHAR(9)," "),CHAR(10)," "),CHAR(11)," "),CHAR(12)," "),CHAR(13)," ")),"")</f>
        <v>YES</v>
      </c>
      <c r="AK43" t="str">
        <v>YES</v>
      </c>
      <c r="AL43" t="str">
        <v>TEXT</v>
      </c>
      <c r="AM43" t="str">
        <f>IF(ISTEXT(AK43),TRIM(SUBSTITUTE(SUBSTITUTE(SUBSTITUTE(SUBSTITUTE(SUBSTITUTE(SUBSTITUTE(AK43,CHAR(160)," "),CHAR(9)," "),CHAR(10)," "),CHAR(11)," "),CHAR(12)," "),CHAR(13)," ")),"")</f>
        <v>YES</v>
      </c>
      <c r="AN43" t="str">
        <v>COMPLETE</v>
      </c>
      <c r="AO43" t="str">
        <v>TEXT</v>
      </c>
      <c r="AP43" t="str">
        <f>IF(ISTEXT(AN43),TRIM(SUBSTITUTE(SUBSTITUTE(SUBSTITUTE(SUBSTITUTE(SUBSTITUTE(SUBSTITUTE(AN43,CHAR(160)," "),CHAR(9)," "),CHAR(10)," "),CHAR(11)," "),CHAR(12)," "),CHAR(13)," ")),"")</f>
        <v>COMPLETE</v>
      </c>
      <c r="AQ43" t="str">
        <v>NO</v>
      </c>
      <c r="AR43" t="str"/>
      <c r="AS43" t="str">
        <v>MISSING</v>
      </c>
      <c r="AT43" t="str">
        <f>IF(ISTEXT(AR43),TRIM(SUBSTITUTE(SUBSTITUTE(SUBSTITUTE(SUBSTITUTE(SUBSTITUTE(SUBSTITUTE(AR43,CHAR(160)," "),CHAR(9)," "),CHAR(10)," "),CHAR(11)," "),CHAR(12)," "),CHAR(13)," ")),"")</f>
      </c>
      <c r="AU43" t="str">
        <v>NO</v>
      </c>
      <c r="AV43" t="str"/>
      <c r="AW43" t="str">
        <v>MISSING</v>
      </c>
      <c r="AX43" t="str">
        <f>IF(ISTEXT(AV43),TRIM(SUBSTITUTE(SUBSTITUTE(SUBSTITUTE(SUBSTITUTE(SUBSTITUTE(SUBSTITUTE(AV43,CHAR(160)," "),CHAR(9)," "),CHAR(10)," "),CHAR(11)," "),CHAR(12)," "),CHAR(13)," ")),"")</f>
      </c>
      <c r="AY43" t="str">
        <v>NO</v>
      </c>
      <c r="AZ43" t="str"/>
      <c r="BA43" t="str">
        <v>MISSING</v>
      </c>
      <c r="BB43" t="str">
        <f>IF(ISTEXT(AZ43),TRIM(SUBSTITUTE(SUBSTITUTE(SUBSTITUTE(SUBSTITUTE(SUBSTITUTE(SUBSTITUTE(AZ43,CHAR(160)," "),CHAR(9)," "),CHAR(10)," "),CHAR(11)," "),CHAR(12)," "),CHAR(13)," ")),"")</f>
      </c>
      <c r="BC43" t="str">
        <v>NO</v>
      </c>
      <c r="BD43" t="str"/>
      <c r="BE43" t="str">
        <v>MISSING</v>
      </c>
      <c r="BF43" t="str">
        <f>IF(ISTEXT(BD43),TRIM(SUBSTITUTE(SUBSTITUTE(SUBSTITUTE(SUBSTITUTE(SUBSTITUTE(SUBSTITUTE(BD43,CHAR(160)," "),CHAR(9)," "),CHAR(10)," "),CHAR(11)," "),CHAR(12)," "),CHAR(13)," ")),"")</f>
      </c>
      <c r="BG43" t="str">
        <v>NO</v>
      </c>
      <c r="BH43" t="str"/>
      <c r="BI43" t="str">
        <v>MISSING</v>
      </c>
      <c r="BJ43" t="str">
        <f>IF(ISTEXT(BH43),TRIM(SUBSTITUTE(SUBSTITUTE(SUBSTITUTE(SUBSTITUTE(SUBSTITUTE(SUBSTITUTE(BH43,CHAR(160)," "),CHAR(9)," "),CHAR(10)," "),CHAR(11)," "),CHAR(12)," "),CHAR(13)," ")),"")</f>
      </c>
      <c r="BK43" t="str">
        <v>NO</v>
      </c>
      <c r="BL43" t="str"/>
      <c r="BM43" t="str">
        <v>MISSING</v>
      </c>
      <c r="BN43" t="str">
        <f>IF(ISTEXT(BL43),TRIM(SUBSTITUTE(SUBSTITUTE(SUBSTITUTE(SUBSTITUTE(SUBSTITUTE(SUBSTITUTE(BL43,CHAR(160)," "),CHAR(9)," "),CHAR(10)," "),CHAR(11)," "),CHAR(12)," "),CHAR(13)," ")),"")</f>
      </c>
      <c r="BO43" t="str">
        <f>IF(N43="NON_TEXT","INVALID_TYPE",IF(AND(N43="TEXT",O43&lt;&gt;"",OR(LOWER(O43)="null",LOWER(O43)="undefined",LOWER(O43)="n/a",LOWER(O43)="na",LOWER(O43)="none")),"NULL_LIKE_STRING",""))</f>
      </c>
      <c r="BP43" t="str">
        <f>IF(Q43="NON_TEXT","INVALID_TYPE",IF(AND(R43&lt;&gt;"",NOT(OR(EXACT(R43,"FALSE_POSITIVE"),EXACT(R43,"FALSE_NEGATIVE"),EXACT(R43,"ROLE_ERROR"),EXACT(R43,"SCOPE_DRIFT")))),"UNSUPPORTED_VALUE",""))</f>
      </c>
      <c r="BQ43" t="str">
        <f>IF(T43="NON_TEXT","INVALID_TYPE",IF(AND(U43&lt;&gt;"",NOT(OR(EXACT(U43,"CONTENT_GAP"),EXACT(U43,"AUTHORITY_BENCHMARK"),EXACT(U43,"POSITIONING"),EXACT(U43,"PRICING_COMPARISON"),EXACT(U43,"BATTLECARD"),EXACT(U43,"ROADMAP"),EXACT(U43,"MARKET_ENTRY_RECOMMENDATION"),EXACT(U43,"BUDGET_RECOMMENDATION"),EXACT(U43,"EXECUTIVE_BRIEF"),EXACT(U43,"AI_VISIBILITY_BENCHMARK"),EXACT(U43,"PAID_SEARCH_BENCHMARK"),EXACT(U43,"OTHER")))),"UNSUPPORTED_VALUE",""))</f>
      </c>
      <c r="BR43" t="str">
        <f>IF(W43="NON_TEXT","INVALID_TYPE",IF(AND(X43&lt;&gt;"",NOT(OR(EXACT(X43,"DIRECTLY_DEPENDENT"),EXACT(X43,"PARTIALLY_DEPENDENT"),EXACT(X43,"INDEPENDENT"),EXACT(X43,"UNKNOWN_DEPENDENCY")))),"UNSUPPORTED_VALUE",""))</f>
      </c>
      <c r="BS43" t="str">
        <f>IF(Z43="NON_TEXT","INVALID_TYPE",IF(AND(AA43&lt;&gt;"",NOT(OR(EXACT(AA43,"YES"),EXACT(AA43,"NO"),EXACT(AA43,"UNKNOWN")))),"UNSUPPORTED_VALUE",""))</f>
      </c>
      <c r="BT43" t="str">
        <f>IF(AC43="NON_TEXT","INVALID_TYPE",IF(AND(AD43&lt;&gt;"",NOT(OR(EXACT(AD43,"YES"),EXACT(AD43,"NO"),EXACT(AD43,"UNKNOWN")))),"UNSUPPORTED_VALUE",""))</f>
      </c>
      <c r="BU43" t="str">
        <f>IF(AF43="NON_TEXT","INVALID_TYPE",IF(AND(AG43&lt;&gt;"",NOT(OR(EXACT(AG43,"YES"),EXACT(AG43,"NO"),EXACT(AG43,"UNKNOWN")))),"UNSUPPORTED_VALUE",""))</f>
      </c>
      <c r="BV43" t="str">
        <f>IF(AI43="NON_TEXT","INVALID_TYPE",IF(AND(AJ43&lt;&gt;"",NOT(OR(EXACT(AJ43,"YES"),EXACT(AJ43,"NO"),EXACT(AJ43,"UNKNOWN")))),"UNSUPPORTED_VALUE",""))</f>
      </c>
      <c r="BW43" t="str">
        <f>IF(AL43="NON_TEXT","INVALID_TYPE",IF(AND(AM43&lt;&gt;"",NOT(OR(EXACT(AM43,"YES"),EXACT(AM43,"NO"),EXACT(AM43,"UNKNOWN")))),"UNSUPPORTED_VALUE",""))</f>
      </c>
      <c r="BX43" t="str">
        <f>IF(AO43="NON_TEXT","INVALID_TYPE",IF(AND(AP43&lt;&gt;"",NOT(OR(EXACT(AP43,"COMPLETE"),EXACT(AP43,"INCOMPLETE")))),"UNSUPPORTED_VALUE",""))</f>
      </c>
      <c r="BY43" t="str">
        <f>IF(AND(AQ43="YES",AS43="NON_TEXT"),"INVALID_TYPE",IF(AND(AQ43="YES",AS43="TEXT",AT43&lt;&gt;"",OR(LOWER(AT43)="null",LOWER(AT43)="undefined",LOWER(AT43)="n/a",LOWER(AT43)="na",LOWER(AT43)="none")),"NULL_LIKE_STRING",""))</f>
      </c>
      <c r="BZ43" t="str">
        <f>IF(AND(AU43="YES",AW43="NON_TEXT"),"INVALID_TYPE",IF(AND(AU43="YES",AW43="TEXT",AX43&lt;&gt;"",OR(LOWER(AX43)="null",LOWER(AX43)="undefined",LOWER(AX43)="n/a",LOWER(AX43)="na",LOWER(AX43)="none")),"NULL_LIKE_STRING",""))</f>
      </c>
      <c r="CA43" t="str">
        <f>IF(AND(AY43="YES",BA43="NON_TEXT"),"INVALID_TYPE",IF(AND(AY43="YES",BB43&lt;&gt;"",NOT(OR(EXACT(BB43,"READY_TO_SHARE"),EXACT(BB43,"NOT_READY_TO_SHARE")))),"UNSUPPORTED_VALUE",""))</f>
      </c>
      <c r="CB43" t="str">
        <f>IF(AND(BC43="YES",BE43="NON_TEXT"),"INVALID_TYPE",IF(AND(BC43="YES",BF43&lt;&gt;"",NOT(OR(EXACT(BF43,"SEO_OVERLAP"),EXACT(BF43,"PPC_OVERLAP"),EXACT(BF43,"AI_VISIBILITY"),EXACT(BF43,"CI_PLATFORM"),EXACT(BF43,"SALES_CUSTOMER"),EXACT(BF43,"MANUAL_STRATEGY"),EXACT(BF43,"MIXED"),EXACT(BF43,"UNKNOWN")))),"UNSUPPORTED_VALUE",""))</f>
      </c>
      <c r="CC43" t="str">
        <f>IF(AND(BG43="YES",BI43="NON_TEXT"),"INVALID_TYPE",IF(AND(BG43="YES",BI43="TEXT",BJ43&lt;&gt;"",OR(LOWER(BJ43)="null",LOWER(BJ43)="undefined",LOWER(BJ43)="n/a",LOWER(BJ43)="na",LOWER(BJ43)="none")),"NULL_LIKE_STRING",""))</f>
      </c>
      <c r="CD43" t="str">
        <f>IF(AND(BK43="YES",BM43="NON_TEXT"),"INVALID_TYPE",IF(AND(BK43="YES",BM43="TEXT",BN43&lt;&gt;"",OR(LOWER(BN43)="null",LOWER(BN43)="undefined",LOWER(BN43)="n/a",LOWER(BN43)="na",LOWER(BN43)="none")),"NULL_LIKE_STRING",""))</f>
      </c>
      <c r="CE43" t="str">
        <f>IF(L43="FALSE","INVALID_INPUT_OBJECT",IF(BO43&lt;&gt;"",BO43,IF(BP43&lt;&gt;"",BP43,IF(BQ43&lt;&gt;"",BQ43,IF(BR43&lt;&gt;"",BR43,IF(BS43&lt;&gt;"",BS43,IF(BT43&lt;&gt;"",BT43,IF(BU43&lt;&gt;"",BU43,IF(BV43&lt;&gt;"",BV43,IF(BW43&lt;&gt;"",BW43,IF(BX43&lt;&gt;"",BX43,IF(CC43&lt;&gt;"",CC43,IF(BY43&lt;&gt;"",BY43,IF(BZ43&lt;&gt;"",BZ43,IF(CD43&lt;&gt;"",CD43,IF(CA43&lt;&gt;"",CA43,CB43))))))))))))))))</f>
      </c>
      <c r="CF43" t="b">
        <f>OR(N43="MISSING",O43="",Q43="MISSING",R43="",T43="MISSING",U43="",W43="MISSING",X43="",Z43="MISSING",AA43="",AC43="MISSING",AD43="",AF43="MISSING",AG43="",AI43="MISSING",AJ43="",AL43="MISSING",AM43="",AO43="MISSING",AP43="",EXACT(AP43,"INCOMPLETE"),AND(AY43="YES",AZ43&lt;&gt;"",BB43=""),AND(BC43="YES",BD43&lt;&gt;"",BF43=""))</f>
        <v>1</v>
      </c>
      <c r="CG43" t="str">
        <f>IF(AND(EXACT(X43,"INDEPENDENT"),EXACT(AD43,"NO")),"INDEPENDENT_WITHOUT_SUPPORT",IF(AND(EXACT(R43,"FALSE_NEGATIVE"),AQ43="YES",AT43=""),"FALSE_NEGATIVE_REQUIRES_CORRECTED_SET",IF(AND(EXACT(R43,"SCOPE_DRIFT"),AU43="YES",AX43=""),"SCOPE_DRIFT_REQUIRES_CHANGED_DIMENSION",IF(AND(EXACT(AA43,"NO"),AY43="YES",EXACT(BB43,"READY_TO_SHARE")),"UNSTARTED_READY_TO_SHARE_CONFLICT",""))))</f>
      </c>
    </row>
    <row r="44">
      <c r="A44" s="50" t="str">
        <v>EMP-030</v>
      </c>
      <c r="B44" s="50" t="str">
        <v>EMPTY_INCOMPLETE</v>
      </c>
      <c r="C44" s="50" t="str">
        <v>INCOMPLETE</v>
      </c>
      <c r="D44" s="50" t="str">
        <v>REQUIRED_EVIDENCE_MISSING</v>
      </c>
      <c r="E44" s="50" t="str">
        <v>INCOMPLETE</v>
      </c>
      <c r="F44" s="50" t="str">
        <v>REQUIRED_EVIDENCE_MISSING</v>
      </c>
      <c r="G44" s="50" t="str">
        <v>PASS</v>
      </c>
      <c r="H44" s="50" t="str">
        <v>{"affectedOutput": "CONTENT_GAP", "correctionWithoutFullRebuild": "YES", "decisionSupported": "Approve Q4 content and positioning budget", "dependencyType": "INDEPENDENT", "errorClass": "FALSE_POSITIVE", "executionStarted": "NO", "independentSupport": "YES", "recommendationCouldChange": "NO", "recordCompleteness": "INCOMPLETE", "scopeKnown": "YES"}</v>
      </c>
      <c r="I44" s="50" t="str">
        <f>IF(CE44&lt;&gt;"","INVALID_INPUT",IF(CG44&lt;&gt;"","INVALID_INPUT",IF(CF44,"INCOMPLETE",IF(NOT(EXACT(AM44,"YES")),"RESOLVE_DECISION_SCOPE",IF(EXACT(X44,"UNKNOWN_DEPENDENCY"),"FREEZE_AND_REQUALIFY",IF(AND(EXACT(AA44,"YES"),EXACT(AG44,"YES")),"REOPEN_PRIOR_DECISION",IF(AND(EXACT(X44,"DIRECTLY_DEPENDENT"),EXACT(AD44,"NO"),EXACT(AJ44,"NO")),"REBUILD_CONTAMINATED_OUTPUT",IF(OR(EXACT(X44,"DIRECTLY_DEPENDENT"),EXACT(X44,"PARTIALLY_DEPENDENT")),"BOUNDED_RECHECK_REQUIRED",IF(AND(EXACT(X44,"INDEPENDENT"),EXACT(AD44,"YES"),EXACT(AG44,"NO")),"NO_MATERIAL_CONTAMINATION_FOUND","FREEZE_AND_REQUALIFY")))))))))</f>
        <v>INCOMPLETE</v>
      </c>
      <c r="J44" s="50" t="str">
        <f>IF(CE44&lt;&gt;"",CE44,IF(CG44&lt;&gt;"",CG44,IF(CF44,"REQUIRED_EVIDENCE_MISSING",IF(NOT(EXACT(AM44,"YES")),IF(EXACT(AM44,"NO"),"DECISION_SCOPE_NOT_DEFINED","DECISION_SCOPE_UNCERTAIN"),IF(EXACT(X44,"UNKNOWN_DEPENDENCY"),"DOWNSTREAM_DEPENDENCY_UNKNOWN",IF(AND(EXACT(AA44,"YES"),EXACT(AG44,"YES")),"EXECUTED_RECOMMENDATION_MAY_CHANGE",IF(AND(EXACT(X44,"DIRECTLY_DEPENDENT"),EXACT(AD44,"NO"),EXACT(AJ44,"NO")),"DIRECT_DEPENDENCY_NO_INDEPENDENT_SUPPORT",IF(EXACT(X44,"DIRECTLY_DEPENDENT"),"DIRECT_DEPENDENCY_RECHECK",IF(EXACT(X44,"PARTIALLY_DEPENDENT"),"PARTIAL_DEPENDENCY_RECHECK",IF(AND(EXACT(X44,"INDEPENDENT"),EXACT(AD44,"YES"),EXACT(AG44,"NO")),"INDEPENDENT_SUPPORT_RECOMMENDATION_UNCHANGED","DEPENDENCY_OR_RECOMMENDATION_UNRESOLVED"))))))))))</f>
        <v>REQUIRED_EVIDENCE_MISSING</v>
      </c>
      <c r="K44" s="51" t="str">
        <f>IF(AND(EXACT(C44,I44),EXACT(D44,J44)),"PASS","FAIL")</f>
        <v>PASS</v>
      </c>
      <c r="L44" t="str">
        <v>TRUE</v>
      </c>
      <c r="M44" t="str">
        <v>Approve Q4 content and positioning budget</v>
      </c>
      <c r="N44" t="str">
        <v>TEXT</v>
      </c>
      <c r="O44" t="str">
        <f>IF(ISTEXT(M44),TRIM(SUBSTITUTE(SUBSTITUTE(SUBSTITUTE(SUBSTITUTE(SUBSTITUTE(SUBSTITUTE(M44,CHAR(160)," "),CHAR(9)," "),CHAR(10)," "),CHAR(11)," "),CHAR(12)," "),CHAR(13)," ")),"")</f>
        <v>Approve Q4 content and positioning budget</v>
      </c>
      <c r="P44" t="str">
        <v>FALSE_POSITIVE</v>
      </c>
      <c r="Q44" t="str">
        <v>TEXT</v>
      </c>
      <c r="R44" t="str">
        <f>IF(ISTEXT(P44),TRIM(SUBSTITUTE(SUBSTITUTE(SUBSTITUTE(SUBSTITUTE(SUBSTITUTE(SUBSTITUTE(P44,CHAR(160)," "),CHAR(9)," "),CHAR(10)," "),CHAR(11)," "),CHAR(12)," "),CHAR(13)," ")),"")</f>
        <v>FALSE_POSITIVE</v>
      </c>
      <c r="S44" t="str">
        <v>CONTENT_GAP</v>
      </c>
      <c r="T44" t="str">
        <v>TEXT</v>
      </c>
      <c r="U44" t="str">
        <f>IF(ISTEXT(S44),TRIM(SUBSTITUTE(SUBSTITUTE(SUBSTITUTE(SUBSTITUTE(SUBSTITUTE(SUBSTITUTE(S44,CHAR(160)," "),CHAR(9)," "),CHAR(10)," "),CHAR(11)," "),CHAR(12)," "),CHAR(13)," ")),"")</f>
        <v>CONTENT_GAP</v>
      </c>
      <c r="V44" t="str">
        <v>INDEPENDENT</v>
      </c>
      <c r="W44" t="str">
        <v>TEXT</v>
      </c>
      <c r="X44" t="str">
        <f>IF(ISTEXT(V44),TRIM(SUBSTITUTE(SUBSTITUTE(SUBSTITUTE(SUBSTITUTE(SUBSTITUTE(SUBSTITUTE(V44,CHAR(160)," "),CHAR(9)," "),CHAR(10)," "),CHAR(11)," "),CHAR(12)," "),CHAR(13)," ")),"")</f>
        <v>INDEPENDENT</v>
      </c>
      <c r="Y44" t="str">
        <v>NO</v>
      </c>
      <c r="Z44" t="str">
        <v>TEXT</v>
      </c>
      <c r="AA44" t="str">
        <f>IF(ISTEXT(Y44),TRIM(SUBSTITUTE(SUBSTITUTE(SUBSTITUTE(SUBSTITUTE(SUBSTITUTE(SUBSTITUTE(Y44,CHAR(160)," "),CHAR(9)," "),CHAR(10)," "),CHAR(11)," "),CHAR(12)," "),CHAR(13)," ")),"")</f>
        <v>NO</v>
      </c>
      <c r="AB44" t="str">
        <v>YES</v>
      </c>
      <c r="AC44" t="str">
        <v>TEXT</v>
      </c>
      <c r="AD44" t="str">
        <f>IF(ISTEXT(AB44),TRIM(SUBSTITUTE(SUBSTITUTE(SUBSTITUTE(SUBSTITUTE(SUBSTITUTE(SUBSTITUTE(AB44,CHAR(160)," "),CHAR(9)," "),CHAR(10)," "),CHAR(11)," "),CHAR(12)," "),CHAR(13)," ")),"")</f>
        <v>YES</v>
      </c>
      <c r="AE44" t="str">
        <v>NO</v>
      </c>
      <c r="AF44" t="str">
        <v>TEXT</v>
      </c>
      <c r="AG44" t="str">
        <f>IF(ISTEXT(AE44),TRIM(SUBSTITUTE(SUBSTITUTE(SUBSTITUTE(SUBSTITUTE(SUBSTITUTE(SUBSTITUTE(AE44,CHAR(160)," "),CHAR(9)," "),CHAR(10)," "),CHAR(11)," "),CHAR(12)," "),CHAR(13)," ")),"")</f>
        <v>NO</v>
      </c>
      <c r="AH44" t="str">
        <v>YES</v>
      </c>
      <c r="AI44" t="str">
        <v>TEXT</v>
      </c>
      <c r="AJ44" t="str">
        <f>IF(ISTEXT(AH44),TRIM(SUBSTITUTE(SUBSTITUTE(SUBSTITUTE(SUBSTITUTE(SUBSTITUTE(SUBSTITUTE(AH44,CHAR(160)," "),CHAR(9)," "),CHAR(10)," "),CHAR(11)," "),CHAR(12)," "),CHAR(13)," ")),"")</f>
        <v>YES</v>
      </c>
      <c r="AK44" t="str">
        <v>YES</v>
      </c>
      <c r="AL44" t="str">
        <v>TEXT</v>
      </c>
      <c r="AM44" t="str">
        <f>IF(ISTEXT(AK44),TRIM(SUBSTITUTE(SUBSTITUTE(SUBSTITUTE(SUBSTITUTE(SUBSTITUTE(SUBSTITUTE(AK44,CHAR(160)," "),CHAR(9)," "),CHAR(10)," "),CHAR(11)," "),CHAR(12)," "),CHAR(13)," ")),"")</f>
        <v>YES</v>
      </c>
      <c r="AN44" t="str">
        <v>INCOMPLETE</v>
      </c>
      <c r="AO44" t="str">
        <v>TEXT</v>
      </c>
      <c r="AP44" t="str">
        <f>IF(ISTEXT(AN44),TRIM(SUBSTITUTE(SUBSTITUTE(SUBSTITUTE(SUBSTITUTE(SUBSTITUTE(SUBSTITUTE(AN44,CHAR(160)," "),CHAR(9)," "),CHAR(10)," "),CHAR(11)," "),CHAR(12)," "),CHAR(13)," ")),"")</f>
        <v>INCOMPLETE</v>
      </c>
      <c r="AQ44" t="str">
        <v>NO</v>
      </c>
      <c r="AR44" t="str"/>
      <c r="AS44" t="str">
        <v>MISSING</v>
      </c>
      <c r="AT44" t="str">
        <f>IF(ISTEXT(AR44),TRIM(SUBSTITUTE(SUBSTITUTE(SUBSTITUTE(SUBSTITUTE(SUBSTITUTE(SUBSTITUTE(AR44,CHAR(160)," "),CHAR(9)," "),CHAR(10)," "),CHAR(11)," "),CHAR(12)," "),CHAR(13)," ")),"")</f>
      </c>
      <c r="AU44" t="str">
        <v>NO</v>
      </c>
      <c r="AV44" t="str"/>
      <c r="AW44" t="str">
        <v>MISSING</v>
      </c>
      <c r="AX44" t="str">
        <f>IF(ISTEXT(AV44),TRIM(SUBSTITUTE(SUBSTITUTE(SUBSTITUTE(SUBSTITUTE(SUBSTITUTE(SUBSTITUTE(AV44,CHAR(160)," "),CHAR(9)," "),CHAR(10)," "),CHAR(11)," "),CHAR(12)," "),CHAR(13)," ")),"")</f>
      </c>
      <c r="AY44" t="str">
        <v>NO</v>
      </c>
      <c r="AZ44" t="str"/>
      <c r="BA44" t="str">
        <v>MISSING</v>
      </c>
      <c r="BB44" t="str">
        <f>IF(ISTEXT(AZ44),TRIM(SUBSTITUTE(SUBSTITUTE(SUBSTITUTE(SUBSTITUTE(SUBSTITUTE(SUBSTITUTE(AZ44,CHAR(160)," "),CHAR(9)," "),CHAR(10)," "),CHAR(11)," "),CHAR(12)," "),CHAR(13)," ")),"")</f>
      </c>
      <c r="BC44" t="str">
        <v>NO</v>
      </c>
      <c r="BD44" t="str"/>
      <c r="BE44" t="str">
        <v>MISSING</v>
      </c>
      <c r="BF44" t="str">
        <f>IF(ISTEXT(BD44),TRIM(SUBSTITUTE(SUBSTITUTE(SUBSTITUTE(SUBSTITUTE(SUBSTITUTE(SUBSTITUTE(BD44,CHAR(160)," "),CHAR(9)," "),CHAR(10)," "),CHAR(11)," "),CHAR(12)," "),CHAR(13)," ")),"")</f>
      </c>
      <c r="BG44" t="str">
        <v>NO</v>
      </c>
      <c r="BH44" t="str"/>
      <c r="BI44" t="str">
        <v>MISSING</v>
      </c>
      <c r="BJ44" t="str">
        <f>IF(ISTEXT(BH44),TRIM(SUBSTITUTE(SUBSTITUTE(SUBSTITUTE(SUBSTITUTE(SUBSTITUTE(SUBSTITUTE(BH44,CHAR(160)," "),CHAR(9)," "),CHAR(10)," "),CHAR(11)," "),CHAR(12)," "),CHAR(13)," ")),"")</f>
      </c>
      <c r="BK44" t="str">
        <v>NO</v>
      </c>
      <c r="BL44" t="str"/>
      <c r="BM44" t="str">
        <v>MISSING</v>
      </c>
      <c r="BN44" t="str">
        <f>IF(ISTEXT(BL44),TRIM(SUBSTITUTE(SUBSTITUTE(SUBSTITUTE(SUBSTITUTE(SUBSTITUTE(SUBSTITUTE(BL44,CHAR(160)," "),CHAR(9)," "),CHAR(10)," "),CHAR(11)," "),CHAR(12)," "),CHAR(13)," ")),"")</f>
      </c>
      <c r="BO44" t="str">
        <f>IF(N44="NON_TEXT","INVALID_TYPE",IF(AND(N44="TEXT",O44&lt;&gt;"",OR(LOWER(O44)="null",LOWER(O44)="undefined",LOWER(O44)="n/a",LOWER(O44)="na",LOWER(O44)="none")),"NULL_LIKE_STRING",""))</f>
      </c>
      <c r="BP44" t="str">
        <f>IF(Q44="NON_TEXT","INVALID_TYPE",IF(AND(R44&lt;&gt;"",NOT(OR(EXACT(R44,"FALSE_POSITIVE"),EXACT(R44,"FALSE_NEGATIVE"),EXACT(R44,"ROLE_ERROR"),EXACT(R44,"SCOPE_DRIFT")))),"UNSUPPORTED_VALUE",""))</f>
      </c>
      <c r="BQ44" t="str">
        <f>IF(T44="NON_TEXT","INVALID_TYPE",IF(AND(U44&lt;&gt;"",NOT(OR(EXACT(U44,"CONTENT_GAP"),EXACT(U44,"AUTHORITY_BENCHMARK"),EXACT(U44,"POSITIONING"),EXACT(U44,"PRICING_COMPARISON"),EXACT(U44,"BATTLECARD"),EXACT(U44,"ROADMAP"),EXACT(U44,"MARKET_ENTRY_RECOMMENDATION"),EXACT(U44,"BUDGET_RECOMMENDATION"),EXACT(U44,"EXECUTIVE_BRIEF"),EXACT(U44,"AI_VISIBILITY_BENCHMARK"),EXACT(U44,"PAID_SEARCH_BENCHMARK"),EXACT(U44,"OTHER")))),"UNSUPPORTED_VALUE",""))</f>
      </c>
      <c r="BR44" t="str">
        <f>IF(W44="NON_TEXT","INVALID_TYPE",IF(AND(X44&lt;&gt;"",NOT(OR(EXACT(X44,"DIRECTLY_DEPENDENT"),EXACT(X44,"PARTIALLY_DEPENDENT"),EXACT(X44,"INDEPENDENT"),EXACT(X44,"UNKNOWN_DEPENDENCY")))),"UNSUPPORTED_VALUE",""))</f>
      </c>
      <c r="BS44" t="str">
        <f>IF(Z44="NON_TEXT","INVALID_TYPE",IF(AND(AA44&lt;&gt;"",NOT(OR(EXACT(AA44,"YES"),EXACT(AA44,"NO"),EXACT(AA44,"UNKNOWN")))),"UNSUPPORTED_VALUE",""))</f>
      </c>
      <c r="BT44" t="str">
        <f>IF(AC44="NON_TEXT","INVALID_TYPE",IF(AND(AD44&lt;&gt;"",NOT(OR(EXACT(AD44,"YES"),EXACT(AD44,"NO"),EXACT(AD44,"UNKNOWN")))),"UNSUPPORTED_VALUE",""))</f>
      </c>
      <c r="BU44" t="str">
        <f>IF(AF44="NON_TEXT","INVALID_TYPE",IF(AND(AG44&lt;&gt;"",NOT(OR(EXACT(AG44,"YES"),EXACT(AG44,"NO"),EXACT(AG44,"UNKNOWN")))),"UNSUPPORTED_VALUE",""))</f>
      </c>
      <c r="BV44" t="str">
        <f>IF(AI44="NON_TEXT","INVALID_TYPE",IF(AND(AJ44&lt;&gt;"",NOT(OR(EXACT(AJ44,"YES"),EXACT(AJ44,"NO"),EXACT(AJ44,"UNKNOWN")))),"UNSUPPORTED_VALUE",""))</f>
      </c>
      <c r="BW44" t="str">
        <f>IF(AL44="NON_TEXT","INVALID_TYPE",IF(AND(AM44&lt;&gt;"",NOT(OR(EXACT(AM44,"YES"),EXACT(AM44,"NO"),EXACT(AM44,"UNKNOWN")))),"UNSUPPORTED_VALUE",""))</f>
      </c>
      <c r="BX44" t="str">
        <f>IF(AO44="NON_TEXT","INVALID_TYPE",IF(AND(AP44&lt;&gt;"",NOT(OR(EXACT(AP44,"COMPLETE"),EXACT(AP44,"INCOMPLETE")))),"UNSUPPORTED_VALUE",""))</f>
      </c>
      <c r="BY44" t="str">
        <f>IF(AND(AQ44="YES",AS44="NON_TEXT"),"INVALID_TYPE",IF(AND(AQ44="YES",AS44="TEXT",AT44&lt;&gt;"",OR(LOWER(AT44)="null",LOWER(AT44)="undefined",LOWER(AT44)="n/a",LOWER(AT44)="na",LOWER(AT44)="none")),"NULL_LIKE_STRING",""))</f>
      </c>
      <c r="BZ44" t="str">
        <f>IF(AND(AU44="YES",AW44="NON_TEXT"),"INVALID_TYPE",IF(AND(AU44="YES",AW44="TEXT",AX44&lt;&gt;"",OR(LOWER(AX44)="null",LOWER(AX44)="undefined",LOWER(AX44)="n/a",LOWER(AX44)="na",LOWER(AX44)="none")),"NULL_LIKE_STRING",""))</f>
      </c>
      <c r="CA44" t="str">
        <f>IF(AND(AY44="YES",BA44="NON_TEXT"),"INVALID_TYPE",IF(AND(AY44="YES",BB44&lt;&gt;"",NOT(OR(EXACT(BB44,"READY_TO_SHARE"),EXACT(BB44,"NOT_READY_TO_SHARE")))),"UNSUPPORTED_VALUE",""))</f>
      </c>
      <c r="CB44" t="str">
        <f>IF(AND(BC44="YES",BE44="NON_TEXT"),"INVALID_TYPE",IF(AND(BC44="YES",BF44&lt;&gt;"",NOT(OR(EXACT(BF44,"SEO_OVERLAP"),EXACT(BF44,"PPC_OVERLAP"),EXACT(BF44,"AI_VISIBILITY"),EXACT(BF44,"CI_PLATFORM"),EXACT(BF44,"SALES_CUSTOMER"),EXACT(BF44,"MANUAL_STRATEGY"),EXACT(BF44,"MIXED"),EXACT(BF44,"UNKNOWN")))),"UNSUPPORTED_VALUE",""))</f>
      </c>
      <c r="CC44" t="str">
        <f>IF(AND(BG44="YES",BI44="NON_TEXT"),"INVALID_TYPE",IF(AND(BG44="YES",BI44="TEXT",BJ44&lt;&gt;"",OR(LOWER(BJ44)="null",LOWER(BJ44)="undefined",LOWER(BJ44)="n/a",LOWER(BJ44)="na",LOWER(BJ44)="none")),"NULL_LIKE_STRING",""))</f>
      </c>
      <c r="CD44" t="str">
        <f>IF(AND(BK44="YES",BM44="NON_TEXT"),"INVALID_TYPE",IF(AND(BK44="YES",BM44="TEXT",BN44&lt;&gt;"",OR(LOWER(BN44)="null",LOWER(BN44)="undefined",LOWER(BN44)="n/a",LOWER(BN44)="na",LOWER(BN44)="none")),"NULL_LIKE_STRING",""))</f>
      </c>
      <c r="CE44" t="str">
        <f>IF(L44="FALSE","INVALID_INPUT_OBJECT",IF(BO44&lt;&gt;"",BO44,IF(BP44&lt;&gt;"",BP44,IF(BQ44&lt;&gt;"",BQ44,IF(BR44&lt;&gt;"",BR44,IF(BS44&lt;&gt;"",BS44,IF(BT44&lt;&gt;"",BT44,IF(BU44&lt;&gt;"",BU44,IF(BV44&lt;&gt;"",BV44,IF(BW44&lt;&gt;"",BW44,IF(BX44&lt;&gt;"",BX44,IF(CC44&lt;&gt;"",CC44,IF(BY44&lt;&gt;"",BY44,IF(BZ44&lt;&gt;"",BZ44,IF(CD44&lt;&gt;"",CD44,IF(CA44&lt;&gt;"",CA44,CB44))))))))))))))))</f>
      </c>
      <c r="CF44" t="b">
        <f>OR(N44="MISSING",O44="",Q44="MISSING",R44="",T44="MISSING",U44="",W44="MISSING",X44="",Z44="MISSING",AA44="",AC44="MISSING",AD44="",AF44="MISSING",AG44="",AI44="MISSING",AJ44="",AL44="MISSING",AM44="",AO44="MISSING",AP44="",EXACT(AP44,"INCOMPLETE"),AND(AY44="YES",AZ44&lt;&gt;"",BB44=""),AND(BC44="YES",BD44&lt;&gt;"",BF44=""))</f>
        <v>1</v>
      </c>
      <c r="CG44" t="str">
        <f>IF(AND(EXACT(X44,"INDEPENDENT"),EXACT(AD44,"NO")),"INDEPENDENT_WITHOUT_SUPPORT",IF(AND(EXACT(R44,"FALSE_NEGATIVE"),AQ44="YES",AT44=""),"FALSE_NEGATIVE_REQUIRES_CORRECTED_SET",IF(AND(EXACT(R44,"SCOPE_DRIFT"),AU44="YES",AX44=""),"SCOPE_DRIFT_REQUIRES_CHANGED_DIMENSION",IF(AND(EXACT(AA44,"NO"),AY44="YES",EXACT(BB44,"READY_TO_SHARE")),"UNSTARTED_READY_TO_SHARE_CONFLICT",""))))</f>
      </c>
    </row>
    <row r="45">
      <c r="A45" s="50" t="str">
        <v>MAL-001</v>
      </c>
      <c r="B45" s="50" t="str">
        <v>MALFORMED</v>
      </c>
      <c r="C45" s="50" t="str">
        <v>INVALID_INPUT</v>
      </c>
      <c r="D45" s="50" t="str">
        <v>INVALID_TYPE</v>
      </c>
      <c r="E45" s="50" t="str">
        <v>INVALID_INPUT</v>
      </c>
      <c r="F45" s="50" t="str">
        <v>INVALID_TYPE</v>
      </c>
      <c r="G45" s="50" t="str">
        <v>PASS</v>
      </c>
      <c r="H45" s="50" t="str">
        <v>{"affectedOutput": "CONTENT_GAP", "correctionWithoutFullRebuild": "YES", "decisionSupported": 123, "dependencyType": "INDEPENDENT", "errorClass": "FALSE_POSITIVE", "executionStarted": "NO", "independentSupport": "YES", "recommendationCouldChange": "NO", "recordCompleteness": "COMPLETE", "scopeKnown": "YES"}</v>
      </c>
      <c r="I45" s="50" t="str">
        <f>IF(CE45&lt;&gt;"","INVALID_INPUT",IF(CG45&lt;&gt;"","INVALID_INPUT",IF(CF45,"INCOMPLETE",IF(NOT(EXACT(AM45,"YES")),"RESOLVE_DECISION_SCOPE",IF(EXACT(X45,"UNKNOWN_DEPENDENCY"),"FREEZE_AND_REQUALIFY",IF(AND(EXACT(AA45,"YES"),EXACT(AG45,"YES")),"REOPEN_PRIOR_DECISION",IF(AND(EXACT(X45,"DIRECTLY_DEPENDENT"),EXACT(AD45,"NO"),EXACT(AJ45,"NO")),"REBUILD_CONTAMINATED_OUTPUT",IF(OR(EXACT(X45,"DIRECTLY_DEPENDENT"),EXACT(X45,"PARTIALLY_DEPENDENT")),"BOUNDED_RECHECK_REQUIRED",IF(AND(EXACT(X45,"INDEPENDENT"),EXACT(AD45,"YES"),EXACT(AG45,"NO")),"NO_MATERIAL_CONTAMINATION_FOUND","FREEZE_AND_REQUALIFY")))))))))</f>
        <v>INVALID_INPUT</v>
      </c>
      <c r="J45" s="50" t="str">
        <f>IF(CE45&lt;&gt;"",CE45,IF(CG45&lt;&gt;"",CG45,IF(CF45,"REQUIRED_EVIDENCE_MISSING",IF(NOT(EXACT(AM45,"YES")),IF(EXACT(AM45,"NO"),"DECISION_SCOPE_NOT_DEFINED","DECISION_SCOPE_UNCERTAIN"),IF(EXACT(X45,"UNKNOWN_DEPENDENCY"),"DOWNSTREAM_DEPENDENCY_UNKNOWN",IF(AND(EXACT(AA45,"YES"),EXACT(AG45,"YES")),"EXECUTED_RECOMMENDATION_MAY_CHANGE",IF(AND(EXACT(X45,"DIRECTLY_DEPENDENT"),EXACT(AD45,"NO"),EXACT(AJ45,"NO")),"DIRECT_DEPENDENCY_NO_INDEPENDENT_SUPPORT",IF(EXACT(X45,"DIRECTLY_DEPENDENT"),"DIRECT_DEPENDENCY_RECHECK",IF(EXACT(X45,"PARTIALLY_DEPENDENT"),"PARTIAL_DEPENDENCY_RECHECK",IF(AND(EXACT(X45,"INDEPENDENT"),EXACT(AD45,"YES"),EXACT(AG45,"NO")),"INDEPENDENT_SUPPORT_RECOMMENDATION_UNCHANGED","DEPENDENCY_OR_RECOMMENDATION_UNRESOLVED"))))))))))</f>
        <v>INVALID_TYPE</v>
      </c>
      <c r="K45" s="51" t="str">
        <f>IF(AND(EXACT(C45,I45),EXACT(D45,J45)),"PASS","FAIL")</f>
        <v>PASS</v>
      </c>
      <c r="L45" t="str">
        <v>TRUE</v>
      </c>
      <c r="M45" t="n">
        <v>123</v>
      </c>
      <c r="N45" t="str">
        <v>NON_TEXT</v>
      </c>
      <c r="O45" t="str">
        <f>IF(ISTEXT(M45),TRIM(SUBSTITUTE(SUBSTITUTE(SUBSTITUTE(SUBSTITUTE(SUBSTITUTE(SUBSTITUTE(M45,CHAR(160)," "),CHAR(9)," "),CHAR(10)," "),CHAR(11)," "),CHAR(12)," "),CHAR(13)," ")),"")</f>
      </c>
      <c r="P45" t="str">
        <v>FALSE_POSITIVE</v>
      </c>
      <c r="Q45" t="str">
        <v>TEXT</v>
      </c>
      <c r="R45" t="str">
        <f>IF(ISTEXT(P45),TRIM(SUBSTITUTE(SUBSTITUTE(SUBSTITUTE(SUBSTITUTE(SUBSTITUTE(SUBSTITUTE(P45,CHAR(160)," "),CHAR(9)," "),CHAR(10)," "),CHAR(11)," "),CHAR(12)," "),CHAR(13)," ")),"")</f>
        <v>FALSE_POSITIVE</v>
      </c>
      <c r="S45" t="str">
        <v>CONTENT_GAP</v>
      </c>
      <c r="T45" t="str">
        <v>TEXT</v>
      </c>
      <c r="U45" t="str">
        <f>IF(ISTEXT(S45),TRIM(SUBSTITUTE(SUBSTITUTE(SUBSTITUTE(SUBSTITUTE(SUBSTITUTE(SUBSTITUTE(S45,CHAR(160)," "),CHAR(9)," "),CHAR(10)," "),CHAR(11)," "),CHAR(12)," "),CHAR(13)," ")),"")</f>
        <v>CONTENT_GAP</v>
      </c>
      <c r="V45" t="str">
        <v>INDEPENDENT</v>
      </c>
      <c r="W45" t="str">
        <v>TEXT</v>
      </c>
      <c r="X45" t="str">
        <f>IF(ISTEXT(V45),TRIM(SUBSTITUTE(SUBSTITUTE(SUBSTITUTE(SUBSTITUTE(SUBSTITUTE(SUBSTITUTE(V45,CHAR(160)," "),CHAR(9)," "),CHAR(10)," "),CHAR(11)," "),CHAR(12)," "),CHAR(13)," ")),"")</f>
        <v>INDEPENDENT</v>
      </c>
      <c r="Y45" t="str">
        <v>NO</v>
      </c>
      <c r="Z45" t="str">
        <v>TEXT</v>
      </c>
      <c r="AA45" t="str">
        <f>IF(ISTEXT(Y45),TRIM(SUBSTITUTE(SUBSTITUTE(SUBSTITUTE(SUBSTITUTE(SUBSTITUTE(SUBSTITUTE(Y45,CHAR(160)," "),CHAR(9)," "),CHAR(10)," "),CHAR(11)," "),CHAR(12)," "),CHAR(13)," ")),"")</f>
        <v>NO</v>
      </c>
      <c r="AB45" t="str">
        <v>YES</v>
      </c>
      <c r="AC45" t="str">
        <v>TEXT</v>
      </c>
      <c r="AD45" t="str">
        <f>IF(ISTEXT(AB45),TRIM(SUBSTITUTE(SUBSTITUTE(SUBSTITUTE(SUBSTITUTE(SUBSTITUTE(SUBSTITUTE(AB45,CHAR(160)," "),CHAR(9)," "),CHAR(10)," "),CHAR(11)," "),CHAR(12)," "),CHAR(13)," ")),"")</f>
        <v>YES</v>
      </c>
      <c r="AE45" t="str">
        <v>NO</v>
      </c>
      <c r="AF45" t="str">
        <v>TEXT</v>
      </c>
      <c r="AG45" t="str">
        <f>IF(ISTEXT(AE45),TRIM(SUBSTITUTE(SUBSTITUTE(SUBSTITUTE(SUBSTITUTE(SUBSTITUTE(SUBSTITUTE(AE45,CHAR(160)," "),CHAR(9)," "),CHAR(10)," "),CHAR(11)," "),CHAR(12)," "),CHAR(13)," ")),"")</f>
        <v>NO</v>
      </c>
      <c r="AH45" t="str">
        <v>YES</v>
      </c>
      <c r="AI45" t="str">
        <v>TEXT</v>
      </c>
      <c r="AJ45" t="str">
        <f>IF(ISTEXT(AH45),TRIM(SUBSTITUTE(SUBSTITUTE(SUBSTITUTE(SUBSTITUTE(SUBSTITUTE(SUBSTITUTE(AH45,CHAR(160)," "),CHAR(9)," "),CHAR(10)," "),CHAR(11)," "),CHAR(12)," "),CHAR(13)," ")),"")</f>
        <v>YES</v>
      </c>
      <c r="AK45" t="str">
        <v>YES</v>
      </c>
      <c r="AL45" t="str">
        <v>TEXT</v>
      </c>
      <c r="AM45" t="str">
        <f>IF(ISTEXT(AK45),TRIM(SUBSTITUTE(SUBSTITUTE(SUBSTITUTE(SUBSTITUTE(SUBSTITUTE(SUBSTITUTE(AK45,CHAR(160)," "),CHAR(9)," "),CHAR(10)," "),CHAR(11)," "),CHAR(12)," "),CHAR(13)," ")),"")</f>
        <v>YES</v>
      </c>
      <c r="AN45" t="str">
        <v>COMPLETE</v>
      </c>
      <c r="AO45" t="str">
        <v>TEXT</v>
      </c>
      <c r="AP45" t="str">
        <f>IF(ISTEXT(AN45),TRIM(SUBSTITUTE(SUBSTITUTE(SUBSTITUTE(SUBSTITUTE(SUBSTITUTE(SUBSTITUTE(AN45,CHAR(160)," "),CHAR(9)," "),CHAR(10)," "),CHAR(11)," "),CHAR(12)," "),CHAR(13)," ")),"")</f>
        <v>COMPLETE</v>
      </c>
      <c r="AQ45" t="str">
        <v>NO</v>
      </c>
      <c r="AR45" t="str"/>
      <c r="AS45" t="str">
        <v>MISSING</v>
      </c>
      <c r="AT45" t="str">
        <f>IF(ISTEXT(AR45),TRIM(SUBSTITUTE(SUBSTITUTE(SUBSTITUTE(SUBSTITUTE(SUBSTITUTE(SUBSTITUTE(AR45,CHAR(160)," "),CHAR(9)," "),CHAR(10)," "),CHAR(11)," "),CHAR(12)," "),CHAR(13)," ")),"")</f>
      </c>
      <c r="AU45" t="str">
        <v>NO</v>
      </c>
      <c r="AV45" t="str"/>
      <c r="AW45" t="str">
        <v>MISSING</v>
      </c>
      <c r="AX45" t="str">
        <f>IF(ISTEXT(AV45),TRIM(SUBSTITUTE(SUBSTITUTE(SUBSTITUTE(SUBSTITUTE(SUBSTITUTE(SUBSTITUTE(AV45,CHAR(160)," "),CHAR(9)," "),CHAR(10)," "),CHAR(11)," "),CHAR(12)," "),CHAR(13)," ")),"")</f>
      </c>
      <c r="AY45" t="str">
        <v>NO</v>
      </c>
      <c r="AZ45" t="str"/>
      <c r="BA45" t="str">
        <v>MISSING</v>
      </c>
      <c r="BB45" t="str">
        <f>IF(ISTEXT(AZ45),TRIM(SUBSTITUTE(SUBSTITUTE(SUBSTITUTE(SUBSTITUTE(SUBSTITUTE(SUBSTITUTE(AZ45,CHAR(160)," "),CHAR(9)," "),CHAR(10)," "),CHAR(11)," "),CHAR(12)," "),CHAR(13)," ")),"")</f>
      </c>
      <c r="BC45" t="str">
        <v>NO</v>
      </c>
      <c r="BD45" t="str"/>
      <c r="BE45" t="str">
        <v>MISSING</v>
      </c>
      <c r="BF45" t="str">
        <f>IF(ISTEXT(BD45),TRIM(SUBSTITUTE(SUBSTITUTE(SUBSTITUTE(SUBSTITUTE(SUBSTITUTE(SUBSTITUTE(BD45,CHAR(160)," "),CHAR(9)," "),CHAR(10)," "),CHAR(11)," "),CHAR(12)," "),CHAR(13)," ")),"")</f>
      </c>
      <c r="BG45" t="str">
        <v>NO</v>
      </c>
      <c r="BH45" t="str"/>
      <c r="BI45" t="str">
        <v>MISSING</v>
      </c>
      <c r="BJ45" t="str">
        <f>IF(ISTEXT(BH45),TRIM(SUBSTITUTE(SUBSTITUTE(SUBSTITUTE(SUBSTITUTE(SUBSTITUTE(SUBSTITUTE(BH45,CHAR(160)," "),CHAR(9)," "),CHAR(10)," "),CHAR(11)," "),CHAR(12)," "),CHAR(13)," ")),"")</f>
      </c>
      <c r="BK45" t="str">
        <v>NO</v>
      </c>
      <c r="BL45" t="str"/>
      <c r="BM45" t="str">
        <v>MISSING</v>
      </c>
      <c r="BN45" t="str">
        <f>IF(ISTEXT(BL45),TRIM(SUBSTITUTE(SUBSTITUTE(SUBSTITUTE(SUBSTITUTE(SUBSTITUTE(SUBSTITUTE(BL45,CHAR(160)," "),CHAR(9)," "),CHAR(10)," "),CHAR(11)," "),CHAR(12)," "),CHAR(13)," ")),"")</f>
      </c>
      <c r="BO45" t="str">
        <f>IF(N45="NON_TEXT","INVALID_TYPE",IF(AND(N45="TEXT",O45&lt;&gt;"",OR(LOWER(O45)="null",LOWER(O45)="undefined",LOWER(O45)="n/a",LOWER(O45)="na",LOWER(O45)="none")),"NULL_LIKE_STRING",""))</f>
        <v>INVALID_TYPE</v>
      </c>
      <c r="BP45" t="str">
        <f>IF(Q45="NON_TEXT","INVALID_TYPE",IF(AND(R45&lt;&gt;"",NOT(OR(EXACT(R45,"FALSE_POSITIVE"),EXACT(R45,"FALSE_NEGATIVE"),EXACT(R45,"ROLE_ERROR"),EXACT(R45,"SCOPE_DRIFT")))),"UNSUPPORTED_VALUE",""))</f>
      </c>
      <c r="BQ45" t="str">
        <f>IF(T45="NON_TEXT","INVALID_TYPE",IF(AND(U45&lt;&gt;"",NOT(OR(EXACT(U45,"CONTENT_GAP"),EXACT(U45,"AUTHORITY_BENCHMARK"),EXACT(U45,"POSITIONING"),EXACT(U45,"PRICING_COMPARISON"),EXACT(U45,"BATTLECARD"),EXACT(U45,"ROADMAP"),EXACT(U45,"MARKET_ENTRY_RECOMMENDATION"),EXACT(U45,"BUDGET_RECOMMENDATION"),EXACT(U45,"EXECUTIVE_BRIEF"),EXACT(U45,"AI_VISIBILITY_BENCHMARK"),EXACT(U45,"PAID_SEARCH_BENCHMARK"),EXACT(U45,"OTHER")))),"UNSUPPORTED_VALUE",""))</f>
      </c>
      <c r="BR45" t="str">
        <f>IF(W45="NON_TEXT","INVALID_TYPE",IF(AND(X45&lt;&gt;"",NOT(OR(EXACT(X45,"DIRECTLY_DEPENDENT"),EXACT(X45,"PARTIALLY_DEPENDENT"),EXACT(X45,"INDEPENDENT"),EXACT(X45,"UNKNOWN_DEPENDENCY")))),"UNSUPPORTED_VALUE",""))</f>
      </c>
      <c r="BS45" t="str">
        <f>IF(Z45="NON_TEXT","INVALID_TYPE",IF(AND(AA45&lt;&gt;"",NOT(OR(EXACT(AA45,"YES"),EXACT(AA45,"NO"),EXACT(AA45,"UNKNOWN")))),"UNSUPPORTED_VALUE",""))</f>
      </c>
      <c r="BT45" t="str">
        <f>IF(AC45="NON_TEXT","INVALID_TYPE",IF(AND(AD45&lt;&gt;"",NOT(OR(EXACT(AD45,"YES"),EXACT(AD45,"NO"),EXACT(AD45,"UNKNOWN")))),"UNSUPPORTED_VALUE",""))</f>
      </c>
      <c r="BU45" t="str">
        <f>IF(AF45="NON_TEXT","INVALID_TYPE",IF(AND(AG45&lt;&gt;"",NOT(OR(EXACT(AG45,"YES"),EXACT(AG45,"NO"),EXACT(AG45,"UNKNOWN")))),"UNSUPPORTED_VALUE",""))</f>
      </c>
      <c r="BV45" t="str">
        <f>IF(AI45="NON_TEXT","INVALID_TYPE",IF(AND(AJ45&lt;&gt;"",NOT(OR(EXACT(AJ45,"YES"),EXACT(AJ45,"NO"),EXACT(AJ45,"UNKNOWN")))),"UNSUPPORTED_VALUE",""))</f>
      </c>
      <c r="BW45" t="str">
        <f>IF(AL45="NON_TEXT","INVALID_TYPE",IF(AND(AM45&lt;&gt;"",NOT(OR(EXACT(AM45,"YES"),EXACT(AM45,"NO"),EXACT(AM45,"UNKNOWN")))),"UNSUPPORTED_VALUE",""))</f>
      </c>
      <c r="BX45" t="str">
        <f>IF(AO45="NON_TEXT","INVALID_TYPE",IF(AND(AP45&lt;&gt;"",NOT(OR(EXACT(AP45,"COMPLETE"),EXACT(AP45,"INCOMPLETE")))),"UNSUPPORTED_VALUE",""))</f>
      </c>
      <c r="BY45" t="str">
        <f>IF(AND(AQ45="YES",AS45="NON_TEXT"),"INVALID_TYPE",IF(AND(AQ45="YES",AS45="TEXT",AT45&lt;&gt;"",OR(LOWER(AT45)="null",LOWER(AT45)="undefined",LOWER(AT45)="n/a",LOWER(AT45)="na",LOWER(AT45)="none")),"NULL_LIKE_STRING",""))</f>
      </c>
      <c r="BZ45" t="str">
        <f>IF(AND(AU45="YES",AW45="NON_TEXT"),"INVALID_TYPE",IF(AND(AU45="YES",AW45="TEXT",AX45&lt;&gt;"",OR(LOWER(AX45)="null",LOWER(AX45)="undefined",LOWER(AX45)="n/a",LOWER(AX45)="na",LOWER(AX45)="none")),"NULL_LIKE_STRING",""))</f>
      </c>
      <c r="CA45" t="str">
        <f>IF(AND(AY45="YES",BA45="NON_TEXT"),"INVALID_TYPE",IF(AND(AY45="YES",BB45&lt;&gt;"",NOT(OR(EXACT(BB45,"READY_TO_SHARE"),EXACT(BB45,"NOT_READY_TO_SHARE")))),"UNSUPPORTED_VALUE",""))</f>
      </c>
      <c r="CB45" t="str">
        <f>IF(AND(BC45="YES",BE45="NON_TEXT"),"INVALID_TYPE",IF(AND(BC45="YES",BF45&lt;&gt;"",NOT(OR(EXACT(BF45,"SEO_OVERLAP"),EXACT(BF45,"PPC_OVERLAP"),EXACT(BF45,"AI_VISIBILITY"),EXACT(BF45,"CI_PLATFORM"),EXACT(BF45,"SALES_CUSTOMER"),EXACT(BF45,"MANUAL_STRATEGY"),EXACT(BF45,"MIXED"),EXACT(BF45,"UNKNOWN")))),"UNSUPPORTED_VALUE",""))</f>
      </c>
      <c r="CC45" t="str">
        <f>IF(AND(BG45="YES",BI45="NON_TEXT"),"INVALID_TYPE",IF(AND(BG45="YES",BI45="TEXT",BJ45&lt;&gt;"",OR(LOWER(BJ45)="null",LOWER(BJ45)="undefined",LOWER(BJ45)="n/a",LOWER(BJ45)="na",LOWER(BJ45)="none")),"NULL_LIKE_STRING",""))</f>
      </c>
      <c r="CD45" t="str">
        <f>IF(AND(BK45="YES",BM45="NON_TEXT"),"INVALID_TYPE",IF(AND(BK45="YES",BM45="TEXT",BN45&lt;&gt;"",OR(LOWER(BN45)="null",LOWER(BN45)="undefined",LOWER(BN45)="n/a",LOWER(BN45)="na",LOWER(BN45)="none")),"NULL_LIKE_STRING",""))</f>
      </c>
      <c r="CE45" t="str">
        <f>IF(L45="FALSE","INVALID_INPUT_OBJECT",IF(BO45&lt;&gt;"",BO45,IF(BP45&lt;&gt;"",BP45,IF(BQ45&lt;&gt;"",BQ45,IF(BR45&lt;&gt;"",BR45,IF(BS45&lt;&gt;"",BS45,IF(BT45&lt;&gt;"",BT45,IF(BU45&lt;&gt;"",BU45,IF(BV45&lt;&gt;"",BV45,IF(BW45&lt;&gt;"",BW45,IF(BX45&lt;&gt;"",BX45,IF(CC45&lt;&gt;"",CC45,IF(BY45&lt;&gt;"",BY45,IF(BZ45&lt;&gt;"",BZ45,IF(CD45&lt;&gt;"",CD45,IF(CA45&lt;&gt;"",CA45,CB45))))))))))))))))</f>
        <v>INVALID_TYPE</v>
      </c>
      <c r="CF45" t="b">
        <f>OR(N45="MISSING",O45="",Q45="MISSING",R45="",T45="MISSING",U45="",W45="MISSING",X45="",Z45="MISSING",AA45="",AC45="MISSING",AD45="",AF45="MISSING",AG45="",AI45="MISSING",AJ45="",AL45="MISSING",AM45="",AO45="MISSING",AP45="",EXACT(AP45,"INCOMPLETE"),AND(AY45="YES",AZ45&lt;&gt;"",BB45=""),AND(BC45="YES",BD45&lt;&gt;"",BF45=""))</f>
        <v>1</v>
      </c>
      <c r="CG45" t="str">
        <f>IF(AND(EXACT(X45,"INDEPENDENT"),EXACT(AD45,"NO")),"INDEPENDENT_WITHOUT_SUPPORT",IF(AND(EXACT(R45,"FALSE_NEGATIVE"),AQ45="YES",AT45=""),"FALSE_NEGATIVE_REQUIRES_CORRECTED_SET",IF(AND(EXACT(R45,"SCOPE_DRIFT"),AU45="YES",AX45=""),"SCOPE_DRIFT_REQUIRES_CHANGED_DIMENSION",IF(AND(EXACT(AA45,"NO"),AY45="YES",EXACT(BB45,"READY_TO_SHARE")),"UNSTARTED_READY_TO_SHARE_CONFLICT",""))))</f>
      </c>
    </row>
    <row r="46">
      <c r="A46" s="50" t="str">
        <v>MAL-002</v>
      </c>
      <c r="B46" s="50" t="str">
        <v>MALFORMED</v>
      </c>
      <c r="C46" s="50" t="str">
        <v>INVALID_INPUT</v>
      </c>
      <c r="D46" s="50" t="str">
        <v>INVALID_TYPE</v>
      </c>
      <c r="E46" s="50" t="str">
        <v>INVALID_INPUT</v>
      </c>
      <c r="F46" s="50" t="str">
        <v>INVALID_TYPE</v>
      </c>
      <c r="G46" s="50" t="str">
        <v>PASS</v>
      </c>
      <c r="H46" s="50" t="str">
        <v>{"affectedOutput": "CONTENT_GAP", "correctionWithoutFullRebuild": "YES", "decisionSupported": "Approve Q4 content and positioning budget", "dependencyType": "INDEPENDENT", "errorClass": true, "executionStarted": "NO", "independentSupport": "YES", "recommendationCouldChange": "NO", "recordCompleteness": "COMPLETE", "scopeKnown": "YES"}</v>
      </c>
      <c r="I46" s="50" t="str">
        <f>IF(CE46&lt;&gt;"","INVALID_INPUT",IF(CG46&lt;&gt;"","INVALID_INPUT",IF(CF46,"INCOMPLETE",IF(NOT(EXACT(AM46,"YES")),"RESOLVE_DECISION_SCOPE",IF(EXACT(X46,"UNKNOWN_DEPENDENCY"),"FREEZE_AND_REQUALIFY",IF(AND(EXACT(AA46,"YES"),EXACT(AG46,"YES")),"REOPEN_PRIOR_DECISION",IF(AND(EXACT(X46,"DIRECTLY_DEPENDENT"),EXACT(AD46,"NO"),EXACT(AJ46,"NO")),"REBUILD_CONTAMINATED_OUTPUT",IF(OR(EXACT(X46,"DIRECTLY_DEPENDENT"),EXACT(X46,"PARTIALLY_DEPENDENT")),"BOUNDED_RECHECK_REQUIRED",IF(AND(EXACT(X46,"INDEPENDENT"),EXACT(AD46,"YES"),EXACT(AG46,"NO")),"NO_MATERIAL_CONTAMINATION_FOUND","FREEZE_AND_REQUALIFY")))))))))</f>
        <v>INVALID_INPUT</v>
      </c>
      <c r="J46" s="50" t="str">
        <f>IF(CE46&lt;&gt;"",CE46,IF(CG46&lt;&gt;"",CG46,IF(CF46,"REQUIRED_EVIDENCE_MISSING",IF(NOT(EXACT(AM46,"YES")),IF(EXACT(AM46,"NO"),"DECISION_SCOPE_NOT_DEFINED","DECISION_SCOPE_UNCERTAIN"),IF(EXACT(X46,"UNKNOWN_DEPENDENCY"),"DOWNSTREAM_DEPENDENCY_UNKNOWN",IF(AND(EXACT(AA46,"YES"),EXACT(AG46,"YES")),"EXECUTED_RECOMMENDATION_MAY_CHANGE",IF(AND(EXACT(X46,"DIRECTLY_DEPENDENT"),EXACT(AD46,"NO"),EXACT(AJ46,"NO")),"DIRECT_DEPENDENCY_NO_INDEPENDENT_SUPPORT",IF(EXACT(X46,"DIRECTLY_DEPENDENT"),"DIRECT_DEPENDENCY_RECHECK",IF(EXACT(X46,"PARTIALLY_DEPENDENT"),"PARTIAL_DEPENDENCY_RECHECK",IF(AND(EXACT(X46,"INDEPENDENT"),EXACT(AD46,"YES"),EXACT(AG46,"NO")),"INDEPENDENT_SUPPORT_RECOMMENDATION_UNCHANGED","DEPENDENCY_OR_RECOMMENDATION_UNRESOLVED"))))))))))</f>
        <v>INVALID_TYPE</v>
      </c>
      <c r="K46" s="51" t="str">
        <f>IF(AND(EXACT(C46,I46),EXACT(D46,J46)),"PASS","FAIL")</f>
        <v>PASS</v>
      </c>
      <c r="L46" t="str">
        <v>TRUE</v>
      </c>
      <c r="M46" t="str">
        <v>Approve Q4 content and positioning budget</v>
      </c>
      <c r="N46" t="str">
        <v>TEXT</v>
      </c>
      <c r="O46" t="str">
        <f>IF(ISTEXT(M46),TRIM(SUBSTITUTE(SUBSTITUTE(SUBSTITUTE(SUBSTITUTE(SUBSTITUTE(SUBSTITUTE(M46,CHAR(160)," "),CHAR(9)," "),CHAR(10)," "),CHAR(11)," "),CHAR(12)," "),CHAR(13)," ")),"")</f>
        <v>Approve Q4 content and positioning budget</v>
      </c>
      <c r="P46" s="118" t="b">
        <v>1</v>
      </c>
      <c r="Q46" t="str">
        <v>NON_TEXT</v>
      </c>
      <c r="R46" t="str">
        <f>IF(ISTEXT(P46),TRIM(SUBSTITUTE(SUBSTITUTE(SUBSTITUTE(SUBSTITUTE(SUBSTITUTE(SUBSTITUTE(P46,CHAR(160)," "),CHAR(9)," "),CHAR(10)," "),CHAR(11)," "),CHAR(12)," "),CHAR(13)," ")),"")</f>
      </c>
      <c r="S46" t="str">
        <v>CONTENT_GAP</v>
      </c>
      <c r="T46" t="str">
        <v>TEXT</v>
      </c>
      <c r="U46" t="str">
        <f>IF(ISTEXT(S46),TRIM(SUBSTITUTE(SUBSTITUTE(SUBSTITUTE(SUBSTITUTE(SUBSTITUTE(SUBSTITUTE(S46,CHAR(160)," "),CHAR(9)," "),CHAR(10)," "),CHAR(11)," "),CHAR(12)," "),CHAR(13)," ")),"")</f>
        <v>CONTENT_GAP</v>
      </c>
      <c r="V46" t="str">
        <v>INDEPENDENT</v>
      </c>
      <c r="W46" t="str">
        <v>TEXT</v>
      </c>
      <c r="X46" t="str">
        <f>IF(ISTEXT(V46),TRIM(SUBSTITUTE(SUBSTITUTE(SUBSTITUTE(SUBSTITUTE(SUBSTITUTE(SUBSTITUTE(V46,CHAR(160)," "),CHAR(9)," "),CHAR(10)," "),CHAR(11)," "),CHAR(12)," "),CHAR(13)," ")),"")</f>
        <v>INDEPENDENT</v>
      </c>
      <c r="Y46" t="str">
        <v>NO</v>
      </c>
      <c r="Z46" t="str">
        <v>TEXT</v>
      </c>
      <c r="AA46" t="str">
        <f>IF(ISTEXT(Y46),TRIM(SUBSTITUTE(SUBSTITUTE(SUBSTITUTE(SUBSTITUTE(SUBSTITUTE(SUBSTITUTE(Y46,CHAR(160)," "),CHAR(9)," "),CHAR(10)," "),CHAR(11)," "),CHAR(12)," "),CHAR(13)," ")),"")</f>
        <v>NO</v>
      </c>
      <c r="AB46" t="str">
        <v>YES</v>
      </c>
      <c r="AC46" t="str">
        <v>TEXT</v>
      </c>
      <c r="AD46" t="str">
        <f>IF(ISTEXT(AB46),TRIM(SUBSTITUTE(SUBSTITUTE(SUBSTITUTE(SUBSTITUTE(SUBSTITUTE(SUBSTITUTE(AB46,CHAR(160)," "),CHAR(9)," "),CHAR(10)," "),CHAR(11)," "),CHAR(12)," "),CHAR(13)," ")),"")</f>
        <v>YES</v>
      </c>
      <c r="AE46" t="str">
        <v>NO</v>
      </c>
      <c r="AF46" t="str">
        <v>TEXT</v>
      </c>
      <c r="AG46" t="str">
        <f>IF(ISTEXT(AE46),TRIM(SUBSTITUTE(SUBSTITUTE(SUBSTITUTE(SUBSTITUTE(SUBSTITUTE(SUBSTITUTE(AE46,CHAR(160)," "),CHAR(9)," "),CHAR(10)," "),CHAR(11)," "),CHAR(12)," "),CHAR(13)," ")),"")</f>
        <v>NO</v>
      </c>
      <c r="AH46" t="str">
        <v>YES</v>
      </c>
      <c r="AI46" t="str">
        <v>TEXT</v>
      </c>
      <c r="AJ46" t="str">
        <f>IF(ISTEXT(AH46),TRIM(SUBSTITUTE(SUBSTITUTE(SUBSTITUTE(SUBSTITUTE(SUBSTITUTE(SUBSTITUTE(AH46,CHAR(160)," "),CHAR(9)," "),CHAR(10)," "),CHAR(11)," "),CHAR(12)," "),CHAR(13)," ")),"")</f>
        <v>YES</v>
      </c>
      <c r="AK46" t="str">
        <v>YES</v>
      </c>
      <c r="AL46" t="str">
        <v>TEXT</v>
      </c>
      <c r="AM46" t="str">
        <f>IF(ISTEXT(AK46),TRIM(SUBSTITUTE(SUBSTITUTE(SUBSTITUTE(SUBSTITUTE(SUBSTITUTE(SUBSTITUTE(AK46,CHAR(160)," "),CHAR(9)," "),CHAR(10)," "),CHAR(11)," "),CHAR(12)," "),CHAR(13)," ")),"")</f>
        <v>YES</v>
      </c>
      <c r="AN46" t="str">
        <v>COMPLETE</v>
      </c>
      <c r="AO46" t="str">
        <v>TEXT</v>
      </c>
      <c r="AP46" t="str">
        <f>IF(ISTEXT(AN46),TRIM(SUBSTITUTE(SUBSTITUTE(SUBSTITUTE(SUBSTITUTE(SUBSTITUTE(SUBSTITUTE(AN46,CHAR(160)," "),CHAR(9)," "),CHAR(10)," "),CHAR(11)," "),CHAR(12)," "),CHAR(13)," ")),"")</f>
        <v>COMPLETE</v>
      </c>
      <c r="AQ46" t="str">
        <v>NO</v>
      </c>
      <c r="AR46" t="str"/>
      <c r="AS46" t="str">
        <v>MISSING</v>
      </c>
      <c r="AT46" t="str">
        <f>IF(ISTEXT(AR46),TRIM(SUBSTITUTE(SUBSTITUTE(SUBSTITUTE(SUBSTITUTE(SUBSTITUTE(SUBSTITUTE(AR46,CHAR(160)," "),CHAR(9)," "),CHAR(10)," "),CHAR(11)," "),CHAR(12)," "),CHAR(13)," ")),"")</f>
      </c>
      <c r="AU46" t="str">
        <v>NO</v>
      </c>
      <c r="AV46" t="str"/>
      <c r="AW46" t="str">
        <v>MISSING</v>
      </c>
      <c r="AX46" t="str">
        <f>IF(ISTEXT(AV46),TRIM(SUBSTITUTE(SUBSTITUTE(SUBSTITUTE(SUBSTITUTE(SUBSTITUTE(SUBSTITUTE(AV46,CHAR(160)," "),CHAR(9)," "),CHAR(10)," "),CHAR(11)," "),CHAR(12)," "),CHAR(13)," ")),"")</f>
      </c>
      <c r="AY46" t="str">
        <v>NO</v>
      </c>
      <c r="AZ46" t="str"/>
      <c r="BA46" t="str">
        <v>MISSING</v>
      </c>
      <c r="BB46" t="str">
        <f>IF(ISTEXT(AZ46),TRIM(SUBSTITUTE(SUBSTITUTE(SUBSTITUTE(SUBSTITUTE(SUBSTITUTE(SUBSTITUTE(AZ46,CHAR(160)," "),CHAR(9)," "),CHAR(10)," "),CHAR(11)," "),CHAR(12)," "),CHAR(13)," ")),"")</f>
      </c>
      <c r="BC46" t="str">
        <v>NO</v>
      </c>
      <c r="BD46" t="str"/>
      <c r="BE46" t="str">
        <v>MISSING</v>
      </c>
      <c r="BF46" t="str">
        <f>IF(ISTEXT(BD46),TRIM(SUBSTITUTE(SUBSTITUTE(SUBSTITUTE(SUBSTITUTE(SUBSTITUTE(SUBSTITUTE(BD46,CHAR(160)," "),CHAR(9)," "),CHAR(10)," "),CHAR(11)," "),CHAR(12)," "),CHAR(13)," ")),"")</f>
      </c>
      <c r="BG46" t="str">
        <v>NO</v>
      </c>
      <c r="BH46" t="str"/>
      <c r="BI46" t="str">
        <v>MISSING</v>
      </c>
      <c r="BJ46" t="str">
        <f>IF(ISTEXT(BH46),TRIM(SUBSTITUTE(SUBSTITUTE(SUBSTITUTE(SUBSTITUTE(SUBSTITUTE(SUBSTITUTE(BH46,CHAR(160)," "),CHAR(9)," "),CHAR(10)," "),CHAR(11)," "),CHAR(12)," "),CHAR(13)," ")),"")</f>
      </c>
      <c r="BK46" t="str">
        <v>NO</v>
      </c>
      <c r="BL46" t="str"/>
      <c r="BM46" t="str">
        <v>MISSING</v>
      </c>
      <c r="BN46" t="str">
        <f>IF(ISTEXT(BL46),TRIM(SUBSTITUTE(SUBSTITUTE(SUBSTITUTE(SUBSTITUTE(SUBSTITUTE(SUBSTITUTE(BL46,CHAR(160)," "),CHAR(9)," "),CHAR(10)," "),CHAR(11)," "),CHAR(12)," "),CHAR(13)," ")),"")</f>
      </c>
      <c r="BO46" t="str">
        <f>IF(N46="NON_TEXT","INVALID_TYPE",IF(AND(N46="TEXT",O46&lt;&gt;"",OR(LOWER(O46)="null",LOWER(O46)="undefined",LOWER(O46)="n/a",LOWER(O46)="na",LOWER(O46)="none")),"NULL_LIKE_STRING",""))</f>
      </c>
      <c r="BP46" t="str">
        <f>IF(Q46="NON_TEXT","INVALID_TYPE",IF(AND(R46&lt;&gt;"",NOT(OR(EXACT(R46,"FALSE_POSITIVE"),EXACT(R46,"FALSE_NEGATIVE"),EXACT(R46,"ROLE_ERROR"),EXACT(R46,"SCOPE_DRIFT")))),"UNSUPPORTED_VALUE",""))</f>
        <v>INVALID_TYPE</v>
      </c>
      <c r="BQ46" t="str">
        <f>IF(T46="NON_TEXT","INVALID_TYPE",IF(AND(U46&lt;&gt;"",NOT(OR(EXACT(U46,"CONTENT_GAP"),EXACT(U46,"AUTHORITY_BENCHMARK"),EXACT(U46,"POSITIONING"),EXACT(U46,"PRICING_COMPARISON"),EXACT(U46,"BATTLECARD"),EXACT(U46,"ROADMAP"),EXACT(U46,"MARKET_ENTRY_RECOMMENDATION"),EXACT(U46,"BUDGET_RECOMMENDATION"),EXACT(U46,"EXECUTIVE_BRIEF"),EXACT(U46,"AI_VISIBILITY_BENCHMARK"),EXACT(U46,"PAID_SEARCH_BENCHMARK"),EXACT(U46,"OTHER")))),"UNSUPPORTED_VALUE",""))</f>
      </c>
      <c r="BR46" t="str">
        <f>IF(W46="NON_TEXT","INVALID_TYPE",IF(AND(X46&lt;&gt;"",NOT(OR(EXACT(X46,"DIRECTLY_DEPENDENT"),EXACT(X46,"PARTIALLY_DEPENDENT"),EXACT(X46,"INDEPENDENT"),EXACT(X46,"UNKNOWN_DEPENDENCY")))),"UNSUPPORTED_VALUE",""))</f>
      </c>
      <c r="BS46" t="str">
        <f>IF(Z46="NON_TEXT","INVALID_TYPE",IF(AND(AA46&lt;&gt;"",NOT(OR(EXACT(AA46,"YES"),EXACT(AA46,"NO"),EXACT(AA46,"UNKNOWN")))),"UNSUPPORTED_VALUE",""))</f>
      </c>
      <c r="BT46" t="str">
        <f>IF(AC46="NON_TEXT","INVALID_TYPE",IF(AND(AD46&lt;&gt;"",NOT(OR(EXACT(AD46,"YES"),EXACT(AD46,"NO"),EXACT(AD46,"UNKNOWN")))),"UNSUPPORTED_VALUE",""))</f>
      </c>
      <c r="BU46" t="str">
        <f>IF(AF46="NON_TEXT","INVALID_TYPE",IF(AND(AG46&lt;&gt;"",NOT(OR(EXACT(AG46,"YES"),EXACT(AG46,"NO"),EXACT(AG46,"UNKNOWN")))),"UNSUPPORTED_VALUE",""))</f>
      </c>
      <c r="BV46" t="str">
        <f>IF(AI46="NON_TEXT","INVALID_TYPE",IF(AND(AJ46&lt;&gt;"",NOT(OR(EXACT(AJ46,"YES"),EXACT(AJ46,"NO"),EXACT(AJ46,"UNKNOWN")))),"UNSUPPORTED_VALUE",""))</f>
      </c>
      <c r="BW46" t="str">
        <f>IF(AL46="NON_TEXT","INVALID_TYPE",IF(AND(AM46&lt;&gt;"",NOT(OR(EXACT(AM46,"YES"),EXACT(AM46,"NO"),EXACT(AM46,"UNKNOWN")))),"UNSUPPORTED_VALUE",""))</f>
      </c>
      <c r="BX46" t="str">
        <f>IF(AO46="NON_TEXT","INVALID_TYPE",IF(AND(AP46&lt;&gt;"",NOT(OR(EXACT(AP46,"COMPLETE"),EXACT(AP46,"INCOMPLETE")))),"UNSUPPORTED_VALUE",""))</f>
      </c>
      <c r="BY46" t="str">
        <f>IF(AND(AQ46="YES",AS46="NON_TEXT"),"INVALID_TYPE",IF(AND(AQ46="YES",AS46="TEXT",AT46&lt;&gt;"",OR(LOWER(AT46)="null",LOWER(AT46)="undefined",LOWER(AT46)="n/a",LOWER(AT46)="na",LOWER(AT46)="none")),"NULL_LIKE_STRING",""))</f>
      </c>
      <c r="BZ46" t="str">
        <f>IF(AND(AU46="YES",AW46="NON_TEXT"),"INVALID_TYPE",IF(AND(AU46="YES",AW46="TEXT",AX46&lt;&gt;"",OR(LOWER(AX46)="null",LOWER(AX46)="undefined",LOWER(AX46)="n/a",LOWER(AX46)="na",LOWER(AX46)="none")),"NULL_LIKE_STRING",""))</f>
      </c>
      <c r="CA46" t="str">
        <f>IF(AND(AY46="YES",BA46="NON_TEXT"),"INVALID_TYPE",IF(AND(AY46="YES",BB46&lt;&gt;"",NOT(OR(EXACT(BB46,"READY_TO_SHARE"),EXACT(BB46,"NOT_READY_TO_SHARE")))),"UNSUPPORTED_VALUE",""))</f>
      </c>
      <c r="CB46" t="str">
        <f>IF(AND(BC46="YES",BE46="NON_TEXT"),"INVALID_TYPE",IF(AND(BC46="YES",BF46&lt;&gt;"",NOT(OR(EXACT(BF46,"SEO_OVERLAP"),EXACT(BF46,"PPC_OVERLAP"),EXACT(BF46,"AI_VISIBILITY"),EXACT(BF46,"CI_PLATFORM"),EXACT(BF46,"SALES_CUSTOMER"),EXACT(BF46,"MANUAL_STRATEGY"),EXACT(BF46,"MIXED"),EXACT(BF46,"UNKNOWN")))),"UNSUPPORTED_VALUE",""))</f>
      </c>
      <c r="CC46" t="str">
        <f>IF(AND(BG46="YES",BI46="NON_TEXT"),"INVALID_TYPE",IF(AND(BG46="YES",BI46="TEXT",BJ46&lt;&gt;"",OR(LOWER(BJ46)="null",LOWER(BJ46)="undefined",LOWER(BJ46)="n/a",LOWER(BJ46)="na",LOWER(BJ46)="none")),"NULL_LIKE_STRING",""))</f>
      </c>
      <c r="CD46" t="str">
        <f>IF(AND(BK46="YES",BM46="NON_TEXT"),"INVALID_TYPE",IF(AND(BK46="YES",BM46="TEXT",BN46&lt;&gt;"",OR(LOWER(BN46)="null",LOWER(BN46)="undefined",LOWER(BN46)="n/a",LOWER(BN46)="na",LOWER(BN46)="none")),"NULL_LIKE_STRING",""))</f>
      </c>
      <c r="CE46" t="str">
        <f>IF(L46="FALSE","INVALID_INPUT_OBJECT",IF(BO46&lt;&gt;"",BO46,IF(BP46&lt;&gt;"",BP46,IF(BQ46&lt;&gt;"",BQ46,IF(BR46&lt;&gt;"",BR46,IF(BS46&lt;&gt;"",BS46,IF(BT46&lt;&gt;"",BT46,IF(BU46&lt;&gt;"",BU46,IF(BV46&lt;&gt;"",BV46,IF(BW46&lt;&gt;"",BW46,IF(BX46&lt;&gt;"",BX46,IF(CC46&lt;&gt;"",CC46,IF(BY46&lt;&gt;"",BY46,IF(BZ46&lt;&gt;"",BZ46,IF(CD46&lt;&gt;"",CD46,IF(CA46&lt;&gt;"",CA46,CB46))))))))))))))))</f>
        <v>INVALID_TYPE</v>
      </c>
      <c r="CF46" t="b">
        <f>OR(N46="MISSING",O46="",Q46="MISSING",R46="",T46="MISSING",U46="",W46="MISSING",X46="",Z46="MISSING",AA46="",AC46="MISSING",AD46="",AF46="MISSING",AG46="",AI46="MISSING",AJ46="",AL46="MISSING",AM46="",AO46="MISSING",AP46="",EXACT(AP46,"INCOMPLETE"),AND(AY46="YES",AZ46&lt;&gt;"",BB46=""),AND(BC46="YES",BD46&lt;&gt;"",BF46=""))</f>
        <v>1</v>
      </c>
      <c r="CG46" t="str">
        <f>IF(AND(EXACT(X46,"INDEPENDENT"),EXACT(AD46,"NO")),"INDEPENDENT_WITHOUT_SUPPORT",IF(AND(EXACT(R46,"FALSE_NEGATIVE"),AQ46="YES",AT46=""),"FALSE_NEGATIVE_REQUIRES_CORRECTED_SET",IF(AND(EXACT(R46,"SCOPE_DRIFT"),AU46="YES",AX46=""),"SCOPE_DRIFT_REQUIRES_CHANGED_DIMENSION",IF(AND(EXACT(AA46,"NO"),AY46="YES",EXACT(BB46,"READY_TO_SHARE")),"UNSTARTED_READY_TO_SHARE_CONFLICT",""))))</f>
      </c>
    </row>
    <row r="47">
      <c r="A47" s="50" t="str">
        <v>MAL-003</v>
      </c>
      <c r="B47" s="50" t="str">
        <v>MALFORMED</v>
      </c>
      <c r="C47" s="50" t="str">
        <v>INVALID_INPUT</v>
      </c>
      <c r="D47" s="50" t="str">
        <v>INVALID_TYPE</v>
      </c>
      <c r="E47" s="50" t="str">
        <v>INVALID_INPUT</v>
      </c>
      <c r="F47" s="50" t="str">
        <v>INVALID_TYPE</v>
      </c>
      <c r="G47" s="50" t="str">
        <v>PASS</v>
      </c>
      <c r="H47" s="50" t="str">
        <v>{"affectedOutput": true, "correctionWithoutFullRebuild": "YES", "decisionSupported": "Approve Q4 content and positioning budget", "dependencyType": "INDEPENDENT", "errorClass": "FALSE_POSITIVE", "executionStarted": "NO", "independentSupport": "YES", "recommendationCouldChange": "NO", "recordCompleteness": "COMPLETE", "scopeKnown": "YES"}</v>
      </c>
      <c r="I47" s="50" t="str">
        <f>IF(CE47&lt;&gt;"","INVALID_INPUT",IF(CG47&lt;&gt;"","INVALID_INPUT",IF(CF47,"INCOMPLETE",IF(NOT(EXACT(AM47,"YES")),"RESOLVE_DECISION_SCOPE",IF(EXACT(X47,"UNKNOWN_DEPENDENCY"),"FREEZE_AND_REQUALIFY",IF(AND(EXACT(AA47,"YES"),EXACT(AG47,"YES")),"REOPEN_PRIOR_DECISION",IF(AND(EXACT(X47,"DIRECTLY_DEPENDENT"),EXACT(AD47,"NO"),EXACT(AJ47,"NO")),"REBUILD_CONTAMINATED_OUTPUT",IF(OR(EXACT(X47,"DIRECTLY_DEPENDENT"),EXACT(X47,"PARTIALLY_DEPENDENT")),"BOUNDED_RECHECK_REQUIRED",IF(AND(EXACT(X47,"INDEPENDENT"),EXACT(AD47,"YES"),EXACT(AG47,"NO")),"NO_MATERIAL_CONTAMINATION_FOUND","FREEZE_AND_REQUALIFY")))))))))</f>
        <v>INVALID_INPUT</v>
      </c>
      <c r="J47" s="50" t="str">
        <f>IF(CE47&lt;&gt;"",CE47,IF(CG47&lt;&gt;"",CG47,IF(CF47,"REQUIRED_EVIDENCE_MISSING",IF(NOT(EXACT(AM47,"YES")),IF(EXACT(AM47,"NO"),"DECISION_SCOPE_NOT_DEFINED","DECISION_SCOPE_UNCERTAIN"),IF(EXACT(X47,"UNKNOWN_DEPENDENCY"),"DOWNSTREAM_DEPENDENCY_UNKNOWN",IF(AND(EXACT(AA47,"YES"),EXACT(AG47,"YES")),"EXECUTED_RECOMMENDATION_MAY_CHANGE",IF(AND(EXACT(X47,"DIRECTLY_DEPENDENT"),EXACT(AD47,"NO"),EXACT(AJ47,"NO")),"DIRECT_DEPENDENCY_NO_INDEPENDENT_SUPPORT",IF(EXACT(X47,"DIRECTLY_DEPENDENT"),"DIRECT_DEPENDENCY_RECHECK",IF(EXACT(X47,"PARTIALLY_DEPENDENT"),"PARTIAL_DEPENDENCY_RECHECK",IF(AND(EXACT(X47,"INDEPENDENT"),EXACT(AD47,"YES"),EXACT(AG47,"NO")),"INDEPENDENT_SUPPORT_RECOMMENDATION_UNCHANGED","DEPENDENCY_OR_RECOMMENDATION_UNRESOLVED"))))))))))</f>
        <v>INVALID_TYPE</v>
      </c>
      <c r="K47" s="51" t="str">
        <f>IF(AND(EXACT(C47,I47),EXACT(D47,J47)),"PASS","FAIL")</f>
        <v>PASS</v>
      </c>
      <c r="L47" t="str">
        <v>TRUE</v>
      </c>
      <c r="M47" t="str">
        <v>Approve Q4 content and positioning budget</v>
      </c>
      <c r="N47" t="str">
        <v>TEXT</v>
      </c>
      <c r="O47" t="str">
        <f>IF(ISTEXT(M47),TRIM(SUBSTITUTE(SUBSTITUTE(SUBSTITUTE(SUBSTITUTE(SUBSTITUTE(SUBSTITUTE(M47,CHAR(160)," "),CHAR(9)," "),CHAR(10)," "),CHAR(11)," "),CHAR(12)," "),CHAR(13)," ")),"")</f>
        <v>Approve Q4 content and positioning budget</v>
      </c>
      <c r="P47" t="str">
        <v>FALSE_POSITIVE</v>
      </c>
      <c r="Q47" t="str">
        <v>TEXT</v>
      </c>
      <c r="R47" t="str">
        <f>IF(ISTEXT(P47),TRIM(SUBSTITUTE(SUBSTITUTE(SUBSTITUTE(SUBSTITUTE(SUBSTITUTE(SUBSTITUTE(P47,CHAR(160)," "),CHAR(9)," "),CHAR(10)," "),CHAR(11)," "),CHAR(12)," "),CHAR(13)," ")),"")</f>
        <v>FALSE_POSITIVE</v>
      </c>
      <c r="S47" s="118" t="b">
        <v>1</v>
      </c>
      <c r="T47" t="str">
        <v>NON_TEXT</v>
      </c>
      <c r="U47" t="str">
        <f>IF(ISTEXT(S47),TRIM(SUBSTITUTE(SUBSTITUTE(SUBSTITUTE(SUBSTITUTE(SUBSTITUTE(SUBSTITUTE(S47,CHAR(160)," "),CHAR(9)," "),CHAR(10)," "),CHAR(11)," "),CHAR(12)," "),CHAR(13)," ")),"")</f>
      </c>
      <c r="V47" t="str">
        <v>INDEPENDENT</v>
      </c>
      <c r="W47" t="str">
        <v>TEXT</v>
      </c>
      <c r="X47" t="str">
        <f>IF(ISTEXT(V47),TRIM(SUBSTITUTE(SUBSTITUTE(SUBSTITUTE(SUBSTITUTE(SUBSTITUTE(SUBSTITUTE(V47,CHAR(160)," "),CHAR(9)," "),CHAR(10)," "),CHAR(11)," "),CHAR(12)," "),CHAR(13)," ")),"")</f>
        <v>INDEPENDENT</v>
      </c>
      <c r="Y47" t="str">
        <v>NO</v>
      </c>
      <c r="Z47" t="str">
        <v>TEXT</v>
      </c>
      <c r="AA47" t="str">
        <f>IF(ISTEXT(Y47),TRIM(SUBSTITUTE(SUBSTITUTE(SUBSTITUTE(SUBSTITUTE(SUBSTITUTE(SUBSTITUTE(Y47,CHAR(160)," "),CHAR(9)," "),CHAR(10)," "),CHAR(11)," "),CHAR(12)," "),CHAR(13)," ")),"")</f>
        <v>NO</v>
      </c>
      <c r="AB47" t="str">
        <v>YES</v>
      </c>
      <c r="AC47" t="str">
        <v>TEXT</v>
      </c>
      <c r="AD47" t="str">
        <f>IF(ISTEXT(AB47),TRIM(SUBSTITUTE(SUBSTITUTE(SUBSTITUTE(SUBSTITUTE(SUBSTITUTE(SUBSTITUTE(AB47,CHAR(160)," "),CHAR(9)," "),CHAR(10)," "),CHAR(11)," "),CHAR(12)," "),CHAR(13)," ")),"")</f>
        <v>YES</v>
      </c>
      <c r="AE47" t="str">
        <v>NO</v>
      </c>
      <c r="AF47" t="str">
        <v>TEXT</v>
      </c>
      <c r="AG47" t="str">
        <f>IF(ISTEXT(AE47),TRIM(SUBSTITUTE(SUBSTITUTE(SUBSTITUTE(SUBSTITUTE(SUBSTITUTE(SUBSTITUTE(AE47,CHAR(160)," "),CHAR(9)," "),CHAR(10)," "),CHAR(11)," "),CHAR(12)," "),CHAR(13)," ")),"")</f>
        <v>NO</v>
      </c>
      <c r="AH47" t="str">
        <v>YES</v>
      </c>
      <c r="AI47" t="str">
        <v>TEXT</v>
      </c>
      <c r="AJ47" t="str">
        <f>IF(ISTEXT(AH47),TRIM(SUBSTITUTE(SUBSTITUTE(SUBSTITUTE(SUBSTITUTE(SUBSTITUTE(SUBSTITUTE(AH47,CHAR(160)," "),CHAR(9)," "),CHAR(10)," "),CHAR(11)," "),CHAR(12)," "),CHAR(13)," ")),"")</f>
        <v>YES</v>
      </c>
      <c r="AK47" t="str">
        <v>YES</v>
      </c>
      <c r="AL47" t="str">
        <v>TEXT</v>
      </c>
      <c r="AM47" t="str">
        <f>IF(ISTEXT(AK47),TRIM(SUBSTITUTE(SUBSTITUTE(SUBSTITUTE(SUBSTITUTE(SUBSTITUTE(SUBSTITUTE(AK47,CHAR(160)," "),CHAR(9)," "),CHAR(10)," "),CHAR(11)," "),CHAR(12)," "),CHAR(13)," ")),"")</f>
        <v>YES</v>
      </c>
      <c r="AN47" t="str">
        <v>COMPLETE</v>
      </c>
      <c r="AO47" t="str">
        <v>TEXT</v>
      </c>
      <c r="AP47" t="str">
        <f>IF(ISTEXT(AN47),TRIM(SUBSTITUTE(SUBSTITUTE(SUBSTITUTE(SUBSTITUTE(SUBSTITUTE(SUBSTITUTE(AN47,CHAR(160)," "),CHAR(9)," "),CHAR(10)," "),CHAR(11)," "),CHAR(12)," "),CHAR(13)," ")),"")</f>
        <v>COMPLETE</v>
      </c>
      <c r="AQ47" t="str">
        <v>NO</v>
      </c>
      <c r="AR47" t="str"/>
      <c r="AS47" t="str">
        <v>MISSING</v>
      </c>
      <c r="AT47" t="str">
        <f>IF(ISTEXT(AR47),TRIM(SUBSTITUTE(SUBSTITUTE(SUBSTITUTE(SUBSTITUTE(SUBSTITUTE(SUBSTITUTE(AR47,CHAR(160)," "),CHAR(9)," "),CHAR(10)," "),CHAR(11)," "),CHAR(12)," "),CHAR(13)," ")),"")</f>
      </c>
      <c r="AU47" t="str">
        <v>NO</v>
      </c>
      <c r="AV47" t="str"/>
      <c r="AW47" t="str">
        <v>MISSING</v>
      </c>
      <c r="AX47" t="str">
        <f>IF(ISTEXT(AV47),TRIM(SUBSTITUTE(SUBSTITUTE(SUBSTITUTE(SUBSTITUTE(SUBSTITUTE(SUBSTITUTE(AV47,CHAR(160)," "),CHAR(9)," "),CHAR(10)," "),CHAR(11)," "),CHAR(12)," "),CHAR(13)," ")),"")</f>
      </c>
      <c r="AY47" t="str">
        <v>NO</v>
      </c>
      <c r="AZ47" t="str"/>
      <c r="BA47" t="str">
        <v>MISSING</v>
      </c>
      <c r="BB47" t="str">
        <f>IF(ISTEXT(AZ47),TRIM(SUBSTITUTE(SUBSTITUTE(SUBSTITUTE(SUBSTITUTE(SUBSTITUTE(SUBSTITUTE(AZ47,CHAR(160)," "),CHAR(9)," "),CHAR(10)," "),CHAR(11)," "),CHAR(12)," "),CHAR(13)," ")),"")</f>
      </c>
      <c r="BC47" t="str">
        <v>NO</v>
      </c>
      <c r="BD47" t="str"/>
      <c r="BE47" t="str">
        <v>MISSING</v>
      </c>
      <c r="BF47" t="str">
        <f>IF(ISTEXT(BD47),TRIM(SUBSTITUTE(SUBSTITUTE(SUBSTITUTE(SUBSTITUTE(SUBSTITUTE(SUBSTITUTE(BD47,CHAR(160)," "),CHAR(9)," "),CHAR(10)," "),CHAR(11)," "),CHAR(12)," "),CHAR(13)," ")),"")</f>
      </c>
      <c r="BG47" t="str">
        <v>NO</v>
      </c>
      <c r="BH47" t="str"/>
      <c r="BI47" t="str">
        <v>MISSING</v>
      </c>
      <c r="BJ47" t="str">
        <f>IF(ISTEXT(BH47),TRIM(SUBSTITUTE(SUBSTITUTE(SUBSTITUTE(SUBSTITUTE(SUBSTITUTE(SUBSTITUTE(BH47,CHAR(160)," "),CHAR(9)," "),CHAR(10)," "),CHAR(11)," "),CHAR(12)," "),CHAR(13)," ")),"")</f>
      </c>
      <c r="BK47" t="str">
        <v>NO</v>
      </c>
      <c r="BL47" t="str"/>
      <c r="BM47" t="str">
        <v>MISSING</v>
      </c>
      <c r="BN47" t="str">
        <f>IF(ISTEXT(BL47),TRIM(SUBSTITUTE(SUBSTITUTE(SUBSTITUTE(SUBSTITUTE(SUBSTITUTE(SUBSTITUTE(BL47,CHAR(160)," "),CHAR(9)," "),CHAR(10)," "),CHAR(11)," "),CHAR(12)," "),CHAR(13)," ")),"")</f>
      </c>
      <c r="BO47" t="str">
        <f>IF(N47="NON_TEXT","INVALID_TYPE",IF(AND(N47="TEXT",O47&lt;&gt;"",OR(LOWER(O47)="null",LOWER(O47)="undefined",LOWER(O47)="n/a",LOWER(O47)="na",LOWER(O47)="none")),"NULL_LIKE_STRING",""))</f>
      </c>
      <c r="BP47" t="str">
        <f>IF(Q47="NON_TEXT","INVALID_TYPE",IF(AND(R47&lt;&gt;"",NOT(OR(EXACT(R47,"FALSE_POSITIVE"),EXACT(R47,"FALSE_NEGATIVE"),EXACT(R47,"ROLE_ERROR"),EXACT(R47,"SCOPE_DRIFT")))),"UNSUPPORTED_VALUE",""))</f>
      </c>
      <c r="BQ47" t="str">
        <f>IF(T47="NON_TEXT","INVALID_TYPE",IF(AND(U47&lt;&gt;"",NOT(OR(EXACT(U47,"CONTENT_GAP"),EXACT(U47,"AUTHORITY_BENCHMARK"),EXACT(U47,"POSITIONING"),EXACT(U47,"PRICING_COMPARISON"),EXACT(U47,"BATTLECARD"),EXACT(U47,"ROADMAP"),EXACT(U47,"MARKET_ENTRY_RECOMMENDATION"),EXACT(U47,"BUDGET_RECOMMENDATION"),EXACT(U47,"EXECUTIVE_BRIEF"),EXACT(U47,"AI_VISIBILITY_BENCHMARK"),EXACT(U47,"PAID_SEARCH_BENCHMARK"),EXACT(U47,"OTHER")))),"UNSUPPORTED_VALUE",""))</f>
        <v>INVALID_TYPE</v>
      </c>
      <c r="BR47" t="str">
        <f>IF(W47="NON_TEXT","INVALID_TYPE",IF(AND(X47&lt;&gt;"",NOT(OR(EXACT(X47,"DIRECTLY_DEPENDENT"),EXACT(X47,"PARTIALLY_DEPENDENT"),EXACT(X47,"INDEPENDENT"),EXACT(X47,"UNKNOWN_DEPENDENCY")))),"UNSUPPORTED_VALUE",""))</f>
      </c>
      <c r="BS47" t="str">
        <f>IF(Z47="NON_TEXT","INVALID_TYPE",IF(AND(AA47&lt;&gt;"",NOT(OR(EXACT(AA47,"YES"),EXACT(AA47,"NO"),EXACT(AA47,"UNKNOWN")))),"UNSUPPORTED_VALUE",""))</f>
      </c>
      <c r="BT47" t="str">
        <f>IF(AC47="NON_TEXT","INVALID_TYPE",IF(AND(AD47&lt;&gt;"",NOT(OR(EXACT(AD47,"YES"),EXACT(AD47,"NO"),EXACT(AD47,"UNKNOWN")))),"UNSUPPORTED_VALUE",""))</f>
      </c>
      <c r="BU47" t="str">
        <f>IF(AF47="NON_TEXT","INVALID_TYPE",IF(AND(AG47&lt;&gt;"",NOT(OR(EXACT(AG47,"YES"),EXACT(AG47,"NO"),EXACT(AG47,"UNKNOWN")))),"UNSUPPORTED_VALUE",""))</f>
      </c>
      <c r="BV47" t="str">
        <f>IF(AI47="NON_TEXT","INVALID_TYPE",IF(AND(AJ47&lt;&gt;"",NOT(OR(EXACT(AJ47,"YES"),EXACT(AJ47,"NO"),EXACT(AJ47,"UNKNOWN")))),"UNSUPPORTED_VALUE",""))</f>
      </c>
      <c r="BW47" t="str">
        <f>IF(AL47="NON_TEXT","INVALID_TYPE",IF(AND(AM47&lt;&gt;"",NOT(OR(EXACT(AM47,"YES"),EXACT(AM47,"NO"),EXACT(AM47,"UNKNOWN")))),"UNSUPPORTED_VALUE",""))</f>
      </c>
      <c r="BX47" t="str">
        <f>IF(AO47="NON_TEXT","INVALID_TYPE",IF(AND(AP47&lt;&gt;"",NOT(OR(EXACT(AP47,"COMPLETE"),EXACT(AP47,"INCOMPLETE")))),"UNSUPPORTED_VALUE",""))</f>
      </c>
      <c r="BY47" t="str">
        <f>IF(AND(AQ47="YES",AS47="NON_TEXT"),"INVALID_TYPE",IF(AND(AQ47="YES",AS47="TEXT",AT47&lt;&gt;"",OR(LOWER(AT47)="null",LOWER(AT47)="undefined",LOWER(AT47)="n/a",LOWER(AT47)="na",LOWER(AT47)="none")),"NULL_LIKE_STRING",""))</f>
      </c>
      <c r="BZ47" t="str">
        <f>IF(AND(AU47="YES",AW47="NON_TEXT"),"INVALID_TYPE",IF(AND(AU47="YES",AW47="TEXT",AX47&lt;&gt;"",OR(LOWER(AX47)="null",LOWER(AX47)="undefined",LOWER(AX47)="n/a",LOWER(AX47)="na",LOWER(AX47)="none")),"NULL_LIKE_STRING",""))</f>
      </c>
      <c r="CA47" t="str">
        <f>IF(AND(AY47="YES",BA47="NON_TEXT"),"INVALID_TYPE",IF(AND(AY47="YES",BB47&lt;&gt;"",NOT(OR(EXACT(BB47,"READY_TO_SHARE"),EXACT(BB47,"NOT_READY_TO_SHARE")))),"UNSUPPORTED_VALUE",""))</f>
      </c>
      <c r="CB47" t="str">
        <f>IF(AND(BC47="YES",BE47="NON_TEXT"),"INVALID_TYPE",IF(AND(BC47="YES",BF47&lt;&gt;"",NOT(OR(EXACT(BF47,"SEO_OVERLAP"),EXACT(BF47,"PPC_OVERLAP"),EXACT(BF47,"AI_VISIBILITY"),EXACT(BF47,"CI_PLATFORM"),EXACT(BF47,"SALES_CUSTOMER"),EXACT(BF47,"MANUAL_STRATEGY"),EXACT(BF47,"MIXED"),EXACT(BF47,"UNKNOWN")))),"UNSUPPORTED_VALUE",""))</f>
      </c>
      <c r="CC47" t="str">
        <f>IF(AND(BG47="YES",BI47="NON_TEXT"),"INVALID_TYPE",IF(AND(BG47="YES",BI47="TEXT",BJ47&lt;&gt;"",OR(LOWER(BJ47)="null",LOWER(BJ47)="undefined",LOWER(BJ47)="n/a",LOWER(BJ47)="na",LOWER(BJ47)="none")),"NULL_LIKE_STRING",""))</f>
      </c>
      <c r="CD47" t="str">
        <f>IF(AND(BK47="YES",BM47="NON_TEXT"),"INVALID_TYPE",IF(AND(BK47="YES",BM47="TEXT",BN47&lt;&gt;"",OR(LOWER(BN47)="null",LOWER(BN47)="undefined",LOWER(BN47)="n/a",LOWER(BN47)="na",LOWER(BN47)="none")),"NULL_LIKE_STRING",""))</f>
      </c>
      <c r="CE47" t="str">
        <f>IF(L47="FALSE","INVALID_INPUT_OBJECT",IF(BO47&lt;&gt;"",BO47,IF(BP47&lt;&gt;"",BP47,IF(BQ47&lt;&gt;"",BQ47,IF(BR47&lt;&gt;"",BR47,IF(BS47&lt;&gt;"",BS47,IF(BT47&lt;&gt;"",BT47,IF(BU47&lt;&gt;"",BU47,IF(BV47&lt;&gt;"",BV47,IF(BW47&lt;&gt;"",BW47,IF(BX47&lt;&gt;"",BX47,IF(CC47&lt;&gt;"",CC47,IF(BY47&lt;&gt;"",BY47,IF(BZ47&lt;&gt;"",BZ47,IF(CD47&lt;&gt;"",CD47,IF(CA47&lt;&gt;"",CA47,CB47))))))))))))))))</f>
        <v>INVALID_TYPE</v>
      </c>
      <c r="CF47" t="b">
        <f>OR(N47="MISSING",O47="",Q47="MISSING",R47="",T47="MISSING",U47="",W47="MISSING",X47="",Z47="MISSING",AA47="",AC47="MISSING",AD47="",AF47="MISSING",AG47="",AI47="MISSING",AJ47="",AL47="MISSING",AM47="",AO47="MISSING",AP47="",EXACT(AP47,"INCOMPLETE"),AND(AY47="YES",AZ47&lt;&gt;"",BB47=""),AND(BC47="YES",BD47&lt;&gt;"",BF47=""))</f>
        <v>1</v>
      </c>
      <c r="CG47" t="str">
        <f>IF(AND(EXACT(X47,"INDEPENDENT"),EXACT(AD47,"NO")),"INDEPENDENT_WITHOUT_SUPPORT",IF(AND(EXACT(R47,"FALSE_NEGATIVE"),AQ47="YES",AT47=""),"FALSE_NEGATIVE_REQUIRES_CORRECTED_SET",IF(AND(EXACT(R47,"SCOPE_DRIFT"),AU47="YES",AX47=""),"SCOPE_DRIFT_REQUIRES_CHANGED_DIMENSION",IF(AND(EXACT(AA47,"NO"),AY47="YES",EXACT(BB47,"READY_TO_SHARE")),"UNSTARTED_READY_TO_SHARE_CONFLICT",""))))</f>
      </c>
    </row>
    <row r="48">
      <c r="A48" s="50" t="str">
        <v>MAL-004</v>
      </c>
      <c r="B48" s="50" t="str">
        <v>MALFORMED</v>
      </c>
      <c r="C48" s="50" t="str">
        <v>INVALID_INPUT</v>
      </c>
      <c r="D48" s="50" t="str">
        <v>INVALID_TYPE</v>
      </c>
      <c r="E48" s="50" t="str">
        <v>INVALID_INPUT</v>
      </c>
      <c r="F48" s="50" t="str">
        <v>INVALID_TYPE</v>
      </c>
      <c r="G48" s="50" t="str">
        <v>PASS</v>
      </c>
      <c r="H48" s="50" t="str">
        <v>{"affectedOutput": "CONTENT_GAP", "correctionWithoutFullRebuild": "YES", "decisionSupported": "Approve Q4 content and positioning budget", "dependencyType": true, "errorClass": "FALSE_POSITIVE", "executionStarted": "NO", "independentSupport": "YES", "recommendationCouldChange": "NO", "recordCompleteness": "COMPLETE", "scopeKnown": "YES"}</v>
      </c>
      <c r="I48" s="50" t="str">
        <f>IF(CE48&lt;&gt;"","INVALID_INPUT",IF(CG48&lt;&gt;"","INVALID_INPUT",IF(CF48,"INCOMPLETE",IF(NOT(EXACT(AM48,"YES")),"RESOLVE_DECISION_SCOPE",IF(EXACT(X48,"UNKNOWN_DEPENDENCY"),"FREEZE_AND_REQUALIFY",IF(AND(EXACT(AA48,"YES"),EXACT(AG48,"YES")),"REOPEN_PRIOR_DECISION",IF(AND(EXACT(X48,"DIRECTLY_DEPENDENT"),EXACT(AD48,"NO"),EXACT(AJ48,"NO")),"REBUILD_CONTAMINATED_OUTPUT",IF(OR(EXACT(X48,"DIRECTLY_DEPENDENT"),EXACT(X48,"PARTIALLY_DEPENDENT")),"BOUNDED_RECHECK_REQUIRED",IF(AND(EXACT(X48,"INDEPENDENT"),EXACT(AD48,"YES"),EXACT(AG48,"NO")),"NO_MATERIAL_CONTAMINATION_FOUND","FREEZE_AND_REQUALIFY")))))))))</f>
        <v>INVALID_INPUT</v>
      </c>
      <c r="J48" s="50" t="str">
        <f>IF(CE48&lt;&gt;"",CE48,IF(CG48&lt;&gt;"",CG48,IF(CF48,"REQUIRED_EVIDENCE_MISSING",IF(NOT(EXACT(AM48,"YES")),IF(EXACT(AM48,"NO"),"DECISION_SCOPE_NOT_DEFINED","DECISION_SCOPE_UNCERTAIN"),IF(EXACT(X48,"UNKNOWN_DEPENDENCY"),"DOWNSTREAM_DEPENDENCY_UNKNOWN",IF(AND(EXACT(AA48,"YES"),EXACT(AG48,"YES")),"EXECUTED_RECOMMENDATION_MAY_CHANGE",IF(AND(EXACT(X48,"DIRECTLY_DEPENDENT"),EXACT(AD48,"NO"),EXACT(AJ48,"NO")),"DIRECT_DEPENDENCY_NO_INDEPENDENT_SUPPORT",IF(EXACT(X48,"DIRECTLY_DEPENDENT"),"DIRECT_DEPENDENCY_RECHECK",IF(EXACT(X48,"PARTIALLY_DEPENDENT"),"PARTIAL_DEPENDENCY_RECHECK",IF(AND(EXACT(X48,"INDEPENDENT"),EXACT(AD48,"YES"),EXACT(AG48,"NO")),"INDEPENDENT_SUPPORT_RECOMMENDATION_UNCHANGED","DEPENDENCY_OR_RECOMMENDATION_UNRESOLVED"))))))))))</f>
        <v>INVALID_TYPE</v>
      </c>
      <c r="K48" s="51" t="str">
        <f>IF(AND(EXACT(C48,I48),EXACT(D48,J48)),"PASS","FAIL")</f>
        <v>PASS</v>
      </c>
      <c r="L48" t="str">
        <v>TRUE</v>
      </c>
      <c r="M48" t="str">
        <v>Approve Q4 content and positioning budget</v>
      </c>
      <c r="N48" t="str">
        <v>TEXT</v>
      </c>
      <c r="O48" t="str">
        <f>IF(ISTEXT(M48),TRIM(SUBSTITUTE(SUBSTITUTE(SUBSTITUTE(SUBSTITUTE(SUBSTITUTE(SUBSTITUTE(M48,CHAR(160)," "),CHAR(9)," "),CHAR(10)," "),CHAR(11)," "),CHAR(12)," "),CHAR(13)," ")),"")</f>
        <v>Approve Q4 content and positioning budget</v>
      </c>
      <c r="P48" t="str">
        <v>FALSE_POSITIVE</v>
      </c>
      <c r="Q48" t="str">
        <v>TEXT</v>
      </c>
      <c r="R48" t="str">
        <f>IF(ISTEXT(P48),TRIM(SUBSTITUTE(SUBSTITUTE(SUBSTITUTE(SUBSTITUTE(SUBSTITUTE(SUBSTITUTE(P48,CHAR(160)," "),CHAR(9)," "),CHAR(10)," "),CHAR(11)," "),CHAR(12)," "),CHAR(13)," ")),"")</f>
        <v>FALSE_POSITIVE</v>
      </c>
      <c r="S48" t="str">
        <v>CONTENT_GAP</v>
      </c>
      <c r="T48" t="str">
        <v>TEXT</v>
      </c>
      <c r="U48" t="str">
        <f>IF(ISTEXT(S48),TRIM(SUBSTITUTE(SUBSTITUTE(SUBSTITUTE(SUBSTITUTE(SUBSTITUTE(SUBSTITUTE(S48,CHAR(160)," "),CHAR(9)," "),CHAR(10)," "),CHAR(11)," "),CHAR(12)," "),CHAR(13)," ")),"")</f>
        <v>CONTENT_GAP</v>
      </c>
      <c r="V48" s="118" t="b">
        <v>1</v>
      </c>
      <c r="W48" t="str">
        <v>NON_TEXT</v>
      </c>
      <c r="X48" t="str">
        <f>IF(ISTEXT(V48),TRIM(SUBSTITUTE(SUBSTITUTE(SUBSTITUTE(SUBSTITUTE(SUBSTITUTE(SUBSTITUTE(V48,CHAR(160)," "),CHAR(9)," "),CHAR(10)," "),CHAR(11)," "),CHAR(12)," "),CHAR(13)," ")),"")</f>
      </c>
      <c r="Y48" t="str">
        <v>NO</v>
      </c>
      <c r="Z48" t="str">
        <v>TEXT</v>
      </c>
      <c r="AA48" t="str">
        <f>IF(ISTEXT(Y48),TRIM(SUBSTITUTE(SUBSTITUTE(SUBSTITUTE(SUBSTITUTE(SUBSTITUTE(SUBSTITUTE(Y48,CHAR(160)," "),CHAR(9)," "),CHAR(10)," "),CHAR(11)," "),CHAR(12)," "),CHAR(13)," ")),"")</f>
        <v>NO</v>
      </c>
      <c r="AB48" t="str">
        <v>YES</v>
      </c>
      <c r="AC48" t="str">
        <v>TEXT</v>
      </c>
      <c r="AD48" t="str">
        <f>IF(ISTEXT(AB48),TRIM(SUBSTITUTE(SUBSTITUTE(SUBSTITUTE(SUBSTITUTE(SUBSTITUTE(SUBSTITUTE(AB48,CHAR(160)," "),CHAR(9)," "),CHAR(10)," "),CHAR(11)," "),CHAR(12)," "),CHAR(13)," ")),"")</f>
        <v>YES</v>
      </c>
      <c r="AE48" t="str">
        <v>NO</v>
      </c>
      <c r="AF48" t="str">
        <v>TEXT</v>
      </c>
      <c r="AG48" t="str">
        <f>IF(ISTEXT(AE48),TRIM(SUBSTITUTE(SUBSTITUTE(SUBSTITUTE(SUBSTITUTE(SUBSTITUTE(SUBSTITUTE(AE48,CHAR(160)," "),CHAR(9)," "),CHAR(10)," "),CHAR(11)," "),CHAR(12)," "),CHAR(13)," ")),"")</f>
        <v>NO</v>
      </c>
      <c r="AH48" t="str">
        <v>YES</v>
      </c>
      <c r="AI48" t="str">
        <v>TEXT</v>
      </c>
      <c r="AJ48" t="str">
        <f>IF(ISTEXT(AH48),TRIM(SUBSTITUTE(SUBSTITUTE(SUBSTITUTE(SUBSTITUTE(SUBSTITUTE(SUBSTITUTE(AH48,CHAR(160)," "),CHAR(9)," "),CHAR(10)," "),CHAR(11)," "),CHAR(12)," "),CHAR(13)," ")),"")</f>
        <v>YES</v>
      </c>
      <c r="AK48" t="str">
        <v>YES</v>
      </c>
      <c r="AL48" t="str">
        <v>TEXT</v>
      </c>
      <c r="AM48" t="str">
        <f>IF(ISTEXT(AK48),TRIM(SUBSTITUTE(SUBSTITUTE(SUBSTITUTE(SUBSTITUTE(SUBSTITUTE(SUBSTITUTE(AK48,CHAR(160)," "),CHAR(9)," "),CHAR(10)," "),CHAR(11)," "),CHAR(12)," "),CHAR(13)," ")),"")</f>
        <v>YES</v>
      </c>
      <c r="AN48" t="str">
        <v>COMPLETE</v>
      </c>
      <c r="AO48" t="str">
        <v>TEXT</v>
      </c>
      <c r="AP48" t="str">
        <f>IF(ISTEXT(AN48),TRIM(SUBSTITUTE(SUBSTITUTE(SUBSTITUTE(SUBSTITUTE(SUBSTITUTE(SUBSTITUTE(AN48,CHAR(160)," "),CHAR(9)," "),CHAR(10)," "),CHAR(11)," "),CHAR(12)," "),CHAR(13)," ")),"")</f>
        <v>COMPLETE</v>
      </c>
      <c r="AQ48" t="str">
        <v>NO</v>
      </c>
      <c r="AR48" t="str"/>
      <c r="AS48" t="str">
        <v>MISSING</v>
      </c>
      <c r="AT48" t="str">
        <f>IF(ISTEXT(AR48),TRIM(SUBSTITUTE(SUBSTITUTE(SUBSTITUTE(SUBSTITUTE(SUBSTITUTE(SUBSTITUTE(AR48,CHAR(160)," "),CHAR(9)," "),CHAR(10)," "),CHAR(11)," "),CHAR(12)," "),CHAR(13)," ")),"")</f>
      </c>
      <c r="AU48" t="str">
        <v>NO</v>
      </c>
      <c r="AV48" t="str"/>
      <c r="AW48" t="str">
        <v>MISSING</v>
      </c>
      <c r="AX48" t="str">
        <f>IF(ISTEXT(AV48),TRIM(SUBSTITUTE(SUBSTITUTE(SUBSTITUTE(SUBSTITUTE(SUBSTITUTE(SUBSTITUTE(AV48,CHAR(160)," "),CHAR(9)," "),CHAR(10)," "),CHAR(11)," "),CHAR(12)," "),CHAR(13)," ")),"")</f>
      </c>
      <c r="AY48" t="str">
        <v>NO</v>
      </c>
      <c r="AZ48" t="str"/>
      <c r="BA48" t="str">
        <v>MISSING</v>
      </c>
      <c r="BB48" t="str">
        <f>IF(ISTEXT(AZ48),TRIM(SUBSTITUTE(SUBSTITUTE(SUBSTITUTE(SUBSTITUTE(SUBSTITUTE(SUBSTITUTE(AZ48,CHAR(160)," "),CHAR(9)," "),CHAR(10)," "),CHAR(11)," "),CHAR(12)," "),CHAR(13)," ")),"")</f>
      </c>
      <c r="BC48" t="str">
        <v>NO</v>
      </c>
      <c r="BD48" t="str"/>
      <c r="BE48" t="str">
        <v>MISSING</v>
      </c>
      <c r="BF48" t="str">
        <f>IF(ISTEXT(BD48),TRIM(SUBSTITUTE(SUBSTITUTE(SUBSTITUTE(SUBSTITUTE(SUBSTITUTE(SUBSTITUTE(BD48,CHAR(160)," "),CHAR(9)," "),CHAR(10)," "),CHAR(11)," "),CHAR(12)," "),CHAR(13)," ")),"")</f>
      </c>
      <c r="BG48" t="str">
        <v>NO</v>
      </c>
      <c r="BH48" t="str"/>
      <c r="BI48" t="str">
        <v>MISSING</v>
      </c>
      <c r="BJ48" t="str">
        <f>IF(ISTEXT(BH48),TRIM(SUBSTITUTE(SUBSTITUTE(SUBSTITUTE(SUBSTITUTE(SUBSTITUTE(SUBSTITUTE(BH48,CHAR(160)," "),CHAR(9)," "),CHAR(10)," "),CHAR(11)," "),CHAR(12)," "),CHAR(13)," ")),"")</f>
      </c>
      <c r="BK48" t="str">
        <v>NO</v>
      </c>
      <c r="BL48" t="str"/>
      <c r="BM48" t="str">
        <v>MISSING</v>
      </c>
      <c r="BN48" t="str">
        <f>IF(ISTEXT(BL48),TRIM(SUBSTITUTE(SUBSTITUTE(SUBSTITUTE(SUBSTITUTE(SUBSTITUTE(SUBSTITUTE(BL48,CHAR(160)," "),CHAR(9)," "),CHAR(10)," "),CHAR(11)," "),CHAR(12)," "),CHAR(13)," ")),"")</f>
      </c>
      <c r="BO48" t="str">
        <f>IF(N48="NON_TEXT","INVALID_TYPE",IF(AND(N48="TEXT",O48&lt;&gt;"",OR(LOWER(O48)="null",LOWER(O48)="undefined",LOWER(O48)="n/a",LOWER(O48)="na",LOWER(O48)="none")),"NULL_LIKE_STRING",""))</f>
      </c>
      <c r="BP48" t="str">
        <f>IF(Q48="NON_TEXT","INVALID_TYPE",IF(AND(R48&lt;&gt;"",NOT(OR(EXACT(R48,"FALSE_POSITIVE"),EXACT(R48,"FALSE_NEGATIVE"),EXACT(R48,"ROLE_ERROR"),EXACT(R48,"SCOPE_DRIFT")))),"UNSUPPORTED_VALUE",""))</f>
      </c>
      <c r="BQ48" t="str">
        <f>IF(T48="NON_TEXT","INVALID_TYPE",IF(AND(U48&lt;&gt;"",NOT(OR(EXACT(U48,"CONTENT_GAP"),EXACT(U48,"AUTHORITY_BENCHMARK"),EXACT(U48,"POSITIONING"),EXACT(U48,"PRICING_COMPARISON"),EXACT(U48,"BATTLECARD"),EXACT(U48,"ROADMAP"),EXACT(U48,"MARKET_ENTRY_RECOMMENDATION"),EXACT(U48,"BUDGET_RECOMMENDATION"),EXACT(U48,"EXECUTIVE_BRIEF"),EXACT(U48,"AI_VISIBILITY_BENCHMARK"),EXACT(U48,"PAID_SEARCH_BENCHMARK"),EXACT(U48,"OTHER")))),"UNSUPPORTED_VALUE",""))</f>
      </c>
      <c r="BR48" t="str">
        <f>IF(W48="NON_TEXT","INVALID_TYPE",IF(AND(X48&lt;&gt;"",NOT(OR(EXACT(X48,"DIRECTLY_DEPENDENT"),EXACT(X48,"PARTIALLY_DEPENDENT"),EXACT(X48,"INDEPENDENT"),EXACT(X48,"UNKNOWN_DEPENDENCY")))),"UNSUPPORTED_VALUE",""))</f>
        <v>INVALID_TYPE</v>
      </c>
      <c r="BS48" t="str">
        <f>IF(Z48="NON_TEXT","INVALID_TYPE",IF(AND(AA48&lt;&gt;"",NOT(OR(EXACT(AA48,"YES"),EXACT(AA48,"NO"),EXACT(AA48,"UNKNOWN")))),"UNSUPPORTED_VALUE",""))</f>
      </c>
      <c r="BT48" t="str">
        <f>IF(AC48="NON_TEXT","INVALID_TYPE",IF(AND(AD48&lt;&gt;"",NOT(OR(EXACT(AD48,"YES"),EXACT(AD48,"NO"),EXACT(AD48,"UNKNOWN")))),"UNSUPPORTED_VALUE",""))</f>
      </c>
      <c r="BU48" t="str">
        <f>IF(AF48="NON_TEXT","INVALID_TYPE",IF(AND(AG48&lt;&gt;"",NOT(OR(EXACT(AG48,"YES"),EXACT(AG48,"NO"),EXACT(AG48,"UNKNOWN")))),"UNSUPPORTED_VALUE",""))</f>
      </c>
      <c r="BV48" t="str">
        <f>IF(AI48="NON_TEXT","INVALID_TYPE",IF(AND(AJ48&lt;&gt;"",NOT(OR(EXACT(AJ48,"YES"),EXACT(AJ48,"NO"),EXACT(AJ48,"UNKNOWN")))),"UNSUPPORTED_VALUE",""))</f>
      </c>
      <c r="BW48" t="str">
        <f>IF(AL48="NON_TEXT","INVALID_TYPE",IF(AND(AM48&lt;&gt;"",NOT(OR(EXACT(AM48,"YES"),EXACT(AM48,"NO"),EXACT(AM48,"UNKNOWN")))),"UNSUPPORTED_VALUE",""))</f>
      </c>
      <c r="BX48" t="str">
        <f>IF(AO48="NON_TEXT","INVALID_TYPE",IF(AND(AP48&lt;&gt;"",NOT(OR(EXACT(AP48,"COMPLETE"),EXACT(AP48,"INCOMPLETE")))),"UNSUPPORTED_VALUE",""))</f>
      </c>
      <c r="BY48" t="str">
        <f>IF(AND(AQ48="YES",AS48="NON_TEXT"),"INVALID_TYPE",IF(AND(AQ48="YES",AS48="TEXT",AT48&lt;&gt;"",OR(LOWER(AT48)="null",LOWER(AT48)="undefined",LOWER(AT48)="n/a",LOWER(AT48)="na",LOWER(AT48)="none")),"NULL_LIKE_STRING",""))</f>
      </c>
      <c r="BZ48" t="str">
        <f>IF(AND(AU48="YES",AW48="NON_TEXT"),"INVALID_TYPE",IF(AND(AU48="YES",AW48="TEXT",AX48&lt;&gt;"",OR(LOWER(AX48)="null",LOWER(AX48)="undefined",LOWER(AX48)="n/a",LOWER(AX48)="na",LOWER(AX48)="none")),"NULL_LIKE_STRING",""))</f>
      </c>
      <c r="CA48" t="str">
        <f>IF(AND(AY48="YES",BA48="NON_TEXT"),"INVALID_TYPE",IF(AND(AY48="YES",BB48&lt;&gt;"",NOT(OR(EXACT(BB48,"READY_TO_SHARE"),EXACT(BB48,"NOT_READY_TO_SHARE")))),"UNSUPPORTED_VALUE",""))</f>
      </c>
      <c r="CB48" t="str">
        <f>IF(AND(BC48="YES",BE48="NON_TEXT"),"INVALID_TYPE",IF(AND(BC48="YES",BF48&lt;&gt;"",NOT(OR(EXACT(BF48,"SEO_OVERLAP"),EXACT(BF48,"PPC_OVERLAP"),EXACT(BF48,"AI_VISIBILITY"),EXACT(BF48,"CI_PLATFORM"),EXACT(BF48,"SALES_CUSTOMER"),EXACT(BF48,"MANUAL_STRATEGY"),EXACT(BF48,"MIXED"),EXACT(BF48,"UNKNOWN")))),"UNSUPPORTED_VALUE",""))</f>
      </c>
      <c r="CC48" t="str">
        <f>IF(AND(BG48="YES",BI48="NON_TEXT"),"INVALID_TYPE",IF(AND(BG48="YES",BI48="TEXT",BJ48&lt;&gt;"",OR(LOWER(BJ48)="null",LOWER(BJ48)="undefined",LOWER(BJ48)="n/a",LOWER(BJ48)="na",LOWER(BJ48)="none")),"NULL_LIKE_STRING",""))</f>
      </c>
      <c r="CD48" t="str">
        <f>IF(AND(BK48="YES",BM48="NON_TEXT"),"INVALID_TYPE",IF(AND(BK48="YES",BM48="TEXT",BN48&lt;&gt;"",OR(LOWER(BN48)="null",LOWER(BN48)="undefined",LOWER(BN48)="n/a",LOWER(BN48)="na",LOWER(BN48)="none")),"NULL_LIKE_STRING",""))</f>
      </c>
      <c r="CE48" t="str">
        <f>IF(L48="FALSE","INVALID_INPUT_OBJECT",IF(BO48&lt;&gt;"",BO48,IF(BP48&lt;&gt;"",BP48,IF(BQ48&lt;&gt;"",BQ48,IF(BR48&lt;&gt;"",BR48,IF(BS48&lt;&gt;"",BS48,IF(BT48&lt;&gt;"",BT48,IF(BU48&lt;&gt;"",BU48,IF(BV48&lt;&gt;"",BV48,IF(BW48&lt;&gt;"",BW48,IF(BX48&lt;&gt;"",BX48,IF(CC48&lt;&gt;"",CC48,IF(BY48&lt;&gt;"",BY48,IF(BZ48&lt;&gt;"",BZ48,IF(CD48&lt;&gt;"",CD48,IF(CA48&lt;&gt;"",CA48,CB48))))))))))))))))</f>
        <v>INVALID_TYPE</v>
      </c>
      <c r="CF48" t="b">
        <f>OR(N48="MISSING",O48="",Q48="MISSING",R48="",T48="MISSING",U48="",W48="MISSING",X48="",Z48="MISSING",AA48="",AC48="MISSING",AD48="",AF48="MISSING",AG48="",AI48="MISSING",AJ48="",AL48="MISSING",AM48="",AO48="MISSING",AP48="",EXACT(AP48,"INCOMPLETE"),AND(AY48="YES",AZ48&lt;&gt;"",BB48=""),AND(BC48="YES",BD48&lt;&gt;"",BF48=""))</f>
        <v>1</v>
      </c>
      <c r="CG48" t="str">
        <f>IF(AND(EXACT(X48,"INDEPENDENT"),EXACT(AD48,"NO")),"INDEPENDENT_WITHOUT_SUPPORT",IF(AND(EXACT(R48,"FALSE_NEGATIVE"),AQ48="YES",AT48=""),"FALSE_NEGATIVE_REQUIRES_CORRECTED_SET",IF(AND(EXACT(R48,"SCOPE_DRIFT"),AU48="YES",AX48=""),"SCOPE_DRIFT_REQUIRES_CHANGED_DIMENSION",IF(AND(EXACT(AA48,"NO"),AY48="YES",EXACT(BB48,"READY_TO_SHARE")),"UNSTARTED_READY_TO_SHARE_CONFLICT",""))))</f>
      </c>
    </row>
    <row r="49">
      <c r="A49" s="50" t="str">
        <v>MAL-005</v>
      </c>
      <c r="B49" s="50" t="str">
        <v>MALFORMED</v>
      </c>
      <c r="C49" s="50" t="str">
        <v>INVALID_INPUT</v>
      </c>
      <c r="D49" s="50" t="str">
        <v>INVALID_TYPE</v>
      </c>
      <c r="E49" s="50" t="str">
        <v>INVALID_INPUT</v>
      </c>
      <c r="F49" s="50" t="str">
        <v>INVALID_TYPE</v>
      </c>
      <c r="G49" s="50" t="str">
        <v>PASS</v>
      </c>
      <c r="H49" s="50" t="str">
        <v>{"affectedOutput": "CONTENT_GAP", "correctionWithoutFullRebuild": "YES", "decisionSupported": "Approve Q4 content and positioning budget", "dependencyType": "INDEPENDENT", "errorClass": "FALSE_POSITIVE", "executionStarted": true, "independentSupport": "YES", "recommendationCouldChange": "NO", "recordCompleteness": "COMPLETE", "scopeKnown": "YES"}</v>
      </c>
      <c r="I49" s="50" t="str">
        <f>IF(CE49&lt;&gt;"","INVALID_INPUT",IF(CG49&lt;&gt;"","INVALID_INPUT",IF(CF49,"INCOMPLETE",IF(NOT(EXACT(AM49,"YES")),"RESOLVE_DECISION_SCOPE",IF(EXACT(X49,"UNKNOWN_DEPENDENCY"),"FREEZE_AND_REQUALIFY",IF(AND(EXACT(AA49,"YES"),EXACT(AG49,"YES")),"REOPEN_PRIOR_DECISION",IF(AND(EXACT(X49,"DIRECTLY_DEPENDENT"),EXACT(AD49,"NO"),EXACT(AJ49,"NO")),"REBUILD_CONTAMINATED_OUTPUT",IF(OR(EXACT(X49,"DIRECTLY_DEPENDENT"),EXACT(X49,"PARTIALLY_DEPENDENT")),"BOUNDED_RECHECK_REQUIRED",IF(AND(EXACT(X49,"INDEPENDENT"),EXACT(AD49,"YES"),EXACT(AG49,"NO")),"NO_MATERIAL_CONTAMINATION_FOUND","FREEZE_AND_REQUALIFY")))))))))</f>
        <v>INVALID_INPUT</v>
      </c>
      <c r="J49" s="50" t="str">
        <f>IF(CE49&lt;&gt;"",CE49,IF(CG49&lt;&gt;"",CG49,IF(CF49,"REQUIRED_EVIDENCE_MISSING",IF(NOT(EXACT(AM49,"YES")),IF(EXACT(AM49,"NO"),"DECISION_SCOPE_NOT_DEFINED","DECISION_SCOPE_UNCERTAIN"),IF(EXACT(X49,"UNKNOWN_DEPENDENCY"),"DOWNSTREAM_DEPENDENCY_UNKNOWN",IF(AND(EXACT(AA49,"YES"),EXACT(AG49,"YES")),"EXECUTED_RECOMMENDATION_MAY_CHANGE",IF(AND(EXACT(X49,"DIRECTLY_DEPENDENT"),EXACT(AD49,"NO"),EXACT(AJ49,"NO")),"DIRECT_DEPENDENCY_NO_INDEPENDENT_SUPPORT",IF(EXACT(X49,"DIRECTLY_DEPENDENT"),"DIRECT_DEPENDENCY_RECHECK",IF(EXACT(X49,"PARTIALLY_DEPENDENT"),"PARTIAL_DEPENDENCY_RECHECK",IF(AND(EXACT(X49,"INDEPENDENT"),EXACT(AD49,"YES"),EXACT(AG49,"NO")),"INDEPENDENT_SUPPORT_RECOMMENDATION_UNCHANGED","DEPENDENCY_OR_RECOMMENDATION_UNRESOLVED"))))))))))</f>
        <v>INVALID_TYPE</v>
      </c>
      <c r="K49" s="51" t="str">
        <f>IF(AND(EXACT(C49,I49),EXACT(D49,J49)),"PASS","FAIL")</f>
        <v>PASS</v>
      </c>
      <c r="L49" t="str">
        <v>TRUE</v>
      </c>
      <c r="M49" t="str">
        <v>Approve Q4 content and positioning budget</v>
      </c>
      <c r="N49" t="str">
        <v>TEXT</v>
      </c>
      <c r="O49" t="str">
        <f>IF(ISTEXT(M49),TRIM(SUBSTITUTE(SUBSTITUTE(SUBSTITUTE(SUBSTITUTE(SUBSTITUTE(SUBSTITUTE(M49,CHAR(160)," "),CHAR(9)," "),CHAR(10)," "),CHAR(11)," "),CHAR(12)," "),CHAR(13)," ")),"")</f>
        <v>Approve Q4 content and positioning budget</v>
      </c>
      <c r="P49" t="str">
        <v>FALSE_POSITIVE</v>
      </c>
      <c r="Q49" t="str">
        <v>TEXT</v>
      </c>
      <c r="R49" t="str">
        <f>IF(ISTEXT(P49),TRIM(SUBSTITUTE(SUBSTITUTE(SUBSTITUTE(SUBSTITUTE(SUBSTITUTE(SUBSTITUTE(P49,CHAR(160)," "),CHAR(9)," "),CHAR(10)," "),CHAR(11)," "),CHAR(12)," "),CHAR(13)," ")),"")</f>
        <v>FALSE_POSITIVE</v>
      </c>
      <c r="S49" t="str">
        <v>CONTENT_GAP</v>
      </c>
      <c r="T49" t="str">
        <v>TEXT</v>
      </c>
      <c r="U49" t="str">
        <f>IF(ISTEXT(S49),TRIM(SUBSTITUTE(SUBSTITUTE(SUBSTITUTE(SUBSTITUTE(SUBSTITUTE(SUBSTITUTE(S49,CHAR(160)," "),CHAR(9)," "),CHAR(10)," "),CHAR(11)," "),CHAR(12)," "),CHAR(13)," ")),"")</f>
        <v>CONTENT_GAP</v>
      </c>
      <c r="V49" t="str">
        <v>INDEPENDENT</v>
      </c>
      <c r="W49" t="str">
        <v>TEXT</v>
      </c>
      <c r="X49" t="str">
        <f>IF(ISTEXT(V49),TRIM(SUBSTITUTE(SUBSTITUTE(SUBSTITUTE(SUBSTITUTE(SUBSTITUTE(SUBSTITUTE(V49,CHAR(160)," "),CHAR(9)," "),CHAR(10)," "),CHAR(11)," "),CHAR(12)," "),CHAR(13)," ")),"")</f>
        <v>INDEPENDENT</v>
      </c>
      <c r="Y49" s="118" t="b">
        <v>1</v>
      </c>
      <c r="Z49" t="str">
        <v>NON_TEXT</v>
      </c>
      <c r="AA49" t="str">
        <f>IF(ISTEXT(Y49),TRIM(SUBSTITUTE(SUBSTITUTE(SUBSTITUTE(SUBSTITUTE(SUBSTITUTE(SUBSTITUTE(Y49,CHAR(160)," "),CHAR(9)," "),CHAR(10)," "),CHAR(11)," "),CHAR(12)," "),CHAR(13)," ")),"")</f>
      </c>
      <c r="AB49" t="str">
        <v>YES</v>
      </c>
      <c r="AC49" t="str">
        <v>TEXT</v>
      </c>
      <c r="AD49" t="str">
        <f>IF(ISTEXT(AB49),TRIM(SUBSTITUTE(SUBSTITUTE(SUBSTITUTE(SUBSTITUTE(SUBSTITUTE(SUBSTITUTE(AB49,CHAR(160)," "),CHAR(9)," "),CHAR(10)," "),CHAR(11)," "),CHAR(12)," "),CHAR(13)," ")),"")</f>
        <v>YES</v>
      </c>
      <c r="AE49" t="str">
        <v>NO</v>
      </c>
      <c r="AF49" t="str">
        <v>TEXT</v>
      </c>
      <c r="AG49" t="str">
        <f>IF(ISTEXT(AE49),TRIM(SUBSTITUTE(SUBSTITUTE(SUBSTITUTE(SUBSTITUTE(SUBSTITUTE(SUBSTITUTE(AE49,CHAR(160)," "),CHAR(9)," "),CHAR(10)," "),CHAR(11)," "),CHAR(12)," "),CHAR(13)," ")),"")</f>
        <v>NO</v>
      </c>
      <c r="AH49" t="str">
        <v>YES</v>
      </c>
      <c r="AI49" t="str">
        <v>TEXT</v>
      </c>
      <c r="AJ49" t="str">
        <f>IF(ISTEXT(AH49),TRIM(SUBSTITUTE(SUBSTITUTE(SUBSTITUTE(SUBSTITUTE(SUBSTITUTE(SUBSTITUTE(AH49,CHAR(160)," "),CHAR(9)," "),CHAR(10)," "),CHAR(11)," "),CHAR(12)," "),CHAR(13)," ")),"")</f>
        <v>YES</v>
      </c>
      <c r="AK49" t="str">
        <v>YES</v>
      </c>
      <c r="AL49" t="str">
        <v>TEXT</v>
      </c>
      <c r="AM49" t="str">
        <f>IF(ISTEXT(AK49),TRIM(SUBSTITUTE(SUBSTITUTE(SUBSTITUTE(SUBSTITUTE(SUBSTITUTE(SUBSTITUTE(AK49,CHAR(160)," "),CHAR(9)," "),CHAR(10)," "),CHAR(11)," "),CHAR(12)," "),CHAR(13)," ")),"")</f>
        <v>YES</v>
      </c>
      <c r="AN49" t="str">
        <v>COMPLETE</v>
      </c>
      <c r="AO49" t="str">
        <v>TEXT</v>
      </c>
      <c r="AP49" t="str">
        <f>IF(ISTEXT(AN49),TRIM(SUBSTITUTE(SUBSTITUTE(SUBSTITUTE(SUBSTITUTE(SUBSTITUTE(SUBSTITUTE(AN49,CHAR(160)," "),CHAR(9)," "),CHAR(10)," "),CHAR(11)," "),CHAR(12)," "),CHAR(13)," ")),"")</f>
        <v>COMPLETE</v>
      </c>
      <c r="AQ49" t="str">
        <v>NO</v>
      </c>
      <c r="AR49" t="str"/>
      <c r="AS49" t="str">
        <v>MISSING</v>
      </c>
      <c r="AT49" t="str">
        <f>IF(ISTEXT(AR49),TRIM(SUBSTITUTE(SUBSTITUTE(SUBSTITUTE(SUBSTITUTE(SUBSTITUTE(SUBSTITUTE(AR49,CHAR(160)," "),CHAR(9)," "),CHAR(10)," "),CHAR(11)," "),CHAR(12)," "),CHAR(13)," ")),"")</f>
      </c>
      <c r="AU49" t="str">
        <v>NO</v>
      </c>
      <c r="AV49" t="str"/>
      <c r="AW49" t="str">
        <v>MISSING</v>
      </c>
      <c r="AX49" t="str">
        <f>IF(ISTEXT(AV49),TRIM(SUBSTITUTE(SUBSTITUTE(SUBSTITUTE(SUBSTITUTE(SUBSTITUTE(SUBSTITUTE(AV49,CHAR(160)," "),CHAR(9)," "),CHAR(10)," "),CHAR(11)," "),CHAR(12)," "),CHAR(13)," ")),"")</f>
      </c>
      <c r="AY49" t="str">
        <v>NO</v>
      </c>
      <c r="AZ49" t="str"/>
      <c r="BA49" t="str">
        <v>MISSING</v>
      </c>
      <c r="BB49" t="str">
        <f>IF(ISTEXT(AZ49),TRIM(SUBSTITUTE(SUBSTITUTE(SUBSTITUTE(SUBSTITUTE(SUBSTITUTE(SUBSTITUTE(AZ49,CHAR(160)," "),CHAR(9)," "),CHAR(10)," "),CHAR(11)," "),CHAR(12)," "),CHAR(13)," ")),"")</f>
      </c>
      <c r="BC49" t="str">
        <v>NO</v>
      </c>
      <c r="BD49" t="str"/>
      <c r="BE49" t="str">
        <v>MISSING</v>
      </c>
      <c r="BF49" t="str">
        <f>IF(ISTEXT(BD49),TRIM(SUBSTITUTE(SUBSTITUTE(SUBSTITUTE(SUBSTITUTE(SUBSTITUTE(SUBSTITUTE(BD49,CHAR(160)," "),CHAR(9)," "),CHAR(10)," "),CHAR(11)," "),CHAR(12)," "),CHAR(13)," ")),"")</f>
      </c>
      <c r="BG49" t="str">
        <v>NO</v>
      </c>
      <c r="BH49" t="str"/>
      <c r="BI49" t="str">
        <v>MISSING</v>
      </c>
      <c r="BJ49" t="str">
        <f>IF(ISTEXT(BH49),TRIM(SUBSTITUTE(SUBSTITUTE(SUBSTITUTE(SUBSTITUTE(SUBSTITUTE(SUBSTITUTE(BH49,CHAR(160)," "),CHAR(9)," "),CHAR(10)," "),CHAR(11)," "),CHAR(12)," "),CHAR(13)," ")),"")</f>
      </c>
      <c r="BK49" t="str">
        <v>NO</v>
      </c>
      <c r="BL49" t="str"/>
      <c r="BM49" t="str">
        <v>MISSING</v>
      </c>
      <c r="BN49" t="str">
        <f>IF(ISTEXT(BL49),TRIM(SUBSTITUTE(SUBSTITUTE(SUBSTITUTE(SUBSTITUTE(SUBSTITUTE(SUBSTITUTE(BL49,CHAR(160)," "),CHAR(9)," "),CHAR(10)," "),CHAR(11)," "),CHAR(12)," "),CHAR(13)," ")),"")</f>
      </c>
      <c r="BO49" t="str">
        <f>IF(N49="NON_TEXT","INVALID_TYPE",IF(AND(N49="TEXT",O49&lt;&gt;"",OR(LOWER(O49)="null",LOWER(O49)="undefined",LOWER(O49)="n/a",LOWER(O49)="na",LOWER(O49)="none")),"NULL_LIKE_STRING",""))</f>
      </c>
      <c r="BP49" t="str">
        <f>IF(Q49="NON_TEXT","INVALID_TYPE",IF(AND(R49&lt;&gt;"",NOT(OR(EXACT(R49,"FALSE_POSITIVE"),EXACT(R49,"FALSE_NEGATIVE"),EXACT(R49,"ROLE_ERROR"),EXACT(R49,"SCOPE_DRIFT")))),"UNSUPPORTED_VALUE",""))</f>
      </c>
      <c r="BQ49" t="str">
        <f>IF(T49="NON_TEXT","INVALID_TYPE",IF(AND(U49&lt;&gt;"",NOT(OR(EXACT(U49,"CONTENT_GAP"),EXACT(U49,"AUTHORITY_BENCHMARK"),EXACT(U49,"POSITIONING"),EXACT(U49,"PRICING_COMPARISON"),EXACT(U49,"BATTLECARD"),EXACT(U49,"ROADMAP"),EXACT(U49,"MARKET_ENTRY_RECOMMENDATION"),EXACT(U49,"BUDGET_RECOMMENDATION"),EXACT(U49,"EXECUTIVE_BRIEF"),EXACT(U49,"AI_VISIBILITY_BENCHMARK"),EXACT(U49,"PAID_SEARCH_BENCHMARK"),EXACT(U49,"OTHER")))),"UNSUPPORTED_VALUE",""))</f>
      </c>
      <c r="BR49" t="str">
        <f>IF(W49="NON_TEXT","INVALID_TYPE",IF(AND(X49&lt;&gt;"",NOT(OR(EXACT(X49,"DIRECTLY_DEPENDENT"),EXACT(X49,"PARTIALLY_DEPENDENT"),EXACT(X49,"INDEPENDENT"),EXACT(X49,"UNKNOWN_DEPENDENCY")))),"UNSUPPORTED_VALUE",""))</f>
      </c>
      <c r="BS49" t="str">
        <f>IF(Z49="NON_TEXT","INVALID_TYPE",IF(AND(AA49&lt;&gt;"",NOT(OR(EXACT(AA49,"YES"),EXACT(AA49,"NO"),EXACT(AA49,"UNKNOWN")))),"UNSUPPORTED_VALUE",""))</f>
        <v>INVALID_TYPE</v>
      </c>
      <c r="BT49" t="str">
        <f>IF(AC49="NON_TEXT","INVALID_TYPE",IF(AND(AD49&lt;&gt;"",NOT(OR(EXACT(AD49,"YES"),EXACT(AD49,"NO"),EXACT(AD49,"UNKNOWN")))),"UNSUPPORTED_VALUE",""))</f>
      </c>
      <c r="BU49" t="str">
        <f>IF(AF49="NON_TEXT","INVALID_TYPE",IF(AND(AG49&lt;&gt;"",NOT(OR(EXACT(AG49,"YES"),EXACT(AG49,"NO"),EXACT(AG49,"UNKNOWN")))),"UNSUPPORTED_VALUE",""))</f>
      </c>
      <c r="BV49" t="str">
        <f>IF(AI49="NON_TEXT","INVALID_TYPE",IF(AND(AJ49&lt;&gt;"",NOT(OR(EXACT(AJ49,"YES"),EXACT(AJ49,"NO"),EXACT(AJ49,"UNKNOWN")))),"UNSUPPORTED_VALUE",""))</f>
      </c>
      <c r="BW49" t="str">
        <f>IF(AL49="NON_TEXT","INVALID_TYPE",IF(AND(AM49&lt;&gt;"",NOT(OR(EXACT(AM49,"YES"),EXACT(AM49,"NO"),EXACT(AM49,"UNKNOWN")))),"UNSUPPORTED_VALUE",""))</f>
      </c>
      <c r="BX49" t="str">
        <f>IF(AO49="NON_TEXT","INVALID_TYPE",IF(AND(AP49&lt;&gt;"",NOT(OR(EXACT(AP49,"COMPLETE"),EXACT(AP49,"INCOMPLETE")))),"UNSUPPORTED_VALUE",""))</f>
      </c>
      <c r="BY49" t="str">
        <f>IF(AND(AQ49="YES",AS49="NON_TEXT"),"INVALID_TYPE",IF(AND(AQ49="YES",AS49="TEXT",AT49&lt;&gt;"",OR(LOWER(AT49)="null",LOWER(AT49)="undefined",LOWER(AT49)="n/a",LOWER(AT49)="na",LOWER(AT49)="none")),"NULL_LIKE_STRING",""))</f>
      </c>
      <c r="BZ49" t="str">
        <f>IF(AND(AU49="YES",AW49="NON_TEXT"),"INVALID_TYPE",IF(AND(AU49="YES",AW49="TEXT",AX49&lt;&gt;"",OR(LOWER(AX49)="null",LOWER(AX49)="undefined",LOWER(AX49)="n/a",LOWER(AX49)="na",LOWER(AX49)="none")),"NULL_LIKE_STRING",""))</f>
      </c>
      <c r="CA49" t="str">
        <f>IF(AND(AY49="YES",BA49="NON_TEXT"),"INVALID_TYPE",IF(AND(AY49="YES",BB49&lt;&gt;"",NOT(OR(EXACT(BB49,"READY_TO_SHARE"),EXACT(BB49,"NOT_READY_TO_SHARE")))),"UNSUPPORTED_VALUE",""))</f>
      </c>
      <c r="CB49" t="str">
        <f>IF(AND(BC49="YES",BE49="NON_TEXT"),"INVALID_TYPE",IF(AND(BC49="YES",BF49&lt;&gt;"",NOT(OR(EXACT(BF49,"SEO_OVERLAP"),EXACT(BF49,"PPC_OVERLAP"),EXACT(BF49,"AI_VISIBILITY"),EXACT(BF49,"CI_PLATFORM"),EXACT(BF49,"SALES_CUSTOMER"),EXACT(BF49,"MANUAL_STRATEGY"),EXACT(BF49,"MIXED"),EXACT(BF49,"UNKNOWN")))),"UNSUPPORTED_VALUE",""))</f>
      </c>
      <c r="CC49" t="str">
        <f>IF(AND(BG49="YES",BI49="NON_TEXT"),"INVALID_TYPE",IF(AND(BG49="YES",BI49="TEXT",BJ49&lt;&gt;"",OR(LOWER(BJ49)="null",LOWER(BJ49)="undefined",LOWER(BJ49)="n/a",LOWER(BJ49)="na",LOWER(BJ49)="none")),"NULL_LIKE_STRING",""))</f>
      </c>
      <c r="CD49" t="str">
        <f>IF(AND(BK49="YES",BM49="NON_TEXT"),"INVALID_TYPE",IF(AND(BK49="YES",BM49="TEXT",BN49&lt;&gt;"",OR(LOWER(BN49)="null",LOWER(BN49)="undefined",LOWER(BN49)="n/a",LOWER(BN49)="na",LOWER(BN49)="none")),"NULL_LIKE_STRING",""))</f>
      </c>
      <c r="CE49" t="str">
        <f>IF(L49="FALSE","INVALID_INPUT_OBJECT",IF(BO49&lt;&gt;"",BO49,IF(BP49&lt;&gt;"",BP49,IF(BQ49&lt;&gt;"",BQ49,IF(BR49&lt;&gt;"",BR49,IF(BS49&lt;&gt;"",BS49,IF(BT49&lt;&gt;"",BT49,IF(BU49&lt;&gt;"",BU49,IF(BV49&lt;&gt;"",BV49,IF(BW49&lt;&gt;"",BW49,IF(BX49&lt;&gt;"",BX49,IF(CC49&lt;&gt;"",CC49,IF(BY49&lt;&gt;"",BY49,IF(BZ49&lt;&gt;"",BZ49,IF(CD49&lt;&gt;"",CD49,IF(CA49&lt;&gt;"",CA49,CB49))))))))))))))))</f>
        <v>INVALID_TYPE</v>
      </c>
      <c r="CF49" t="b">
        <f>OR(N49="MISSING",O49="",Q49="MISSING",R49="",T49="MISSING",U49="",W49="MISSING",X49="",Z49="MISSING",AA49="",AC49="MISSING",AD49="",AF49="MISSING",AG49="",AI49="MISSING",AJ49="",AL49="MISSING",AM49="",AO49="MISSING",AP49="",EXACT(AP49,"INCOMPLETE"),AND(AY49="YES",AZ49&lt;&gt;"",BB49=""),AND(BC49="YES",BD49&lt;&gt;"",BF49=""))</f>
        <v>1</v>
      </c>
      <c r="CG49" t="str">
        <f>IF(AND(EXACT(X49,"INDEPENDENT"),EXACT(AD49,"NO")),"INDEPENDENT_WITHOUT_SUPPORT",IF(AND(EXACT(R49,"FALSE_NEGATIVE"),AQ49="YES",AT49=""),"FALSE_NEGATIVE_REQUIRES_CORRECTED_SET",IF(AND(EXACT(R49,"SCOPE_DRIFT"),AU49="YES",AX49=""),"SCOPE_DRIFT_REQUIRES_CHANGED_DIMENSION",IF(AND(EXACT(AA49,"NO"),AY49="YES",EXACT(BB49,"READY_TO_SHARE")),"UNSTARTED_READY_TO_SHARE_CONFLICT",""))))</f>
      </c>
    </row>
    <row r="50">
      <c r="A50" s="50" t="str">
        <v>MAL-006</v>
      </c>
      <c r="B50" s="50" t="str">
        <v>MALFORMED</v>
      </c>
      <c r="C50" s="50" t="str">
        <v>INVALID_INPUT</v>
      </c>
      <c r="D50" s="50" t="str">
        <v>INVALID_TYPE</v>
      </c>
      <c r="E50" s="50" t="str">
        <v>INVALID_INPUT</v>
      </c>
      <c r="F50" s="50" t="str">
        <v>INVALID_TYPE</v>
      </c>
      <c r="G50" s="50" t="str">
        <v>PASS</v>
      </c>
      <c r="H50" s="50" t="str">
        <v>{"affectedOutput": "CONTENT_GAP", "correctionWithoutFullRebuild": "YES", "decisionSupported": "Approve Q4 content and positioning budget", "dependencyType": "INDEPENDENT", "errorClass": "FALSE_POSITIVE", "executionStarted": "NO", "independentSupport": true, "recommendationCouldChange": "NO", "recordCompleteness": "COMPLETE", "scopeKnown": "YES"}</v>
      </c>
      <c r="I50" s="50" t="str">
        <f>IF(CE50&lt;&gt;"","INVALID_INPUT",IF(CG50&lt;&gt;"","INVALID_INPUT",IF(CF50,"INCOMPLETE",IF(NOT(EXACT(AM50,"YES")),"RESOLVE_DECISION_SCOPE",IF(EXACT(X50,"UNKNOWN_DEPENDENCY"),"FREEZE_AND_REQUALIFY",IF(AND(EXACT(AA50,"YES"),EXACT(AG50,"YES")),"REOPEN_PRIOR_DECISION",IF(AND(EXACT(X50,"DIRECTLY_DEPENDENT"),EXACT(AD50,"NO"),EXACT(AJ50,"NO")),"REBUILD_CONTAMINATED_OUTPUT",IF(OR(EXACT(X50,"DIRECTLY_DEPENDENT"),EXACT(X50,"PARTIALLY_DEPENDENT")),"BOUNDED_RECHECK_REQUIRED",IF(AND(EXACT(X50,"INDEPENDENT"),EXACT(AD50,"YES"),EXACT(AG50,"NO")),"NO_MATERIAL_CONTAMINATION_FOUND","FREEZE_AND_REQUALIFY")))))))))</f>
        <v>INVALID_INPUT</v>
      </c>
      <c r="J50" s="50" t="str">
        <f>IF(CE50&lt;&gt;"",CE50,IF(CG50&lt;&gt;"",CG50,IF(CF50,"REQUIRED_EVIDENCE_MISSING",IF(NOT(EXACT(AM50,"YES")),IF(EXACT(AM50,"NO"),"DECISION_SCOPE_NOT_DEFINED","DECISION_SCOPE_UNCERTAIN"),IF(EXACT(X50,"UNKNOWN_DEPENDENCY"),"DOWNSTREAM_DEPENDENCY_UNKNOWN",IF(AND(EXACT(AA50,"YES"),EXACT(AG50,"YES")),"EXECUTED_RECOMMENDATION_MAY_CHANGE",IF(AND(EXACT(X50,"DIRECTLY_DEPENDENT"),EXACT(AD50,"NO"),EXACT(AJ50,"NO")),"DIRECT_DEPENDENCY_NO_INDEPENDENT_SUPPORT",IF(EXACT(X50,"DIRECTLY_DEPENDENT"),"DIRECT_DEPENDENCY_RECHECK",IF(EXACT(X50,"PARTIALLY_DEPENDENT"),"PARTIAL_DEPENDENCY_RECHECK",IF(AND(EXACT(X50,"INDEPENDENT"),EXACT(AD50,"YES"),EXACT(AG50,"NO")),"INDEPENDENT_SUPPORT_RECOMMENDATION_UNCHANGED","DEPENDENCY_OR_RECOMMENDATION_UNRESOLVED"))))))))))</f>
        <v>INVALID_TYPE</v>
      </c>
      <c r="K50" s="51" t="str">
        <f>IF(AND(EXACT(C50,I50),EXACT(D50,J50)),"PASS","FAIL")</f>
        <v>PASS</v>
      </c>
      <c r="L50" t="str">
        <v>TRUE</v>
      </c>
      <c r="M50" t="str">
        <v>Approve Q4 content and positioning budget</v>
      </c>
      <c r="N50" t="str">
        <v>TEXT</v>
      </c>
      <c r="O50" t="str">
        <f>IF(ISTEXT(M50),TRIM(SUBSTITUTE(SUBSTITUTE(SUBSTITUTE(SUBSTITUTE(SUBSTITUTE(SUBSTITUTE(M50,CHAR(160)," "),CHAR(9)," "),CHAR(10)," "),CHAR(11)," "),CHAR(12)," "),CHAR(13)," ")),"")</f>
        <v>Approve Q4 content and positioning budget</v>
      </c>
      <c r="P50" t="str">
        <v>FALSE_POSITIVE</v>
      </c>
      <c r="Q50" t="str">
        <v>TEXT</v>
      </c>
      <c r="R50" t="str">
        <f>IF(ISTEXT(P50),TRIM(SUBSTITUTE(SUBSTITUTE(SUBSTITUTE(SUBSTITUTE(SUBSTITUTE(SUBSTITUTE(P50,CHAR(160)," "),CHAR(9)," "),CHAR(10)," "),CHAR(11)," "),CHAR(12)," "),CHAR(13)," ")),"")</f>
        <v>FALSE_POSITIVE</v>
      </c>
      <c r="S50" t="str">
        <v>CONTENT_GAP</v>
      </c>
      <c r="T50" t="str">
        <v>TEXT</v>
      </c>
      <c r="U50" t="str">
        <f>IF(ISTEXT(S50),TRIM(SUBSTITUTE(SUBSTITUTE(SUBSTITUTE(SUBSTITUTE(SUBSTITUTE(SUBSTITUTE(S50,CHAR(160)," "),CHAR(9)," "),CHAR(10)," "),CHAR(11)," "),CHAR(12)," "),CHAR(13)," ")),"")</f>
        <v>CONTENT_GAP</v>
      </c>
      <c r="V50" t="str">
        <v>INDEPENDENT</v>
      </c>
      <c r="W50" t="str">
        <v>TEXT</v>
      </c>
      <c r="X50" t="str">
        <f>IF(ISTEXT(V50),TRIM(SUBSTITUTE(SUBSTITUTE(SUBSTITUTE(SUBSTITUTE(SUBSTITUTE(SUBSTITUTE(V50,CHAR(160)," "),CHAR(9)," "),CHAR(10)," "),CHAR(11)," "),CHAR(12)," "),CHAR(13)," ")),"")</f>
        <v>INDEPENDENT</v>
      </c>
      <c r="Y50" t="str">
        <v>NO</v>
      </c>
      <c r="Z50" t="str">
        <v>TEXT</v>
      </c>
      <c r="AA50" t="str">
        <f>IF(ISTEXT(Y50),TRIM(SUBSTITUTE(SUBSTITUTE(SUBSTITUTE(SUBSTITUTE(SUBSTITUTE(SUBSTITUTE(Y50,CHAR(160)," "),CHAR(9)," "),CHAR(10)," "),CHAR(11)," "),CHAR(12)," "),CHAR(13)," ")),"")</f>
        <v>NO</v>
      </c>
      <c r="AB50" s="118" t="b">
        <v>1</v>
      </c>
      <c r="AC50" t="str">
        <v>NON_TEXT</v>
      </c>
      <c r="AD50" t="str">
        <f>IF(ISTEXT(AB50),TRIM(SUBSTITUTE(SUBSTITUTE(SUBSTITUTE(SUBSTITUTE(SUBSTITUTE(SUBSTITUTE(AB50,CHAR(160)," "),CHAR(9)," "),CHAR(10)," "),CHAR(11)," "),CHAR(12)," "),CHAR(13)," ")),"")</f>
      </c>
      <c r="AE50" t="str">
        <v>NO</v>
      </c>
      <c r="AF50" t="str">
        <v>TEXT</v>
      </c>
      <c r="AG50" t="str">
        <f>IF(ISTEXT(AE50),TRIM(SUBSTITUTE(SUBSTITUTE(SUBSTITUTE(SUBSTITUTE(SUBSTITUTE(SUBSTITUTE(AE50,CHAR(160)," "),CHAR(9)," "),CHAR(10)," "),CHAR(11)," "),CHAR(12)," "),CHAR(13)," ")),"")</f>
        <v>NO</v>
      </c>
      <c r="AH50" t="str">
        <v>YES</v>
      </c>
      <c r="AI50" t="str">
        <v>TEXT</v>
      </c>
      <c r="AJ50" t="str">
        <f>IF(ISTEXT(AH50),TRIM(SUBSTITUTE(SUBSTITUTE(SUBSTITUTE(SUBSTITUTE(SUBSTITUTE(SUBSTITUTE(AH50,CHAR(160)," "),CHAR(9)," "),CHAR(10)," "),CHAR(11)," "),CHAR(12)," "),CHAR(13)," ")),"")</f>
        <v>YES</v>
      </c>
      <c r="AK50" t="str">
        <v>YES</v>
      </c>
      <c r="AL50" t="str">
        <v>TEXT</v>
      </c>
      <c r="AM50" t="str">
        <f>IF(ISTEXT(AK50),TRIM(SUBSTITUTE(SUBSTITUTE(SUBSTITUTE(SUBSTITUTE(SUBSTITUTE(SUBSTITUTE(AK50,CHAR(160)," "),CHAR(9)," "),CHAR(10)," "),CHAR(11)," "),CHAR(12)," "),CHAR(13)," ")),"")</f>
        <v>YES</v>
      </c>
      <c r="AN50" t="str">
        <v>COMPLETE</v>
      </c>
      <c r="AO50" t="str">
        <v>TEXT</v>
      </c>
      <c r="AP50" t="str">
        <f>IF(ISTEXT(AN50),TRIM(SUBSTITUTE(SUBSTITUTE(SUBSTITUTE(SUBSTITUTE(SUBSTITUTE(SUBSTITUTE(AN50,CHAR(160)," "),CHAR(9)," "),CHAR(10)," "),CHAR(11)," "),CHAR(12)," "),CHAR(13)," ")),"")</f>
        <v>COMPLETE</v>
      </c>
      <c r="AQ50" t="str">
        <v>NO</v>
      </c>
      <c r="AR50" t="str"/>
      <c r="AS50" t="str">
        <v>MISSING</v>
      </c>
      <c r="AT50" t="str">
        <f>IF(ISTEXT(AR50),TRIM(SUBSTITUTE(SUBSTITUTE(SUBSTITUTE(SUBSTITUTE(SUBSTITUTE(SUBSTITUTE(AR50,CHAR(160)," "),CHAR(9)," "),CHAR(10)," "),CHAR(11)," "),CHAR(12)," "),CHAR(13)," ")),"")</f>
      </c>
      <c r="AU50" t="str">
        <v>NO</v>
      </c>
      <c r="AV50" t="str"/>
      <c r="AW50" t="str">
        <v>MISSING</v>
      </c>
      <c r="AX50" t="str">
        <f>IF(ISTEXT(AV50),TRIM(SUBSTITUTE(SUBSTITUTE(SUBSTITUTE(SUBSTITUTE(SUBSTITUTE(SUBSTITUTE(AV50,CHAR(160)," "),CHAR(9)," "),CHAR(10)," "),CHAR(11)," "),CHAR(12)," "),CHAR(13)," ")),"")</f>
      </c>
      <c r="AY50" t="str">
        <v>NO</v>
      </c>
      <c r="AZ50" t="str"/>
      <c r="BA50" t="str">
        <v>MISSING</v>
      </c>
      <c r="BB50" t="str">
        <f>IF(ISTEXT(AZ50),TRIM(SUBSTITUTE(SUBSTITUTE(SUBSTITUTE(SUBSTITUTE(SUBSTITUTE(SUBSTITUTE(AZ50,CHAR(160)," "),CHAR(9)," "),CHAR(10)," "),CHAR(11)," "),CHAR(12)," "),CHAR(13)," ")),"")</f>
      </c>
      <c r="BC50" t="str">
        <v>NO</v>
      </c>
      <c r="BD50" t="str"/>
      <c r="BE50" t="str">
        <v>MISSING</v>
      </c>
      <c r="BF50" t="str">
        <f>IF(ISTEXT(BD50),TRIM(SUBSTITUTE(SUBSTITUTE(SUBSTITUTE(SUBSTITUTE(SUBSTITUTE(SUBSTITUTE(BD50,CHAR(160)," "),CHAR(9)," "),CHAR(10)," "),CHAR(11)," "),CHAR(12)," "),CHAR(13)," ")),"")</f>
      </c>
      <c r="BG50" t="str">
        <v>NO</v>
      </c>
      <c r="BH50" t="str"/>
      <c r="BI50" t="str">
        <v>MISSING</v>
      </c>
      <c r="BJ50" t="str">
        <f>IF(ISTEXT(BH50),TRIM(SUBSTITUTE(SUBSTITUTE(SUBSTITUTE(SUBSTITUTE(SUBSTITUTE(SUBSTITUTE(BH50,CHAR(160)," "),CHAR(9)," "),CHAR(10)," "),CHAR(11)," "),CHAR(12)," "),CHAR(13)," ")),"")</f>
      </c>
      <c r="BK50" t="str">
        <v>NO</v>
      </c>
      <c r="BL50" t="str"/>
      <c r="BM50" t="str">
        <v>MISSING</v>
      </c>
      <c r="BN50" t="str">
        <f>IF(ISTEXT(BL50),TRIM(SUBSTITUTE(SUBSTITUTE(SUBSTITUTE(SUBSTITUTE(SUBSTITUTE(SUBSTITUTE(BL50,CHAR(160)," "),CHAR(9)," "),CHAR(10)," "),CHAR(11)," "),CHAR(12)," "),CHAR(13)," ")),"")</f>
      </c>
      <c r="BO50" t="str">
        <f>IF(N50="NON_TEXT","INVALID_TYPE",IF(AND(N50="TEXT",O50&lt;&gt;"",OR(LOWER(O50)="null",LOWER(O50)="undefined",LOWER(O50)="n/a",LOWER(O50)="na",LOWER(O50)="none")),"NULL_LIKE_STRING",""))</f>
      </c>
      <c r="BP50" t="str">
        <f>IF(Q50="NON_TEXT","INVALID_TYPE",IF(AND(R50&lt;&gt;"",NOT(OR(EXACT(R50,"FALSE_POSITIVE"),EXACT(R50,"FALSE_NEGATIVE"),EXACT(R50,"ROLE_ERROR"),EXACT(R50,"SCOPE_DRIFT")))),"UNSUPPORTED_VALUE",""))</f>
      </c>
      <c r="BQ50" t="str">
        <f>IF(T50="NON_TEXT","INVALID_TYPE",IF(AND(U50&lt;&gt;"",NOT(OR(EXACT(U50,"CONTENT_GAP"),EXACT(U50,"AUTHORITY_BENCHMARK"),EXACT(U50,"POSITIONING"),EXACT(U50,"PRICING_COMPARISON"),EXACT(U50,"BATTLECARD"),EXACT(U50,"ROADMAP"),EXACT(U50,"MARKET_ENTRY_RECOMMENDATION"),EXACT(U50,"BUDGET_RECOMMENDATION"),EXACT(U50,"EXECUTIVE_BRIEF"),EXACT(U50,"AI_VISIBILITY_BENCHMARK"),EXACT(U50,"PAID_SEARCH_BENCHMARK"),EXACT(U50,"OTHER")))),"UNSUPPORTED_VALUE",""))</f>
      </c>
      <c r="BR50" t="str">
        <f>IF(W50="NON_TEXT","INVALID_TYPE",IF(AND(X50&lt;&gt;"",NOT(OR(EXACT(X50,"DIRECTLY_DEPENDENT"),EXACT(X50,"PARTIALLY_DEPENDENT"),EXACT(X50,"INDEPENDENT"),EXACT(X50,"UNKNOWN_DEPENDENCY")))),"UNSUPPORTED_VALUE",""))</f>
      </c>
      <c r="BS50" t="str">
        <f>IF(Z50="NON_TEXT","INVALID_TYPE",IF(AND(AA50&lt;&gt;"",NOT(OR(EXACT(AA50,"YES"),EXACT(AA50,"NO"),EXACT(AA50,"UNKNOWN")))),"UNSUPPORTED_VALUE",""))</f>
      </c>
      <c r="BT50" t="str">
        <f>IF(AC50="NON_TEXT","INVALID_TYPE",IF(AND(AD50&lt;&gt;"",NOT(OR(EXACT(AD50,"YES"),EXACT(AD50,"NO"),EXACT(AD50,"UNKNOWN")))),"UNSUPPORTED_VALUE",""))</f>
        <v>INVALID_TYPE</v>
      </c>
      <c r="BU50" t="str">
        <f>IF(AF50="NON_TEXT","INVALID_TYPE",IF(AND(AG50&lt;&gt;"",NOT(OR(EXACT(AG50,"YES"),EXACT(AG50,"NO"),EXACT(AG50,"UNKNOWN")))),"UNSUPPORTED_VALUE",""))</f>
      </c>
      <c r="BV50" t="str">
        <f>IF(AI50="NON_TEXT","INVALID_TYPE",IF(AND(AJ50&lt;&gt;"",NOT(OR(EXACT(AJ50,"YES"),EXACT(AJ50,"NO"),EXACT(AJ50,"UNKNOWN")))),"UNSUPPORTED_VALUE",""))</f>
      </c>
      <c r="BW50" t="str">
        <f>IF(AL50="NON_TEXT","INVALID_TYPE",IF(AND(AM50&lt;&gt;"",NOT(OR(EXACT(AM50,"YES"),EXACT(AM50,"NO"),EXACT(AM50,"UNKNOWN")))),"UNSUPPORTED_VALUE",""))</f>
      </c>
      <c r="BX50" t="str">
        <f>IF(AO50="NON_TEXT","INVALID_TYPE",IF(AND(AP50&lt;&gt;"",NOT(OR(EXACT(AP50,"COMPLETE"),EXACT(AP50,"INCOMPLETE")))),"UNSUPPORTED_VALUE",""))</f>
      </c>
      <c r="BY50" t="str">
        <f>IF(AND(AQ50="YES",AS50="NON_TEXT"),"INVALID_TYPE",IF(AND(AQ50="YES",AS50="TEXT",AT50&lt;&gt;"",OR(LOWER(AT50)="null",LOWER(AT50)="undefined",LOWER(AT50)="n/a",LOWER(AT50)="na",LOWER(AT50)="none")),"NULL_LIKE_STRING",""))</f>
      </c>
      <c r="BZ50" t="str">
        <f>IF(AND(AU50="YES",AW50="NON_TEXT"),"INVALID_TYPE",IF(AND(AU50="YES",AW50="TEXT",AX50&lt;&gt;"",OR(LOWER(AX50)="null",LOWER(AX50)="undefined",LOWER(AX50)="n/a",LOWER(AX50)="na",LOWER(AX50)="none")),"NULL_LIKE_STRING",""))</f>
      </c>
      <c r="CA50" t="str">
        <f>IF(AND(AY50="YES",BA50="NON_TEXT"),"INVALID_TYPE",IF(AND(AY50="YES",BB50&lt;&gt;"",NOT(OR(EXACT(BB50,"READY_TO_SHARE"),EXACT(BB50,"NOT_READY_TO_SHARE")))),"UNSUPPORTED_VALUE",""))</f>
      </c>
      <c r="CB50" t="str">
        <f>IF(AND(BC50="YES",BE50="NON_TEXT"),"INVALID_TYPE",IF(AND(BC50="YES",BF50&lt;&gt;"",NOT(OR(EXACT(BF50,"SEO_OVERLAP"),EXACT(BF50,"PPC_OVERLAP"),EXACT(BF50,"AI_VISIBILITY"),EXACT(BF50,"CI_PLATFORM"),EXACT(BF50,"SALES_CUSTOMER"),EXACT(BF50,"MANUAL_STRATEGY"),EXACT(BF50,"MIXED"),EXACT(BF50,"UNKNOWN")))),"UNSUPPORTED_VALUE",""))</f>
      </c>
      <c r="CC50" t="str">
        <f>IF(AND(BG50="YES",BI50="NON_TEXT"),"INVALID_TYPE",IF(AND(BG50="YES",BI50="TEXT",BJ50&lt;&gt;"",OR(LOWER(BJ50)="null",LOWER(BJ50)="undefined",LOWER(BJ50)="n/a",LOWER(BJ50)="na",LOWER(BJ50)="none")),"NULL_LIKE_STRING",""))</f>
      </c>
      <c r="CD50" t="str">
        <f>IF(AND(BK50="YES",BM50="NON_TEXT"),"INVALID_TYPE",IF(AND(BK50="YES",BM50="TEXT",BN50&lt;&gt;"",OR(LOWER(BN50)="null",LOWER(BN50)="undefined",LOWER(BN50)="n/a",LOWER(BN50)="na",LOWER(BN50)="none")),"NULL_LIKE_STRING",""))</f>
      </c>
      <c r="CE50" t="str">
        <f>IF(L50="FALSE","INVALID_INPUT_OBJECT",IF(BO50&lt;&gt;"",BO50,IF(BP50&lt;&gt;"",BP50,IF(BQ50&lt;&gt;"",BQ50,IF(BR50&lt;&gt;"",BR50,IF(BS50&lt;&gt;"",BS50,IF(BT50&lt;&gt;"",BT50,IF(BU50&lt;&gt;"",BU50,IF(BV50&lt;&gt;"",BV50,IF(BW50&lt;&gt;"",BW50,IF(BX50&lt;&gt;"",BX50,IF(CC50&lt;&gt;"",CC50,IF(BY50&lt;&gt;"",BY50,IF(BZ50&lt;&gt;"",BZ50,IF(CD50&lt;&gt;"",CD50,IF(CA50&lt;&gt;"",CA50,CB50))))))))))))))))</f>
        <v>INVALID_TYPE</v>
      </c>
      <c r="CF50" t="b">
        <f>OR(N50="MISSING",O50="",Q50="MISSING",R50="",T50="MISSING",U50="",W50="MISSING",X50="",Z50="MISSING",AA50="",AC50="MISSING",AD50="",AF50="MISSING",AG50="",AI50="MISSING",AJ50="",AL50="MISSING",AM50="",AO50="MISSING",AP50="",EXACT(AP50,"INCOMPLETE"),AND(AY50="YES",AZ50&lt;&gt;"",BB50=""),AND(BC50="YES",BD50&lt;&gt;"",BF50=""))</f>
        <v>1</v>
      </c>
      <c r="CG50" t="str">
        <f>IF(AND(EXACT(X50,"INDEPENDENT"),EXACT(AD50,"NO")),"INDEPENDENT_WITHOUT_SUPPORT",IF(AND(EXACT(R50,"FALSE_NEGATIVE"),AQ50="YES",AT50=""),"FALSE_NEGATIVE_REQUIRES_CORRECTED_SET",IF(AND(EXACT(R50,"SCOPE_DRIFT"),AU50="YES",AX50=""),"SCOPE_DRIFT_REQUIRES_CHANGED_DIMENSION",IF(AND(EXACT(AA50,"NO"),AY50="YES",EXACT(BB50,"READY_TO_SHARE")),"UNSTARTED_READY_TO_SHARE_CONFLICT",""))))</f>
      </c>
    </row>
    <row r="51">
      <c r="A51" s="50" t="str">
        <v>MAL-007</v>
      </c>
      <c r="B51" s="50" t="str">
        <v>MALFORMED</v>
      </c>
      <c r="C51" s="50" t="str">
        <v>INVALID_INPUT</v>
      </c>
      <c r="D51" s="50" t="str">
        <v>INVALID_TYPE</v>
      </c>
      <c r="E51" s="50" t="str">
        <v>INVALID_INPUT</v>
      </c>
      <c r="F51" s="50" t="str">
        <v>INVALID_TYPE</v>
      </c>
      <c r="G51" s="50" t="str">
        <v>PASS</v>
      </c>
      <c r="H51" s="50" t="str">
        <v>{"affectedOutput": "CONTENT_GAP", "correctionWithoutFullRebuild": "YES", "decisionSupported": "Approve Q4 content and positioning budget", "dependencyType": "INDEPENDENT", "errorClass": "FALSE_POSITIVE", "executionStarted": "NO", "independentSupport": "YES", "recommendationCouldChange": true, "recordCompleteness": "COMPLETE", "scopeKnown": "YES"}</v>
      </c>
      <c r="I51" s="50" t="str">
        <f>IF(CE51&lt;&gt;"","INVALID_INPUT",IF(CG51&lt;&gt;"","INVALID_INPUT",IF(CF51,"INCOMPLETE",IF(NOT(EXACT(AM51,"YES")),"RESOLVE_DECISION_SCOPE",IF(EXACT(X51,"UNKNOWN_DEPENDENCY"),"FREEZE_AND_REQUALIFY",IF(AND(EXACT(AA51,"YES"),EXACT(AG51,"YES")),"REOPEN_PRIOR_DECISION",IF(AND(EXACT(X51,"DIRECTLY_DEPENDENT"),EXACT(AD51,"NO"),EXACT(AJ51,"NO")),"REBUILD_CONTAMINATED_OUTPUT",IF(OR(EXACT(X51,"DIRECTLY_DEPENDENT"),EXACT(X51,"PARTIALLY_DEPENDENT")),"BOUNDED_RECHECK_REQUIRED",IF(AND(EXACT(X51,"INDEPENDENT"),EXACT(AD51,"YES"),EXACT(AG51,"NO")),"NO_MATERIAL_CONTAMINATION_FOUND","FREEZE_AND_REQUALIFY")))))))))</f>
        <v>INVALID_INPUT</v>
      </c>
      <c r="J51" s="50" t="str">
        <f>IF(CE51&lt;&gt;"",CE51,IF(CG51&lt;&gt;"",CG51,IF(CF51,"REQUIRED_EVIDENCE_MISSING",IF(NOT(EXACT(AM51,"YES")),IF(EXACT(AM51,"NO"),"DECISION_SCOPE_NOT_DEFINED","DECISION_SCOPE_UNCERTAIN"),IF(EXACT(X51,"UNKNOWN_DEPENDENCY"),"DOWNSTREAM_DEPENDENCY_UNKNOWN",IF(AND(EXACT(AA51,"YES"),EXACT(AG51,"YES")),"EXECUTED_RECOMMENDATION_MAY_CHANGE",IF(AND(EXACT(X51,"DIRECTLY_DEPENDENT"),EXACT(AD51,"NO"),EXACT(AJ51,"NO")),"DIRECT_DEPENDENCY_NO_INDEPENDENT_SUPPORT",IF(EXACT(X51,"DIRECTLY_DEPENDENT"),"DIRECT_DEPENDENCY_RECHECK",IF(EXACT(X51,"PARTIALLY_DEPENDENT"),"PARTIAL_DEPENDENCY_RECHECK",IF(AND(EXACT(X51,"INDEPENDENT"),EXACT(AD51,"YES"),EXACT(AG51,"NO")),"INDEPENDENT_SUPPORT_RECOMMENDATION_UNCHANGED","DEPENDENCY_OR_RECOMMENDATION_UNRESOLVED"))))))))))</f>
        <v>INVALID_TYPE</v>
      </c>
      <c r="K51" s="51" t="str">
        <f>IF(AND(EXACT(C51,I51),EXACT(D51,J51)),"PASS","FAIL")</f>
        <v>PASS</v>
      </c>
      <c r="L51" t="str">
        <v>TRUE</v>
      </c>
      <c r="M51" t="str">
        <v>Approve Q4 content and positioning budget</v>
      </c>
      <c r="N51" t="str">
        <v>TEXT</v>
      </c>
      <c r="O51" t="str">
        <f>IF(ISTEXT(M51),TRIM(SUBSTITUTE(SUBSTITUTE(SUBSTITUTE(SUBSTITUTE(SUBSTITUTE(SUBSTITUTE(M51,CHAR(160)," "),CHAR(9)," "),CHAR(10)," "),CHAR(11)," "),CHAR(12)," "),CHAR(13)," ")),"")</f>
        <v>Approve Q4 content and positioning budget</v>
      </c>
      <c r="P51" t="str">
        <v>FALSE_POSITIVE</v>
      </c>
      <c r="Q51" t="str">
        <v>TEXT</v>
      </c>
      <c r="R51" t="str">
        <f>IF(ISTEXT(P51),TRIM(SUBSTITUTE(SUBSTITUTE(SUBSTITUTE(SUBSTITUTE(SUBSTITUTE(SUBSTITUTE(P51,CHAR(160)," "),CHAR(9)," "),CHAR(10)," "),CHAR(11)," "),CHAR(12)," "),CHAR(13)," ")),"")</f>
        <v>FALSE_POSITIVE</v>
      </c>
      <c r="S51" t="str">
        <v>CONTENT_GAP</v>
      </c>
      <c r="T51" t="str">
        <v>TEXT</v>
      </c>
      <c r="U51" t="str">
        <f>IF(ISTEXT(S51),TRIM(SUBSTITUTE(SUBSTITUTE(SUBSTITUTE(SUBSTITUTE(SUBSTITUTE(SUBSTITUTE(S51,CHAR(160)," "),CHAR(9)," "),CHAR(10)," "),CHAR(11)," "),CHAR(12)," "),CHAR(13)," ")),"")</f>
        <v>CONTENT_GAP</v>
      </c>
      <c r="V51" t="str">
        <v>INDEPENDENT</v>
      </c>
      <c r="W51" t="str">
        <v>TEXT</v>
      </c>
      <c r="X51" t="str">
        <f>IF(ISTEXT(V51),TRIM(SUBSTITUTE(SUBSTITUTE(SUBSTITUTE(SUBSTITUTE(SUBSTITUTE(SUBSTITUTE(V51,CHAR(160)," "),CHAR(9)," "),CHAR(10)," "),CHAR(11)," "),CHAR(12)," "),CHAR(13)," ")),"")</f>
        <v>INDEPENDENT</v>
      </c>
      <c r="Y51" t="str">
        <v>NO</v>
      </c>
      <c r="Z51" t="str">
        <v>TEXT</v>
      </c>
      <c r="AA51" t="str">
        <f>IF(ISTEXT(Y51),TRIM(SUBSTITUTE(SUBSTITUTE(SUBSTITUTE(SUBSTITUTE(SUBSTITUTE(SUBSTITUTE(Y51,CHAR(160)," "),CHAR(9)," "),CHAR(10)," "),CHAR(11)," "),CHAR(12)," "),CHAR(13)," ")),"")</f>
        <v>NO</v>
      </c>
      <c r="AB51" t="str">
        <v>YES</v>
      </c>
      <c r="AC51" t="str">
        <v>TEXT</v>
      </c>
      <c r="AD51" t="str">
        <f>IF(ISTEXT(AB51),TRIM(SUBSTITUTE(SUBSTITUTE(SUBSTITUTE(SUBSTITUTE(SUBSTITUTE(SUBSTITUTE(AB51,CHAR(160)," "),CHAR(9)," "),CHAR(10)," "),CHAR(11)," "),CHAR(12)," "),CHAR(13)," ")),"")</f>
        <v>YES</v>
      </c>
      <c r="AE51" s="118" t="b">
        <v>1</v>
      </c>
      <c r="AF51" t="str">
        <v>NON_TEXT</v>
      </c>
      <c r="AG51" t="str">
        <f>IF(ISTEXT(AE51),TRIM(SUBSTITUTE(SUBSTITUTE(SUBSTITUTE(SUBSTITUTE(SUBSTITUTE(SUBSTITUTE(AE51,CHAR(160)," "),CHAR(9)," "),CHAR(10)," "),CHAR(11)," "),CHAR(12)," "),CHAR(13)," ")),"")</f>
      </c>
      <c r="AH51" t="str">
        <v>YES</v>
      </c>
      <c r="AI51" t="str">
        <v>TEXT</v>
      </c>
      <c r="AJ51" t="str">
        <f>IF(ISTEXT(AH51),TRIM(SUBSTITUTE(SUBSTITUTE(SUBSTITUTE(SUBSTITUTE(SUBSTITUTE(SUBSTITUTE(AH51,CHAR(160)," "),CHAR(9)," "),CHAR(10)," "),CHAR(11)," "),CHAR(12)," "),CHAR(13)," ")),"")</f>
        <v>YES</v>
      </c>
      <c r="AK51" t="str">
        <v>YES</v>
      </c>
      <c r="AL51" t="str">
        <v>TEXT</v>
      </c>
      <c r="AM51" t="str">
        <f>IF(ISTEXT(AK51),TRIM(SUBSTITUTE(SUBSTITUTE(SUBSTITUTE(SUBSTITUTE(SUBSTITUTE(SUBSTITUTE(AK51,CHAR(160)," "),CHAR(9)," "),CHAR(10)," "),CHAR(11)," "),CHAR(12)," "),CHAR(13)," ")),"")</f>
        <v>YES</v>
      </c>
      <c r="AN51" t="str">
        <v>COMPLETE</v>
      </c>
      <c r="AO51" t="str">
        <v>TEXT</v>
      </c>
      <c r="AP51" t="str">
        <f>IF(ISTEXT(AN51),TRIM(SUBSTITUTE(SUBSTITUTE(SUBSTITUTE(SUBSTITUTE(SUBSTITUTE(SUBSTITUTE(AN51,CHAR(160)," "),CHAR(9)," "),CHAR(10)," "),CHAR(11)," "),CHAR(12)," "),CHAR(13)," ")),"")</f>
        <v>COMPLETE</v>
      </c>
      <c r="AQ51" t="str">
        <v>NO</v>
      </c>
      <c r="AR51" t="str"/>
      <c r="AS51" t="str">
        <v>MISSING</v>
      </c>
      <c r="AT51" t="str">
        <f>IF(ISTEXT(AR51),TRIM(SUBSTITUTE(SUBSTITUTE(SUBSTITUTE(SUBSTITUTE(SUBSTITUTE(SUBSTITUTE(AR51,CHAR(160)," "),CHAR(9)," "),CHAR(10)," "),CHAR(11)," "),CHAR(12)," "),CHAR(13)," ")),"")</f>
      </c>
      <c r="AU51" t="str">
        <v>NO</v>
      </c>
      <c r="AV51" t="str"/>
      <c r="AW51" t="str">
        <v>MISSING</v>
      </c>
      <c r="AX51" t="str">
        <f>IF(ISTEXT(AV51),TRIM(SUBSTITUTE(SUBSTITUTE(SUBSTITUTE(SUBSTITUTE(SUBSTITUTE(SUBSTITUTE(AV51,CHAR(160)," "),CHAR(9)," "),CHAR(10)," "),CHAR(11)," "),CHAR(12)," "),CHAR(13)," ")),"")</f>
      </c>
      <c r="AY51" t="str">
        <v>NO</v>
      </c>
      <c r="AZ51" t="str"/>
      <c r="BA51" t="str">
        <v>MISSING</v>
      </c>
      <c r="BB51" t="str">
        <f>IF(ISTEXT(AZ51),TRIM(SUBSTITUTE(SUBSTITUTE(SUBSTITUTE(SUBSTITUTE(SUBSTITUTE(SUBSTITUTE(AZ51,CHAR(160)," "),CHAR(9)," "),CHAR(10)," "),CHAR(11)," "),CHAR(12)," "),CHAR(13)," ")),"")</f>
      </c>
      <c r="BC51" t="str">
        <v>NO</v>
      </c>
      <c r="BD51" t="str"/>
      <c r="BE51" t="str">
        <v>MISSING</v>
      </c>
      <c r="BF51" t="str">
        <f>IF(ISTEXT(BD51),TRIM(SUBSTITUTE(SUBSTITUTE(SUBSTITUTE(SUBSTITUTE(SUBSTITUTE(SUBSTITUTE(BD51,CHAR(160)," "),CHAR(9)," "),CHAR(10)," "),CHAR(11)," "),CHAR(12)," "),CHAR(13)," ")),"")</f>
      </c>
      <c r="BG51" t="str">
        <v>NO</v>
      </c>
      <c r="BH51" t="str"/>
      <c r="BI51" t="str">
        <v>MISSING</v>
      </c>
      <c r="BJ51" t="str">
        <f>IF(ISTEXT(BH51),TRIM(SUBSTITUTE(SUBSTITUTE(SUBSTITUTE(SUBSTITUTE(SUBSTITUTE(SUBSTITUTE(BH51,CHAR(160)," "),CHAR(9)," "),CHAR(10)," "),CHAR(11)," "),CHAR(12)," "),CHAR(13)," ")),"")</f>
      </c>
      <c r="BK51" t="str">
        <v>NO</v>
      </c>
      <c r="BL51" t="str"/>
      <c r="BM51" t="str">
        <v>MISSING</v>
      </c>
      <c r="BN51" t="str">
        <f>IF(ISTEXT(BL51),TRIM(SUBSTITUTE(SUBSTITUTE(SUBSTITUTE(SUBSTITUTE(SUBSTITUTE(SUBSTITUTE(BL51,CHAR(160)," "),CHAR(9)," "),CHAR(10)," "),CHAR(11)," "),CHAR(12)," "),CHAR(13)," ")),"")</f>
      </c>
      <c r="BO51" t="str">
        <f>IF(N51="NON_TEXT","INVALID_TYPE",IF(AND(N51="TEXT",O51&lt;&gt;"",OR(LOWER(O51)="null",LOWER(O51)="undefined",LOWER(O51)="n/a",LOWER(O51)="na",LOWER(O51)="none")),"NULL_LIKE_STRING",""))</f>
      </c>
      <c r="BP51" t="str">
        <f>IF(Q51="NON_TEXT","INVALID_TYPE",IF(AND(R51&lt;&gt;"",NOT(OR(EXACT(R51,"FALSE_POSITIVE"),EXACT(R51,"FALSE_NEGATIVE"),EXACT(R51,"ROLE_ERROR"),EXACT(R51,"SCOPE_DRIFT")))),"UNSUPPORTED_VALUE",""))</f>
      </c>
      <c r="BQ51" t="str">
        <f>IF(T51="NON_TEXT","INVALID_TYPE",IF(AND(U51&lt;&gt;"",NOT(OR(EXACT(U51,"CONTENT_GAP"),EXACT(U51,"AUTHORITY_BENCHMARK"),EXACT(U51,"POSITIONING"),EXACT(U51,"PRICING_COMPARISON"),EXACT(U51,"BATTLECARD"),EXACT(U51,"ROADMAP"),EXACT(U51,"MARKET_ENTRY_RECOMMENDATION"),EXACT(U51,"BUDGET_RECOMMENDATION"),EXACT(U51,"EXECUTIVE_BRIEF"),EXACT(U51,"AI_VISIBILITY_BENCHMARK"),EXACT(U51,"PAID_SEARCH_BENCHMARK"),EXACT(U51,"OTHER")))),"UNSUPPORTED_VALUE",""))</f>
      </c>
      <c r="BR51" t="str">
        <f>IF(W51="NON_TEXT","INVALID_TYPE",IF(AND(X51&lt;&gt;"",NOT(OR(EXACT(X51,"DIRECTLY_DEPENDENT"),EXACT(X51,"PARTIALLY_DEPENDENT"),EXACT(X51,"INDEPENDENT"),EXACT(X51,"UNKNOWN_DEPENDENCY")))),"UNSUPPORTED_VALUE",""))</f>
      </c>
      <c r="BS51" t="str">
        <f>IF(Z51="NON_TEXT","INVALID_TYPE",IF(AND(AA51&lt;&gt;"",NOT(OR(EXACT(AA51,"YES"),EXACT(AA51,"NO"),EXACT(AA51,"UNKNOWN")))),"UNSUPPORTED_VALUE",""))</f>
      </c>
      <c r="BT51" t="str">
        <f>IF(AC51="NON_TEXT","INVALID_TYPE",IF(AND(AD51&lt;&gt;"",NOT(OR(EXACT(AD51,"YES"),EXACT(AD51,"NO"),EXACT(AD51,"UNKNOWN")))),"UNSUPPORTED_VALUE",""))</f>
      </c>
      <c r="BU51" t="str">
        <f>IF(AF51="NON_TEXT","INVALID_TYPE",IF(AND(AG51&lt;&gt;"",NOT(OR(EXACT(AG51,"YES"),EXACT(AG51,"NO"),EXACT(AG51,"UNKNOWN")))),"UNSUPPORTED_VALUE",""))</f>
        <v>INVALID_TYPE</v>
      </c>
      <c r="BV51" t="str">
        <f>IF(AI51="NON_TEXT","INVALID_TYPE",IF(AND(AJ51&lt;&gt;"",NOT(OR(EXACT(AJ51,"YES"),EXACT(AJ51,"NO"),EXACT(AJ51,"UNKNOWN")))),"UNSUPPORTED_VALUE",""))</f>
      </c>
      <c r="BW51" t="str">
        <f>IF(AL51="NON_TEXT","INVALID_TYPE",IF(AND(AM51&lt;&gt;"",NOT(OR(EXACT(AM51,"YES"),EXACT(AM51,"NO"),EXACT(AM51,"UNKNOWN")))),"UNSUPPORTED_VALUE",""))</f>
      </c>
      <c r="BX51" t="str">
        <f>IF(AO51="NON_TEXT","INVALID_TYPE",IF(AND(AP51&lt;&gt;"",NOT(OR(EXACT(AP51,"COMPLETE"),EXACT(AP51,"INCOMPLETE")))),"UNSUPPORTED_VALUE",""))</f>
      </c>
      <c r="BY51" t="str">
        <f>IF(AND(AQ51="YES",AS51="NON_TEXT"),"INVALID_TYPE",IF(AND(AQ51="YES",AS51="TEXT",AT51&lt;&gt;"",OR(LOWER(AT51)="null",LOWER(AT51)="undefined",LOWER(AT51)="n/a",LOWER(AT51)="na",LOWER(AT51)="none")),"NULL_LIKE_STRING",""))</f>
      </c>
      <c r="BZ51" t="str">
        <f>IF(AND(AU51="YES",AW51="NON_TEXT"),"INVALID_TYPE",IF(AND(AU51="YES",AW51="TEXT",AX51&lt;&gt;"",OR(LOWER(AX51)="null",LOWER(AX51)="undefined",LOWER(AX51)="n/a",LOWER(AX51)="na",LOWER(AX51)="none")),"NULL_LIKE_STRING",""))</f>
      </c>
      <c r="CA51" t="str">
        <f>IF(AND(AY51="YES",BA51="NON_TEXT"),"INVALID_TYPE",IF(AND(AY51="YES",BB51&lt;&gt;"",NOT(OR(EXACT(BB51,"READY_TO_SHARE"),EXACT(BB51,"NOT_READY_TO_SHARE")))),"UNSUPPORTED_VALUE",""))</f>
      </c>
      <c r="CB51" t="str">
        <f>IF(AND(BC51="YES",BE51="NON_TEXT"),"INVALID_TYPE",IF(AND(BC51="YES",BF51&lt;&gt;"",NOT(OR(EXACT(BF51,"SEO_OVERLAP"),EXACT(BF51,"PPC_OVERLAP"),EXACT(BF51,"AI_VISIBILITY"),EXACT(BF51,"CI_PLATFORM"),EXACT(BF51,"SALES_CUSTOMER"),EXACT(BF51,"MANUAL_STRATEGY"),EXACT(BF51,"MIXED"),EXACT(BF51,"UNKNOWN")))),"UNSUPPORTED_VALUE",""))</f>
      </c>
      <c r="CC51" t="str">
        <f>IF(AND(BG51="YES",BI51="NON_TEXT"),"INVALID_TYPE",IF(AND(BG51="YES",BI51="TEXT",BJ51&lt;&gt;"",OR(LOWER(BJ51)="null",LOWER(BJ51)="undefined",LOWER(BJ51)="n/a",LOWER(BJ51)="na",LOWER(BJ51)="none")),"NULL_LIKE_STRING",""))</f>
      </c>
      <c r="CD51" t="str">
        <f>IF(AND(BK51="YES",BM51="NON_TEXT"),"INVALID_TYPE",IF(AND(BK51="YES",BM51="TEXT",BN51&lt;&gt;"",OR(LOWER(BN51)="null",LOWER(BN51)="undefined",LOWER(BN51)="n/a",LOWER(BN51)="na",LOWER(BN51)="none")),"NULL_LIKE_STRING",""))</f>
      </c>
      <c r="CE51" t="str">
        <f>IF(L51="FALSE","INVALID_INPUT_OBJECT",IF(BO51&lt;&gt;"",BO51,IF(BP51&lt;&gt;"",BP51,IF(BQ51&lt;&gt;"",BQ51,IF(BR51&lt;&gt;"",BR51,IF(BS51&lt;&gt;"",BS51,IF(BT51&lt;&gt;"",BT51,IF(BU51&lt;&gt;"",BU51,IF(BV51&lt;&gt;"",BV51,IF(BW51&lt;&gt;"",BW51,IF(BX51&lt;&gt;"",BX51,IF(CC51&lt;&gt;"",CC51,IF(BY51&lt;&gt;"",BY51,IF(BZ51&lt;&gt;"",BZ51,IF(CD51&lt;&gt;"",CD51,IF(CA51&lt;&gt;"",CA51,CB51))))))))))))))))</f>
        <v>INVALID_TYPE</v>
      </c>
      <c r="CF51" t="b">
        <f>OR(N51="MISSING",O51="",Q51="MISSING",R51="",T51="MISSING",U51="",W51="MISSING",X51="",Z51="MISSING",AA51="",AC51="MISSING",AD51="",AF51="MISSING",AG51="",AI51="MISSING",AJ51="",AL51="MISSING",AM51="",AO51="MISSING",AP51="",EXACT(AP51,"INCOMPLETE"),AND(AY51="YES",AZ51&lt;&gt;"",BB51=""),AND(BC51="YES",BD51&lt;&gt;"",BF51=""))</f>
        <v>1</v>
      </c>
      <c r="CG51" t="str">
        <f>IF(AND(EXACT(X51,"INDEPENDENT"),EXACT(AD51,"NO")),"INDEPENDENT_WITHOUT_SUPPORT",IF(AND(EXACT(R51,"FALSE_NEGATIVE"),AQ51="YES",AT51=""),"FALSE_NEGATIVE_REQUIRES_CORRECTED_SET",IF(AND(EXACT(R51,"SCOPE_DRIFT"),AU51="YES",AX51=""),"SCOPE_DRIFT_REQUIRES_CHANGED_DIMENSION",IF(AND(EXACT(AA51,"NO"),AY51="YES",EXACT(BB51,"READY_TO_SHARE")),"UNSTARTED_READY_TO_SHARE_CONFLICT",""))))</f>
      </c>
    </row>
    <row r="52">
      <c r="A52" s="50" t="str">
        <v>MAL-008</v>
      </c>
      <c r="B52" s="50" t="str">
        <v>MALFORMED</v>
      </c>
      <c r="C52" s="50" t="str">
        <v>INVALID_INPUT</v>
      </c>
      <c r="D52" s="50" t="str">
        <v>INVALID_TYPE</v>
      </c>
      <c r="E52" s="50" t="str">
        <v>INVALID_INPUT</v>
      </c>
      <c r="F52" s="50" t="str">
        <v>INVALID_TYPE</v>
      </c>
      <c r="G52" s="50" t="str">
        <v>PASS</v>
      </c>
      <c r="H52" s="50" t="str">
        <v>{"affectedOutput": "CONTENT_GAP", "correctionWithoutFullRebuild": true, "decisionSupported": "Approve Q4 content and positioning budget", "dependencyType": "INDEPENDENT", "errorClass": "FALSE_POSITIVE", "executionStarted": "NO", "independentSupport": "YES", "recommendationCouldChange": "NO", "recordCompleteness": "COMPLETE", "scopeKnown": "YES"}</v>
      </c>
      <c r="I52" s="50" t="str">
        <f>IF(CE52&lt;&gt;"","INVALID_INPUT",IF(CG52&lt;&gt;"","INVALID_INPUT",IF(CF52,"INCOMPLETE",IF(NOT(EXACT(AM52,"YES")),"RESOLVE_DECISION_SCOPE",IF(EXACT(X52,"UNKNOWN_DEPENDENCY"),"FREEZE_AND_REQUALIFY",IF(AND(EXACT(AA52,"YES"),EXACT(AG52,"YES")),"REOPEN_PRIOR_DECISION",IF(AND(EXACT(X52,"DIRECTLY_DEPENDENT"),EXACT(AD52,"NO"),EXACT(AJ52,"NO")),"REBUILD_CONTAMINATED_OUTPUT",IF(OR(EXACT(X52,"DIRECTLY_DEPENDENT"),EXACT(X52,"PARTIALLY_DEPENDENT")),"BOUNDED_RECHECK_REQUIRED",IF(AND(EXACT(X52,"INDEPENDENT"),EXACT(AD52,"YES"),EXACT(AG52,"NO")),"NO_MATERIAL_CONTAMINATION_FOUND","FREEZE_AND_REQUALIFY")))))))))</f>
        <v>INVALID_INPUT</v>
      </c>
      <c r="J52" s="50" t="str">
        <f>IF(CE52&lt;&gt;"",CE52,IF(CG52&lt;&gt;"",CG52,IF(CF52,"REQUIRED_EVIDENCE_MISSING",IF(NOT(EXACT(AM52,"YES")),IF(EXACT(AM52,"NO"),"DECISION_SCOPE_NOT_DEFINED","DECISION_SCOPE_UNCERTAIN"),IF(EXACT(X52,"UNKNOWN_DEPENDENCY"),"DOWNSTREAM_DEPENDENCY_UNKNOWN",IF(AND(EXACT(AA52,"YES"),EXACT(AG52,"YES")),"EXECUTED_RECOMMENDATION_MAY_CHANGE",IF(AND(EXACT(X52,"DIRECTLY_DEPENDENT"),EXACT(AD52,"NO"),EXACT(AJ52,"NO")),"DIRECT_DEPENDENCY_NO_INDEPENDENT_SUPPORT",IF(EXACT(X52,"DIRECTLY_DEPENDENT"),"DIRECT_DEPENDENCY_RECHECK",IF(EXACT(X52,"PARTIALLY_DEPENDENT"),"PARTIAL_DEPENDENCY_RECHECK",IF(AND(EXACT(X52,"INDEPENDENT"),EXACT(AD52,"YES"),EXACT(AG52,"NO")),"INDEPENDENT_SUPPORT_RECOMMENDATION_UNCHANGED","DEPENDENCY_OR_RECOMMENDATION_UNRESOLVED"))))))))))</f>
        <v>INVALID_TYPE</v>
      </c>
      <c r="K52" s="51" t="str">
        <f>IF(AND(EXACT(C52,I52),EXACT(D52,J52)),"PASS","FAIL")</f>
        <v>PASS</v>
      </c>
      <c r="L52" t="str">
        <v>TRUE</v>
      </c>
      <c r="M52" t="str">
        <v>Approve Q4 content and positioning budget</v>
      </c>
      <c r="N52" t="str">
        <v>TEXT</v>
      </c>
      <c r="O52" t="str">
        <f>IF(ISTEXT(M52),TRIM(SUBSTITUTE(SUBSTITUTE(SUBSTITUTE(SUBSTITUTE(SUBSTITUTE(SUBSTITUTE(M52,CHAR(160)," "),CHAR(9)," "),CHAR(10)," "),CHAR(11)," "),CHAR(12)," "),CHAR(13)," ")),"")</f>
        <v>Approve Q4 content and positioning budget</v>
      </c>
      <c r="P52" t="str">
        <v>FALSE_POSITIVE</v>
      </c>
      <c r="Q52" t="str">
        <v>TEXT</v>
      </c>
      <c r="R52" t="str">
        <f>IF(ISTEXT(P52),TRIM(SUBSTITUTE(SUBSTITUTE(SUBSTITUTE(SUBSTITUTE(SUBSTITUTE(SUBSTITUTE(P52,CHAR(160)," "),CHAR(9)," "),CHAR(10)," "),CHAR(11)," "),CHAR(12)," "),CHAR(13)," ")),"")</f>
        <v>FALSE_POSITIVE</v>
      </c>
      <c r="S52" t="str">
        <v>CONTENT_GAP</v>
      </c>
      <c r="T52" t="str">
        <v>TEXT</v>
      </c>
      <c r="U52" t="str">
        <f>IF(ISTEXT(S52),TRIM(SUBSTITUTE(SUBSTITUTE(SUBSTITUTE(SUBSTITUTE(SUBSTITUTE(SUBSTITUTE(S52,CHAR(160)," "),CHAR(9)," "),CHAR(10)," "),CHAR(11)," "),CHAR(12)," "),CHAR(13)," ")),"")</f>
        <v>CONTENT_GAP</v>
      </c>
      <c r="V52" t="str">
        <v>INDEPENDENT</v>
      </c>
      <c r="W52" t="str">
        <v>TEXT</v>
      </c>
      <c r="X52" t="str">
        <f>IF(ISTEXT(V52),TRIM(SUBSTITUTE(SUBSTITUTE(SUBSTITUTE(SUBSTITUTE(SUBSTITUTE(SUBSTITUTE(V52,CHAR(160)," "),CHAR(9)," "),CHAR(10)," "),CHAR(11)," "),CHAR(12)," "),CHAR(13)," ")),"")</f>
        <v>INDEPENDENT</v>
      </c>
      <c r="Y52" t="str">
        <v>NO</v>
      </c>
      <c r="Z52" t="str">
        <v>TEXT</v>
      </c>
      <c r="AA52" t="str">
        <f>IF(ISTEXT(Y52),TRIM(SUBSTITUTE(SUBSTITUTE(SUBSTITUTE(SUBSTITUTE(SUBSTITUTE(SUBSTITUTE(Y52,CHAR(160)," "),CHAR(9)," "),CHAR(10)," "),CHAR(11)," "),CHAR(12)," "),CHAR(13)," ")),"")</f>
        <v>NO</v>
      </c>
      <c r="AB52" t="str">
        <v>YES</v>
      </c>
      <c r="AC52" t="str">
        <v>TEXT</v>
      </c>
      <c r="AD52" t="str">
        <f>IF(ISTEXT(AB52),TRIM(SUBSTITUTE(SUBSTITUTE(SUBSTITUTE(SUBSTITUTE(SUBSTITUTE(SUBSTITUTE(AB52,CHAR(160)," "),CHAR(9)," "),CHAR(10)," "),CHAR(11)," "),CHAR(12)," "),CHAR(13)," ")),"")</f>
        <v>YES</v>
      </c>
      <c r="AE52" t="str">
        <v>NO</v>
      </c>
      <c r="AF52" t="str">
        <v>TEXT</v>
      </c>
      <c r="AG52" t="str">
        <f>IF(ISTEXT(AE52),TRIM(SUBSTITUTE(SUBSTITUTE(SUBSTITUTE(SUBSTITUTE(SUBSTITUTE(SUBSTITUTE(AE52,CHAR(160)," "),CHAR(9)," "),CHAR(10)," "),CHAR(11)," "),CHAR(12)," "),CHAR(13)," ")),"")</f>
        <v>NO</v>
      </c>
      <c r="AH52" s="118" t="b">
        <v>1</v>
      </c>
      <c r="AI52" t="str">
        <v>NON_TEXT</v>
      </c>
      <c r="AJ52" t="str">
        <f>IF(ISTEXT(AH52),TRIM(SUBSTITUTE(SUBSTITUTE(SUBSTITUTE(SUBSTITUTE(SUBSTITUTE(SUBSTITUTE(AH52,CHAR(160)," "),CHAR(9)," "),CHAR(10)," "),CHAR(11)," "),CHAR(12)," "),CHAR(13)," ")),"")</f>
      </c>
      <c r="AK52" t="str">
        <v>YES</v>
      </c>
      <c r="AL52" t="str">
        <v>TEXT</v>
      </c>
      <c r="AM52" t="str">
        <f>IF(ISTEXT(AK52),TRIM(SUBSTITUTE(SUBSTITUTE(SUBSTITUTE(SUBSTITUTE(SUBSTITUTE(SUBSTITUTE(AK52,CHAR(160)," "),CHAR(9)," "),CHAR(10)," "),CHAR(11)," "),CHAR(12)," "),CHAR(13)," ")),"")</f>
        <v>YES</v>
      </c>
      <c r="AN52" t="str">
        <v>COMPLETE</v>
      </c>
      <c r="AO52" t="str">
        <v>TEXT</v>
      </c>
      <c r="AP52" t="str">
        <f>IF(ISTEXT(AN52),TRIM(SUBSTITUTE(SUBSTITUTE(SUBSTITUTE(SUBSTITUTE(SUBSTITUTE(SUBSTITUTE(AN52,CHAR(160)," "),CHAR(9)," "),CHAR(10)," "),CHAR(11)," "),CHAR(12)," "),CHAR(13)," ")),"")</f>
        <v>COMPLETE</v>
      </c>
      <c r="AQ52" t="str">
        <v>NO</v>
      </c>
      <c r="AR52" t="str"/>
      <c r="AS52" t="str">
        <v>MISSING</v>
      </c>
      <c r="AT52" t="str">
        <f>IF(ISTEXT(AR52),TRIM(SUBSTITUTE(SUBSTITUTE(SUBSTITUTE(SUBSTITUTE(SUBSTITUTE(SUBSTITUTE(AR52,CHAR(160)," "),CHAR(9)," "),CHAR(10)," "),CHAR(11)," "),CHAR(12)," "),CHAR(13)," ")),"")</f>
      </c>
      <c r="AU52" t="str">
        <v>NO</v>
      </c>
      <c r="AV52" t="str"/>
      <c r="AW52" t="str">
        <v>MISSING</v>
      </c>
      <c r="AX52" t="str">
        <f>IF(ISTEXT(AV52),TRIM(SUBSTITUTE(SUBSTITUTE(SUBSTITUTE(SUBSTITUTE(SUBSTITUTE(SUBSTITUTE(AV52,CHAR(160)," "),CHAR(9)," "),CHAR(10)," "),CHAR(11)," "),CHAR(12)," "),CHAR(13)," ")),"")</f>
      </c>
      <c r="AY52" t="str">
        <v>NO</v>
      </c>
      <c r="AZ52" t="str"/>
      <c r="BA52" t="str">
        <v>MISSING</v>
      </c>
      <c r="BB52" t="str">
        <f>IF(ISTEXT(AZ52),TRIM(SUBSTITUTE(SUBSTITUTE(SUBSTITUTE(SUBSTITUTE(SUBSTITUTE(SUBSTITUTE(AZ52,CHAR(160)," "),CHAR(9)," "),CHAR(10)," "),CHAR(11)," "),CHAR(12)," "),CHAR(13)," ")),"")</f>
      </c>
      <c r="BC52" t="str">
        <v>NO</v>
      </c>
      <c r="BD52" t="str"/>
      <c r="BE52" t="str">
        <v>MISSING</v>
      </c>
      <c r="BF52" t="str">
        <f>IF(ISTEXT(BD52),TRIM(SUBSTITUTE(SUBSTITUTE(SUBSTITUTE(SUBSTITUTE(SUBSTITUTE(SUBSTITUTE(BD52,CHAR(160)," "),CHAR(9)," "),CHAR(10)," "),CHAR(11)," "),CHAR(12)," "),CHAR(13)," ")),"")</f>
      </c>
      <c r="BG52" t="str">
        <v>NO</v>
      </c>
      <c r="BH52" t="str"/>
      <c r="BI52" t="str">
        <v>MISSING</v>
      </c>
      <c r="BJ52" t="str">
        <f>IF(ISTEXT(BH52),TRIM(SUBSTITUTE(SUBSTITUTE(SUBSTITUTE(SUBSTITUTE(SUBSTITUTE(SUBSTITUTE(BH52,CHAR(160)," "),CHAR(9)," "),CHAR(10)," "),CHAR(11)," "),CHAR(12)," "),CHAR(13)," ")),"")</f>
      </c>
      <c r="BK52" t="str">
        <v>NO</v>
      </c>
      <c r="BL52" t="str"/>
      <c r="BM52" t="str">
        <v>MISSING</v>
      </c>
      <c r="BN52" t="str">
        <f>IF(ISTEXT(BL52),TRIM(SUBSTITUTE(SUBSTITUTE(SUBSTITUTE(SUBSTITUTE(SUBSTITUTE(SUBSTITUTE(BL52,CHAR(160)," "),CHAR(9)," "),CHAR(10)," "),CHAR(11)," "),CHAR(12)," "),CHAR(13)," ")),"")</f>
      </c>
      <c r="BO52" t="str">
        <f>IF(N52="NON_TEXT","INVALID_TYPE",IF(AND(N52="TEXT",O52&lt;&gt;"",OR(LOWER(O52)="null",LOWER(O52)="undefined",LOWER(O52)="n/a",LOWER(O52)="na",LOWER(O52)="none")),"NULL_LIKE_STRING",""))</f>
      </c>
      <c r="BP52" t="str">
        <f>IF(Q52="NON_TEXT","INVALID_TYPE",IF(AND(R52&lt;&gt;"",NOT(OR(EXACT(R52,"FALSE_POSITIVE"),EXACT(R52,"FALSE_NEGATIVE"),EXACT(R52,"ROLE_ERROR"),EXACT(R52,"SCOPE_DRIFT")))),"UNSUPPORTED_VALUE",""))</f>
      </c>
      <c r="BQ52" t="str">
        <f>IF(T52="NON_TEXT","INVALID_TYPE",IF(AND(U52&lt;&gt;"",NOT(OR(EXACT(U52,"CONTENT_GAP"),EXACT(U52,"AUTHORITY_BENCHMARK"),EXACT(U52,"POSITIONING"),EXACT(U52,"PRICING_COMPARISON"),EXACT(U52,"BATTLECARD"),EXACT(U52,"ROADMAP"),EXACT(U52,"MARKET_ENTRY_RECOMMENDATION"),EXACT(U52,"BUDGET_RECOMMENDATION"),EXACT(U52,"EXECUTIVE_BRIEF"),EXACT(U52,"AI_VISIBILITY_BENCHMARK"),EXACT(U52,"PAID_SEARCH_BENCHMARK"),EXACT(U52,"OTHER")))),"UNSUPPORTED_VALUE",""))</f>
      </c>
      <c r="BR52" t="str">
        <f>IF(W52="NON_TEXT","INVALID_TYPE",IF(AND(X52&lt;&gt;"",NOT(OR(EXACT(X52,"DIRECTLY_DEPENDENT"),EXACT(X52,"PARTIALLY_DEPENDENT"),EXACT(X52,"INDEPENDENT"),EXACT(X52,"UNKNOWN_DEPENDENCY")))),"UNSUPPORTED_VALUE",""))</f>
      </c>
      <c r="BS52" t="str">
        <f>IF(Z52="NON_TEXT","INVALID_TYPE",IF(AND(AA52&lt;&gt;"",NOT(OR(EXACT(AA52,"YES"),EXACT(AA52,"NO"),EXACT(AA52,"UNKNOWN")))),"UNSUPPORTED_VALUE",""))</f>
      </c>
      <c r="BT52" t="str">
        <f>IF(AC52="NON_TEXT","INVALID_TYPE",IF(AND(AD52&lt;&gt;"",NOT(OR(EXACT(AD52,"YES"),EXACT(AD52,"NO"),EXACT(AD52,"UNKNOWN")))),"UNSUPPORTED_VALUE",""))</f>
      </c>
      <c r="BU52" t="str">
        <f>IF(AF52="NON_TEXT","INVALID_TYPE",IF(AND(AG52&lt;&gt;"",NOT(OR(EXACT(AG52,"YES"),EXACT(AG52,"NO"),EXACT(AG52,"UNKNOWN")))),"UNSUPPORTED_VALUE",""))</f>
      </c>
      <c r="BV52" t="str">
        <f>IF(AI52="NON_TEXT","INVALID_TYPE",IF(AND(AJ52&lt;&gt;"",NOT(OR(EXACT(AJ52,"YES"),EXACT(AJ52,"NO"),EXACT(AJ52,"UNKNOWN")))),"UNSUPPORTED_VALUE",""))</f>
        <v>INVALID_TYPE</v>
      </c>
      <c r="BW52" t="str">
        <f>IF(AL52="NON_TEXT","INVALID_TYPE",IF(AND(AM52&lt;&gt;"",NOT(OR(EXACT(AM52,"YES"),EXACT(AM52,"NO"),EXACT(AM52,"UNKNOWN")))),"UNSUPPORTED_VALUE",""))</f>
      </c>
      <c r="BX52" t="str">
        <f>IF(AO52="NON_TEXT","INVALID_TYPE",IF(AND(AP52&lt;&gt;"",NOT(OR(EXACT(AP52,"COMPLETE"),EXACT(AP52,"INCOMPLETE")))),"UNSUPPORTED_VALUE",""))</f>
      </c>
      <c r="BY52" t="str">
        <f>IF(AND(AQ52="YES",AS52="NON_TEXT"),"INVALID_TYPE",IF(AND(AQ52="YES",AS52="TEXT",AT52&lt;&gt;"",OR(LOWER(AT52)="null",LOWER(AT52)="undefined",LOWER(AT52)="n/a",LOWER(AT52)="na",LOWER(AT52)="none")),"NULL_LIKE_STRING",""))</f>
      </c>
      <c r="BZ52" t="str">
        <f>IF(AND(AU52="YES",AW52="NON_TEXT"),"INVALID_TYPE",IF(AND(AU52="YES",AW52="TEXT",AX52&lt;&gt;"",OR(LOWER(AX52)="null",LOWER(AX52)="undefined",LOWER(AX52)="n/a",LOWER(AX52)="na",LOWER(AX52)="none")),"NULL_LIKE_STRING",""))</f>
      </c>
      <c r="CA52" t="str">
        <f>IF(AND(AY52="YES",BA52="NON_TEXT"),"INVALID_TYPE",IF(AND(AY52="YES",BB52&lt;&gt;"",NOT(OR(EXACT(BB52,"READY_TO_SHARE"),EXACT(BB52,"NOT_READY_TO_SHARE")))),"UNSUPPORTED_VALUE",""))</f>
      </c>
      <c r="CB52" t="str">
        <f>IF(AND(BC52="YES",BE52="NON_TEXT"),"INVALID_TYPE",IF(AND(BC52="YES",BF52&lt;&gt;"",NOT(OR(EXACT(BF52,"SEO_OVERLAP"),EXACT(BF52,"PPC_OVERLAP"),EXACT(BF52,"AI_VISIBILITY"),EXACT(BF52,"CI_PLATFORM"),EXACT(BF52,"SALES_CUSTOMER"),EXACT(BF52,"MANUAL_STRATEGY"),EXACT(BF52,"MIXED"),EXACT(BF52,"UNKNOWN")))),"UNSUPPORTED_VALUE",""))</f>
      </c>
      <c r="CC52" t="str">
        <f>IF(AND(BG52="YES",BI52="NON_TEXT"),"INVALID_TYPE",IF(AND(BG52="YES",BI52="TEXT",BJ52&lt;&gt;"",OR(LOWER(BJ52)="null",LOWER(BJ52)="undefined",LOWER(BJ52)="n/a",LOWER(BJ52)="na",LOWER(BJ52)="none")),"NULL_LIKE_STRING",""))</f>
      </c>
      <c r="CD52" t="str">
        <f>IF(AND(BK52="YES",BM52="NON_TEXT"),"INVALID_TYPE",IF(AND(BK52="YES",BM52="TEXT",BN52&lt;&gt;"",OR(LOWER(BN52)="null",LOWER(BN52)="undefined",LOWER(BN52)="n/a",LOWER(BN52)="na",LOWER(BN52)="none")),"NULL_LIKE_STRING",""))</f>
      </c>
      <c r="CE52" t="str">
        <f>IF(L52="FALSE","INVALID_INPUT_OBJECT",IF(BO52&lt;&gt;"",BO52,IF(BP52&lt;&gt;"",BP52,IF(BQ52&lt;&gt;"",BQ52,IF(BR52&lt;&gt;"",BR52,IF(BS52&lt;&gt;"",BS52,IF(BT52&lt;&gt;"",BT52,IF(BU52&lt;&gt;"",BU52,IF(BV52&lt;&gt;"",BV52,IF(BW52&lt;&gt;"",BW52,IF(BX52&lt;&gt;"",BX52,IF(CC52&lt;&gt;"",CC52,IF(BY52&lt;&gt;"",BY52,IF(BZ52&lt;&gt;"",BZ52,IF(CD52&lt;&gt;"",CD52,IF(CA52&lt;&gt;"",CA52,CB52))))))))))))))))</f>
        <v>INVALID_TYPE</v>
      </c>
      <c r="CF52" t="b">
        <f>OR(N52="MISSING",O52="",Q52="MISSING",R52="",T52="MISSING",U52="",W52="MISSING",X52="",Z52="MISSING",AA52="",AC52="MISSING",AD52="",AF52="MISSING",AG52="",AI52="MISSING",AJ52="",AL52="MISSING",AM52="",AO52="MISSING",AP52="",EXACT(AP52,"INCOMPLETE"),AND(AY52="YES",AZ52&lt;&gt;"",BB52=""),AND(BC52="YES",BD52&lt;&gt;"",BF52=""))</f>
        <v>1</v>
      </c>
      <c r="CG52" t="str">
        <f>IF(AND(EXACT(X52,"INDEPENDENT"),EXACT(AD52,"NO")),"INDEPENDENT_WITHOUT_SUPPORT",IF(AND(EXACT(R52,"FALSE_NEGATIVE"),AQ52="YES",AT52=""),"FALSE_NEGATIVE_REQUIRES_CORRECTED_SET",IF(AND(EXACT(R52,"SCOPE_DRIFT"),AU52="YES",AX52=""),"SCOPE_DRIFT_REQUIRES_CHANGED_DIMENSION",IF(AND(EXACT(AA52,"NO"),AY52="YES",EXACT(BB52,"READY_TO_SHARE")),"UNSTARTED_READY_TO_SHARE_CONFLICT",""))))</f>
      </c>
    </row>
    <row r="53">
      <c r="A53" s="50" t="str">
        <v>MAL-009</v>
      </c>
      <c r="B53" s="50" t="str">
        <v>MALFORMED</v>
      </c>
      <c r="C53" s="50" t="str">
        <v>INVALID_INPUT</v>
      </c>
      <c r="D53" s="50" t="str">
        <v>INVALID_TYPE</v>
      </c>
      <c r="E53" s="50" t="str">
        <v>INVALID_INPUT</v>
      </c>
      <c r="F53" s="50" t="str">
        <v>INVALID_TYPE</v>
      </c>
      <c r="G53" s="50" t="str">
        <v>PASS</v>
      </c>
      <c r="H53" s="50" t="str">
        <v>{"affectedOutput": "CONTENT_GAP", "correctionWithoutFullRebuild": "YES", "decisionSupported": "Approve Q4 content and positioning budget", "dependencyType": "INDEPENDENT", "errorClass": "FALSE_POSITIVE", "executionStarted": "NO", "independentSupport": "YES", "recommendationCouldChange": "NO", "recordCompleteness": "COMPLETE", "scopeKnown": true}</v>
      </c>
      <c r="I53" s="50" t="str">
        <f>IF(CE53&lt;&gt;"","INVALID_INPUT",IF(CG53&lt;&gt;"","INVALID_INPUT",IF(CF53,"INCOMPLETE",IF(NOT(EXACT(AM53,"YES")),"RESOLVE_DECISION_SCOPE",IF(EXACT(X53,"UNKNOWN_DEPENDENCY"),"FREEZE_AND_REQUALIFY",IF(AND(EXACT(AA53,"YES"),EXACT(AG53,"YES")),"REOPEN_PRIOR_DECISION",IF(AND(EXACT(X53,"DIRECTLY_DEPENDENT"),EXACT(AD53,"NO"),EXACT(AJ53,"NO")),"REBUILD_CONTAMINATED_OUTPUT",IF(OR(EXACT(X53,"DIRECTLY_DEPENDENT"),EXACT(X53,"PARTIALLY_DEPENDENT")),"BOUNDED_RECHECK_REQUIRED",IF(AND(EXACT(X53,"INDEPENDENT"),EXACT(AD53,"YES"),EXACT(AG53,"NO")),"NO_MATERIAL_CONTAMINATION_FOUND","FREEZE_AND_REQUALIFY")))))))))</f>
        <v>INVALID_INPUT</v>
      </c>
      <c r="J53" s="50" t="str">
        <f>IF(CE53&lt;&gt;"",CE53,IF(CG53&lt;&gt;"",CG53,IF(CF53,"REQUIRED_EVIDENCE_MISSING",IF(NOT(EXACT(AM53,"YES")),IF(EXACT(AM53,"NO"),"DECISION_SCOPE_NOT_DEFINED","DECISION_SCOPE_UNCERTAIN"),IF(EXACT(X53,"UNKNOWN_DEPENDENCY"),"DOWNSTREAM_DEPENDENCY_UNKNOWN",IF(AND(EXACT(AA53,"YES"),EXACT(AG53,"YES")),"EXECUTED_RECOMMENDATION_MAY_CHANGE",IF(AND(EXACT(X53,"DIRECTLY_DEPENDENT"),EXACT(AD53,"NO"),EXACT(AJ53,"NO")),"DIRECT_DEPENDENCY_NO_INDEPENDENT_SUPPORT",IF(EXACT(X53,"DIRECTLY_DEPENDENT"),"DIRECT_DEPENDENCY_RECHECK",IF(EXACT(X53,"PARTIALLY_DEPENDENT"),"PARTIAL_DEPENDENCY_RECHECK",IF(AND(EXACT(X53,"INDEPENDENT"),EXACT(AD53,"YES"),EXACT(AG53,"NO")),"INDEPENDENT_SUPPORT_RECOMMENDATION_UNCHANGED","DEPENDENCY_OR_RECOMMENDATION_UNRESOLVED"))))))))))</f>
        <v>INVALID_TYPE</v>
      </c>
      <c r="K53" s="51" t="str">
        <f>IF(AND(EXACT(C53,I53),EXACT(D53,J53)),"PASS","FAIL")</f>
        <v>PASS</v>
      </c>
      <c r="L53" t="str">
        <v>TRUE</v>
      </c>
      <c r="M53" t="str">
        <v>Approve Q4 content and positioning budget</v>
      </c>
      <c r="N53" t="str">
        <v>TEXT</v>
      </c>
      <c r="O53" t="str">
        <f>IF(ISTEXT(M53),TRIM(SUBSTITUTE(SUBSTITUTE(SUBSTITUTE(SUBSTITUTE(SUBSTITUTE(SUBSTITUTE(M53,CHAR(160)," "),CHAR(9)," "),CHAR(10)," "),CHAR(11)," "),CHAR(12)," "),CHAR(13)," ")),"")</f>
        <v>Approve Q4 content and positioning budget</v>
      </c>
      <c r="P53" t="str">
        <v>FALSE_POSITIVE</v>
      </c>
      <c r="Q53" t="str">
        <v>TEXT</v>
      </c>
      <c r="R53" t="str">
        <f>IF(ISTEXT(P53),TRIM(SUBSTITUTE(SUBSTITUTE(SUBSTITUTE(SUBSTITUTE(SUBSTITUTE(SUBSTITUTE(P53,CHAR(160)," "),CHAR(9)," "),CHAR(10)," "),CHAR(11)," "),CHAR(12)," "),CHAR(13)," ")),"")</f>
        <v>FALSE_POSITIVE</v>
      </c>
      <c r="S53" t="str">
        <v>CONTENT_GAP</v>
      </c>
      <c r="T53" t="str">
        <v>TEXT</v>
      </c>
      <c r="U53" t="str">
        <f>IF(ISTEXT(S53),TRIM(SUBSTITUTE(SUBSTITUTE(SUBSTITUTE(SUBSTITUTE(SUBSTITUTE(SUBSTITUTE(S53,CHAR(160)," "),CHAR(9)," "),CHAR(10)," "),CHAR(11)," "),CHAR(12)," "),CHAR(13)," ")),"")</f>
        <v>CONTENT_GAP</v>
      </c>
      <c r="V53" t="str">
        <v>INDEPENDENT</v>
      </c>
      <c r="W53" t="str">
        <v>TEXT</v>
      </c>
      <c r="X53" t="str">
        <f>IF(ISTEXT(V53),TRIM(SUBSTITUTE(SUBSTITUTE(SUBSTITUTE(SUBSTITUTE(SUBSTITUTE(SUBSTITUTE(V53,CHAR(160)," "),CHAR(9)," "),CHAR(10)," "),CHAR(11)," "),CHAR(12)," "),CHAR(13)," ")),"")</f>
        <v>INDEPENDENT</v>
      </c>
      <c r="Y53" t="str">
        <v>NO</v>
      </c>
      <c r="Z53" t="str">
        <v>TEXT</v>
      </c>
      <c r="AA53" t="str">
        <f>IF(ISTEXT(Y53),TRIM(SUBSTITUTE(SUBSTITUTE(SUBSTITUTE(SUBSTITUTE(SUBSTITUTE(SUBSTITUTE(Y53,CHAR(160)," "),CHAR(9)," "),CHAR(10)," "),CHAR(11)," "),CHAR(12)," "),CHAR(13)," ")),"")</f>
        <v>NO</v>
      </c>
      <c r="AB53" t="str">
        <v>YES</v>
      </c>
      <c r="AC53" t="str">
        <v>TEXT</v>
      </c>
      <c r="AD53" t="str">
        <f>IF(ISTEXT(AB53),TRIM(SUBSTITUTE(SUBSTITUTE(SUBSTITUTE(SUBSTITUTE(SUBSTITUTE(SUBSTITUTE(AB53,CHAR(160)," "),CHAR(9)," "),CHAR(10)," "),CHAR(11)," "),CHAR(12)," "),CHAR(13)," ")),"")</f>
        <v>YES</v>
      </c>
      <c r="AE53" t="str">
        <v>NO</v>
      </c>
      <c r="AF53" t="str">
        <v>TEXT</v>
      </c>
      <c r="AG53" t="str">
        <f>IF(ISTEXT(AE53),TRIM(SUBSTITUTE(SUBSTITUTE(SUBSTITUTE(SUBSTITUTE(SUBSTITUTE(SUBSTITUTE(AE53,CHAR(160)," "),CHAR(9)," "),CHAR(10)," "),CHAR(11)," "),CHAR(12)," "),CHAR(13)," ")),"")</f>
        <v>NO</v>
      </c>
      <c r="AH53" t="str">
        <v>YES</v>
      </c>
      <c r="AI53" t="str">
        <v>TEXT</v>
      </c>
      <c r="AJ53" t="str">
        <f>IF(ISTEXT(AH53),TRIM(SUBSTITUTE(SUBSTITUTE(SUBSTITUTE(SUBSTITUTE(SUBSTITUTE(SUBSTITUTE(AH53,CHAR(160)," "),CHAR(9)," "),CHAR(10)," "),CHAR(11)," "),CHAR(12)," "),CHAR(13)," ")),"")</f>
        <v>YES</v>
      </c>
      <c r="AK53" s="118" t="b">
        <v>1</v>
      </c>
      <c r="AL53" t="str">
        <v>NON_TEXT</v>
      </c>
      <c r="AM53" t="str">
        <f>IF(ISTEXT(AK53),TRIM(SUBSTITUTE(SUBSTITUTE(SUBSTITUTE(SUBSTITUTE(SUBSTITUTE(SUBSTITUTE(AK53,CHAR(160)," "),CHAR(9)," "),CHAR(10)," "),CHAR(11)," "),CHAR(12)," "),CHAR(13)," ")),"")</f>
      </c>
      <c r="AN53" t="str">
        <v>COMPLETE</v>
      </c>
      <c r="AO53" t="str">
        <v>TEXT</v>
      </c>
      <c r="AP53" t="str">
        <f>IF(ISTEXT(AN53),TRIM(SUBSTITUTE(SUBSTITUTE(SUBSTITUTE(SUBSTITUTE(SUBSTITUTE(SUBSTITUTE(AN53,CHAR(160)," "),CHAR(9)," "),CHAR(10)," "),CHAR(11)," "),CHAR(12)," "),CHAR(13)," ")),"")</f>
        <v>COMPLETE</v>
      </c>
      <c r="AQ53" t="str">
        <v>NO</v>
      </c>
      <c r="AR53" t="str"/>
      <c r="AS53" t="str">
        <v>MISSING</v>
      </c>
      <c r="AT53" t="str">
        <f>IF(ISTEXT(AR53),TRIM(SUBSTITUTE(SUBSTITUTE(SUBSTITUTE(SUBSTITUTE(SUBSTITUTE(SUBSTITUTE(AR53,CHAR(160)," "),CHAR(9)," "),CHAR(10)," "),CHAR(11)," "),CHAR(12)," "),CHAR(13)," ")),"")</f>
      </c>
      <c r="AU53" t="str">
        <v>NO</v>
      </c>
      <c r="AV53" t="str"/>
      <c r="AW53" t="str">
        <v>MISSING</v>
      </c>
      <c r="AX53" t="str">
        <f>IF(ISTEXT(AV53),TRIM(SUBSTITUTE(SUBSTITUTE(SUBSTITUTE(SUBSTITUTE(SUBSTITUTE(SUBSTITUTE(AV53,CHAR(160)," "),CHAR(9)," "),CHAR(10)," "),CHAR(11)," "),CHAR(12)," "),CHAR(13)," ")),"")</f>
      </c>
      <c r="AY53" t="str">
        <v>NO</v>
      </c>
      <c r="AZ53" t="str"/>
      <c r="BA53" t="str">
        <v>MISSING</v>
      </c>
      <c r="BB53" t="str">
        <f>IF(ISTEXT(AZ53),TRIM(SUBSTITUTE(SUBSTITUTE(SUBSTITUTE(SUBSTITUTE(SUBSTITUTE(SUBSTITUTE(AZ53,CHAR(160)," "),CHAR(9)," "),CHAR(10)," "),CHAR(11)," "),CHAR(12)," "),CHAR(13)," ")),"")</f>
      </c>
      <c r="BC53" t="str">
        <v>NO</v>
      </c>
      <c r="BD53" t="str"/>
      <c r="BE53" t="str">
        <v>MISSING</v>
      </c>
      <c r="BF53" t="str">
        <f>IF(ISTEXT(BD53),TRIM(SUBSTITUTE(SUBSTITUTE(SUBSTITUTE(SUBSTITUTE(SUBSTITUTE(SUBSTITUTE(BD53,CHAR(160)," "),CHAR(9)," "),CHAR(10)," "),CHAR(11)," "),CHAR(12)," "),CHAR(13)," ")),"")</f>
      </c>
      <c r="BG53" t="str">
        <v>NO</v>
      </c>
      <c r="BH53" t="str"/>
      <c r="BI53" t="str">
        <v>MISSING</v>
      </c>
      <c r="BJ53" t="str">
        <f>IF(ISTEXT(BH53),TRIM(SUBSTITUTE(SUBSTITUTE(SUBSTITUTE(SUBSTITUTE(SUBSTITUTE(SUBSTITUTE(BH53,CHAR(160)," "),CHAR(9)," "),CHAR(10)," "),CHAR(11)," "),CHAR(12)," "),CHAR(13)," ")),"")</f>
      </c>
      <c r="BK53" t="str">
        <v>NO</v>
      </c>
      <c r="BL53" t="str"/>
      <c r="BM53" t="str">
        <v>MISSING</v>
      </c>
      <c r="BN53" t="str">
        <f>IF(ISTEXT(BL53),TRIM(SUBSTITUTE(SUBSTITUTE(SUBSTITUTE(SUBSTITUTE(SUBSTITUTE(SUBSTITUTE(BL53,CHAR(160)," "),CHAR(9)," "),CHAR(10)," "),CHAR(11)," "),CHAR(12)," "),CHAR(13)," ")),"")</f>
      </c>
      <c r="BO53" t="str">
        <f>IF(N53="NON_TEXT","INVALID_TYPE",IF(AND(N53="TEXT",O53&lt;&gt;"",OR(LOWER(O53)="null",LOWER(O53)="undefined",LOWER(O53)="n/a",LOWER(O53)="na",LOWER(O53)="none")),"NULL_LIKE_STRING",""))</f>
      </c>
      <c r="BP53" t="str">
        <f>IF(Q53="NON_TEXT","INVALID_TYPE",IF(AND(R53&lt;&gt;"",NOT(OR(EXACT(R53,"FALSE_POSITIVE"),EXACT(R53,"FALSE_NEGATIVE"),EXACT(R53,"ROLE_ERROR"),EXACT(R53,"SCOPE_DRIFT")))),"UNSUPPORTED_VALUE",""))</f>
      </c>
      <c r="BQ53" t="str">
        <f>IF(T53="NON_TEXT","INVALID_TYPE",IF(AND(U53&lt;&gt;"",NOT(OR(EXACT(U53,"CONTENT_GAP"),EXACT(U53,"AUTHORITY_BENCHMARK"),EXACT(U53,"POSITIONING"),EXACT(U53,"PRICING_COMPARISON"),EXACT(U53,"BATTLECARD"),EXACT(U53,"ROADMAP"),EXACT(U53,"MARKET_ENTRY_RECOMMENDATION"),EXACT(U53,"BUDGET_RECOMMENDATION"),EXACT(U53,"EXECUTIVE_BRIEF"),EXACT(U53,"AI_VISIBILITY_BENCHMARK"),EXACT(U53,"PAID_SEARCH_BENCHMARK"),EXACT(U53,"OTHER")))),"UNSUPPORTED_VALUE",""))</f>
      </c>
      <c r="BR53" t="str">
        <f>IF(W53="NON_TEXT","INVALID_TYPE",IF(AND(X53&lt;&gt;"",NOT(OR(EXACT(X53,"DIRECTLY_DEPENDENT"),EXACT(X53,"PARTIALLY_DEPENDENT"),EXACT(X53,"INDEPENDENT"),EXACT(X53,"UNKNOWN_DEPENDENCY")))),"UNSUPPORTED_VALUE",""))</f>
      </c>
      <c r="BS53" t="str">
        <f>IF(Z53="NON_TEXT","INVALID_TYPE",IF(AND(AA53&lt;&gt;"",NOT(OR(EXACT(AA53,"YES"),EXACT(AA53,"NO"),EXACT(AA53,"UNKNOWN")))),"UNSUPPORTED_VALUE",""))</f>
      </c>
      <c r="BT53" t="str">
        <f>IF(AC53="NON_TEXT","INVALID_TYPE",IF(AND(AD53&lt;&gt;"",NOT(OR(EXACT(AD53,"YES"),EXACT(AD53,"NO"),EXACT(AD53,"UNKNOWN")))),"UNSUPPORTED_VALUE",""))</f>
      </c>
      <c r="BU53" t="str">
        <f>IF(AF53="NON_TEXT","INVALID_TYPE",IF(AND(AG53&lt;&gt;"",NOT(OR(EXACT(AG53,"YES"),EXACT(AG53,"NO"),EXACT(AG53,"UNKNOWN")))),"UNSUPPORTED_VALUE",""))</f>
      </c>
      <c r="BV53" t="str">
        <f>IF(AI53="NON_TEXT","INVALID_TYPE",IF(AND(AJ53&lt;&gt;"",NOT(OR(EXACT(AJ53,"YES"),EXACT(AJ53,"NO"),EXACT(AJ53,"UNKNOWN")))),"UNSUPPORTED_VALUE",""))</f>
      </c>
      <c r="BW53" t="str">
        <f>IF(AL53="NON_TEXT","INVALID_TYPE",IF(AND(AM53&lt;&gt;"",NOT(OR(EXACT(AM53,"YES"),EXACT(AM53,"NO"),EXACT(AM53,"UNKNOWN")))),"UNSUPPORTED_VALUE",""))</f>
        <v>INVALID_TYPE</v>
      </c>
      <c r="BX53" t="str">
        <f>IF(AO53="NON_TEXT","INVALID_TYPE",IF(AND(AP53&lt;&gt;"",NOT(OR(EXACT(AP53,"COMPLETE"),EXACT(AP53,"INCOMPLETE")))),"UNSUPPORTED_VALUE",""))</f>
      </c>
      <c r="BY53" t="str">
        <f>IF(AND(AQ53="YES",AS53="NON_TEXT"),"INVALID_TYPE",IF(AND(AQ53="YES",AS53="TEXT",AT53&lt;&gt;"",OR(LOWER(AT53)="null",LOWER(AT53)="undefined",LOWER(AT53)="n/a",LOWER(AT53)="na",LOWER(AT53)="none")),"NULL_LIKE_STRING",""))</f>
      </c>
      <c r="BZ53" t="str">
        <f>IF(AND(AU53="YES",AW53="NON_TEXT"),"INVALID_TYPE",IF(AND(AU53="YES",AW53="TEXT",AX53&lt;&gt;"",OR(LOWER(AX53)="null",LOWER(AX53)="undefined",LOWER(AX53)="n/a",LOWER(AX53)="na",LOWER(AX53)="none")),"NULL_LIKE_STRING",""))</f>
      </c>
      <c r="CA53" t="str">
        <f>IF(AND(AY53="YES",BA53="NON_TEXT"),"INVALID_TYPE",IF(AND(AY53="YES",BB53&lt;&gt;"",NOT(OR(EXACT(BB53,"READY_TO_SHARE"),EXACT(BB53,"NOT_READY_TO_SHARE")))),"UNSUPPORTED_VALUE",""))</f>
      </c>
      <c r="CB53" t="str">
        <f>IF(AND(BC53="YES",BE53="NON_TEXT"),"INVALID_TYPE",IF(AND(BC53="YES",BF53&lt;&gt;"",NOT(OR(EXACT(BF53,"SEO_OVERLAP"),EXACT(BF53,"PPC_OVERLAP"),EXACT(BF53,"AI_VISIBILITY"),EXACT(BF53,"CI_PLATFORM"),EXACT(BF53,"SALES_CUSTOMER"),EXACT(BF53,"MANUAL_STRATEGY"),EXACT(BF53,"MIXED"),EXACT(BF53,"UNKNOWN")))),"UNSUPPORTED_VALUE",""))</f>
      </c>
      <c r="CC53" t="str">
        <f>IF(AND(BG53="YES",BI53="NON_TEXT"),"INVALID_TYPE",IF(AND(BG53="YES",BI53="TEXT",BJ53&lt;&gt;"",OR(LOWER(BJ53)="null",LOWER(BJ53)="undefined",LOWER(BJ53)="n/a",LOWER(BJ53)="na",LOWER(BJ53)="none")),"NULL_LIKE_STRING",""))</f>
      </c>
      <c r="CD53" t="str">
        <f>IF(AND(BK53="YES",BM53="NON_TEXT"),"INVALID_TYPE",IF(AND(BK53="YES",BM53="TEXT",BN53&lt;&gt;"",OR(LOWER(BN53)="null",LOWER(BN53)="undefined",LOWER(BN53)="n/a",LOWER(BN53)="na",LOWER(BN53)="none")),"NULL_LIKE_STRING",""))</f>
      </c>
      <c r="CE53" t="str">
        <f>IF(L53="FALSE","INVALID_INPUT_OBJECT",IF(BO53&lt;&gt;"",BO53,IF(BP53&lt;&gt;"",BP53,IF(BQ53&lt;&gt;"",BQ53,IF(BR53&lt;&gt;"",BR53,IF(BS53&lt;&gt;"",BS53,IF(BT53&lt;&gt;"",BT53,IF(BU53&lt;&gt;"",BU53,IF(BV53&lt;&gt;"",BV53,IF(BW53&lt;&gt;"",BW53,IF(BX53&lt;&gt;"",BX53,IF(CC53&lt;&gt;"",CC53,IF(BY53&lt;&gt;"",BY53,IF(BZ53&lt;&gt;"",BZ53,IF(CD53&lt;&gt;"",CD53,IF(CA53&lt;&gt;"",CA53,CB53))))))))))))))))</f>
        <v>INVALID_TYPE</v>
      </c>
      <c r="CF53" t="b">
        <f>OR(N53="MISSING",O53="",Q53="MISSING",R53="",T53="MISSING",U53="",W53="MISSING",X53="",Z53="MISSING",AA53="",AC53="MISSING",AD53="",AF53="MISSING",AG53="",AI53="MISSING",AJ53="",AL53="MISSING",AM53="",AO53="MISSING",AP53="",EXACT(AP53,"INCOMPLETE"),AND(AY53="YES",AZ53&lt;&gt;"",BB53=""),AND(BC53="YES",BD53&lt;&gt;"",BF53=""))</f>
        <v>1</v>
      </c>
      <c r="CG53" t="str">
        <f>IF(AND(EXACT(X53,"INDEPENDENT"),EXACT(AD53,"NO")),"INDEPENDENT_WITHOUT_SUPPORT",IF(AND(EXACT(R53,"FALSE_NEGATIVE"),AQ53="YES",AT53=""),"FALSE_NEGATIVE_REQUIRES_CORRECTED_SET",IF(AND(EXACT(R53,"SCOPE_DRIFT"),AU53="YES",AX53=""),"SCOPE_DRIFT_REQUIRES_CHANGED_DIMENSION",IF(AND(EXACT(AA53,"NO"),AY53="YES",EXACT(BB53,"READY_TO_SHARE")),"UNSTARTED_READY_TO_SHARE_CONFLICT",""))))</f>
      </c>
    </row>
    <row r="54">
      <c r="A54" s="50" t="str">
        <v>MAL-010</v>
      </c>
      <c r="B54" s="50" t="str">
        <v>MALFORMED</v>
      </c>
      <c r="C54" s="50" t="str">
        <v>INVALID_INPUT</v>
      </c>
      <c r="D54" s="50" t="str">
        <v>INVALID_TYPE</v>
      </c>
      <c r="E54" s="50" t="str">
        <v>INVALID_INPUT</v>
      </c>
      <c r="F54" s="50" t="str">
        <v>INVALID_TYPE</v>
      </c>
      <c r="G54" s="50" t="str">
        <v>PASS</v>
      </c>
      <c r="H54" s="50" t="str">
        <v>{"affectedOutput": "CONTENT_GAP", "correctionWithoutFullRebuild": "YES", "decisionSupported": "Approve Q4 content and positioning budget", "dependencyType": "INDEPENDENT", "errorClass": "FALSE_POSITIVE", "executionStarted": "NO", "independentSupport": "YES", "recommendationCouldChange": "NO", "recordCompleteness": true, "scopeKnown": "YES"}</v>
      </c>
      <c r="I54" s="50" t="str">
        <f>IF(CE54&lt;&gt;"","INVALID_INPUT",IF(CG54&lt;&gt;"","INVALID_INPUT",IF(CF54,"INCOMPLETE",IF(NOT(EXACT(AM54,"YES")),"RESOLVE_DECISION_SCOPE",IF(EXACT(X54,"UNKNOWN_DEPENDENCY"),"FREEZE_AND_REQUALIFY",IF(AND(EXACT(AA54,"YES"),EXACT(AG54,"YES")),"REOPEN_PRIOR_DECISION",IF(AND(EXACT(X54,"DIRECTLY_DEPENDENT"),EXACT(AD54,"NO"),EXACT(AJ54,"NO")),"REBUILD_CONTAMINATED_OUTPUT",IF(OR(EXACT(X54,"DIRECTLY_DEPENDENT"),EXACT(X54,"PARTIALLY_DEPENDENT")),"BOUNDED_RECHECK_REQUIRED",IF(AND(EXACT(X54,"INDEPENDENT"),EXACT(AD54,"YES"),EXACT(AG54,"NO")),"NO_MATERIAL_CONTAMINATION_FOUND","FREEZE_AND_REQUALIFY")))))))))</f>
        <v>INVALID_INPUT</v>
      </c>
      <c r="J54" s="50" t="str">
        <f>IF(CE54&lt;&gt;"",CE54,IF(CG54&lt;&gt;"",CG54,IF(CF54,"REQUIRED_EVIDENCE_MISSING",IF(NOT(EXACT(AM54,"YES")),IF(EXACT(AM54,"NO"),"DECISION_SCOPE_NOT_DEFINED","DECISION_SCOPE_UNCERTAIN"),IF(EXACT(X54,"UNKNOWN_DEPENDENCY"),"DOWNSTREAM_DEPENDENCY_UNKNOWN",IF(AND(EXACT(AA54,"YES"),EXACT(AG54,"YES")),"EXECUTED_RECOMMENDATION_MAY_CHANGE",IF(AND(EXACT(X54,"DIRECTLY_DEPENDENT"),EXACT(AD54,"NO"),EXACT(AJ54,"NO")),"DIRECT_DEPENDENCY_NO_INDEPENDENT_SUPPORT",IF(EXACT(X54,"DIRECTLY_DEPENDENT"),"DIRECT_DEPENDENCY_RECHECK",IF(EXACT(X54,"PARTIALLY_DEPENDENT"),"PARTIAL_DEPENDENCY_RECHECK",IF(AND(EXACT(X54,"INDEPENDENT"),EXACT(AD54,"YES"),EXACT(AG54,"NO")),"INDEPENDENT_SUPPORT_RECOMMENDATION_UNCHANGED","DEPENDENCY_OR_RECOMMENDATION_UNRESOLVED"))))))))))</f>
        <v>INVALID_TYPE</v>
      </c>
      <c r="K54" s="51" t="str">
        <f>IF(AND(EXACT(C54,I54),EXACT(D54,J54)),"PASS","FAIL")</f>
        <v>PASS</v>
      </c>
      <c r="L54" t="str">
        <v>TRUE</v>
      </c>
      <c r="M54" t="str">
        <v>Approve Q4 content and positioning budget</v>
      </c>
      <c r="N54" t="str">
        <v>TEXT</v>
      </c>
      <c r="O54" t="str">
        <f>IF(ISTEXT(M54),TRIM(SUBSTITUTE(SUBSTITUTE(SUBSTITUTE(SUBSTITUTE(SUBSTITUTE(SUBSTITUTE(M54,CHAR(160)," "),CHAR(9)," "),CHAR(10)," "),CHAR(11)," "),CHAR(12)," "),CHAR(13)," ")),"")</f>
        <v>Approve Q4 content and positioning budget</v>
      </c>
      <c r="P54" t="str">
        <v>FALSE_POSITIVE</v>
      </c>
      <c r="Q54" t="str">
        <v>TEXT</v>
      </c>
      <c r="R54" t="str">
        <f>IF(ISTEXT(P54),TRIM(SUBSTITUTE(SUBSTITUTE(SUBSTITUTE(SUBSTITUTE(SUBSTITUTE(SUBSTITUTE(P54,CHAR(160)," "),CHAR(9)," "),CHAR(10)," "),CHAR(11)," "),CHAR(12)," "),CHAR(13)," ")),"")</f>
        <v>FALSE_POSITIVE</v>
      </c>
      <c r="S54" t="str">
        <v>CONTENT_GAP</v>
      </c>
      <c r="T54" t="str">
        <v>TEXT</v>
      </c>
      <c r="U54" t="str">
        <f>IF(ISTEXT(S54),TRIM(SUBSTITUTE(SUBSTITUTE(SUBSTITUTE(SUBSTITUTE(SUBSTITUTE(SUBSTITUTE(S54,CHAR(160)," "),CHAR(9)," "),CHAR(10)," "),CHAR(11)," "),CHAR(12)," "),CHAR(13)," ")),"")</f>
        <v>CONTENT_GAP</v>
      </c>
      <c r="V54" t="str">
        <v>INDEPENDENT</v>
      </c>
      <c r="W54" t="str">
        <v>TEXT</v>
      </c>
      <c r="X54" t="str">
        <f>IF(ISTEXT(V54),TRIM(SUBSTITUTE(SUBSTITUTE(SUBSTITUTE(SUBSTITUTE(SUBSTITUTE(SUBSTITUTE(V54,CHAR(160)," "),CHAR(9)," "),CHAR(10)," "),CHAR(11)," "),CHAR(12)," "),CHAR(13)," ")),"")</f>
        <v>INDEPENDENT</v>
      </c>
      <c r="Y54" t="str">
        <v>NO</v>
      </c>
      <c r="Z54" t="str">
        <v>TEXT</v>
      </c>
      <c r="AA54" t="str">
        <f>IF(ISTEXT(Y54),TRIM(SUBSTITUTE(SUBSTITUTE(SUBSTITUTE(SUBSTITUTE(SUBSTITUTE(SUBSTITUTE(Y54,CHAR(160)," "),CHAR(9)," "),CHAR(10)," "),CHAR(11)," "),CHAR(12)," "),CHAR(13)," ")),"")</f>
        <v>NO</v>
      </c>
      <c r="AB54" t="str">
        <v>YES</v>
      </c>
      <c r="AC54" t="str">
        <v>TEXT</v>
      </c>
      <c r="AD54" t="str">
        <f>IF(ISTEXT(AB54),TRIM(SUBSTITUTE(SUBSTITUTE(SUBSTITUTE(SUBSTITUTE(SUBSTITUTE(SUBSTITUTE(AB54,CHAR(160)," "),CHAR(9)," "),CHAR(10)," "),CHAR(11)," "),CHAR(12)," "),CHAR(13)," ")),"")</f>
        <v>YES</v>
      </c>
      <c r="AE54" t="str">
        <v>NO</v>
      </c>
      <c r="AF54" t="str">
        <v>TEXT</v>
      </c>
      <c r="AG54" t="str">
        <f>IF(ISTEXT(AE54),TRIM(SUBSTITUTE(SUBSTITUTE(SUBSTITUTE(SUBSTITUTE(SUBSTITUTE(SUBSTITUTE(AE54,CHAR(160)," "),CHAR(9)," "),CHAR(10)," "),CHAR(11)," "),CHAR(12)," "),CHAR(13)," ")),"")</f>
        <v>NO</v>
      </c>
      <c r="AH54" t="str">
        <v>YES</v>
      </c>
      <c r="AI54" t="str">
        <v>TEXT</v>
      </c>
      <c r="AJ54" t="str">
        <f>IF(ISTEXT(AH54),TRIM(SUBSTITUTE(SUBSTITUTE(SUBSTITUTE(SUBSTITUTE(SUBSTITUTE(SUBSTITUTE(AH54,CHAR(160)," "),CHAR(9)," "),CHAR(10)," "),CHAR(11)," "),CHAR(12)," "),CHAR(13)," ")),"")</f>
        <v>YES</v>
      </c>
      <c r="AK54" t="str">
        <v>YES</v>
      </c>
      <c r="AL54" t="str">
        <v>TEXT</v>
      </c>
      <c r="AM54" t="str">
        <f>IF(ISTEXT(AK54),TRIM(SUBSTITUTE(SUBSTITUTE(SUBSTITUTE(SUBSTITUTE(SUBSTITUTE(SUBSTITUTE(AK54,CHAR(160)," "),CHAR(9)," "),CHAR(10)," "),CHAR(11)," "),CHAR(12)," "),CHAR(13)," ")),"")</f>
        <v>YES</v>
      </c>
      <c r="AN54" s="118" t="b">
        <v>1</v>
      </c>
      <c r="AO54" t="str">
        <v>NON_TEXT</v>
      </c>
      <c r="AP54" t="str">
        <f>IF(ISTEXT(AN54),TRIM(SUBSTITUTE(SUBSTITUTE(SUBSTITUTE(SUBSTITUTE(SUBSTITUTE(SUBSTITUTE(AN54,CHAR(160)," "),CHAR(9)," "),CHAR(10)," "),CHAR(11)," "),CHAR(12)," "),CHAR(13)," ")),"")</f>
      </c>
      <c r="AQ54" t="str">
        <v>NO</v>
      </c>
      <c r="AR54" t="str"/>
      <c r="AS54" t="str">
        <v>MISSING</v>
      </c>
      <c r="AT54" t="str">
        <f>IF(ISTEXT(AR54),TRIM(SUBSTITUTE(SUBSTITUTE(SUBSTITUTE(SUBSTITUTE(SUBSTITUTE(SUBSTITUTE(AR54,CHAR(160)," "),CHAR(9)," "),CHAR(10)," "),CHAR(11)," "),CHAR(12)," "),CHAR(13)," ")),"")</f>
      </c>
      <c r="AU54" t="str">
        <v>NO</v>
      </c>
      <c r="AV54" t="str"/>
      <c r="AW54" t="str">
        <v>MISSING</v>
      </c>
      <c r="AX54" t="str">
        <f>IF(ISTEXT(AV54),TRIM(SUBSTITUTE(SUBSTITUTE(SUBSTITUTE(SUBSTITUTE(SUBSTITUTE(SUBSTITUTE(AV54,CHAR(160)," "),CHAR(9)," "),CHAR(10)," "),CHAR(11)," "),CHAR(12)," "),CHAR(13)," ")),"")</f>
      </c>
      <c r="AY54" t="str">
        <v>NO</v>
      </c>
      <c r="AZ54" t="str"/>
      <c r="BA54" t="str">
        <v>MISSING</v>
      </c>
      <c r="BB54" t="str">
        <f>IF(ISTEXT(AZ54),TRIM(SUBSTITUTE(SUBSTITUTE(SUBSTITUTE(SUBSTITUTE(SUBSTITUTE(SUBSTITUTE(AZ54,CHAR(160)," "),CHAR(9)," "),CHAR(10)," "),CHAR(11)," "),CHAR(12)," "),CHAR(13)," ")),"")</f>
      </c>
      <c r="BC54" t="str">
        <v>NO</v>
      </c>
      <c r="BD54" t="str"/>
      <c r="BE54" t="str">
        <v>MISSING</v>
      </c>
      <c r="BF54" t="str">
        <f>IF(ISTEXT(BD54),TRIM(SUBSTITUTE(SUBSTITUTE(SUBSTITUTE(SUBSTITUTE(SUBSTITUTE(SUBSTITUTE(BD54,CHAR(160)," "),CHAR(9)," "),CHAR(10)," "),CHAR(11)," "),CHAR(12)," "),CHAR(13)," ")),"")</f>
      </c>
      <c r="BG54" t="str">
        <v>NO</v>
      </c>
      <c r="BH54" t="str"/>
      <c r="BI54" t="str">
        <v>MISSING</v>
      </c>
      <c r="BJ54" t="str">
        <f>IF(ISTEXT(BH54),TRIM(SUBSTITUTE(SUBSTITUTE(SUBSTITUTE(SUBSTITUTE(SUBSTITUTE(SUBSTITUTE(BH54,CHAR(160)," "),CHAR(9)," "),CHAR(10)," "),CHAR(11)," "),CHAR(12)," "),CHAR(13)," ")),"")</f>
      </c>
      <c r="BK54" t="str">
        <v>NO</v>
      </c>
      <c r="BL54" t="str"/>
      <c r="BM54" t="str">
        <v>MISSING</v>
      </c>
      <c r="BN54" t="str">
        <f>IF(ISTEXT(BL54),TRIM(SUBSTITUTE(SUBSTITUTE(SUBSTITUTE(SUBSTITUTE(SUBSTITUTE(SUBSTITUTE(BL54,CHAR(160)," "),CHAR(9)," "),CHAR(10)," "),CHAR(11)," "),CHAR(12)," "),CHAR(13)," ")),"")</f>
      </c>
      <c r="BO54" t="str">
        <f>IF(N54="NON_TEXT","INVALID_TYPE",IF(AND(N54="TEXT",O54&lt;&gt;"",OR(LOWER(O54)="null",LOWER(O54)="undefined",LOWER(O54)="n/a",LOWER(O54)="na",LOWER(O54)="none")),"NULL_LIKE_STRING",""))</f>
      </c>
      <c r="BP54" t="str">
        <f>IF(Q54="NON_TEXT","INVALID_TYPE",IF(AND(R54&lt;&gt;"",NOT(OR(EXACT(R54,"FALSE_POSITIVE"),EXACT(R54,"FALSE_NEGATIVE"),EXACT(R54,"ROLE_ERROR"),EXACT(R54,"SCOPE_DRIFT")))),"UNSUPPORTED_VALUE",""))</f>
      </c>
      <c r="BQ54" t="str">
        <f>IF(T54="NON_TEXT","INVALID_TYPE",IF(AND(U54&lt;&gt;"",NOT(OR(EXACT(U54,"CONTENT_GAP"),EXACT(U54,"AUTHORITY_BENCHMARK"),EXACT(U54,"POSITIONING"),EXACT(U54,"PRICING_COMPARISON"),EXACT(U54,"BATTLECARD"),EXACT(U54,"ROADMAP"),EXACT(U54,"MARKET_ENTRY_RECOMMENDATION"),EXACT(U54,"BUDGET_RECOMMENDATION"),EXACT(U54,"EXECUTIVE_BRIEF"),EXACT(U54,"AI_VISIBILITY_BENCHMARK"),EXACT(U54,"PAID_SEARCH_BENCHMARK"),EXACT(U54,"OTHER")))),"UNSUPPORTED_VALUE",""))</f>
      </c>
      <c r="BR54" t="str">
        <f>IF(W54="NON_TEXT","INVALID_TYPE",IF(AND(X54&lt;&gt;"",NOT(OR(EXACT(X54,"DIRECTLY_DEPENDENT"),EXACT(X54,"PARTIALLY_DEPENDENT"),EXACT(X54,"INDEPENDENT"),EXACT(X54,"UNKNOWN_DEPENDENCY")))),"UNSUPPORTED_VALUE",""))</f>
      </c>
      <c r="BS54" t="str">
        <f>IF(Z54="NON_TEXT","INVALID_TYPE",IF(AND(AA54&lt;&gt;"",NOT(OR(EXACT(AA54,"YES"),EXACT(AA54,"NO"),EXACT(AA54,"UNKNOWN")))),"UNSUPPORTED_VALUE",""))</f>
      </c>
      <c r="BT54" t="str">
        <f>IF(AC54="NON_TEXT","INVALID_TYPE",IF(AND(AD54&lt;&gt;"",NOT(OR(EXACT(AD54,"YES"),EXACT(AD54,"NO"),EXACT(AD54,"UNKNOWN")))),"UNSUPPORTED_VALUE",""))</f>
      </c>
      <c r="BU54" t="str">
        <f>IF(AF54="NON_TEXT","INVALID_TYPE",IF(AND(AG54&lt;&gt;"",NOT(OR(EXACT(AG54,"YES"),EXACT(AG54,"NO"),EXACT(AG54,"UNKNOWN")))),"UNSUPPORTED_VALUE",""))</f>
      </c>
      <c r="BV54" t="str">
        <f>IF(AI54="NON_TEXT","INVALID_TYPE",IF(AND(AJ54&lt;&gt;"",NOT(OR(EXACT(AJ54,"YES"),EXACT(AJ54,"NO"),EXACT(AJ54,"UNKNOWN")))),"UNSUPPORTED_VALUE",""))</f>
      </c>
      <c r="BW54" t="str">
        <f>IF(AL54="NON_TEXT","INVALID_TYPE",IF(AND(AM54&lt;&gt;"",NOT(OR(EXACT(AM54,"YES"),EXACT(AM54,"NO"),EXACT(AM54,"UNKNOWN")))),"UNSUPPORTED_VALUE",""))</f>
      </c>
      <c r="BX54" t="str">
        <f>IF(AO54="NON_TEXT","INVALID_TYPE",IF(AND(AP54&lt;&gt;"",NOT(OR(EXACT(AP54,"COMPLETE"),EXACT(AP54,"INCOMPLETE")))),"UNSUPPORTED_VALUE",""))</f>
        <v>INVALID_TYPE</v>
      </c>
      <c r="BY54" t="str">
        <f>IF(AND(AQ54="YES",AS54="NON_TEXT"),"INVALID_TYPE",IF(AND(AQ54="YES",AS54="TEXT",AT54&lt;&gt;"",OR(LOWER(AT54)="null",LOWER(AT54)="undefined",LOWER(AT54)="n/a",LOWER(AT54)="na",LOWER(AT54)="none")),"NULL_LIKE_STRING",""))</f>
      </c>
      <c r="BZ54" t="str">
        <f>IF(AND(AU54="YES",AW54="NON_TEXT"),"INVALID_TYPE",IF(AND(AU54="YES",AW54="TEXT",AX54&lt;&gt;"",OR(LOWER(AX54)="null",LOWER(AX54)="undefined",LOWER(AX54)="n/a",LOWER(AX54)="na",LOWER(AX54)="none")),"NULL_LIKE_STRING",""))</f>
      </c>
      <c r="CA54" t="str">
        <f>IF(AND(AY54="YES",BA54="NON_TEXT"),"INVALID_TYPE",IF(AND(AY54="YES",BB54&lt;&gt;"",NOT(OR(EXACT(BB54,"READY_TO_SHARE"),EXACT(BB54,"NOT_READY_TO_SHARE")))),"UNSUPPORTED_VALUE",""))</f>
      </c>
      <c r="CB54" t="str">
        <f>IF(AND(BC54="YES",BE54="NON_TEXT"),"INVALID_TYPE",IF(AND(BC54="YES",BF54&lt;&gt;"",NOT(OR(EXACT(BF54,"SEO_OVERLAP"),EXACT(BF54,"PPC_OVERLAP"),EXACT(BF54,"AI_VISIBILITY"),EXACT(BF54,"CI_PLATFORM"),EXACT(BF54,"SALES_CUSTOMER"),EXACT(BF54,"MANUAL_STRATEGY"),EXACT(BF54,"MIXED"),EXACT(BF54,"UNKNOWN")))),"UNSUPPORTED_VALUE",""))</f>
      </c>
      <c r="CC54" t="str">
        <f>IF(AND(BG54="YES",BI54="NON_TEXT"),"INVALID_TYPE",IF(AND(BG54="YES",BI54="TEXT",BJ54&lt;&gt;"",OR(LOWER(BJ54)="null",LOWER(BJ54)="undefined",LOWER(BJ54)="n/a",LOWER(BJ54)="na",LOWER(BJ54)="none")),"NULL_LIKE_STRING",""))</f>
      </c>
      <c r="CD54" t="str">
        <f>IF(AND(BK54="YES",BM54="NON_TEXT"),"INVALID_TYPE",IF(AND(BK54="YES",BM54="TEXT",BN54&lt;&gt;"",OR(LOWER(BN54)="null",LOWER(BN54)="undefined",LOWER(BN54)="n/a",LOWER(BN54)="na",LOWER(BN54)="none")),"NULL_LIKE_STRING",""))</f>
      </c>
      <c r="CE54" t="str">
        <f>IF(L54="FALSE","INVALID_INPUT_OBJECT",IF(BO54&lt;&gt;"",BO54,IF(BP54&lt;&gt;"",BP54,IF(BQ54&lt;&gt;"",BQ54,IF(BR54&lt;&gt;"",BR54,IF(BS54&lt;&gt;"",BS54,IF(BT54&lt;&gt;"",BT54,IF(BU54&lt;&gt;"",BU54,IF(BV54&lt;&gt;"",BV54,IF(BW54&lt;&gt;"",BW54,IF(BX54&lt;&gt;"",BX54,IF(CC54&lt;&gt;"",CC54,IF(BY54&lt;&gt;"",BY54,IF(BZ54&lt;&gt;"",BZ54,IF(CD54&lt;&gt;"",CD54,IF(CA54&lt;&gt;"",CA54,CB54))))))))))))))))</f>
        <v>INVALID_TYPE</v>
      </c>
      <c r="CF54" t="b">
        <f>OR(N54="MISSING",O54="",Q54="MISSING",R54="",T54="MISSING",U54="",W54="MISSING",X54="",Z54="MISSING",AA54="",AC54="MISSING",AD54="",AF54="MISSING",AG54="",AI54="MISSING",AJ54="",AL54="MISSING",AM54="",AO54="MISSING",AP54="",EXACT(AP54,"INCOMPLETE"),AND(AY54="YES",AZ54&lt;&gt;"",BB54=""),AND(BC54="YES",BD54&lt;&gt;"",BF54=""))</f>
        <v>1</v>
      </c>
      <c r="CG54" t="str">
        <f>IF(AND(EXACT(X54,"INDEPENDENT"),EXACT(AD54,"NO")),"INDEPENDENT_WITHOUT_SUPPORT",IF(AND(EXACT(R54,"FALSE_NEGATIVE"),AQ54="YES",AT54=""),"FALSE_NEGATIVE_REQUIRES_CORRECTED_SET",IF(AND(EXACT(R54,"SCOPE_DRIFT"),AU54="YES",AX54=""),"SCOPE_DRIFT_REQUIRES_CHANGED_DIMENSION",IF(AND(EXACT(AA54,"NO"),AY54="YES",EXACT(BB54,"READY_TO_SHARE")),"UNSTARTED_READY_TO_SHARE_CONFLICT",""))))</f>
      </c>
    </row>
    <row r="55">
      <c r="A55" s="50" t="str">
        <v>MAL-020</v>
      </c>
      <c r="B55" s="50" t="str">
        <v>MALFORMED</v>
      </c>
      <c r="C55" s="50" t="str">
        <v>INVALID_INPUT</v>
      </c>
      <c r="D55" s="50" t="str">
        <v>UNSUPPORTED_VALUE</v>
      </c>
      <c r="E55" s="50" t="str">
        <v>INVALID_INPUT</v>
      </c>
      <c r="F55" s="50" t="str">
        <v>UNSUPPORTED_VALUE</v>
      </c>
      <c r="G55" s="50" t="str">
        <v>PASS</v>
      </c>
      <c r="H55" s="50" t="str">
        <v>{"affectedOutput": "CONTENT_GAP", "correctionWithoutFullRebuild": "YES", "decisionSupported": "Approve Q4 content and positioning budget", "dependencyType": "INDEPENDENT", "errorClass": "false_positive", "executionStarted": "NO", "independentSupport": "YES", "recommendationCouldChange": "NO", "recordCompleteness": "COMPLETE", "scopeKnown": "YES"}</v>
      </c>
      <c r="I55" s="50" t="str">
        <f>IF(CE55&lt;&gt;"","INVALID_INPUT",IF(CG55&lt;&gt;"","INVALID_INPUT",IF(CF55,"INCOMPLETE",IF(NOT(EXACT(AM55,"YES")),"RESOLVE_DECISION_SCOPE",IF(EXACT(X55,"UNKNOWN_DEPENDENCY"),"FREEZE_AND_REQUALIFY",IF(AND(EXACT(AA55,"YES"),EXACT(AG55,"YES")),"REOPEN_PRIOR_DECISION",IF(AND(EXACT(X55,"DIRECTLY_DEPENDENT"),EXACT(AD55,"NO"),EXACT(AJ55,"NO")),"REBUILD_CONTAMINATED_OUTPUT",IF(OR(EXACT(X55,"DIRECTLY_DEPENDENT"),EXACT(X55,"PARTIALLY_DEPENDENT")),"BOUNDED_RECHECK_REQUIRED",IF(AND(EXACT(X55,"INDEPENDENT"),EXACT(AD55,"YES"),EXACT(AG55,"NO")),"NO_MATERIAL_CONTAMINATION_FOUND","FREEZE_AND_REQUALIFY")))))))))</f>
        <v>INVALID_INPUT</v>
      </c>
      <c r="J55" s="50" t="str">
        <f>IF(CE55&lt;&gt;"",CE55,IF(CG55&lt;&gt;"",CG55,IF(CF55,"REQUIRED_EVIDENCE_MISSING",IF(NOT(EXACT(AM55,"YES")),IF(EXACT(AM55,"NO"),"DECISION_SCOPE_NOT_DEFINED","DECISION_SCOPE_UNCERTAIN"),IF(EXACT(X55,"UNKNOWN_DEPENDENCY"),"DOWNSTREAM_DEPENDENCY_UNKNOWN",IF(AND(EXACT(AA55,"YES"),EXACT(AG55,"YES")),"EXECUTED_RECOMMENDATION_MAY_CHANGE",IF(AND(EXACT(X55,"DIRECTLY_DEPENDENT"),EXACT(AD55,"NO"),EXACT(AJ55,"NO")),"DIRECT_DEPENDENCY_NO_INDEPENDENT_SUPPORT",IF(EXACT(X55,"DIRECTLY_DEPENDENT"),"DIRECT_DEPENDENCY_RECHECK",IF(EXACT(X55,"PARTIALLY_DEPENDENT"),"PARTIAL_DEPENDENCY_RECHECK",IF(AND(EXACT(X55,"INDEPENDENT"),EXACT(AD55,"YES"),EXACT(AG55,"NO")),"INDEPENDENT_SUPPORT_RECOMMENDATION_UNCHANGED","DEPENDENCY_OR_RECOMMENDATION_UNRESOLVED"))))))))))</f>
        <v>UNSUPPORTED_VALUE</v>
      </c>
      <c r="K55" s="51" t="str">
        <f>IF(AND(EXACT(C55,I55),EXACT(D55,J55)),"PASS","FAIL")</f>
        <v>PASS</v>
      </c>
      <c r="L55" t="str">
        <v>TRUE</v>
      </c>
      <c r="M55" t="str">
        <v>Approve Q4 content and positioning budget</v>
      </c>
      <c r="N55" t="str">
        <v>TEXT</v>
      </c>
      <c r="O55" t="str">
        <f>IF(ISTEXT(M55),TRIM(SUBSTITUTE(SUBSTITUTE(SUBSTITUTE(SUBSTITUTE(SUBSTITUTE(SUBSTITUTE(M55,CHAR(160)," "),CHAR(9)," "),CHAR(10)," "),CHAR(11)," "),CHAR(12)," "),CHAR(13)," ")),"")</f>
        <v>Approve Q4 content and positioning budget</v>
      </c>
      <c r="P55" t="str">
        <v>false_positive</v>
      </c>
      <c r="Q55" t="str">
        <v>TEXT</v>
      </c>
      <c r="R55" t="str">
        <f>IF(ISTEXT(P55),TRIM(SUBSTITUTE(SUBSTITUTE(SUBSTITUTE(SUBSTITUTE(SUBSTITUTE(SUBSTITUTE(P55,CHAR(160)," "),CHAR(9)," "),CHAR(10)," "),CHAR(11)," "),CHAR(12)," "),CHAR(13)," ")),"")</f>
        <v>false_positive</v>
      </c>
      <c r="S55" t="str">
        <v>CONTENT_GAP</v>
      </c>
      <c r="T55" t="str">
        <v>TEXT</v>
      </c>
      <c r="U55" t="str">
        <f>IF(ISTEXT(S55),TRIM(SUBSTITUTE(SUBSTITUTE(SUBSTITUTE(SUBSTITUTE(SUBSTITUTE(SUBSTITUTE(S55,CHAR(160)," "),CHAR(9)," "),CHAR(10)," "),CHAR(11)," "),CHAR(12)," "),CHAR(13)," ")),"")</f>
        <v>CONTENT_GAP</v>
      </c>
      <c r="V55" t="str">
        <v>INDEPENDENT</v>
      </c>
      <c r="W55" t="str">
        <v>TEXT</v>
      </c>
      <c r="X55" t="str">
        <f>IF(ISTEXT(V55),TRIM(SUBSTITUTE(SUBSTITUTE(SUBSTITUTE(SUBSTITUTE(SUBSTITUTE(SUBSTITUTE(V55,CHAR(160)," "),CHAR(9)," "),CHAR(10)," "),CHAR(11)," "),CHAR(12)," "),CHAR(13)," ")),"")</f>
        <v>INDEPENDENT</v>
      </c>
      <c r="Y55" t="str">
        <v>NO</v>
      </c>
      <c r="Z55" t="str">
        <v>TEXT</v>
      </c>
      <c r="AA55" t="str">
        <f>IF(ISTEXT(Y55),TRIM(SUBSTITUTE(SUBSTITUTE(SUBSTITUTE(SUBSTITUTE(SUBSTITUTE(SUBSTITUTE(Y55,CHAR(160)," "),CHAR(9)," "),CHAR(10)," "),CHAR(11)," "),CHAR(12)," "),CHAR(13)," ")),"")</f>
        <v>NO</v>
      </c>
      <c r="AB55" t="str">
        <v>YES</v>
      </c>
      <c r="AC55" t="str">
        <v>TEXT</v>
      </c>
      <c r="AD55" t="str">
        <f>IF(ISTEXT(AB55),TRIM(SUBSTITUTE(SUBSTITUTE(SUBSTITUTE(SUBSTITUTE(SUBSTITUTE(SUBSTITUTE(AB55,CHAR(160)," "),CHAR(9)," "),CHAR(10)," "),CHAR(11)," "),CHAR(12)," "),CHAR(13)," ")),"")</f>
        <v>YES</v>
      </c>
      <c r="AE55" t="str">
        <v>NO</v>
      </c>
      <c r="AF55" t="str">
        <v>TEXT</v>
      </c>
      <c r="AG55" t="str">
        <f>IF(ISTEXT(AE55),TRIM(SUBSTITUTE(SUBSTITUTE(SUBSTITUTE(SUBSTITUTE(SUBSTITUTE(SUBSTITUTE(AE55,CHAR(160)," "),CHAR(9)," "),CHAR(10)," "),CHAR(11)," "),CHAR(12)," "),CHAR(13)," ")),"")</f>
        <v>NO</v>
      </c>
      <c r="AH55" t="str">
        <v>YES</v>
      </c>
      <c r="AI55" t="str">
        <v>TEXT</v>
      </c>
      <c r="AJ55" t="str">
        <f>IF(ISTEXT(AH55),TRIM(SUBSTITUTE(SUBSTITUTE(SUBSTITUTE(SUBSTITUTE(SUBSTITUTE(SUBSTITUTE(AH55,CHAR(160)," "),CHAR(9)," "),CHAR(10)," "),CHAR(11)," "),CHAR(12)," "),CHAR(13)," ")),"")</f>
        <v>YES</v>
      </c>
      <c r="AK55" t="str">
        <v>YES</v>
      </c>
      <c r="AL55" t="str">
        <v>TEXT</v>
      </c>
      <c r="AM55" t="str">
        <f>IF(ISTEXT(AK55),TRIM(SUBSTITUTE(SUBSTITUTE(SUBSTITUTE(SUBSTITUTE(SUBSTITUTE(SUBSTITUTE(AK55,CHAR(160)," "),CHAR(9)," "),CHAR(10)," "),CHAR(11)," "),CHAR(12)," "),CHAR(13)," ")),"")</f>
        <v>YES</v>
      </c>
      <c r="AN55" t="str">
        <v>COMPLETE</v>
      </c>
      <c r="AO55" t="str">
        <v>TEXT</v>
      </c>
      <c r="AP55" t="str">
        <f>IF(ISTEXT(AN55),TRIM(SUBSTITUTE(SUBSTITUTE(SUBSTITUTE(SUBSTITUTE(SUBSTITUTE(SUBSTITUTE(AN55,CHAR(160)," "),CHAR(9)," "),CHAR(10)," "),CHAR(11)," "),CHAR(12)," "),CHAR(13)," ")),"")</f>
        <v>COMPLETE</v>
      </c>
      <c r="AQ55" t="str">
        <v>NO</v>
      </c>
      <c r="AR55" t="str"/>
      <c r="AS55" t="str">
        <v>MISSING</v>
      </c>
      <c r="AT55" t="str">
        <f>IF(ISTEXT(AR55),TRIM(SUBSTITUTE(SUBSTITUTE(SUBSTITUTE(SUBSTITUTE(SUBSTITUTE(SUBSTITUTE(AR55,CHAR(160)," "),CHAR(9)," "),CHAR(10)," "),CHAR(11)," "),CHAR(12)," "),CHAR(13)," ")),"")</f>
      </c>
      <c r="AU55" t="str">
        <v>NO</v>
      </c>
      <c r="AV55" t="str"/>
      <c r="AW55" t="str">
        <v>MISSING</v>
      </c>
      <c r="AX55" t="str">
        <f>IF(ISTEXT(AV55),TRIM(SUBSTITUTE(SUBSTITUTE(SUBSTITUTE(SUBSTITUTE(SUBSTITUTE(SUBSTITUTE(AV55,CHAR(160)," "),CHAR(9)," "),CHAR(10)," "),CHAR(11)," "),CHAR(12)," "),CHAR(13)," ")),"")</f>
      </c>
      <c r="AY55" t="str">
        <v>NO</v>
      </c>
      <c r="AZ55" t="str"/>
      <c r="BA55" t="str">
        <v>MISSING</v>
      </c>
      <c r="BB55" t="str">
        <f>IF(ISTEXT(AZ55),TRIM(SUBSTITUTE(SUBSTITUTE(SUBSTITUTE(SUBSTITUTE(SUBSTITUTE(SUBSTITUTE(AZ55,CHAR(160)," "),CHAR(9)," "),CHAR(10)," "),CHAR(11)," "),CHAR(12)," "),CHAR(13)," ")),"")</f>
      </c>
      <c r="BC55" t="str">
        <v>NO</v>
      </c>
      <c r="BD55" t="str"/>
      <c r="BE55" t="str">
        <v>MISSING</v>
      </c>
      <c r="BF55" t="str">
        <f>IF(ISTEXT(BD55),TRIM(SUBSTITUTE(SUBSTITUTE(SUBSTITUTE(SUBSTITUTE(SUBSTITUTE(SUBSTITUTE(BD55,CHAR(160)," "),CHAR(9)," "),CHAR(10)," "),CHAR(11)," "),CHAR(12)," "),CHAR(13)," ")),"")</f>
      </c>
      <c r="BG55" t="str">
        <v>NO</v>
      </c>
      <c r="BH55" t="str"/>
      <c r="BI55" t="str">
        <v>MISSING</v>
      </c>
      <c r="BJ55" t="str">
        <f>IF(ISTEXT(BH55),TRIM(SUBSTITUTE(SUBSTITUTE(SUBSTITUTE(SUBSTITUTE(SUBSTITUTE(SUBSTITUTE(BH55,CHAR(160)," "),CHAR(9)," "),CHAR(10)," "),CHAR(11)," "),CHAR(12)," "),CHAR(13)," ")),"")</f>
      </c>
      <c r="BK55" t="str">
        <v>NO</v>
      </c>
      <c r="BL55" t="str"/>
      <c r="BM55" t="str">
        <v>MISSING</v>
      </c>
      <c r="BN55" t="str">
        <f>IF(ISTEXT(BL55),TRIM(SUBSTITUTE(SUBSTITUTE(SUBSTITUTE(SUBSTITUTE(SUBSTITUTE(SUBSTITUTE(BL55,CHAR(160)," "),CHAR(9)," "),CHAR(10)," "),CHAR(11)," "),CHAR(12)," "),CHAR(13)," ")),"")</f>
      </c>
      <c r="BO55" t="str">
        <f>IF(N55="NON_TEXT","INVALID_TYPE",IF(AND(N55="TEXT",O55&lt;&gt;"",OR(LOWER(O55)="null",LOWER(O55)="undefined",LOWER(O55)="n/a",LOWER(O55)="na",LOWER(O55)="none")),"NULL_LIKE_STRING",""))</f>
      </c>
      <c r="BP55" t="str">
        <f>IF(Q55="NON_TEXT","INVALID_TYPE",IF(AND(R55&lt;&gt;"",NOT(OR(EXACT(R55,"FALSE_POSITIVE"),EXACT(R55,"FALSE_NEGATIVE"),EXACT(R55,"ROLE_ERROR"),EXACT(R55,"SCOPE_DRIFT")))),"UNSUPPORTED_VALUE",""))</f>
        <v>UNSUPPORTED_VALUE</v>
      </c>
      <c r="BQ55" t="str">
        <f>IF(T55="NON_TEXT","INVALID_TYPE",IF(AND(U55&lt;&gt;"",NOT(OR(EXACT(U55,"CONTENT_GAP"),EXACT(U55,"AUTHORITY_BENCHMARK"),EXACT(U55,"POSITIONING"),EXACT(U55,"PRICING_COMPARISON"),EXACT(U55,"BATTLECARD"),EXACT(U55,"ROADMAP"),EXACT(U55,"MARKET_ENTRY_RECOMMENDATION"),EXACT(U55,"BUDGET_RECOMMENDATION"),EXACT(U55,"EXECUTIVE_BRIEF"),EXACT(U55,"AI_VISIBILITY_BENCHMARK"),EXACT(U55,"PAID_SEARCH_BENCHMARK"),EXACT(U55,"OTHER")))),"UNSUPPORTED_VALUE",""))</f>
      </c>
      <c r="BR55" t="str">
        <f>IF(W55="NON_TEXT","INVALID_TYPE",IF(AND(X55&lt;&gt;"",NOT(OR(EXACT(X55,"DIRECTLY_DEPENDENT"),EXACT(X55,"PARTIALLY_DEPENDENT"),EXACT(X55,"INDEPENDENT"),EXACT(X55,"UNKNOWN_DEPENDENCY")))),"UNSUPPORTED_VALUE",""))</f>
      </c>
      <c r="BS55" t="str">
        <f>IF(Z55="NON_TEXT","INVALID_TYPE",IF(AND(AA55&lt;&gt;"",NOT(OR(EXACT(AA55,"YES"),EXACT(AA55,"NO"),EXACT(AA55,"UNKNOWN")))),"UNSUPPORTED_VALUE",""))</f>
      </c>
      <c r="BT55" t="str">
        <f>IF(AC55="NON_TEXT","INVALID_TYPE",IF(AND(AD55&lt;&gt;"",NOT(OR(EXACT(AD55,"YES"),EXACT(AD55,"NO"),EXACT(AD55,"UNKNOWN")))),"UNSUPPORTED_VALUE",""))</f>
      </c>
      <c r="BU55" t="str">
        <f>IF(AF55="NON_TEXT","INVALID_TYPE",IF(AND(AG55&lt;&gt;"",NOT(OR(EXACT(AG55,"YES"),EXACT(AG55,"NO"),EXACT(AG55,"UNKNOWN")))),"UNSUPPORTED_VALUE",""))</f>
      </c>
      <c r="BV55" t="str">
        <f>IF(AI55="NON_TEXT","INVALID_TYPE",IF(AND(AJ55&lt;&gt;"",NOT(OR(EXACT(AJ55,"YES"),EXACT(AJ55,"NO"),EXACT(AJ55,"UNKNOWN")))),"UNSUPPORTED_VALUE",""))</f>
      </c>
      <c r="BW55" t="str">
        <f>IF(AL55="NON_TEXT","INVALID_TYPE",IF(AND(AM55&lt;&gt;"",NOT(OR(EXACT(AM55,"YES"),EXACT(AM55,"NO"),EXACT(AM55,"UNKNOWN")))),"UNSUPPORTED_VALUE",""))</f>
      </c>
      <c r="BX55" t="str">
        <f>IF(AO55="NON_TEXT","INVALID_TYPE",IF(AND(AP55&lt;&gt;"",NOT(OR(EXACT(AP55,"COMPLETE"),EXACT(AP55,"INCOMPLETE")))),"UNSUPPORTED_VALUE",""))</f>
      </c>
      <c r="BY55" t="str">
        <f>IF(AND(AQ55="YES",AS55="NON_TEXT"),"INVALID_TYPE",IF(AND(AQ55="YES",AS55="TEXT",AT55&lt;&gt;"",OR(LOWER(AT55)="null",LOWER(AT55)="undefined",LOWER(AT55)="n/a",LOWER(AT55)="na",LOWER(AT55)="none")),"NULL_LIKE_STRING",""))</f>
      </c>
      <c r="BZ55" t="str">
        <f>IF(AND(AU55="YES",AW55="NON_TEXT"),"INVALID_TYPE",IF(AND(AU55="YES",AW55="TEXT",AX55&lt;&gt;"",OR(LOWER(AX55)="null",LOWER(AX55)="undefined",LOWER(AX55)="n/a",LOWER(AX55)="na",LOWER(AX55)="none")),"NULL_LIKE_STRING",""))</f>
      </c>
      <c r="CA55" t="str">
        <f>IF(AND(AY55="YES",BA55="NON_TEXT"),"INVALID_TYPE",IF(AND(AY55="YES",BB55&lt;&gt;"",NOT(OR(EXACT(BB55,"READY_TO_SHARE"),EXACT(BB55,"NOT_READY_TO_SHARE")))),"UNSUPPORTED_VALUE",""))</f>
      </c>
      <c r="CB55" t="str">
        <f>IF(AND(BC55="YES",BE55="NON_TEXT"),"INVALID_TYPE",IF(AND(BC55="YES",BF55&lt;&gt;"",NOT(OR(EXACT(BF55,"SEO_OVERLAP"),EXACT(BF55,"PPC_OVERLAP"),EXACT(BF55,"AI_VISIBILITY"),EXACT(BF55,"CI_PLATFORM"),EXACT(BF55,"SALES_CUSTOMER"),EXACT(BF55,"MANUAL_STRATEGY"),EXACT(BF55,"MIXED"),EXACT(BF55,"UNKNOWN")))),"UNSUPPORTED_VALUE",""))</f>
      </c>
      <c r="CC55" t="str">
        <f>IF(AND(BG55="YES",BI55="NON_TEXT"),"INVALID_TYPE",IF(AND(BG55="YES",BI55="TEXT",BJ55&lt;&gt;"",OR(LOWER(BJ55)="null",LOWER(BJ55)="undefined",LOWER(BJ55)="n/a",LOWER(BJ55)="na",LOWER(BJ55)="none")),"NULL_LIKE_STRING",""))</f>
      </c>
      <c r="CD55" t="str">
        <f>IF(AND(BK55="YES",BM55="NON_TEXT"),"INVALID_TYPE",IF(AND(BK55="YES",BM55="TEXT",BN55&lt;&gt;"",OR(LOWER(BN55)="null",LOWER(BN55)="undefined",LOWER(BN55)="n/a",LOWER(BN55)="na",LOWER(BN55)="none")),"NULL_LIKE_STRING",""))</f>
      </c>
      <c r="CE55" t="str">
        <f>IF(L55="FALSE","INVALID_INPUT_OBJECT",IF(BO55&lt;&gt;"",BO55,IF(BP55&lt;&gt;"",BP55,IF(BQ55&lt;&gt;"",BQ55,IF(BR55&lt;&gt;"",BR55,IF(BS55&lt;&gt;"",BS55,IF(BT55&lt;&gt;"",BT55,IF(BU55&lt;&gt;"",BU55,IF(BV55&lt;&gt;"",BV55,IF(BW55&lt;&gt;"",BW55,IF(BX55&lt;&gt;"",BX55,IF(CC55&lt;&gt;"",CC55,IF(BY55&lt;&gt;"",BY55,IF(BZ55&lt;&gt;"",BZ55,IF(CD55&lt;&gt;"",CD55,IF(CA55&lt;&gt;"",CA55,CB55))))))))))))))))</f>
        <v>UNSUPPORTED_VALUE</v>
      </c>
      <c r="CF55" t="b">
        <f>OR(N55="MISSING",O55="",Q55="MISSING",R55="",T55="MISSING",U55="",W55="MISSING",X55="",Z55="MISSING",AA55="",AC55="MISSING",AD55="",AF55="MISSING",AG55="",AI55="MISSING",AJ55="",AL55="MISSING",AM55="",AO55="MISSING",AP55="",EXACT(AP55,"INCOMPLETE"),AND(AY55="YES",AZ55&lt;&gt;"",BB55=""),AND(BC55="YES",BD55&lt;&gt;"",BF55=""))</f>
        <v>0</v>
      </c>
      <c r="CG55" t="str">
        <f>IF(AND(EXACT(X55,"INDEPENDENT"),EXACT(AD55,"NO")),"INDEPENDENT_WITHOUT_SUPPORT",IF(AND(EXACT(R55,"FALSE_NEGATIVE"),AQ55="YES",AT55=""),"FALSE_NEGATIVE_REQUIRES_CORRECTED_SET",IF(AND(EXACT(R55,"SCOPE_DRIFT"),AU55="YES",AX55=""),"SCOPE_DRIFT_REQUIRES_CHANGED_DIMENSION",IF(AND(EXACT(AA55,"NO"),AY55="YES",EXACT(BB55,"READY_TO_SHARE")),"UNSTARTED_READY_TO_SHARE_CONFLICT",""))))</f>
      </c>
    </row>
    <row r="56">
      <c r="A56" s="50" t="str">
        <v>MAL-021</v>
      </c>
      <c r="B56" s="50" t="str">
        <v>MALFORMED</v>
      </c>
      <c r="C56" s="50" t="str">
        <v>INVALID_INPUT</v>
      </c>
      <c r="D56" s="50" t="str">
        <v>UNSUPPORTED_VALUE</v>
      </c>
      <c r="E56" s="50" t="str">
        <v>INVALID_INPUT</v>
      </c>
      <c r="F56" s="50" t="str">
        <v>UNSUPPORTED_VALUE</v>
      </c>
      <c r="G56" s="50" t="str">
        <v>PASS</v>
      </c>
      <c r="H56" s="50" t="str">
        <v>{"affectedOutput": "content_gap", "correctionWithoutFullRebuild": "YES", "decisionSupported": "Approve Q4 content and positioning budget", "dependencyType": "INDEPENDENT", "errorClass": "FALSE_POSITIVE", "executionStarted": "NO", "independentSupport": "YES", "recommendationCouldChange": "NO", "recordCompleteness": "COMPLETE", "scopeKnown": "YES"}</v>
      </c>
      <c r="I56" s="50" t="str">
        <f>IF(CE56&lt;&gt;"","INVALID_INPUT",IF(CG56&lt;&gt;"","INVALID_INPUT",IF(CF56,"INCOMPLETE",IF(NOT(EXACT(AM56,"YES")),"RESOLVE_DECISION_SCOPE",IF(EXACT(X56,"UNKNOWN_DEPENDENCY"),"FREEZE_AND_REQUALIFY",IF(AND(EXACT(AA56,"YES"),EXACT(AG56,"YES")),"REOPEN_PRIOR_DECISION",IF(AND(EXACT(X56,"DIRECTLY_DEPENDENT"),EXACT(AD56,"NO"),EXACT(AJ56,"NO")),"REBUILD_CONTAMINATED_OUTPUT",IF(OR(EXACT(X56,"DIRECTLY_DEPENDENT"),EXACT(X56,"PARTIALLY_DEPENDENT")),"BOUNDED_RECHECK_REQUIRED",IF(AND(EXACT(X56,"INDEPENDENT"),EXACT(AD56,"YES"),EXACT(AG56,"NO")),"NO_MATERIAL_CONTAMINATION_FOUND","FREEZE_AND_REQUALIFY")))))))))</f>
        <v>INVALID_INPUT</v>
      </c>
      <c r="J56" s="50" t="str">
        <f>IF(CE56&lt;&gt;"",CE56,IF(CG56&lt;&gt;"",CG56,IF(CF56,"REQUIRED_EVIDENCE_MISSING",IF(NOT(EXACT(AM56,"YES")),IF(EXACT(AM56,"NO"),"DECISION_SCOPE_NOT_DEFINED","DECISION_SCOPE_UNCERTAIN"),IF(EXACT(X56,"UNKNOWN_DEPENDENCY"),"DOWNSTREAM_DEPENDENCY_UNKNOWN",IF(AND(EXACT(AA56,"YES"),EXACT(AG56,"YES")),"EXECUTED_RECOMMENDATION_MAY_CHANGE",IF(AND(EXACT(X56,"DIRECTLY_DEPENDENT"),EXACT(AD56,"NO"),EXACT(AJ56,"NO")),"DIRECT_DEPENDENCY_NO_INDEPENDENT_SUPPORT",IF(EXACT(X56,"DIRECTLY_DEPENDENT"),"DIRECT_DEPENDENCY_RECHECK",IF(EXACT(X56,"PARTIALLY_DEPENDENT"),"PARTIAL_DEPENDENCY_RECHECK",IF(AND(EXACT(X56,"INDEPENDENT"),EXACT(AD56,"YES"),EXACT(AG56,"NO")),"INDEPENDENT_SUPPORT_RECOMMENDATION_UNCHANGED","DEPENDENCY_OR_RECOMMENDATION_UNRESOLVED"))))))))))</f>
        <v>UNSUPPORTED_VALUE</v>
      </c>
      <c r="K56" s="51" t="str">
        <f>IF(AND(EXACT(C56,I56),EXACT(D56,J56)),"PASS","FAIL")</f>
        <v>PASS</v>
      </c>
      <c r="L56" t="str">
        <v>TRUE</v>
      </c>
      <c r="M56" t="str">
        <v>Approve Q4 content and positioning budget</v>
      </c>
      <c r="N56" t="str">
        <v>TEXT</v>
      </c>
      <c r="O56" t="str">
        <f>IF(ISTEXT(M56),TRIM(SUBSTITUTE(SUBSTITUTE(SUBSTITUTE(SUBSTITUTE(SUBSTITUTE(SUBSTITUTE(M56,CHAR(160)," "),CHAR(9)," "),CHAR(10)," "),CHAR(11)," "),CHAR(12)," "),CHAR(13)," ")),"")</f>
        <v>Approve Q4 content and positioning budget</v>
      </c>
      <c r="P56" t="str">
        <v>FALSE_POSITIVE</v>
      </c>
      <c r="Q56" t="str">
        <v>TEXT</v>
      </c>
      <c r="R56" t="str">
        <f>IF(ISTEXT(P56),TRIM(SUBSTITUTE(SUBSTITUTE(SUBSTITUTE(SUBSTITUTE(SUBSTITUTE(SUBSTITUTE(P56,CHAR(160)," "),CHAR(9)," "),CHAR(10)," "),CHAR(11)," "),CHAR(12)," "),CHAR(13)," ")),"")</f>
        <v>FALSE_POSITIVE</v>
      </c>
      <c r="S56" t="str">
        <v>content_gap</v>
      </c>
      <c r="T56" t="str">
        <v>TEXT</v>
      </c>
      <c r="U56" t="str">
        <f>IF(ISTEXT(S56),TRIM(SUBSTITUTE(SUBSTITUTE(SUBSTITUTE(SUBSTITUTE(SUBSTITUTE(SUBSTITUTE(S56,CHAR(160)," "),CHAR(9)," "),CHAR(10)," "),CHAR(11)," "),CHAR(12)," "),CHAR(13)," ")),"")</f>
        <v>content_gap</v>
      </c>
      <c r="V56" t="str">
        <v>INDEPENDENT</v>
      </c>
      <c r="W56" t="str">
        <v>TEXT</v>
      </c>
      <c r="X56" t="str">
        <f>IF(ISTEXT(V56),TRIM(SUBSTITUTE(SUBSTITUTE(SUBSTITUTE(SUBSTITUTE(SUBSTITUTE(SUBSTITUTE(V56,CHAR(160)," "),CHAR(9)," "),CHAR(10)," "),CHAR(11)," "),CHAR(12)," "),CHAR(13)," ")),"")</f>
        <v>INDEPENDENT</v>
      </c>
      <c r="Y56" t="str">
        <v>NO</v>
      </c>
      <c r="Z56" t="str">
        <v>TEXT</v>
      </c>
      <c r="AA56" t="str">
        <f>IF(ISTEXT(Y56),TRIM(SUBSTITUTE(SUBSTITUTE(SUBSTITUTE(SUBSTITUTE(SUBSTITUTE(SUBSTITUTE(Y56,CHAR(160)," "),CHAR(9)," "),CHAR(10)," "),CHAR(11)," "),CHAR(12)," "),CHAR(13)," ")),"")</f>
        <v>NO</v>
      </c>
      <c r="AB56" t="str">
        <v>YES</v>
      </c>
      <c r="AC56" t="str">
        <v>TEXT</v>
      </c>
      <c r="AD56" t="str">
        <f>IF(ISTEXT(AB56),TRIM(SUBSTITUTE(SUBSTITUTE(SUBSTITUTE(SUBSTITUTE(SUBSTITUTE(SUBSTITUTE(AB56,CHAR(160)," "),CHAR(9)," "),CHAR(10)," "),CHAR(11)," "),CHAR(12)," "),CHAR(13)," ")),"")</f>
        <v>YES</v>
      </c>
      <c r="AE56" t="str">
        <v>NO</v>
      </c>
      <c r="AF56" t="str">
        <v>TEXT</v>
      </c>
      <c r="AG56" t="str">
        <f>IF(ISTEXT(AE56),TRIM(SUBSTITUTE(SUBSTITUTE(SUBSTITUTE(SUBSTITUTE(SUBSTITUTE(SUBSTITUTE(AE56,CHAR(160)," "),CHAR(9)," "),CHAR(10)," "),CHAR(11)," "),CHAR(12)," "),CHAR(13)," ")),"")</f>
        <v>NO</v>
      </c>
      <c r="AH56" t="str">
        <v>YES</v>
      </c>
      <c r="AI56" t="str">
        <v>TEXT</v>
      </c>
      <c r="AJ56" t="str">
        <f>IF(ISTEXT(AH56),TRIM(SUBSTITUTE(SUBSTITUTE(SUBSTITUTE(SUBSTITUTE(SUBSTITUTE(SUBSTITUTE(AH56,CHAR(160)," "),CHAR(9)," "),CHAR(10)," "),CHAR(11)," "),CHAR(12)," "),CHAR(13)," ")),"")</f>
        <v>YES</v>
      </c>
      <c r="AK56" t="str">
        <v>YES</v>
      </c>
      <c r="AL56" t="str">
        <v>TEXT</v>
      </c>
      <c r="AM56" t="str">
        <f>IF(ISTEXT(AK56),TRIM(SUBSTITUTE(SUBSTITUTE(SUBSTITUTE(SUBSTITUTE(SUBSTITUTE(SUBSTITUTE(AK56,CHAR(160)," "),CHAR(9)," "),CHAR(10)," "),CHAR(11)," "),CHAR(12)," "),CHAR(13)," ")),"")</f>
        <v>YES</v>
      </c>
      <c r="AN56" t="str">
        <v>COMPLETE</v>
      </c>
      <c r="AO56" t="str">
        <v>TEXT</v>
      </c>
      <c r="AP56" t="str">
        <f>IF(ISTEXT(AN56),TRIM(SUBSTITUTE(SUBSTITUTE(SUBSTITUTE(SUBSTITUTE(SUBSTITUTE(SUBSTITUTE(AN56,CHAR(160)," "),CHAR(9)," "),CHAR(10)," "),CHAR(11)," "),CHAR(12)," "),CHAR(13)," ")),"")</f>
        <v>COMPLETE</v>
      </c>
      <c r="AQ56" t="str">
        <v>NO</v>
      </c>
      <c r="AR56" t="str"/>
      <c r="AS56" t="str">
        <v>MISSING</v>
      </c>
      <c r="AT56" t="str">
        <f>IF(ISTEXT(AR56),TRIM(SUBSTITUTE(SUBSTITUTE(SUBSTITUTE(SUBSTITUTE(SUBSTITUTE(SUBSTITUTE(AR56,CHAR(160)," "),CHAR(9)," "),CHAR(10)," "),CHAR(11)," "),CHAR(12)," "),CHAR(13)," ")),"")</f>
      </c>
      <c r="AU56" t="str">
        <v>NO</v>
      </c>
      <c r="AV56" t="str"/>
      <c r="AW56" t="str">
        <v>MISSING</v>
      </c>
      <c r="AX56" t="str">
        <f>IF(ISTEXT(AV56),TRIM(SUBSTITUTE(SUBSTITUTE(SUBSTITUTE(SUBSTITUTE(SUBSTITUTE(SUBSTITUTE(AV56,CHAR(160)," "),CHAR(9)," "),CHAR(10)," "),CHAR(11)," "),CHAR(12)," "),CHAR(13)," ")),"")</f>
      </c>
      <c r="AY56" t="str">
        <v>NO</v>
      </c>
      <c r="AZ56" t="str"/>
      <c r="BA56" t="str">
        <v>MISSING</v>
      </c>
      <c r="BB56" t="str">
        <f>IF(ISTEXT(AZ56),TRIM(SUBSTITUTE(SUBSTITUTE(SUBSTITUTE(SUBSTITUTE(SUBSTITUTE(SUBSTITUTE(AZ56,CHAR(160)," "),CHAR(9)," "),CHAR(10)," "),CHAR(11)," "),CHAR(12)," "),CHAR(13)," ")),"")</f>
      </c>
      <c r="BC56" t="str">
        <v>NO</v>
      </c>
      <c r="BD56" t="str"/>
      <c r="BE56" t="str">
        <v>MISSING</v>
      </c>
      <c r="BF56" t="str">
        <f>IF(ISTEXT(BD56),TRIM(SUBSTITUTE(SUBSTITUTE(SUBSTITUTE(SUBSTITUTE(SUBSTITUTE(SUBSTITUTE(BD56,CHAR(160)," "),CHAR(9)," "),CHAR(10)," "),CHAR(11)," "),CHAR(12)," "),CHAR(13)," ")),"")</f>
      </c>
      <c r="BG56" t="str">
        <v>NO</v>
      </c>
      <c r="BH56" t="str"/>
      <c r="BI56" t="str">
        <v>MISSING</v>
      </c>
      <c r="BJ56" t="str">
        <f>IF(ISTEXT(BH56),TRIM(SUBSTITUTE(SUBSTITUTE(SUBSTITUTE(SUBSTITUTE(SUBSTITUTE(SUBSTITUTE(BH56,CHAR(160)," "),CHAR(9)," "),CHAR(10)," "),CHAR(11)," "),CHAR(12)," "),CHAR(13)," ")),"")</f>
      </c>
      <c r="BK56" t="str">
        <v>NO</v>
      </c>
      <c r="BL56" t="str"/>
      <c r="BM56" t="str">
        <v>MISSING</v>
      </c>
      <c r="BN56" t="str">
        <f>IF(ISTEXT(BL56),TRIM(SUBSTITUTE(SUBSTITUTE(SUBSTITUTE(SUBSTITUTE(SUBSTITUTE(SUBSTITUTE(BL56,CHAR(160)," "),CHAR(9)," "),CHAR(10)," "),CHAR(11)," "),CHAR(12)," "),CHAR(13)," ")),"")</f>
      </c>
      <c r="BO56" t="str">
        <f>IF(N56="NON_TEXT","INVALID_TYPE",IF(AND(N56="TEXT",O56&lt;&gt;"",OR(LOWER(O56)="null",LOWER(O56)="undefined",LOWER(O56)="n/a",LOWER(O56)="na",LOWER(O56)="none")),"NULL_LIKE_STRING",""))</f>
      </c>
      <c r="BP56" t="str">
        <f>IF(Q56="NON_TEXT","INVALID_TYPE",IF(AND(R56&lt;&gt;"",NOT(OR(EXACT(R56,"FALSE_POSITIVE"),EXACT(R56,"FALSE_NEGATIVE"),EXACT(R56,"ROLE_ERROR"),EXACT(R56,"SCOPE_DRIFT")))),"UNSUPPORTED_VALUE",""))</f>
      </c>
      <c r="BQ56" t="str">
        <f>IF(T56="NON_TEXT","INVALID_TYPE",IF(AND(U56&lt;&gt;"",NOT(OR(EXACT(U56,"CONTENT_GAP"),EXACT(U56,"AUTHORITY_BENCHMARK"),EXACT(U56,"POSITIONING"),EXACT(U56,"PRICING_COMPARISON"),EXACT(U56,"BATTLECARD"),EXACT(U56,"ROADMAP"),EXACT(U56,"MARKET_ENTRY_RECOMMENDATION"),EXACT(U56,"BUDGET_RECOMMENDATION"),EXACT(U56,"EXECUTIVE_BRIEF"),EXACT(U56,"AI_VISIBILITY_BENCHMARK"),EXACT(U56,"PAID_SEARCH_BENCHMARK"),EXACT(U56,"OTHER")))),"UNSUPPORTED_VALUE",""))</f>
        <v>UNSUPPORTED_VALUE</v>
      </c>
      <c r="BR56" t="str">
        <f>IF(W56="NON_TEXT","INVALID_TYPE",IF(AND(X56&lt;&gt;"",NOT(OR(EXACT(X56,"DIRECTLY_DEPENDENT"),EXACT(X56,"PARTIALLY_DEPENDENT"),EXACT(X56,"INDEPENDENT"),EXACT(X56,"UNKNOWN_DEPENDENCY")))),"UNSUPPORTED_VALUE",""))</f>
      </c>
      <c r="BS56" t="str">
        <f>IF(Z56="NON_TEXT","INVALID_TYPE",IF(AND(AA56&lt;&gt;"",NOT(OR(EXACT(AA56,"YES"),EXACT(AA56,"NO"),EXACT(AA56,"UNKNOWN")))),"UNSUPPORTED_VALUE",""))</f>
      </c>
      <c r="BT56" t="str">
        <f>IF(AC56="NON_TEXT","INVALID_TYPE",IF(AND(AD56&lt;&gt;"",NOT(OR(EXACT(AD56,"YES"),EXACT(AD56,"NO"),EXACT(AD56,"UNKNOWN")))),"UNSUPPORTED_VALUE",""))</f>
      </c>
      <c r="BU56" t="str">
        <f>IF(AF56="NON_TEXT","INVALID_TYPE",IF(AND(AG56&lt;&gt;"",NOT(OR(EXACT(AG56,"YES"),EXACT(AG56,"NO"),EXACT(AG56,"UNKNOWN")))),"UNSUPPORTED_VALUE",""))</f>
      </c>
      <c r="BV56" t="str">
        <f>IF(AI56="NON_TEXT","INVALID_TYPE",IF(AND(AJ56&lt;&gt;"",NOT(OR(EXACT(AJ56,"YES"),EXACT(AJ56,"NO"),EXACT(AJ56,"UNKNOWN")))),"UNSUPPORTED_VALUE",""))</f>
      </c>
      <c r="BW56" t="str">
        <f>IF(AL56="NON_TEXT","INVALID_TYPE",IF(AND(AM56&lt;&gt;"",NOT(OR(EXACT(AM56,"YES"),EXACT(AM56,"NO"),EXACT(AM56,"UNKNOWN")))),"UNSUPPORTED_VALUE",""))</f>
      </c>
      <c r="BX56" t="str">
        <f>IF(AO56="NON_TEXT","INVALID_TYPE",IF(AND(AP56&lt;&gt;"",NOT(OR(EXACT(AP56,"COMPLETE"),EXACT(AP56,"INCOMPLETE")))),"UNSUPPORTED_VALUE",""))</f>
      </c>
      <c r="BY56" t="str">
        <f>IF(AND(AQ56="YES",AS56="NON_TEXT"),"INVALID_TYPE",IF(AND(AQ56="YES",AS56="TEXT",AT56&lt;&gt;"",OR(LOWER(AT56)="null",LOWER(AT56)="undefined",LOWER(AT56)="n/a",LOWER(AT56)="na",LOWER(AT56)="none")),"NULL_LIKE_STRING",""))</f>
      </c>
      <c r="BZ56" t="str">
        <f>IF(AND(AU56="YES",AW56="NON_TEXT"),"INVALID_TYPE",IF(AND(AU56="YES",AW56="TEXT",AX56&lt;&gt;"",OR(LOWER(AX56)="null",LOWER(AX56)="undefined",LOWER(AX56)="n/a",LOWER(AX56)="na",LOWER(AX56)="none")),"NULL_LIKE_STRING",""))</f>
      </c>
      <c r="CA56" t="str">
        <f>IF(AND(AY56="YES",BA56="NON_TEXT"),"INVALID_TYPE",IF(AND(AY56="YES",BB56&lt;&gt;"",NOT(OR(EXACT(BB56,"READY_TO_SHARE"),EXACT(BB56,"NOT_READY_TO_SHARE")))),"UNSUPPORTED_VALUE",""))</f>
      </c>
      <c r="CB56" t="str">
        <f>IF(AND(BC56="YES",BE56="NON_TEXT"),"INVALID_TYPE",IF(AND(BC56="YES",BF56&lt;&gt;"",NOT(OR(EXACT(BF56,"SEO_OVERLAP"),EXACT(BF56,"PPC_OVERLAP"),EXACT(BF56,"AI_VISIBILITY"),EXACT(BF56,"CI_PLATFORM"),EXACT(BF56,"SALES_CUSTOMER"),EXACT(BF56,"MANUAL_STRATEGY"),EXACT(BF56,"MIXED"),EXACT(BF56,"UNKNOWN")))),"UNSUPPORTED_VALUE",""))</f>
      </c>
      <c r="CC56" t="str">
        <f>IF(AND(BG56="YES",BI56="NON_TEXT"),"INVALID_TYPE",IF(AND(BG56="YES",BI56="TEXT",BJ56&lt;&gt;"",OR(LOWER(BJ56)="null",LOWER(BJ56)="undefined",LOWER(BJ56)="n/a",LOWER(BJ56)="na",LOWER(BJ56)="none")),"NULL_LIKE_STRING",""))</f>
      </c>
      <c r="CD56" t="str">
        <f>IF(AND(BK56="YES",BM56="NON_TEXT"),"INVALID_TYPE",IF(AND(BK56="YES",BM56="TEXT",BN56&lt;&gt;"",OR(LOWER(BN56)="null",LOWER(BN56)="undefined",LOWER(BN56)="n/a",LOWER(BN56)="na",LOWER(BN56)="none")),"NULL_LIKE_STRING",""))</f>
      </c>
      <c r="CE56" t="str">
        <f>IF(L56="FALSE","INVALID_INPUT_OBJECT",IF(BO56&lt;&gt;"",BO56,IF(BP56&lt;&gt;"",BP56,IF(BQ56&lt;&gt;"",BQ56,IF(BR56&lt;&gt;"",BR56,IF(BS56&lt;&gt;"",BS56,IF(BT56&lt;&gt;"",BT56,IF(BU56&lt;&gt;"",BU56,IF(BV56&lt;&gt;"",BV56,IF(BW56&lt;&gt;"",BW56,IF(BX56&lt;&gt;"",BX56,IF(CC56&lt;&gt;"",CC56,IF(BY56&lt;&gt;"",BY56,IF(BZ56&lt;&gt;"",BZ56,IF(CD56&lt;&gt;"",CD56,IF(CA56&lt;&gt;"",CA56,CB56))))))))))))))))</f>
        <v>UNSUPPORTED_VALUE</v>
      </c>
      <c r="CF56" t="b">
        <f>OR(N56="MISSING",O56="",Q56="MISSING",R56="",T56="MISSING",U56="",W56="MISSING",X56="",Z56="MISSING",AA56="",AC56="MISSING",AD56="",AF56="MISSING",AG56="",AI56="MISSING",AJ56="",AL56="MISSING",AM56="",AO56="MISSING",AP56="",EXACT(AP56,"INCOMPLETE"),AND(AY56="YES",AZ56&lt;&gt;"",BB56=""),AND(BC56="YES",BD56&lt;&gt;"",BF56=""))</f>
        <v>0</v>
      </c>
      <c r="CG56" t="str">
        <f>IF(AND(EXACT(X56,"INDEPENDENT"),EXACT(AD56,"NO")),"INDEPENDENT_WITHOUT_SUPPORT",IF(AND(EXACT(R56,"FALSE_NEGATIVE"),AQ56="YES",AT56=""),"FALSE_NEGATIVE_REQUIRES_CORRECTED_SET",IF(AND(EXACT(R56,"SCOPE_DRIFT"),AU56="YES",AX56=""),"SCOPE_DRIFT_REQUIRES_CHANGED_DIMENSION",IF(AND(EXACT(AA56,"NO"),AY56="YES",EXACT(BB56,"READY_TO_SHARE")),"UNSTARTED_READY_TO_SHARE_CONFLICT",""))))</f>
      </c>
    </row>
    <row r="57">
      <c r="A57" s="50" t="str">
        <v>MAL-022</v>
      </c>
      <c r="B57" s="50" t="str">
        <v>MALFORMED</v>
      </c>
      <c r="C57" s="50" t="str">
        <v>INVALID_INPUT</v>
      </c>
      <c r="D57" s="50" t="str">
        <v>UNSUPPORTED_VALUE</v>
      </c>
      <c r="E57" s="50" t="str">
        <v>INVALID_INPUT</v>
      </c>
      <c r="F57" s="50" t="str">
        <v>UNSUPPORTED_VALUE</v>
      </c>
      <c r="G57" s="50" t="str">
        <v>PASS</v>
      </c>
      <c r="H57" s="50" t="str">
        <v>{"affectedOutput": "CONTENT_GAP", "correctionWithoutFullRebuild": "YES", "decisionSupported": "Approve Q4 content and positioning budget", "dependencyType": "independent", "errorClass": "FALSE_POSITIVE", "executionStarted": "NO", "independentSupport": "YES", "recommendationCouldChange": "NO", "recordCompleteness": "COMPLETE", "scopeKnown": "YES"}</v>
      </c>
      <c r="I57" s="50" t="str">
        <f>IF(CE57&lt;&gt;"","INVALID_INPUT",IF(CG57&lt;&gt;"","INVALID_INPUT",IF(CF57,"INCOMPLETE",IF(NOT(EXACT(AM57,"YES")),"RESOLVE_DECISION_SCOPE",IF(EXACT(X57,"UNKNOWN_DEPENDENCY"),"FREEZE_AND_REQUALIFY",IF(AND(EXACT(AA57,"YES"),EXACT(AG57,"YES")),"REOPEN_PRIOR_DECISION",IF(AND(EXACT(X57,"DIRECTLY_DEPENDENT"),EXACT(AD57,"NO"),EXACT(AJ57,"NO")),"REBUILD_CONTAMINATED_OUTPUT",IF(OR(EXACT(X57,"DIRECTLY_DEPENDENT"),EXACT(X57,"PARTIALLY_DEPENDENT")),"BOUNDED_RECHECK_REQUIRED",IF(AND(EXACT(X57,"INDEPENDENT"),EXACT(AD57,"YES"),EXACT(AG57,"NO")),"NO_MATERIAL_CONTAMINATION_FOUND","FREEZE_AND_REQUALIFY")))))))))</f>
        <v>INVALID_INPUT</v>
      </c>
      <c r="J57" s="50" t="str">
        <f>IF(CE57&lt;&gt;"",CE57,IF(CG57&lt;&gt;"",CG57,IF(CF57,"REQUIRED_EVIDENCE_MISSING",IF(NOT(EXACT(AM57,"YES")),IF(EXACT(AM57,"NO"),"DECISION_SCOPE_NOT_DEFINED","DECISION_SCOPE_UNCERTAIN"),IF(EXACT(X57,"UNKNOWN_DEPENDENCY"),"DOWNSTREAM_DEPENDENCY_UNKNOWN",IF(AND(EXACT(AA57,"YES"),EXACT(AG57,"YES")),"EXECUTED_RECOMMENDATION_MAY_CHANGE",IF(AND(EXACT(X57,"DIRECTLY_DEPENDENT"),EXACT(AD57,"NO"),EXACT(AJ57,"NO")),"DIRECT_DEPENDENCY_NO_INDEPENDENT_SUPPORT",IF(EXACT(X57,"DIRECTLY_DEPENDENT"),"DIRECT_DEPENDENCY_RECHECK",IF(EXACT(X57,"PARTIALLY_DEPENDENT"),"PARTIAL_DEPENDENCY_RECHECK",IF(AND(EXACT(X57,"INDEPENDENT"),EXACT(AD57,"YES"),EXACT(AG57,"NO")),"INDEPENDENT_SUPPORT_RECOMMENDATION_UNCHANGED","DEPENDENCY_OR_RECOMMENDATION_UNRESOLVED"))))))))))</f>
        <v>UNSUPPORTED_VALUE</v>
      </c>
      <c r="K57" s="51" t="str">
        <f>IF(AND(EXACT(C57,I57),EXACT(D57,J57)),"PASS","FAIL")</f>
        <v>PASS</v>
      </c>
      <c r="L57" t="str">
        <v>TRUE</v>
      </c>
      <c r="M57" t="str">
        <v>Approve Q4 content and positioning budget</v>
      </c>
      <c r="N57" t="str">
        <v>TEXT</v>
      </c>
      <c r="O57" t="str">
        <f>IF(ISTEXT(M57),TRIM(SUBSTITUTE(SUBSTITUTE(SUBSTITUTE(SUBSTITUTE(SUBSTITUTE(SUBSTITUTE(M57,CHAR(160)," "),CHAR(9)," "),CHAR(10)," "),CHAR(11)," "),CHAR(12)," "),CHAR(13)," ")),"")</f>
        <v>Approve Q4 content and positioning budget</v>
      </c>
      <c r="P57" t="str">
        <v>FALSE_POSITIVE</v>
      </c>
      <c r="Q57" t="str">
        <v>TEXT</v>
      </c>
      <c r="R57" t="str">
        <f>IF(ISTEXT(P57),TRIM(SUBSTITUTE(SUBSTITUTE(SUBSTITUTE(SUBSTITUTE(SUBSTITUTE(SUBSTITUTE(P57,CHAR(160)," "),CHAR(9)," "),CHAR(10)," "),CHAR(11)," "),CHAR(12)," "),CHAR(13)," ")),"")</f>
        <v>FALSE_POSITIVE</v>
      </c>
      <c r="S57" t="str">
        <v>CONTENT_GAP</v>
      </c>
      <c r="T57" t="str">
        <v>TEXT</v>
      </c>
      <c r="U57" t="str">
        <f>IF(ISTEXT(S57),TRIM(SUBSTITUTE(SUBSTITUTE(SUBSTITUTE(SUBSTITUTE(SUBSTITUTE(SUBSTITUTE(S57,CHAR(160)," "),CHAR(9)," "),CHAR(10)," "),CHAR(11)," "),CHAR(12)," "),CHAR(13)," ")),"")</f>
        <v>CONTENT_GAP</v>
      </c>
      <c r="V57" t="str">
        <v>independent</v>
      </c>
      <c r="W57" t="str">
        <v>TEXT</v>
      </c>
      <c r="X57" t="str">
        <f>IF(ISTEXT(V57),TRIM(SUBSTITUTE(SUBSTITUTE(SUBSTITUTE(SUBSTITUTE(SUBSTITUTE(SUBSTITUTE(V57,CHAR(160)," "),CHAR(9)," "),CHAR(10)," "),CHAR(11)," "),CHAR(12)," "),CHAR(13)," ")),"")</f>
        <v>independent</v>
      </c>
      <c r="Y57" t="str">
        <v>NO</v>
      </c>
      <c r="Z57" t="str">
        <v>TEXT</v>
      </c>
      <c r="AA57" t="str">
        <f>IF(ISTEXT(Y57),TRIM(SUBSTITUTE(SUBSTITUTE(SUBSTITUTE(SUBSTITUTE(SUBSTITUTE(SUBSTITUTE(Y57,CHAR(160)," "),CHAR(9)," "),CHAR(10)," "),CHAR(11)," "),CHAR(12)," "),CHAR(13)," ")),"")</f>
        <v>NO</v>
      </c>
      <c r="AB57" t="str">
        <v>YES</v>
      </c>
      <c r="AC57" t="str">
        <v>TEXT</v>
      </c>
      <c r="AD57" t="str">
        <f>IF(ISTEXT(AB57),TRIM(SUBSTITUTE(SUBSTITUTE(SUBSTITUTE(SUBSTITUTE(SUBSTITUTE(SUBSTITUTE(AB57,CHAR(160)," "),CHAR(9)," "),CHAR(10)," "),CHAR(11)," "),CHAR(12)," "),CHAR(13)," ")),"")</f>
        <v>YES</v>
      </c>
      <c r="AE57" t="str">
        <v>NO</v>
      </c>
      <c r="AF57" t="str">
        <v>TEXT</v>
      </c>
      <c r="AG57" t="str">
        <f>IF(ISTEXT(AE57),TRIM(SUBSTITUTE(SUBSTITUTE(SUBSTITUTE(SUBSTITUTE(SUBSTITUTE(SUBSTITUTE(AE57,CHAR(160)," "),CHAR(9)," "),CHAR(10)," "),CHAR(11)," "),CHAR(12)," "),CHAR(13)," ")),"")</f>
        <v>NO</v>
      </c>
      <c r="AH57" t="str">
        <v>YES</v>
      </c>
      <c r="AI57" t="str">
        <v>TEXT</v>
      </c>
      <c r="AJ57" t="str">
        <f>IF(ISTEXT(AH57),TRIM(SUBSTITUTE(SUBSTITUTE(SUBSTITUTE(SUBSTITUTE(SUBSTITUTE(SUBSTITUTE(AH57,CHAR(160)," "),CHAR(9)," "),CHAR(10)," "),CHAR(11)," "),CHAR(12)," "),CHAR(13)," ")),"")</f>
        <v>YES</v>
      </c>
      <c r="AK57" t="str">
        <v>YES</v>
      </c>
      <c r="AL57" t="str">
        <v>TEXT</v>
      </c>
      <c r="AM57" t="str">
        <f>IF(ISTEXT(AK57),TRIM(SUBSTITUTE(SUBSTITUTE(SUBSTITUTE(SUBSTITUTE(SUBSTITUTE(SUBSTITUTE(AK57,CHAR(160)," "),CHAR(9)," "),CHAR(10)," "),CHAR(11)," "),CHAR(12)," "),CHAR(13)," ")),"")</f>
        <v>YES</v>
      </c>
      <c r="AN57" t="str">
        <v>COMPLETE</v>
      </c>
      <c r="AO57" t="str">
        <v>TEXT</v>
      </c>
      <c r="AP57" t="str">
        <f>IF(ISTEXT(AN57),TRIM(SUBSTITUTE(SUBSTITUTE(SUBSTITUTE(SUBSTITUTE(SUBSTITUTE(SUBSTITUTE(AN57,CHAR(160)," "),CHAR(9)," "),CHAR(10)," "),CHAR(11)," "),CHAR(12)," "),CHAR(13)," ")),"")</f>
        <v>COMPLETE</v>
      </c>
      <c r="AQ57" t="str">
        <v>NO</v>
      </c>
      <c r="AR57" t="str"/>
      <c r="AS57" t="str">
        <v>MISSING</v>
      </c>
      <c r="AT57" t="str">
        <f>IF(ISTEXT(AR57),TRIM(SUBSTITUTE(SUBSTITUTE(SUBSTITUTE(SUBSTITUTE(SUBSTITUTE(SUBSTITUTE(AR57,CHAR(160)," "),CHAR(9)," "),CHAR(10)," "),CHAR(11)," "),CHAR(12)," "),CHAR(13)," ")),"")</f>
      </c>
      <c r="AU57" t="str">
        <v>NO</v>
      </c>
      <c r="AV57" t="str"/>
      <c r="AW57" t="str">
        <v>MISSING</v>
      </c>
      <c r="AX57" t="str">
        <f>IF(ISTEXT(AV57),TRIM(SUBSTITUTE(SUBSTITUTE(SUBSTITUTE(SUBSTITUTE(SUBSTITUTE(SUBSTITUTE(AV57,CHAR(160)," "),CHAR(9)," "),CHAR(10)," "),CHAR(11)," "),CHAR(12)," "),CHAR(13)," ")),"")</f>
      </c>
      <c r="AY57" t="str">
        <v>NO</v>
      </c>
      <c r="AZ57" t="str"/>
      <c r="BA57" t="str">
        <v>MISSING</v>
      </c>
      <c r="BB57" t="str">
        <f>IF(ISTEXT(AZ57),TRIM(SUBSTITUTE(SUBSTITUTE(SUBSTITUTE(SUBSTITUTE(SUBSTITUTE(SUBSTITUTE(AZ57,CHAR(160)," "),CHAR(9)," "),CHAR(10)," "),CHAR(11)," "),CHAR(12)," "),CHAR(13)," ")),"")</f>
      </c>
      <c r="BC57" t="str">
        <v>NO</v>
      </c>
      <c r="BD57" t="str"/>
      <c r="BE57" t="str">
        <v>MISSING</v>
      </c>
      <c r="BF57" t="str">
        <f>IF(ISTEXT(BD57),TRIM(SUBSTITUTE(SUBSTITUTE(SUBSTITUTE(SUBSTITUTE(SUBSTITUTE(SUBSTITUTE(BD57,CHAR(160)," "),CHAR(9)," "),CHAR(10)," "),CHAR(11)," "),CHAR(12)," "),CHAR(13)," ")),"")</f>
      </c>
      <c r="BG57" t="str">
        <v>NO</v>
      </c>
      <c r="BH57" t="str"/>
      <c r="BI57" t="str">
        <v>MISSING</v>
      </c>
      <c r="BJ57" t="str">
        <f>IF(ISTEXT(BH57),TRIM(SUBSTITUTE(SUBSTITUTE(SUBSTITUTE(SUBSTITUTE(SUBSTITUTE(SUBSTITUTE(BH57,CHAR(160)," "),CHAR(9)," "),CHAR(10)," "),CHAR(11)," "),CHAR(12)," "),CHAR(13)," ")),"")</f>
      </c>
      <c r="BK57" t="str">
        <v>NO</v>
      </c>
      <c r="BL57" t="str"/>
      <c r="BM57" t="str">
        <v>MISSING</v>
      </c>
      <c r="BN57" t="str">
        <f>IF(ISTEXT(BL57),TRIM(SUBSTITUTE(SUBSTITUTE(SUBSTITUTE(SUBSTITUTE(SUBSTITUTE(SUBSTITUTE(BL57,CHAR(160)," "),CHAR(9)," "),CHAR(10)," "),CHAR(11)," "),CHAR(12)," "),CHAR(13)," ")),"")</f>
      </c>
      <c r="BO57" t="str">
        <f>IF(N57="NON_TEXT","INVALID_TYPE",IF(AND(N57="TEXT",O57&lt;&gt;"",OR(LOWER(O57)="null",LOWER(O57)="undefined",LOWER(O57)="n/a",LOWER(O57)="na",LOWER(O57)="none")),"NULL_LIKE_STRING",""))</f>
      </c>
      <c r="BP57" t="str">
        <f>IF(Q57="NON_TEXT","INVALID_TYPE",IF(AND(R57&lt;&gt;"",NOT(OR(EXACT(R57,"FALSE_POSITIVE"),EXACT(R57,"FALSE_NEGATIVE"),EXACT(R57,"ROLE_ERROR"),EXACT(R57,"SCOPE_DRIFT")))),"UNSUPPORTED_VALUE",""))</f>
      </c>
      <c r="BQ57" t="str">
        <f>IF(T57="NON_TEXT","INVALID_TYPE",IF(AND(U57&lt;&gt;"",NOT(OR(EXACT(U57,"CONTENT_GAP"),EXACT(U57,"AUTHORITY_BENCHMARK"),EXACT(U57,"POSITIONING"),EXACT(U57,"PRICING_COMPARISON"),EXACT(U57,"BATTLECARD"),EXACT(U57,"ROADMAP"),EXACT(U57,"MARKET_ENTRY_RECOMMENDATION"),EXACT(U57,"BUDGET_RECOMMENDATION"),EXACT(U57,"EXECUTIVE_BRIEF"),EXACT(U57,"AI_VISIBILITY_BENCHMARK"),EXACT(U57,"PAID_SEARCH_BENCHMARK"),EXACT(U57,"OTHER")))),"UNSUPPORTED_VALUE",""))</f>
      </c>
      <c r="BR57" t="str">
        <f>IF(W57="NON_TEXT","INVALID_TYPE",IF(AND(X57&lt;&gt;"",NOT(OR(EXACT(X57,"DIRECTLY_DEPENDENT"),EXACT(X57,"PARTIALLY_DEPENDENT"),EXACT(X57,"INDEPENDENT"),EXACT(X57,"UNKNOWN_DEPENDENCY")))),"UNSUPPORTED_VALUE",""))</f>
        <v>UNSUPPORTED_VALUE</v>
      </c>
      <c r="BS57" t="str">
        <f>IF(Z57="NON_TEXT","INVALID_TYPE",IF(AND(AA57&lt;&gt;"",NOT(OR(EXACT(AA57,"YES"),EXACT(AA57,"NO"),EXACT(AA57,"UNKNOWN")))),"UNSUPPORTED_VALUE",""))</f>
      </c>
      <c r="BT57" t="str">
        <f>IF(AC57="NON_TEXT","INVALID_TYPE",IF(AND(AD57&lt;&gt;"",NOT(OR(EXACT(AD57,"YES"),EXACT(AD57,"NO"),EXACT(AD57,"UNKNOWN")))),"UNSUPPORTED_VALUE",""))</f>
      </c>
      <c r="BU57" t="str">
        <f>IF(AF57="NON_TEXT","INVALID_TYPE",IF(AND(AG57&lt;&gt;"",NOT(OR(EXACT(AG57,"YES"),EXACT(AG57,"NO"),EXACT(AG57,"UNKNOWN")))),"UNSUPPORTED_VALUE",""))</f>
      </c>
      <c r="BV57" t="str">
        <f>IF(AI57="NON_TEXT","INVALID_TYPE",IF(AND(AJ57&lt;&gt;"",NOT(OR(EXACT(AJ57,"YES"),EXACT(AJ57,"NO"),EXACT(AJ57,"UNKNOWN")))),"UNSUPPORTED_VALUE",""))</f>
      </c>
      <c r="BW57" t="str">
        <f>IF(AL57="NON_TEXT","INVALID_TYPE",IF(AND(AM57&lt;&gt;"",NOT(OR(EXACT(AM57,"YES"),EXACT(AM57,"NO"),EXACT(AM57,"UNKNOWN")))),"UNSUPPORTED_VALUE",""))</f>
      </c>
      <c r="BX57" t="str">
        <f>IF(AO57="NON_TEXT","INVALID_TYPE",IF(AND(AP57&lt;&gt;"",NOT(OR(EXACT(AP57,"COMPLETE"),EXACT(AP57,"INCOMPLETE")))),"UNSUPPORTED_VALUE",""))</f>
      </c>
      <c r="BY57" t="str">
        <f>IF(AND(AQ57="YES",AS57="NON_TEXT"),"INVALID_TYPE",IF(AND(AQ57="YES",AS57="TEXT",AT57&lt;&gt;"",OR(LOWER(AT57)="null",LOWER(AT57)="undefined",LOWER(AT57)="n/a",LOWER(AT57)="na",LOWER(AT57)="none")),"NULL_LIKE_STRING",""))</f>
      </c>
      <c r="BZ57" t="str">
        <f>IF(AND(AU57="YES",AW57="NON_TEXT"),"INVALID_TYPE",IF(AND(AU57="YES",AW57="TEXT",AX57&lt;&gt;"",OR(LOWER(AX57)="null",LOWER(AX57)="undefined",LOWER(AX57)="n/a",LOWER(AX57)="na",LOWER(AX57)="none")),"NULL_LIKE_STRING",""))</f>
      </c>
      <c r="CA57" t="str">
        <f>IF(AND(AY57="YES",BA57="NON_TEXT"),"INVALID_TYPE",IF(AND(AY57="YES",BB57&lt;&gt;"",NOT(OR(EXACT(BB57,"READY_TO_SHARE"),EXACT(BB57,"NOT_READY_TO_SHARE")))),"UNSUPPORTED_VALUE",""))</f>
      </c>
      <c r="CB57" t="str">
        <f>IF(AND(BC57="YES",BE57="NON_TEXT"),"INVALID_TYPE",IF(AND(BC57="YES",BF57&lt;&gt;"",NOT(OR(EXACT(BF57,"SEO_OVERLAP"),EXACT(BF57,"PPC_OVERLAP"),EXACT(BF57,"AI_VISIBILITY"),EXACT(BF57,"CI_PLATFORM"),EXACT(BF57,"SALES_CUSTOMER"),EXACT(BF57,"MANUAL_STRATEGY"),EXACT(BF57,"MIXED"),EXACT(BF57,"UNKNOWN")))),"UNSUPPORTED_VALUE",""))</f>
      </c>
      <c r="CC57" t="str">
        <f>IF(AND(BG57="YES",BI57="NON_TEXT"),"INVALID_TYPE",IF(AND(BG57="YES",BI57="TEXT",BJ57&lt;&gt;"",OR(LOWER(BJ57)="null",LOWER(BJ57)="undefined",LOWER(BJ57)="n/a",LOWER(BJ57)="na",LOWER(BJ57)="none")),"NULL_LIKE_STRING",""))</f>
      </c>
      <c r="CD57" t="str">
        <f>IF(AND(BK57="YES",BM57="NON_TEXT"),"INVALID_TYPE",IF(AND(BK57="YES",BM57="TEXT",BN57&lt;&gt;"",OR(LOWER(BN57)="null",LOWER(BN57)="undefined",LOWER(BN57)="n/a",LOWER(BN57)="na",LOWER(BN57)="none")),"NULL_LIKE_STRING",""))</f>
      </c>
      <c r="CE57" t="str">
        <f>IF(L57="FALSE","INVALID_INPUT_OBJECT",IF(BO57&lt;&gt;"",BO57,IF(BP57&lt;&gt;"",BP57,IF(BQ57&lt;&gt;"",BQ57,IF(BR57&lt;&gt;"",BR57,IF(BS57&lt;&gt;"",BS57,IF(BT57&lt;&gt;"",BT57,IF(BU57&lt;&gt;"",BU57,IF(BV57&lt;&gt;"",BV57,IF(BW57&lt;&gt;"",BW57,IF(BX57&lt;&gt;"",BX57,IF(CC57&lt;&gt;"",CC57,IF(BY57&lt;&gt;"",BY57,IF(BZ57&lt;&gt;"",BZ57,IF(CD57&lt;&gt;"",CD57,IF(CA57&lt;&gt;"",CA57,CB57))))))))))))))))</f>
        <v>UNSUPPORTED_VALUE</v>
      </c>
      <c r="CF57" t="b">
        <f>OR(N57="MISSING",O57="",Q57="MISSING",R57="",T57="MISSING",U57="",W57="MISSING",X57="",Z57="MISSING",AA57="",AC57="MISSING",AD57="",AF57="MISSING",AG57="",AI57="MISSING",AJ57="",AL57="MISSING",AM57="",AO57="MISSING",AP57="",EXACT(AP57,"INCOMPLETE"),AND(AY57="YES",AZ57&lt;&gt;"",BB57=""),AND(BC57="YES",BD57&lt;&gt;"",BF57=""))</f>
        <v>0</v>
      </c>
      <c r="CG57" t="str">
        <f>IF(AND(EXACT(X57,"INDEPENDENT"),EXACT(AD57,"NO")),"INDEPENDENT_WITHOUT_SUPPORT",IF(AND(EXACT(R57,"FALSE_NEGATIVE"),AQ57="YES",AT57=""),"FALSE_NEGATIVE_REQUIRES_CORRECTED_SET",IF(AND(EXACT(R57,"SCOPE_DRIFT"),AU57="YES",AX57=""),"SCOPE_DRIFT_REQUIRES_CHANGED_DIMENSION",IF(AND(EXACT(AA57,"NO"),AY57="YES",EXACT(BB57,"READY_TO_SHARE")),"UNSTARTED_READY_TO_SHARE_CONFLICT",""))))</f>
      </c>
    </row>
    <row r="58">
      <c r="A58" s="50" t="str">
        <v>MAL-023</v>
      </c>
      <c r="B58" s="50" t="str">
        <v>MALFORMED</v>
      </c>
      <c r="C58" s="50" t="str">
        <v>INVALID_INPUT</v>
      </c>
      <c r="D58" s="50" t="str">
        <v>UNSUPPORTED_VALUE</v>
      </c>
      <c r="E58" s="50" t="str">
        <v>INVALID_INPUT</v>
      </c>
      <c r="F58" s="50" t="str">
        <v>UNSUPPORTED_VALUE</v>
      </c>
      <c r="G58" s="50" t="str">
        <v>PASS</v>
      </c>
      <c r="H58" s="50" t="str">
        <v>{"affectedOutput": "CONTENT_GAP", "correctionWithoutFullRebuild": "YES", "decisionSupported": "Approve Q4 content and positioning budget", "dependencyType": "INDEPENDENT", "errorClass": "FALSE_POSITIVE", "executionStarted": "yes", "independentSupport": "YES", "recommendationCouldChange": "NO", "recordCompleteness": "COMPLETE", "scopeKnown": "YES"}</v>
      </c>
      <c r="I58" s="50" t="str">
        <f>IF(CE58&lt;&gt;"","INVALID_INPUT",IF(CG58&lt;&gt;"","INVALID_INPUT",IF(CF58,"INCOMPLETE",IF(NOT(EXACT(AM58,"YES")),"RESOLVE_DECISION_SCOPE",IF(EXACT(X58,"UNKNOWN_DEPENDENCY"),"FREEZE_AND_REQUALIFY",IF(AND(EXACT(AA58,"YES"),EXACT(AG58,"YES")),"REOPEN_PRIOR_DECISION",IF(AND(EXACT(X58,"DIRECTLY_DEPENDENT"),EXACT(AD58,"NO"),EXACT(AJ58,"NO")),"REBUILD_CONTAMINATED_OUTPUT",IF(OR(EXACT(X58,"DIRECTLY_DEPENDENT"),EXACT(X58,"PARTIALLY_DEPENDENT")),"BOUNDED_RECHECK_REQUIRED",IF(AND(EXACT(X58,"INDEPENDENT"),EXACT(AD58,"YES"),EXACT(AG58,"NO")),"NO_MATERIAL_CONTAMINATION_FOUND","FREEZE_AND_REQUALIFY")))))))))</f>
        <v>INVALID_INPUT</v>
      </c>
      <c r="J58" s="50" t="str">
        <f>IF(CE58&lt;&gt;"",CE58,IF(CG58&lt;&gt;"",CG58,IF(CF58,"REQUIRED_EVIDENCE_MISSING",IF(NOT(EXACT(AM58,"YES")),IF(EXACT(AM58,"NO"),"DECISION_SCOPE_NOT_DEFINED","DECISION_SCOPE_UNCERTAIN"),IF(EXACT(X58,"UNKNOWN_DEPENDENCY"),"DOWNSTREAM_DEPENDENCY_UNKNOWN",IF(AND(EXACT(AA58,"YES"),EXACT(AG58,"YES")),"EXECUTED_RECOMMENDATION_MAY_CHANGE",IF(AND(EXACT(X58,"DIRECTLY_DEPENDENT"),EXACT(AD58,"NO"),EXACT(AJ58,"NO")),"DIRECT_DEPENDENCY_NO_INDEPENDENT_SUPPORT",IF(EXACT(X58,"DIRECTLY_DEPENDENT"),"DIRECT_DEPENDENCY_RECHECK",IF(EXACT(X58,"PARTIALLY_DEPENDENT"),"PARTIAL_DEPENDENCY_RECHECK",IF(AND(EXACT(X58,"INDEPENDENT"),EXACT(AD58,"YES"),EXACT(AG58,"NO")),"INDEPENDENT_SUPPORT_RECOMMENDATION_UNCHANGED","DEPENDENCY_OR_RECOMMENDATION_UNRESOLVED"))))))))))</f>
        <v>UNSUPPORTED_VALUE</v>
      </c>
      <c r="K58" s="51" t="str">
        <f>IF(AND(EXACT(C58,I58),EXACT(D58,J58)),"PASS","FAIL")</f>
        <v>PASS</v>
      </c>
      <c r="L58" t="str">
        <v>TRUE</v>
      </c>
      <c r="M58" t="str">
        <v>Approve Q4 content and positioning budget</v>
      </c>
      <c r="N58" t="str">
        <v>TEXT</v>
      </c>
      <c r="O58" t="str">
        <f>IF(ISTEXT(M58),TRIM(SUBSTITUTE(SUBSTITUTE(SUBSTITUTE(SUBSTITUTE(SUBSTITUTE(SUBSTITUTE(M58,CHAR(160)," "),CHAR(9)," "),CHAR(10)," "),CHAR(11)," "),CHAR(12)," "),CHAR(13)," ")),"")</f>
        <v>Approve Q4 content and positioning budget</v>
      </c>
      <c r="P58" t="str">
        <v>FALSE_POSITIVE</v>
      </c>
      <c r="Q58" t="str">
        <v>TEXT</v>
      </c>
      <c r="R58" t="str">
        <f>IF(ISTEXT(P58),TRIM(SUBSTITUTE(SUBSTITUTE(SUBSTITUTE(SUBSTITUTE(SUBSTITUTE(SUBSTITUTE(P58,CHAR(160)," "),CHAR(9)," "),CHAR(10)," "),CHAR(11)," "),CHAR(12)," "),CHAR(13)," ")),"")</f>
        <v>FALSE_POSITIVE</v>
      </c>
      <c r="S58" t="str">
        <v>CONTENT_GAP</v>
      </c>
      <c r="T58" t="str">
        <v>TEXT</v>
      </c>
      <c r="U58" t="str">
        <f>IF(ISTEXT(S58),TRIM(SUBSTITUTE(SUBSTITUTE(SUBSTITUTE(SUBSTITUTE(SUBSTITUTE(SUBSTITUTE(S58,CHAR(160)," "),CHAR(9)," "),CHAR(10)," "),CHAR(11)," "),CHAR(12)," "),CHAR(13)," ")),"")</f>
        <v>CONTENT_GAP</v>
      </c>
      <c r="V58" t="str">
        <v>INDEPENDENT</v>
      </c>
      <c r="W58" t="str">
        <v>TEXT</v>
      </c>
      <c r="X58" t="str">
        <f>IF(ISTEXT(V58),TRIM(SUBSTITUTE(SUBSTITUTE(SUBSTITUTE(SUBSTITUTE(SUBSTITUTE(SUBSTITUTE(V58,CHAR(160)," "),CHAR(9)," "),CHAR(10)," "),CHAR(11)," "),CHAR(12)," "),CHAR(13)," ")),"")</f>
        <v>INDEPENDENT</v>
      </c>
      <c r="Y58" t="str">
        <v>yes</v>
      </c>
      <c r="Z58" t="str">
        <v>TEXT</v>
      </c>
      <c r="AA58" t="str">
        <f>IF(ISTEXT(Y58),TRIM(SUBSTITUTE(SUBSTITUTE(SUBSTITUTE(SUBSTITUTE(SUBSTITUTE(SUBSTITUTE(Y58,CHAR(160)," "),CHAR(9)," "),CHAR(10)," "),CHAR(11)," "),CHAR(12)," "),CHAR(13)," ")),"")</f>
        <v>yes</v>
      </c>
      <c r="AB58" t="str">
        <v>YES</v>
      </c>
      <c r="AC58" t="str">
        <v>TEXT</v>
      </c>
      <c r="AD58" t="str">
        <f>IF(ISTEXT(AB58),TRIM(SUBSTITUTE(SUBSTITUTE(SUBSTITUTE(SUBSTITUTE(SUBSTITUTE(SUBSTITUTE(AB58,CHAR(160)," "),CHAR(9)," "),CHAR(10)," "),CHAR(11)," "),CHAR(12)," "),CHAR(13)," ")),"")</f>
        <v>YES</v>
      </c>
      <c r="AE58" t="str">
        <v>NO</v>
      </c>
      <c r="AF58" t="str">
        <v>TEXT</v>
      </c>
      <c r="AG58" t="str">
        <f>IF(ISTEXT(AE58),TRIM(SUBSTITUTE(SUBSTITUTE(SUBSTITUTE(SUBSTITUTE(SUBSTITUTE(SUBSTITUTE(AE58,CHAR(160)," "),CHAR(9)," "),CHAR(10)," "),CHAR(11)," "),CHAR(12)," "),CHAR(13)," ")),"")</f>
        <v>NO</v>
      </c>
      <c r="AH58" t="str">
        <v>YES</v>
      </c>
      <c r="AI58" t="str">
        <v>TEXT</v>
      </c>
      <c r="AJ58" t="str">
        <f>IF(ISTEXT(AH58),TRIM(SUBSTITUTE(SUBSTITUTE(SUBSTITUTE(SUBSTITUTE(SUBSTITUTE(SUBSTITUTE(AH58,CHAR(160)," "),CHAR(9)," "),CHAR(10)," "),CHAR(11)," "),CHAR(12)," "),CHAR(13)," ")),"")</f>
        <v>YES</v>
      </c>
      <c r="AK58" t="str">
        <v>YES</v>
      </c>
      <c r="AL58" t="str">
        <v>TEXT</v>
      </c>
      <c r="AM58" t="str">
        <f>IF(ISTEXT(AK58),TRIM(SUBSTITUTE(SUBSTITUTE(SUBSTITUTE(SUBSTITUTE(SUBSTITUTE(SUBSTITUTE(AK58,CHAR(160)," "),CHAR(9)," "),CHAR(10)," "),CHAR(11)," "),CHAR(12)," "),CHAR(13)," ")),"")</f>
        <v>YES</v>
      </c>
      <c r="AN58" t="str">
        <v>COMPLETE</v>
      </c>
      <c r="AO58" t="str">
        <v>TEXT</v>
      </c>
      <c r="AP58" t="str">
        <f>IF(ISTEXT(AN58),TRIM(SUBSTITUTE(SUBSTITUTE(SUBSTITUTE(SUBSTITUTE(SUBSTITUTE(SUBSTITUTE(AN58,CHAR(160)," "),CHAR(9)," "),CHAR(10)," "),CHAR(11)," "),CHAR(12)," "),CHAR(13)," ")),"")</f>
        <v>COMPLETE</v>
      </c>
      <c r="AQ58" t="str">
        <v>NO</v>
      </c>
      <c r="AR58" t="str"/>
      <c r="AS58" t="str">
        <v>MISSING</v>
      </c>
      <c r="AT58" t="str">
        <f>IF(ISTEXT(AR58),TRIM(SUBSTITUTE(SUBSTITUTE(SUBSTITUTE(SUBSTITUTE(SUBSTITUTE(SUBSTITUTE(AR58,CHAR(160)," "),CHAR(9)," "),CHAR(10)," "),CHAR(11)," "),CHAR(12)," "),CHAR(13)," ")),"")</f>
      </c>
      <c r="AU58" t="str">
        <v>NO</v>
      </c>
      <c r="AV58" t="str"/>
      <c r="AW58" t="str">
        <v>MISSING</v>
      </c>
      <c r="AX58" t="str">
        <f>IF(ISTEXT(AV58),TRIM(SUBSTITUTE(SUBSTITUTE(SUBSTITUTE(SUBSTITUTE(SUBSTITUTE(SUBSTITUTE(AV58,CHAR(160)," "),CHAR(9)," "),CHAR(10)," "),CHAR(11)," "),CHAR(12)," "),CHAR(13)," ")),"")</f>
      </c>
      <c r="AY58" t="str">
        <v>NO</v>
      </c>
      <c r="AZ58" t="str"/>
      <c r="BA58" t="str">
        <v>MISSING</v>
      </c>
      <c r="BB58" t="str">
        <f>IF(ISTEXT(AZ58),TRIM(SUBSTITUTE(SUBSTITUTE(SUBSTITUTE(SUBSTITUTE(SUBSTITUTE(SUBSTITUTE(AZ58,CHAR(160)," "),CHAR(9)," "),CHAR(10)," "),CHAR(11)," "),CHAR(12)," "),CHAR(13)," ")),"")</f>
      </c>
      <c r="BC58" t="str">
        <v>NO</v>
      </c>
      <c r="BD58" t="str"/>
      <c r="BE58" t="str">
        <v>MISSING</v>
      </c>
      <c r="BF58" t="str">
        <f>IF(ISTEXT(BD58),TRIM(SUBSTITUTE(SUBSTITUTE(SUBSTITUTE(SUBSTITUTE(SUBSTITUTE(SUBSTITUTE(BD58,CHAR(160)," "),CHAR(9)," "),CHAR(10)," "),CHAR(11)," "),CHAR(12)," "),CHAR(13)," ")),"")</f>
      </c>
      <c r="BG58" t="str">
        <v>NO</v>
      </c>
      <c r="BH58" t="str"/>
      <c r="BI58" t="str">
        <v>MISSING</v>
      </c>
      <c r="BJ58" t="str">
        <f>IF(ISTEXT(BH58),TRIM(SUBSTITUTE(SUBSTITUTE(SUBSTITUTE(SUBSTITUTE(SUBSTITUTE(SUBSTITUTE(BH58,CHAR(160)," "),CHAR(9)," "),CHAR(10)," "),CHAR(11)," "),CHAR(12)," "),CHAR(13)," ")),"")</f>
      </c>
      <c r="BK58" t="str">
        <v>NO</v>
      </c>
      <c r="BL58" t="str"/>
      <c r="BM58" t="str">
        <v>MISSING</v>
      </c>
      <c r="BN58" t="str">
        <f>IF(ISTEXT(BL58),TRIM(SUBSTITUTE(SUBSTITUTE(SUBSTITUTE(SUBSTITUTE(SUBSTITUTE(SUBSTITUTE(BL58,CHAR(160)," "),CHAR(9)," "),CHAR(10)," "),CHAR(11)," "),CHAR(12)," "),CHAR(13)," ")),"")</f>
      </c>
      <c r="BO58" t="str">
        <f>IF(N58="NON_TEXT","INVALID_TYPE",IF(AND(N58="TEXT",O58&lt;&gt;"",OR(LOWER(O58)="null",LOWER(O58)="undefined",LOWER(O58)="n/a",LOWER(O58)="na",LOWER(O58)="none")),"NULL_LIKE_STRING",""))</f>
      </c>
      <c r="BP58" t="str">
        <f>IF(Q58="NON_TEXT","INVALID_TYPE",IF(AND(R58&lt;&gt;"",NOT(OR(EXACT(R58,"FALSE_POSITIVE"),EXACT(R58,"FALSE_NEGATIVE"),EXACT(R58,"ROLE_ERROR"),EXACT(R58,"SCOPE_DRIFT")))),"UNSUPPORTED_VALUE",""))</f>
      </c>
      <c r="BQ58" t="str">
        <f>IF(T58="NON_TEXT","INVALID_TYPE",IF(AND(U58&lt;&gt;"",NOT(OR(EXACT(U58,"CONTENT_GAP"),EXACT(U58,"AUTHORITY_BENCHMARK"),EXACT(U58,"POSITIONING"),EXACT(U58,"PRICING_COMPARISON"),EXACT(U58,"BATTLECARD"),EXACT(U58,"ROADMAP"),EXACT(U58,"MARKET_ENTRY_RECOMMENDATION"),EXACT(U58,"BUDGET_RECOMMENDATION"),EXACT(U58,"EXECUTIVE_BRIEF"),EXACT(U58,"AI_VISIBILITY_BENCHMARK"),EXACT(U58,"PAID_SEARCH_BENCHMARK"),EXACT(U58,"OTHER")))),"UNSUPPORTED_VALUE",""))</f>
      </c>
      <c r="BR58" t="str">
        <f>IF(W58="NON_TEXT","INVALID_TYPE",IF(AND(X58&lt;&gt;"",NOT(OR(EXACT(X58,"DIRECTLY_DEPENDENT"),EXACT(X58,"PARTIALLY_DEPENDENT"),EXACT(X58,"INDEPENDENT"),EXACT(X58,"UNKNOWN_DEPENDENCY")))),"UNSUPPORTED_VALUE",""))</f>
      </c>
      <c r="BS58" t="str">
        <f>IF(Z58="NON_TEXT","INVALID_TYPE",IF(AND(AA58&lt;&gt;"",NOT(OR(EXACT(AA58,"YES"),EXACT(AA58,"NO"),EXACT(AA58,"UNKNOWN")))),"UNSUPPORTED_VALUE",""))</f>
        <v>UNSUPPORTED_VALUE</v>
      </c>
      <c r="BT58" t="str">
        <f>IF(AC58="NON_TEXT","INVALID_TYPE",IF(AND(AD58&lt;&gt;"",NOT(OR(EXACT(AD58,"YES"),EXACT(AD58,"NO"),EXACT(AD58,"UNKNOWN")))),"UNSUPPORTED_VALUE",""))</f>
      </c>
      <c r="BU58" t="str">
        <f>IF(AF58="NON_TEXT","INVALID_TYPE",IF(AND(AG58&lt;&gt;"",NOT(OR(EXACT(AG58,"YES"),EXACT(AG58,"NO"),EXACT(AG58,"UNKNOWN")))),"UNSUPPORTED_VALUE",""))</f>
      </c>
      <c r="BV58" t="str">
        <f>IF(AI58="NON_TEXT","INVALID_TYPE",IF(AND(AJ58&lt;&gt;"",NOT(OR(EXACT(AJ58,"YES"),EXACT(AJ58,"NO"),EXACT(AJ58,"UNKNOWN")))),"UNSUPPORTED_VALUE",""))</f>
      </c>
      <c r="BW58" t="str">
        <f>IF(AL58="NON_TEXT","INVALID_TYPE",IF(AND(AM58&lt;&gt;"",NOT(OR(EXACT(AM58,"YES"),EXACT(AM58,"NO"),EXACT(AM58,"UNKNOWN")))),"UNSUPPORTED_VALUE",""))</f>
      </c>
      <c r="BX58" t="str">
        <f>IF(AO58="NON_TEXT","INVALID_TYPE",IF(AND(AP58&lt;&gt;"",NOT(OR(EXACT(AP58,"COMPLETE"),EXACT(AP58,"INCOMPLETE")))),"UNSUPPORTED_VALUE",""))</f>
      </c>
      <c r="BY58" t="str">
        <f>IF(AND(AQ58="YES",AS58="NON_TEXT"),"INVALID_TYPE",IF(AND(AQ58="YES",AS58="TEXT",AT58&lt;&gt;"",OR(LOWER(AT58)="null",LOWER(AT58)="undefined",LOWER(AT58)="n/a",LOWER(AT58)="na",LOWER(AT58)="none")),"NULL_LIKE_STRING",""))</f>
      </c>
      <c r="BZ58" t="str">
        <f>IF(AND(AU58="YES",AW58="NON_TEXT"),"INVALID_TYPE",IF(AND(AU58="YES",AW58="TEXT",AX58&lt;&gt;"",OR(LOWER(AX58)="null",LOWER(AX58)="undefined",LOWER(AX58)="n/a",LOWER(AX58)="na",LOWER(AX58)="none")),"NULL_LIKE_STRING",""))</f>
      </c>
      <c r="CA58" t="str">
        <f>IF(AND(AY58="YES",BA58="NON_TEXT"),"INVALID_TYPE",IF(AND(AY58="YES",BB58&lt;&gt;"",NOT(OR(EXACT(BB58,"READY_TO_SHARE"),EXACT(BB58,"NOT_READY_TO_SHARE")))),"UNSUPPORTED_VALUE",""))</f>
      </c>
      <c r="CB58" t="str">
        <f>IF(AND(BC58="YES",BE58="NON_TEXT"),"INVALID_TYPE",IF(AND(BC58="YES",BF58&lt;&gt;"",NOT(OR(EXACT(BF58,"SEO_OVERLAP"),EXACT(BF58,"PPC_OVERLAP"),EXACT(BF58,"AI_VISIBILITY"),EXACT(BF58,"CI_PLATFORM"),EXACT(BF58,"SALES_CUSTOMER"),EXACT(BF58,"MANUAL_STRATEGY"),EXACT(BF58,"MIXED"),EXACT(BF58,"UNKNOWN")))),"UNSUPPORTED_VALUE",""))</f>
      </c>
      <c r="CC58" t="str">
        <f>IF(AND(BG58="YES",BI58="NON_TEXT"),"INVALID_TYPE",IF(AND(BG58="YES",BI58="TEXT",BJ58&lt;&gt;"",OR(LOWER(BJ58)="null",LOWER(BJ58)="undefined",LOWER(BJ58)="n/a",LOWER(BJ58)="na",LOWER(BJ58)="none")),"NULL_LIKE_STRING",""))</f>
      </c>
      <c r="CD58" t="str">
        <f>IF(AND(BK58="YES",BM58="NON_TEXT"),"INVALID_TYPE",IF(AND(BK58="YES",BM58="TEXT",BN58&lt;&gt;"",OR(LOWER(BN58)="null",LOWER(BN58)="undefined",LOWER(BN58)="n/a",LOWER(BN58)="na",LOWER(BN58)="none")),"NULL_LIKE_STRING",""))</f>
      </c>
      <c r="CE58" t="str">
        <f>IF(L58="FALSE","INVALID_INPUT_OBJECT",IF(BO58&lt;&gt;"",BO58,IF(BP58&lt;&gt;"",BP58,IF(BQ58&lt;&gt;"",BQ58,IF(BR58&lt;&gt;"",BR58,IF(BS58&lt;&gt;"",BS58,IF(BT58&lt;&gt;"",BT58,IF(BU58&lt;&gt;"",BU58,IF(BV58&lt;&gt;"",BV58,IF(BW58&lt;&gt;"",BW58,IF(BX58&lt;&gt;"",BX58,IF(CC58&lt;&gt;"",CC58,IF(BY58&lt;&gt;"",BY58,IF(BZ58&lt;&gt;"",BZ58,IF(CD58&lt;&gt;"",CD58,IF(CA58&lt;&gt;"",CA58,CB58))))))))))))))))</f>
        <v>UNSUPPORTED_VALUE</v>
      </c>
      <c r="CF58" t="b">
        <f>OR(N58="MISSING",O58="",Q58="MISSING",R58="",T58="MISSING",U58="",W58="MISSING",X58="",Z58="MISSING",AA58="",AC58="MISSING",AD58="",AF58="MISSING",AG58="",AI58="MISSING",AJ58="",AL58="MISSING",AM58="",AO58="MISSING",AP58="",EXACT(AP58,"INCOMPLETE"),AND(AY58="YES",AZ58&lt;&gt;"",BB58=""),AND(BC58="YES",BD58&lt;&gt;"",BF58=""))</f>
        <v>0</v>
      </c>
      <c r="CG58" t="str">
        <f>IF(AND(EXACT(X58,"INDEPENDENT"),EXACT(AD58,"NO")),"INDEPENDENT_WITHOUT_SUPPORT",IF(AND(EXACT(R58,"FALSE_NEGATIVE"),AQ58="YES",AT58=""),"FALSE_NEGATIVE_REQUIRES_CORRECTED_SET",IF(AND(EXACT(R58,"SCOPE_DRIFT"),AU58="YES",AX58=""),"SCOPE_DRIFT_REQUIRES_CHANGED_DIMENSION",IF(AND(EXACT(AA58,"NO"),AY58="YES",EXACT(BB58,"READY_TO_SHARE")),"UNSTARTED_READY_TO_SHARE_CONFLICT",""))))</f>
      </c>
    </row>
    <row r="59">
      <c r="A59" s="50" t="str">
        <v>MAL-024</v>
      </c>
      <c r="B59" s="50" t="str">
        <v>MALFORMED</v>
      </c>
      <c r="C59" s="50" t="str">
        <v>INVALID_INPUT</v>
      </c>
      <c r="D59" s="50" t="str">
        <v>UNSUPPORTED_VALUE</v>
      </c>
      <c r="E59" s="50" t="str">
        <v>INVALID_INPUT</v>
      </c>
      <c r="F59" s="50" t="str">
        <v>UNSUPPORTED_VALUE</v>
      </c>
      <c r="G59" s="50" t="str">
        <v>PASS</v>
      </c>
      <c r="H59" s="50" t="str">
        <v>{"affectedOutput": "CONTENT_GAP", "correctionWithoutFullRebuild": "YES", "decisionSupported": "Approve Q4 content and positioning budget", "dependencyType": "INDEPENDENT", "errorClass": "FALSE_POSITIVE", "executionStarted": "NO", "independentSupport": "yes", "recommendationCouldChange": "NO", "recordCompleteness": "COMPLETE", "scopeKnown": "YES"}</v>
      </c>
      <c r="I59" s="50" t="str">
        <f>IF(CE59&lt;&gt;"","INVALID_INPUT",IF(CG59&lt;&gt;"","INVALID_INPUT",IF(CF59,"INCOMPLETE",IF(NOT(EXACT(AM59,"YES")),"RESOLVE_DECISION_SCOPE",IF(EXACT(X59,"UNKNOWN_DEPENDENCY"),"FREEZE_AND_REQUALIFY",IF(AND(EXACT(AA59,"YES"),EXACT(AG59,"YES")),"REOPEN_PRIOR_DECISION",IF(AND(EXACT(X59,"DIRECTLY_DEPENDENT"),EXACT(AD59,"NO"),EXACT(AJ59,"NO")),"REBUILD_CONTAMINATED_OUTPUT",IF(OR(EXACT(X59,"DIRECTLY_DEPENDENT"),EXACT(X59,"PARTIALLY_DEPENDENT")),"BOUNDED_RECHECK_REQUIRED",IF(AND(EXACT(X59,"INDEPENDENT"),EXACT(AD59,"YES"),EXACT(AG59,"NO")),"NO_MATERIAL_CONTAMINATION_FOUND","FREEZE_AND_REQUALIFY")))))))))</f>
        <v>INVALID_INPUT</v>
      </c>
      <c r="J59" s="50" t="str">
        <f>IF(CE59&lt;&gt;"",CE59,IF(CG59&lt;&gt;"",CG59,IF(CF59,"REQUIRED_EVIDENCE_MISSING",IF(NOT(EXACT(AM59,"YES")),IF(EXACT(AM59,"NO"),"DECISION_SCOPE_NOT_DEFINED","DECISION_SCOPE_UNCERTAIN"),IF(EXACT(X59,"UNKNOWN_DEPENDENCY"),"DOWNSTREAM_DEPENDENCY_UNKNOWN",IF(AND(EXACT(AA59,"YES"),EXACT(AG59,"YES")),"EXECUTED_RECOMMENDATION_MAY_CHANGE",IF(AND(EXACT(X59,"DIRECTLY_DEPENDENT"),EXACT(AD59,"NO"),EXACT(AJ59,"NO")),"DIRECT_DEPENDENCY_NO_INDEPENDENT_SUPPORT",IF(EXACT(X59,"DIRECTLY_DEPENDENT"),"DIRECT_DEPENDENCY_RECHECK",IF(EXACT(X59,"PARTIALLY_DEPENDENT"),"PARTIAL_DEPENDENCY_RECHECK",IF(AND(EXACT(X59,"INDEPENDENT"),EXACT(AD59,"YES"),EXACT(AG59,"NO")),"INDEPENDENT_SUPPORT_RECOMMENDATION_UNCHANGED","DEPENDENCY_OR_RECOMMENDATION_UNRESOLVED"))))))))))</f>
        <v>UNSUPPORTED_VALUE</v>
      </c>
      <c r="K59" s="51" t="str">
        <f>IF(AND(EXACT(C59,I59),EXACT(D59,J59)),"PASS","FAIL")</f>
        <v>PASS</v>
      </c>
      <c r="L59" t="str">
        <v>TRUE</v>
      </c>
      <c r="M59" t="str">
        <v>Approve Q4 content and positioning budget</v>
      </c>
      <c r="N59" t="str">
        <v>TEXT</v>
      </c>
      <c r="O59" t="str">
        <f>IF(ISTEXT(M59),TRIM(SUBSTITUTE(SUBSTITUTE(SUBSTITUTE(SUBSTITUTE(SUBSTITUTE(SUBSTITUTE(M59,CHAR(160)," "),CHAR(9)," "),CHAR(10)," "),CHAR(11)," "),CHAR(12)," "),CHAR(13)," ")),"")</f>
        <v>Approve Q4 content and positioning budget</v>
      </c>
      <c r="P59" t="str">
        <v>FALSE_POSITIVE</v>
      </c>
      <c r="Q59" t="str">
        <v>TEXT</v>
      </c>
      <c r="R59" t="str">
        <f>IF(ISTEXT(P59),TRIM(SUBSTITUTE(SUBSTITUTE(SUBSTITUTE(SUBSTITUTE(SUBSTITUTE(SUBSTITUTE(P59,CHAR(160)," "),CHAR(9)," "),CHAR(10)," "),CHAR(11)," "),CHAR(12)," "),CHAR(13)," ")),"")</f>
        <v>FALSE_POSITIVE</v>
      </c>
      <c r="S59" t="str">
        <v>CONTENT_GAP</v>
      </c>
      <c r="T59" t="str">
        <v>TEXT</v>
      </c>
      <c r="U59" t="str">
        <f>IF(ISTEXT(S59),TRIM(SUBSTITUTE(SUBSTITUTE(SUBSTITUTE(SUBSTITUTE(SUBSTITUTE(SUBSTITUTE(S59,CHAR(160)," "),CHAR(9)," "),CHAR(10)," "),CHAR(11)," "),CHAR(12)," "),CHAR(13)," ")),"")</f>
        <v>CONTENT_GAP</v>
      </c>
      <c r="V59" t="str">
        <v>INDEPENDENT</v>
      </c>
      <c r="W59" t="str">
        <v>TEXT</v>
      </c>
      <c r="X59" t="str">
        <f>IF(ISTEXT(V59),TRIM(SUBSTITUTE(SUBSTITUTE(SUBSTITUTE(SUBSTITUTE(SUBSTITUTE(SUBSTITUTE(V59,CHAR(160)," "),CHAR(9)," "),CHAR(10)," "),CHAR(11)," "),CHAR(12)," "),CHAR(13)," ")),"")</f>
        <v>INDEPENDENT</v>
      </c>
      <c r="Y59" t="str">
        <v>NO</v>
      </c>
      <c r="Z59" t="str">
        <v>TEXT</v>
      </c>
      <c r="AA59" t="str">
        <f>IF(ISTEXT(Y59),TRIM(SUBSTITUTE(SUBSTITUTE(SUBSTITUTE(SUBSTITUTE(SUBSTITUTE(SUBSTITUTE(Y59,CHAR(160)," "),CHAR(9)," "),CHAR(10)," "),CHAR(11)," "),CHAR(12)," "),CHAR(13)," ")),"")</f>
        <v>NO</v>
      </c>
      <c r="AB59" t="str">
        <v>yes</v>
      </c>
      <c r="AC59" t="str">
        <v>TEXT</v>
      </c>
      <c r="AD59" t="str">
        <f>IF(ISTEXT(AB59),TRIM(SUBSTITUTE(SUBSTITUTE(SUBSTITUTE(SUBSTITUTE(SUBSTITUTE(SUBSTITUTE(AB59,CHAR(160)," "),CHAR(9)," "),CHAR(10)," "),CHAR(11)," "),CHAR(12)," "),CHAR(13)," ")),"")</f>
        <v>yes</v>
      </c>
      <c r="AE59" t="str">
        <v>NO</v>
      </c>
      <c r="AF59" t="str">
        <v>TEXT</v>
      </c>
      <c r="AG59" t="str">
        <f>IF(ISTEXT(AE59),TRIM(SUBSTITUTE(SUBSTITUTE(SUBSTITUTE(SUBSTITUTE(SUBSTITUTE(SUBSTITUTE(AE59,CHAR(160)," "),CHAR(9)," "),CHAR(10)," "),CHAR(11)," "),CHAR(12)," "),CHAR(13)," ")),"")</f>
        <v>NO</v>
      </c>
      <c r="AH59" t="str">
        <v>YES</v>
      </c>
      <c r="AI59" t="str">
        <v>TEXT</v>
      </c>
      <c r="AJ59" t="str">
        <f>IF(ISTEXT(AH59),TRIM(SUBSTITUTE(SUBSTITUTE(SUBSTITUTE(SUBSTITUTE(SUBSTITUTE(SUBSTITUTE(AH59,CHAR(160)," "),CHAR(9)," "),CHAR(10)," "),CHAR(11)," "),CHAR(12)," "),CHAR(13)," ")),"")</f>
        <v>YES</v>
      </c>
      <c r="AK59" t="str">
        <v>YES</v>
      </c>
      <c r="AL59" t="str">
        <v>TEXT</v>
      </c>
      <c r="AM59" t="str">
        <f>IF(ISTEXT(AK59),TRIM(SUBSTITUTE(SUBSTITUTE(SUBSTITUTE(SUBSTITUTE(SUBSTITUTE(SUBSTITUTE(AK59,CHAR(160)," "),CHAR(9)," "),CHAR(10)," "),CHAR(11)," "),CHAR(12)," "),CHAR(13)," ")),"")</f>
        <v>YES</v>
      </c>
      <c r="AN59" t="str">
        <v>COMPLETE</v>
      </c>
      <c r="AO59" t="str">
        <v>TEXT</v>
      </c>
      <c r="AP59" t="str">
        <f>IF(ISTEXT(AN59),TRIM(SUBSTITUTE(SUBSTITUTE(SUBSTITUTE(SUBSTITUTE(SUBSTITUTE(SUBSTITUTE(AN59,CHAR(160)," "),CHAR(9)," "),CHAR(10)," "),CHAR(11)," "),CHAR(12)," "),CHAR(13)," ")),"")</f>
        <v>COMPLETE</v>
      </c>
      <c r="AQ59" t="str">
        <v>NO</v>
      </c>
      <c r="AR59" t="str"/>
      <c r="AS59" t="str">
        <v>MISSING</v>
      </c>
      <c r="AT59" t="str">
        <f>IF(ISTEXT(AR59),TRIM(SUBSTITUTE(SUBSTITUTE(SUBSTITUTE(SUBSTITUTE(SUBSTITUTE(SUBSTITUTE(AR59,CHAR(160)," "),CHAR(9)," "),CHAR(10)," "),CHAR(11)," "),CHAR(12)," "),CHAR(13)," ")),"")</f>
      </c>
      <c r="AU59" t="str">
        <v>NO</v>
      </c>
      <c r="AV59" t="str"/>
      <c r="AW59" t="str">
        <v>MISSING</v>
      </c>
      <c r="AX59" t="str">
        <f>IF(ISTEXT(AV59),TRIM(SUBSTITUTE(SUBSTITUTE(SUBSTITUTE(SUBSTITUTE(SUBSTITUTE(SUBSTITUTE(AV59,CHAR(160)," "),CHAR(9)," "),CHAR(10)," "),CHAR(11)," "),CHAR(12)," "),CHAR(13)," ")),"")</f>
      </c>
      <c r="AY59" t="str">
        <v>NO</v>
      </c>
      <c r="AZ59" t="str"/>
      <c r="BA59" t="str">
        <v>MISSING</v>
      </c>
      <c r="BB59" t="str">
        <f>IF(ISTEXT(AZ59),TRIM(SUBSTITUTE(SUBSTITUTE(SUBSTITUTE(SUBSTITUTE(SUBSTITUTE(SUBSTITUTE(AZ59,CHAR(160)," "),CHAR(9)," "),CHAR(10)," "),CHAR(11)," "),CHAR(12)," "),CHAR(13)," ")),"")</f>
      </c>
      <c r="BC59" t="str">
        <v>NO</v>
      </c>
      <c r="BD59" t="str"/>
      <c r="BE59" t="str">
        <v>MISSING</v>
      </c>
      <c r="BF59" t="str">
        <f>IF(ISTEXT(BD59),TRIM(SUBSTITUTE(SUBSTITUTE(SUBSTITUTE(SUBSTITUTE(SUBSTITUTE(SUBSTITUTE(BD59,CHAR(160)," "),CHAR(9)," "),CHAR(10)," "),CHAR(11)," "),CHAR(12)," "),CHAR(13)," ")),"")</f>
      </c>
      <c r="BG59" t="str">
        <v>NO</v>
      </c>
      <c r="BH59" t="str"/>
      <c r="BI59" t="str">
        <v>MISSING</v>
      </c>
      <c r="BJ59" t="str">
        <f>IF(ISTEXT(BH59),TRIM(SUBSTITUTE(SUBSTITUTE(SUBSTITUTE(SUBSTITUTE(SUBSTITUTE(SUBSTITUTE(BH59,CHAR(160)," "),CHAR(9)," "),CHAR(10)," "),CHAR(11)," "),CHAR(12)," "),CHAR(13)," ")),"")</f>
      </c>
      <c r="BK59" t="str">
        <v>NO</v>
      </c>
      <c r="BL59" t="str"/>
      <c r="BM59" t="str">
        <v>MISSING</v>
      </c>
      <c r="BN59" t="str">
        <f>IF(ISTEXT(BL59),TRIM(SUBSTITUTE(SUBSTITUTE(SUBSTITUTE(SUBSTITUTE(SUBSTITUTE(SUBSTITUTE(BL59,CHAR(160)," "),CHAR(9)," "),CHAR(10)," "),CHAR(11)," "),CHAR(12)," "),CHAR(13)," ")),"")</f>
      </c>
      <c r="BO59" t="str">
        <f>IF(N59="NON_TEXT","INVALID_TYPE",IF(AND(N59="TEXT",O59&lt;&gt;"",OR(LOWER(O59)="null",LOWER(O59)="undefined",LOWER(O59)="n/a",LOWER(O59)="na",LOWER(O59)="none")),"NULL_LIKE_STRING",""))</f>
      </c>
      <c r="BP59" t="str">
        <f>IF(Q59="NON_TEXT","INVALID_TYPE",IF(AND(R59&lt;&gt;"",NOT(OR(EXACT(R59,"FALSE_POSITIVE"),EXACT(R59,"FALSE_NEGATIVE"),EXACT(R59,"ROLE_ERROR"),EXACT(R59,"SCOPE_DRIFT")))),"UNSUPPORTED_VALUE",""))</f>
      </c>
      <c r="BQ59" t="str">
        <f>IF(T59="NON_TEXT","INVALID_TYPE",IF(AND(U59&lt;&gt;"",NOT(OR(EXACT(U59,"CONTENT_GAP"),EXACT(U59,"AUTHORITY_BENCHMARK"),EXACT(U59,"POSITIONING"),EXACT(U59,"PRICING_COMPARISON"),EXACT(U59,"BATTLECARD"),EXACT(U59,"ROADMAP"),EXACT(U59,"MARKET_ENTRY_RECOMMENDATION"),EXACT(U59,"BUDGET_RECOMMENDATION"),EXACT(U59,"EXECUTIVE_BRIEF"),EXACT(U59,"AI_VISIBILITY_BENCHMARK"),EXACT(U59,"PAID_SEARCH_BENCHMARK"),EXACT(U59,"OTHER")))),"UNSUPPORTED_VALUE",""))</f>
      </c>
      <c r="BR59" t="str">
        <f>IF(W59="NON_TEXT","INVALID_TYPE",IF(AND(X59&lt;&gt;"",NOT(OR(EXACT(X59,"DIRECTLY_DEPENDENT"),EXACT(X59,"PARTIALLY_DEPENDENT"),EXACT(X59,"INDEPENDENT"),EXACT(X59,"UNKNOWN_DEPENDENCY")))),"UNSUPPORTED_VALUE",""))</f>
      </c>
      <c r="BS59" t="str">
        <f>IF(Z59="NON_TEXT","INVALID_TYPE",IF(AND(AA59&lt;&gt;"",NOT(OR(EXACT(AA59,"YES"),EXACT(AA59,"NO"),EXACT(AA59,"UNKNOWN")))),"UNSUPPORTED_VALUE",""))</f>
      </c>
      <c r="BT59" t="str">
        <f>IF(AC59="NON_TEXT","INVALID_TYPE",IF(AND(AD59&lt;&gt;"",NOT(OR(EXACT(AD59,"YES"),EXACT(AD59,"NO"),EXACT(AD59,"UNKNOWN")))),"UNSUPPORTED_VALUE",""))</f>
        <v>UNSUPPORTED_VALUE</v>
      </c>
      <c r="BU59" t="str">
        <f>IF(AF59="NON_TEXT","INVALID_TYPE",IF(AND(AG59&lt;&gt;"",NOT(OR(EXACT(AG59,"YES"),EXACT(AG59,"NO"),EXACT(AG59,"UNKNOWN")))),"UNSUPPORTED_VALUE",""))</f>
      </c>
      <c r="BV59" t="str">
        <f>IF(AI59="NON_TEXT","INVALID_TYPE",IF(AND(AJ59&lt;&gt;"",NOT(OR(EXACT(AJ59,"YES"),EXACT(AJ59,"NO"),EXACT(AJ59,"UNKNOWN")))),"UNSUPPORTED_VALUE",""))</f>
      </c>
      <c r="BW59" t="str">
        <f>IF(AL59="NON_TEXT","INVALID_TYPE",IF(AND(AM59&lt;&gt;"",NOT(OR(EXACT(AM59,"YES"),EXACT(AM59,"NO"),EXACT(AM59,"UNKNOWN")))),"UNSUPPORTED_VALUE",""))</f>
      </c>
      <c r="BX59" t="str">
        <f>IF(AO59="NON_TEXT","INVALID_TYPE",IF(AND(AP59&lt;&gt;"",NOT(OR(EXACT(AP59,"COMPLETE"),EXACT(AP59,"INCOMPLETE")))),"UNSUPPORTED_VALUE",""))</f>
      </c>
      <c r="BY59" t="str">
        <f>IF(AND(AQ59="YES",AS59="NON_TEXT"),"INVALID_TYPE",IF(AND(AQ59="YES",AS59="TEXT",AT59&lt;&gt;"",OR(LOWER(AT59)="null",LOWER(AT59)="undefined",LOWER(AT59)="n/a",LOWER(AT59)="na",LOWER(AT59)="none")),"NULL_LIKE_STRING",""))</f>
      </c>
      <c r="BZ59" t="str">
        <f>IF(AND(AU59="YES",AW59="NON_TEXT"),"INVALID_TYPE",IF(AND(AU59="YES",AW59="TEXT",AX59&lt;&gt;"",OR(LOWER(AX59)="null",LOWER(AX59)="undefined",LOWER(AX59)="n/a",LOWER(AX59)="na",LOWER(AX59)="none")),"NULL_LIKE_STRING",""))</f>
      </c>
      <c r="CA59" t="str">
        <f>IF(AND(AY59="YES",BA59="NON_TEXT"),"INVALID_TYPE",IF(AND(AY59="YES",BB59&lt;&gt;"",NOT(OR(EXACT(BB59,"READY_TO_SHARE"),EXACT(BB59,"NOT_READY_TO_SHARE")))),"UNSUPPORTED_VALUE",""))</f>
      </c>
      <c r="CB59" t="str">
        <f>IF(AND(BC59="YES",BE59="NON_TEXT"),"INVALID_TYPE",IF(AND(BC59="YES",BF59&lt;&gt;"",NOT(OR(EXACT(BF59,"SEO_OVERLAP"),EXACT(BF59,"PPC_OVERLAP"),EXACT(BF59,"AI_VISIBILITY"),EXACT(BF59,"CI_PLATFORM"),EXACT(BF59,"SALES_CUSTOMER"),EXACT(BF59,"MANUAL_STRATEGY"),EXACT(BF59,"MIXED"),EXACT(BF59,"UNKNOWN")))),"UNSUPPORTED_VALUE",""))</f>
      </c>
      <c r="CC59" t="str">
        <f>IF(AND(BG59="YES",BI59="NON_TEXT"),"INVALID_TYPE",IF(AND(BG59="YES",BI59="TEXT",BJ59&lt;&gt;"",OR(LOWER(BJ59)="null",LOWER(BJ59)="undefined",LOWER(BJ59)="n/a",LOWER(BJ59)="na",LOWER(BJ59)="none")),"NULL_LIKE_STRING",""))</f>
      </c>
      <c r="CD59" t="str">
        <f>IF(AND(BK59="YES",BM59="NON_TEXT"),"INVALID_TYPE",IF(AND(BK59="YES",BM59="TEXT",BN59&lt;&gt;"",OR(LOWER(BN59)="null",LOWER(BN59)="undefined",LOWER(BN59)="n/a",LOWER(BN59)="na",LOWER(BN59)="none")),"NULL_LIKE_STRING",""))</f>
      </c>
      <c r="CE59" t="str">
        <f>IF(L59="FALSE","INVALID_INPUT_OBJECT",IF(BO59&lt;&gt;"",BO59,IF(BP59&lt;&gt;"",BP59,IF(BQ59&lt;&gt;"",BQ59,IF(BR59&lt;&gt;"",BR59,IF(BS59&lt;&gt;"",BS59,IF(BT59&lt;&gt;"",BT59,IF(BU59&lt;&gt;"",BU59,IF(BV59&lt;&gt;"",BV59,IF(BW59&lt;&gt;"",BW59,IF(BX59&lt;&gt;"",BX59,IF(CC59&lt;&gt;"",CC59,IF(BY59&lt;&gt;"",BY59,IF(BZ59&lt;&gt;"",BZ59,IF(CD59&lt;&gt;"",CD59,IF(CA59&lt;&gt;"",CA59,CB59))))))))))))))))</f>
        <v>UNSUPPORTED_VALUE</v>
      </c>
      <c r="CF59" t="b">
        <f>OR(N59="MISSING",O59="",Q59="MISSING",R59="",T59="MISSING",U59="",W59="MISSING",X59="",Z59="MISSING",AA59="",AC59="MISSING",AD59="",AF59="MISSING",AG59="",AI59="MISSING",AJ59="",AL59="MISSING",AM59="",AO59="MISSING",AP59="",EXACT(AP59,"INCOMPLETE"),AND(AY59="YES",AZ59&lt;&gt;"",BB59=""),AND(BC59="YES",BD59&lt;&gt;"",BF59=""))</f>
        <v>0</v>
      </c>
      <c r="CG59" t="str">
        <f>IF(AND(EXACT(X59,"INDEPENDENT"),EXACT(AD59,"NO")),"INDEPENDENT_WITHOUT_SUPPORT",IF(AND(EXACT(R59,"FALSE_NEGATIVE"),AQ59="YES",AT59=""),"FALSE_NEGATIVE_REQUIRES_CORRECTED_SET",IF(AND(EXACT(R59,"SCOPE_DRIFT"),AU59="YES",AX59=""),"SCOPE_DRIFT_REQUIRES_CHANGED_DIMENSION",IF(AND(EXACT(AA59,"NO"),AY59="YES",EXACT(BB59,"READY_TO_SHARE")),"UNSTARTED_READY_TO_SHARE_CONFLICT",""))))</f>
      </c>
    </row>
    <row r="60">
      <c r="A60" s="50" t="str">
        <v>MAL-025</v>
      </c>
      <c r="B60" s="50" t="str">
        <v>MALFORMED</v>
      </c>
      <c r="C60" s="50" t="str">
        <v>INVALID_INPUT</v>
      </c>
      <c r="D60" s="50" t="str">
        <v>UNSUPPORTED_VALUE</v>
      </c>
      <c r="E60" s="50" t="str">
        <v>INVALID_INPUT</v>
      </c>
      <c r="F60" s="50" t="str">
        <v>UNSUPPORTED_VALUE</v>
      </c>
      <c r="G60" s="50" t="str">
        <v>PASS</v>
      </c>
      <c r="H60" s="50" t="str">
        <v>{"affectedOutput": "CONTENT_GAP", "correctionWithoutFullRebuild": "YES", "decisionSupported": "Approve Q4 content and positioning budget", "dependencyType": "INDEPENDENT", "errorClass": "FALSE_POSITIVE", "executionStarted": "NO", "independentSupport": "YES", "recommendationCouldChange": "no", "recordCompleteness": "COMPLETE", "scopeKnown": "YES"}</v>
      </c>
      <c r="I60" s="50" t="str">
        <f>IF(CE60&lt;&gt;"","INVALID_INPUT",IF(CG60&lt;&gt;"","INVALID_INPUT",IF(CF60,"INCOMPLETE",IF(NOT(EXACT(AM60,"YES")),"RESOLVE_DECISION_SCOPE",IF(EXACT(X60,"UNKNOWN_DEPENDENCY"),"FREEZE_AND_REQUALIFY",IF(AND(EXACT(AA60,"YES"),EXACT(AG60,"YES")),"REOPEN_PRIOR_DECISION",IF(AND(EXACT(X60,"DIRECTLY_DEPENDENT"),EXACT(AD60,"NO"),EXACT(AJ60,"NO")),"REBUILD_CONTAMINATED_OUTPUT",IF(OR(EXACT(X60,"DIRECTLY_DEPENDENT"),EXACT(X60,"PARTIALLY_DEPENDENT")),"BOUNDED_RECHECK_REQUIRED",IF(AND(EXACT(X60,"INDEPENDENT"),EXACT(AD60,"YES"),EXACT(AG60,"NO")),"NO_MATERIAL_CONTAMINATION_FOUND","FREEZE_AND_REQUALIFY")))))))))</f>
        <v>INVALID_INPUT</v>
      </c>
      <c r="J60" s="50" t="str">
        <f>IF(CE60&lt;&gt;"",CE60,IF(CG60&lt;&gt;"",CG60,IF(CF60,"REQUIRED_EVIDENCE_MISSING",IF(NOT(EXACT(AM60,"YES")),IF(EXACT(AM60,"NO"),"DECISION_SCOPE_NOT_DEFINED","DECISION_SCOPE_UNCERTAIN"),IF(EXACT(X60,"UNKNOWN_DEPENDENCY"),"DOWNSTREAM_DEPENDENCY_UNKNOWN",IF(AND(EXACT(AA60,"YES"),EXACT(AG60,"YES")),"EXECUTED_RECOMMENDATION_MAY_CHANGE",IF(AND(EXACT(X60,"DIRECTLY_DEPENDENT"),EXACT(AD60,"NO"),EXACT(AJ60,"NO")),"DIRECT_DEPENDENCY_NO_INDEPENDENT_SUPPORT",IF(EXACT(X60,"DIRECTLY_DEPENDENT"),"DIRECT_DEPENDENCY_RECHECK",IF(EXACT(X60,"PARTIALLY_DEPENDENT"),"PARTIAL_DEPENDENCY_RECHECK",IF(AND(EXACT(X60,"INDEPENDENT"),EXACT(AD60,"YES"),EXACT(AG60,"NO")),"INDEPENDENT_SUPPORT_RECOMMENDATION_UNCHANGED","DEPENDENCY_OR_RECOMMENDATION_UNRESOLVED"))))))))))</f>
        <v>UNSUPPORTED_VALUE</v>
      </c>
      <c r="K60" s="51" t="str">
        <f>IF(AND(EXACT(C60,I60),EXACT(D60,J60)),"PASS","FAIL")</f>
        <v>PASS</v>
      </c>
      <c r="L60" t="str">
        <v>TRUE</v>
      </c>
      <c r="M60" t="str">
        <v>Approve Q4 content and positioning budget</v>
      </c>
      <c r="N60" t="str">
        <v>TEXT</v>
      </c>
      <c r="O60" t="str">
        <f>IF(ISTEXT(M60),TRIM(SUBSTITUTE(SUBSTITUTE(SUBSTITUTE(SUBSTITUTE(SUBSTITUTE(SUBSTITUTE(M60,CHAR(160)," "),CHAR(9)," "),CHAR(10)," "),CHAR(11)," "),CHAR(12)," "),CHAR(13)," ")),"")</f>
        <v>Approve Q4 content and positioning budget</v>
      </c>
      <c r="P60" t="str">
        <v>FALSE_POSITIVE</v>
      </c>
      <c r="Q60" t="str">
        <v>TEXT</v>
      </c>
      <c r="R60" t="str">
        <f>IF(ISTEXT(P60),TRIM(SUBSTITUTE(SUBSTITUTE(SUBSTITUTE(SUBSTITUTE(SUBSTITUTE(SUBSTITUTE(P60,CHAR(160)," "),CHAR(9)," "),CHAR(10)," "),CHAR(11)," "),CHAR(12)," "),CHAR(13)," ")),"")</f>
        <v>FALSE_POSITIVE</v>
      </c>
      <c r="S60" t="str">
        <v>CONTENT_GAP</v>
      </c>
      <c r="T60" t="str">
        <v>TEXT</v>
      </c>
      <c r="U60" t="str">
        <f>IF(ISTEXT(S60),TRIM(SUBSTITUTE(SUBSTITUTE(SUBSTITUTE(SUBSTITUTE(SUBSTITUTE(SUBSTITUTE(S60,CHAR(160)," "),CHAR(9)," "),CHAR(10)," "),CHAR(11)," "),CHAR(12)," "),CHAR(13)," ")),"")</f>
        <v>CONTENT_GAP</v>
      </c>
      <c r="V60" t="str">
        <v>INDEPENDENT</v>
      </c>
      <c r="W60" t="str">
        <v>TEXT</v>
      </c>
      <c r="X60" t="str">
        <f>IF(ISTEXT(V60),TRIM(SUBSTITUTE(SUBSTITUTE(SUBSTITUTE(SUBSTITUTE(SUBSTITUTE(SUBSTITUTE(V60,CHAR(160)," "),CHAR(9)," "),CHAR(10)," "),CHAR(11)," "),CHAR(12)," "),CHAR(13)," ")),"")</f>
        <v>INDEPENDENT</v>
      </c>
      <c r="Y60" t="str">
        <v>NO</v>
      </c>
      <c r="Z60" t="str">
        <v>TEXT</v>
      </c>
      <c r="AA60" t="str">
        <f>IF(ISTEXT(Y60),TRIM(SUBSTITUTE(SUBSTITUTE(SUBSTITUTE(SUBSTITUTE(SUBSTITUTE(SUBSTITUTE(Y60,CHAR(160)," "),CHAR(9)," "),CHAR(10)," "),CHAR(11)," "),CHAR(12)," "),CHAR(13)," ")),"")</f>
        <v>NO</v>
      </c>
      <c r="AB60" t="str">
        <v>YES</v>
      </c>
      <c r="AC60" t="str">
        <v>TEXT</v>
      </c>
      <c r="AD60" t="str">
        <f>IF(ISTEXT(AB60),TRIM(SUBSTITUTE(SUBSTITUTE(SUBSTITUTE(SUBSTITUTE(SUBSTITUTE(SUBSTITUTE(AB60,CHAR(160)," "),CHAR(9)," "),CHAR(10)," "),CHAR(11)," "),CHAR(12)," "),CHAR(13)," ")),"")</f>
        <v>YES</v>
      </c>
      <c r="AE60" t="str">
        <v>no</v>
      </c>
      <c r="AF60" t="str">
        <v>TEXT</v>
      </c>
      <c r="AG60" t="str">
        <f>IF(ISTEXT(AE60),TRIM(SUBSTITUTE(SUBSTITUTE(SUBSTITUTE(SUBSTITUTE(SUBSTITUTE(SUBSTITUTE(AE60,CHAR(160)," "),CHAR(9)," "),CHAR(10)," "),CHAR(11)," "),CHAR(12)," "),CHAR(13)," ")),"")</f>
        <v>no</v>
      </c>
      <c r="AH60" t="str">
        <v>YES</v>
      </c>
      <c r="AI60" t="str">
        <v>TEXT</v>
      </c>
      <c r="AJ60" t="str">
        <f>IF(ISTEXT(AH60),TRIM(SUBSTITUTE(SUBSTITUTE(SUBSTITUTE(SUBSTITUTE(SUBSTITUTE(SUBSTITUTE(AH60,CHAR(160)," "),CHAR(9)," "),CHAR(10)," "),CHAR(11)," "),CHAR(12)," "),CHAR(13)," ")),"")</f>
        <v>YES</v>
      </c>
      <c r="AK60" t="str">
        <v>YES</v>
      </c>
      <c r="AL60" t="str">
        <v>TEXT</v>
      </c>
      <c r="AM60" t="str">
        <f>IF(ISTEXT(AK60),TRIM(SUBSTITUTE(SUBSTITUTE(SUBSTITUTE(SUBSTITUTE(SUBSTITUTE(SUBSTITUTE(AK60,CHAR(160)," "),CHAR(9)," "),CHAR(10)," "),CHAR(11)," "),CHAR(12)," "),CHAR(13)," ")),"")</f>
        <v>YES</v>
      </c>
      <c r="AN60" t="str">
        <v>COMPLETE</v>
      </c>
      <c r="AO60" t="str">
        <v>TEXT</v>
      </c>
      <c r="AP60" t="str">
        <f>IF(ISTEXT(AN60),TRIM(SUBSTITUTE(SUBSTITUTE(SUBSTITUTE(SUBSTITUTE(SUBSTITUTE(SUBSTITUTE(AN60,CHAR(160)," "),CHAR(9)," "),CHAR(10)," "),CHAR(11)," "),CHAR(12)," "),CHAR(13)," ")),"")</f>
        <v>COMPLETE</v>
      </c>
      <c r="AQ60" t="str">
        <v>NO</v>
      </c>
      <c r="AR60" t="str"/>
      <c r="AS60" t="str">
        <v>MISSING</v>
      </c>
      <c r="AT60" t="str">
        <f>IF(ISTEXT(AR60),TRIM(SUBSTITUTE(SUBSTITUTE(SUBSTITUTE(SUBSTITUTE(SUBSTITUTE(SUBSTITUTE(AR60,CHAR(160)," "),CHAR(9)," "),CHAR(10)," "),CHAR(11)," "),CHAR(12)," "),CHAR(13)," ")),"")</f>
      </c>
      <c r="AU60" t="str">
        <v>NO</v>
      </c>
      <c r="AV60" t="str"/>
      <c r="AW60" t="str">
        <v>MISSING</v>
      </c>
      <c r="AX60" t="str">
        <f>IF(ISTEXT(AV60),TRIM(SUBSTITUTE(SUBSTITUTE(SUBSTITUTE(SUBSTITUTE(SUBSTITUTE(SUBSTITUTE(AV60,CHAR(160)," "),CHAR(9)," "),CHAR(10)," "),CHAR(11)," "),CHAR(12)," "),CHAR(13)," ")),"")</f>
      </c>
      <c r="AY60" t="str">
        <v>NO</v>
      </c>
      <c r="AZ60" t="str"/>
      <c r="BA60" t="str">
        <v>MISSING</v>
      </c>
      <c r="BB60" t="str">
        <f>IF(ISTEXT(AZ60),TRIM(SUBSTITUTE(SUBSTITUTE(SUBSTITUTE(SUBSTITUTE(SUBSTITUTE(SUBSTITUTE(AZ60,CHAR(160)," "),CHAR(9)," "),CHAR(10)," "),CHAR(11)," "),CHAR(12)," "),CHAR(13)," ")),"")</f>
      </c>
      <c r="BC60" t="str">
        <v>NO</v>
      </c>
      <c r="BD60" t="str"/>
      <c r="BE60" t="str">
        <v>MISSING</v>
      </c>
      <c r="BF60" t="str">
        <f>IF(ISTEXT(BD60),TRIM(SUBSTITUTE(SUBSTITUTE(SUBSTITUTE(SUBSTITUTE(SUBSTITUTE(SUBSTITUTE(BD60,CHAR(160)," "),CHAR(9)," "),CHAR(10)," "),CHAR(11)," "),CHAR(12)," "),CHAR(13)," ")),"")</f>
      </c>
      <c r="BG60" t="str">
        <v>NO</v>
      </c>
      <c r="BH60" t="str"/>
      <c r="BI60" t="str">
        <v>MISSING</v>
      </c>
      <c r="BJ60" t="str">
        <f>IF(ISTEXT(BH60),TRIM(SUBSTITUTE(SUBSTITUTE(SUBSTITUTE(SUBSTITUTE(SUBSTITUTE(SUBSTITUTE(BH60,CHAR(160)," "),CHAR(9)," "),CHAR(10)," "),CHAR(11)," "),CHAR(12)," "),CHAR(13)," ")),"")</f>
      </c>
      <c r="BK60" t="str">
        <v>NO</v>
      </c>
      <c r="BL60" t="str"/>
      <c r="BM60" t="str">
        <v>MISSING</v>
      </c>
      <c r="BN60" t="str">
        <f>IF(ISTEXT(BL60),TRIM(SUBSTITUTE(SUBSTITUTE(SUBSTITUTE(SUBSTITUTE(SUBSTITUTE(SUBSTITUTE(BL60,CHAR(160)," "),CHAR(9)," "),CHAR(10)," "),CHAR(11)," "),CHAR(12)," "),CHAR(13)," ")),"")</f>
      </c>
      <c r="BO60" t="str">
        <f>IF(N60="NON_TEXT","INVALID_TYPE",IF(AND(N60="TEXT",O60&lt;&gt;"",OR(LOWER(O60)="null",LOWER(O60)="undefined",LOWER(O60)="n/a",LOWER(O60)="na",LOWER(O60)="none")),"NULL_LIKE_STRING",""))</f>
      </c>
      <c r="BP60" t="str">
        <f>IF(Q60="NON_TEXT","INVALID_TYPE",IF(AND(R60&lt;&gt;"",NOT(OR(EXACT(R60,"FALSE_POSITIVE"),EXACT(R60,"FALSE_NEGATIVE"),EXACT(R60,"ROLE_ERROR"),EXACT(R60,"SCOPE_DRIFT")))),"UNSUPPORTED_VALUE",""))</f>
      </c>
      <c r="BQ60" t="str">
        <f>IF(T60="NON_TEXT","INVALID_TYPE",IF(AND(U60&lt;&gt;"",NOT(OR(EXACT(U60,"CONTENT_GAP"),EXACT(U60,"AUTHORITY_BENCHMARK"),EXACT(U60,"POSITIONING"),EXACT(U60,"PRICING_COMPARISON"),EXACT(U60,"BATTLECARD"),EXACT(U60,"ROADMAP"),EXACT(U60,"MARKET_ENTRY_RECOMMENDATION"),EXACT(U60,"BUDGET_RECOMMENDATION"),EXACT(U60,"EXECUTIVE_BRIEF"),EXACT(U60,"AI_VISIBILITY_BENCHMARK"),EXACT(U60,"PAID_SEARCH_BENCHMARK"),EXACT(U60,"OTHER")))),"UNSUPPORTED_VALUE",""))</f>
      </c>
      <c r="BR60" t="str">
        <f>IF(W60="NON_TEXT","INVALID_TYPE",IF(AND(X60&lt;&gt;"",NOT(OR(EXACT(X60,"DIRECTLY_DEPENDENT"),EXACT(X60,"PARTIALLY_DEPENDENT"),EXACT(X60,"INDEPENDENT"),EXACT(X60,"UNKNOWN_DEPENDENCY")))),"UNSUPPORTED_VALUE",""))</f>
      </c>
      <c r="BS60" t="str">
        <f>IF(Z60="NON_TEXT","INVALID_TYPE",IF(AND(AA60&lt;&gt;"",NOT(OR(EXACT(AA60,"YES"),EXACT(AA60,"NO"),EXACT(AA60,"UNKNOWN")))),"UNSUPPORTED_VALUE",""))</f>
      </c>
      <c r="BT60" t="str">
        <f>IF(AC60="NON_TEXT","INVALID_TYPE",IF(AND(AD60&lt;&gt;"",NOT(OR(EXACT(AD60,"YES"),EXACT(AD60,"NO"),EXACT(AD60,"UNKNOWN")))),"UNSUPPORTED_VALUE",""))</f>
      </c>
      <c r="BU60" t="str">
        <f>IF(AF60="NON_TEXT","INVALID_TYPE",IF(AND(AG60&lt;&gt;"",NOT(OR(EXACT(AG60,"YES"),EXACT(AG60,"NO"),EXACT(AG60,"UNKNOWN")))),"UNSUPPORTED_VALUE",""))</f>
        <v>UNSUPPORTED_VALUE</v>
      </c>
      <c r="BV60" t="str">
        <f>IF(AI60="NON_TEXT","INVALID_TYPE",IF(AND(AJ60&lt;&gt;"",NOT(OR(EXACT(AJ60,"YES"),EXACT(AJ60,"NO"),EXACT(AJ60,"UNKNOWN")))),"UNSUPPORTED_VALUE",""))</f>
      </c>
      <c r="BW60" t="str">
        <f>IF(AL60="NON_TEXT","INVALID_TYPE",IF(AND(AM60&lt;&gt;"",NOT(OR(EXACT(AM60,"YES"),EXACT(AM60,"NO"),EXACT(AM60,"UNKNOWN")))),"UNSUPPORTED_VALUE",""))</f>
      </c>
      <c r="BX60" t="str">
        <f>IF(AO60="NON_TEXT","INVALID_TYPE",IF(AND(AP60&lt;&gt;"",NOT(OR(EXACT(AP60,"COMPLETE"),EXACT(AP60,"INCOMPLETE")))),"UNSUPPORTED_VALUE",""))</f>
      </c>
      <c r="BY60" t="str">
        <f>IF(AND(AQ60="YES",AS60="NON_TEXT"),"INVALID_TYPE",IF(AND(AQ60="YES",AS60="TEXT",AT60&lt;&gt;"",OR(LOWER(AT60)="null",LOWER(AT60)="undefined",LOWER(AT60)="n/a",LOWER(AT60)="na",LOWER(AT60)="none")),"NULL_LIKE_STRING",""))</f>
      </c>
      <c r="BZ60" t="str">
        <f>IF(AND(AU60="YES",AW60="NON_TEXT"),"INVALID_TYPE",IF(AND(AU60="YES",AW60="TEXT",AX60&lt;&gt;"",OR(LOWER(AX60)="null",LOWER(AX60)="undefined",LOWER(AX60)="n/a",LOWER(AX60)="na",LOWER(AX60)="none")),"NULL_LIKE_STRING",""))</f>
      </c>
      <c r="CA60" t="str">
        <f>IF(AND(AY60="YES",BA60="NON_TEXT"),"INVALID_TYPE",IF(AND(AY60="YES",BB60&lt;&gt;"",NOT(OR(EXACT(BB60,"READY_TO_SHARE"),EXACT(BB60,"NOT_READY_TO_SHARE")))),"UNSUPPORTED_VALUE",""))</f>
      </c>
      <c r="CB60" t="str">
        <f>IF(AND(BC60="YES",BE60="NON_TEXT"),"INVALID_TYPE",IF(AND(BC60="YES",BF60&lt;&gt;"",NOT(OR(EXACT(BF60,"SEO_OVERLAP"),EXACT(BF60,"PPC_OVERLAP"),EXACT(BF60,"AI_VISIBILITY"),EXACT(BF60,"CI_PLATFORM"),EXACT(BF60,"SALES_CUSTOMER"),EXACT(BF60,"MANUAL_STRATEGY"),EXACT(BF60,"MIXED"),EXACT(BF60,"UNKNOWN")))),"UNSUPPORTED_VALUE",""))</f>
      </c>
      <c r="CC60" t="str">
        <f>IF(AND(BG60="YES",BI60="NON_TEXT"),"INVALID_TYPE",IF(AND(BG60="YES",BI60="TEXT",BJ60&lt;&gt;"",OR(LOWER(BJ60)="null",LOWER(BJ60)="undefined",LOWER(BJ60)="n/a",LOWER(BJ60)="na",LOWER(BJ60)="none")),"NULL_LIKE_STRING",""))</f>
      </c>
      <c r="CD60" t="str">
        <f>IF(AND(BK60="YES",BM60="NON_TEXT"),"INVALID_TYPE",IF(AND(BK60="YES",BM60="TEXT",BN60&lt;&gt;"",OR(LOWER(BN60)="null",LOWER(BN60)="undefined",LOWER(BN60)="n/a",LOWER(BN60)="na",LOWER(BN60)="none")),"NULL_LIKE_STRING",""))</f>
      </c>
      <c r="CE60" t="str">
        <f>IF(L60="FALSE","INVALID_INPUT_OBJECT",IF(BO60&lt;&gt;"",BO60,IF(BP60&lt;&gt;"",BP60,IF(BQ60&lt;&gt;"",BQ60,IF(BR60&lt;&gt;"",BR60,IF(BS60&lt;&gt;"",BS60,IF(BT60&lt;&gt;"",BT60,IF(BU60&lt;&gt;"",BU60,IF(BV60&lt;&gt;"",BV60,IF(BW60&lt;&gt;"",BW60,IF(BX60&lt;&gt;"",BX60,IF(CC60&lt;&gt;"",CC60,IF(BY60&lt;&gt;"",BY60,IF(BZ60&lt;&gt;"",BZ60,IF(CD60&lt;&gt;"",CD60,IF(CA60&lt;&gt;"",CA60,CB60))))))))))))))))</f>
        <v>UNSUPPORTED_VALUE</v>
      </c>
      <c r="CF60" t="b">
        <f>OR(N60="MISSING",O60="",Q60="MISSING",R60="",T60="MISSING",U60="",W60="MISSING",X60="",Z60="MISSING",AA60="",AC60="MISSING",AD60="",AF60="MISSING",AG60="",AI60="MISSING",AJ60="",AL60="MISSING",AM60="",AO60="MISSING",AP60="",EXACT(AP60,"INCOMPLETE"),AND(AY60="YES",AZ60&lt;&gt;"",BB60=""),AND(BC60="YES",BD60&lt;&gt;"",BF60=""))</f>
        <v>0</v>
      </c>
      <c r="CG60" t="str">
        <f>IF(AND(EXACT(X60,"INDEPENDENT"),EXACT(AD60,"NO")),"INDEPENDENT_WITHOUT_SUPPORT",IF(AND(EXACT(R60,"FALSE_NEGATIVE"),AQ60="YES",AT60=""),"FALSE_NEGATIVE_REQUIRES_CORRECTED_SET",IF(AND(EXACT(R60,"SCOPE_DRIFT"),AU60="YES",AX60=""),"SCOPE_DRIFT_REQUIRES_CHANGED_DIMENSION",IF(AND(EXACT(AA60,"NO"),AY60="YES",EXACT(BB60,"READY_TO_SHARE")),"UNSTARTED_READY_TO_SHARE_CONFLICT",""))))</f>
      </c>
    </row>
    <row r="61">
      <c r="A61" s="50" t="str">
        <v>MAL-026</v>
      </c>
      <c r="B61" s="50" t="str">
        <v>MALFORMED</v>
      </c>
      <c r="C61" s="50" t="str">
        <v>INVALID_INPUT</v>
      </c>
      <c r="D61" s="50" t="str">
        <v>UNSUPPORTED_VALUE</v>
      </c>
      <c r="E61" s="50" t="str">
        <v>INVALID_INPUT</v>
      </c>
      <c r="F61" s="50" t="str">
        <v>UNSUPPORTED_VALUE</v>
      </c>
      <c r="G61" s="50" t="str">
        <v>PASS</v>
      </c>
      <c r="H61" s="50" t="str">
        <v>{"affectedOutput": "CONTENT_GAP", "correctionWithoutFullRebuild": "yes", "decisionSupported": "Approve Q4 content and positioning budget", "dependencyType": "INDEPENDENT", "errorClass": "FALSE_POSITIVE", "executionStarted": "NO", "independentSupport": "YES", "recommendationCouldChange": "NO", "recordCompleteness": "COMPLETE", "scopeKnown": "YES"}</v>
      </c>
      <c r="I61" s="50" t="str">
        <f>IF(CE61&lt;&gt;"","INVALID_INPUT",IF(CG61&lt;&gt;"","INVALID_INPUT",IF(CF61,"INCOMPLETE",IF(NOT(EXACT(AM61,"YES")),"RESOLVE_DECISION_SCOPE",IF(EXACT(X61,"UNKNOWN_DEPENDENCY"),"FREEZE_AND_REQUALIFY",IF(AND(EXACT(AA61,"YES"),EXACT(AG61,"YES")),"REOPEN_PRIOR_DECISION",IF(AND(EXACT(X61,"DIRECTLY_DEPENDENT"),EXACT(AD61,"NO"),EXACT(AJ61,"NO")),"REBUILD_CONTAMINATED_OUTPUT",IF(OR(EXACT(X61,"DIRECTLY_DEPENDENT"),EXACT(X61,"PARTIALLY_DEPENDENT")),"BOUNDED_RECHECK_REQUIRED",IF(AND(EXACT(X61,"INDEPENDENT"),EXACT(AD61,"YES"),EXACT(AG61,"NO")),"NO_MATERIAL_CONTAMINATION_FOUND","FREEZE_AND_REQUALIFY")))))))))</f>
        <v>INVALID_INPUT</v>
      </c>
      <c r="J61" s="50" t="str">
        <f>IF(CE61&lt;&gt;"",CE61,IF(CG61&lt;&gt;"",CG61,IF(CF61,"REQUIRED_EVIDENCE_MISSING",IF(NOT(EXACT(AM61,"YES")),IF(EXACT(AM61,"NO"),"DECISION_SCOPE_NOT_DEFINED","DECISION_SCOPE_UNCERTAIN"),IF(EXACT(X61,"UNKNOWN_DEPENDENCY"),"DOWNSTREAM_DEPENDENCY_UNKNOWN",IF(AND(EXACT(AA61,"YES"),EXACT(AG61,"YES")),"EXECUTED_RECOMMENDATION_MAY_CHANGE",IF(AND(EXACT(X61,"DIRECTLY_DEPENDENT"),EXACT(AD61,"NO"),EXACT(AJ61,"NO")),"DIRECT_DEPENDENCY_NO_INDEPENDENT_SUPPORT",IF(EXACT(X61,"DIRECTLY_DEPENDENT"),"DIRECT_DEPENDENCY_RECHECK",IF(EXACT(X61,"PARTIALLY_DEPENDENT"),"PARTIAL_DEPENDENCY_RECHECK",IF(AND(EXACT(X61,"INDEPENDENT"),EXACT(AD61,"YES"),EXACT(AG61,"NO")),"INDEPENDENT_SUPPORT_RECOMMENDATION_UNCHANGED","DEPENDENCY_OR_RECOMMENDATION_UNRESOLVED"))))))))))</f>
        <v>UNSUPPORTED_VALUE</v>
      </c>
      <c r="K61" s="51" t="str">
        <f>IF(AND(EXACT(C61,I61),EXACT(D61,J61)),"PASS","FAIL")</f>
        <v>PASS</v>
      </c>
      <c r="L61" t="str">
        <v>TRUE</v>
      </c>
      <c r="M61" t="str">
        <v>Approve Q4 content and positioning budget</v>
      </c>
      <c r="N61" t="str">
        <v>TEXT</v>
      </c>
      <c r="O61" t="str">
        <f>IF(ISTEXT(M61),TRIM(SUBSTITUTE(SUBSTITUTE(SUBSTITUTE(SUBSTITUTE(SUBSTITUTE(SUBSTITUTE(M61,CHAR(160)," "),CHAR(9)," "),CHAR(10)," "),CHAR(11)," "),CHAR(12)," "),CHAR(13)," ")),"")</f>
        <v>Approve Q4 content and positioning budget</v>
      </c>
      <c r="P61" t="str">
        <v>FALSE_POSITIVE</v>
      </c>
      <c r="Q61" t="str">
        <v>TEXT</v>
      </c>
      <c r="R61" t="str">
        <f>IF(ISTEXT(P61),TRIM(SUBSTITUTE(SUBSTITUTE(SUBSTITUTE(SUBSTITUTE(SUBSTITUTE(SUBSTITUTE(P61,CHAR(160)," "),CHAR(9)," "),CHAR(10)," "),CHAR(11)," "),CHAR(12)," "),CHAR(13)," ")),"")</f>
        <v>FALSE_POSITIVE</v>
      </c>
      <c r="S61" t="str">
        <v>CONTENT_GAP</v>
      </c>
      <c r="T61" t="str">
        <v>TEXT</v>
      </c>
      <c r="U61" t="str">
        <f>IF(ISTEXT(S61),TRIM(SUBSTITUTE(SUBSTITUTE(SUBSTITUTE(SUBSTITUTE(SUBSTITUTE(SUBSTITUTE(S61,CHAR(160)," "),CHAR(9)," "),CHAR(10)," "),CHAR(11)," "),CHAR(12)," "),CHAR(13)," ")),"")</f>
        <v>CONTENT_GAP</v>
      </c>
      <c r="V61" t="str">
        <v>INDEPENDENT</v>
      </c>
      <c r="W61" t="str">
        <v>TEXT</v>
      </c>
      <c r="X61" t="str">
        <f>IF(ISTEXT(V61),TRIM(SUBSTITUTE(SUBSTITUTE(SUBSTITUTE(SUBSTITUTE(SUBSTITUTE(SUBSTITUTE(V61,CHAR(160)," "),CHAR(9)," "),CHAR(10)," "),CHAR(11)," "),CHAR(12)," "),CHAR(13)," ")),"")</f>
        <v>INDEPENDENT</v>
      </c>
      <c r="Y61" t="str">
        <v>NO</v>
      </c>
      <c r="Z61" t="str">
        <v>TEXT</v>
      </c>
      <c r="AA61" t="str">
        <f>IF(ISTEXT(Y61),TRIM(SUBSTITUTE(SUBSTITUTE(SUBSTITUTE(SUBSTITUTE(SUBSTITUTE(SUBSTITUTE(Y61,CHAR(160)," "),CHAR(9)," "),CHAR(10)," "),CHAR(11)," "),CHAR(12)," "),CHAR(13)," ")),"")</f>
        <v>NO</v>
      </c>
      <c r="AB61" t="str">
        <v>YES</v>
      </c>
      <c r="AC61" t="str">
        <v>TEXT</v>
      </c>
      <c r="AD61" t="str">
        <f>IF(ISTEXT(AB61),TRIM(SUBSTITUTE(SUBSTITUTE(SUBSTITUTE(SUBSTITUTE(SUBSTITUTE(SUBSTITUTE(AB61,CHAR(160)," "),CHAR(9)," "),CHAR(10)," "),CHAR(11)," "),CHAR(12)," "),CHAR(13)," ")),"")</f>
        <v>YES</v>
      </c>
      <c r="AE61" t="str">
        <v>NO</v>
      </c>
      <c r="AF61" t="str">
        <v>TEXT</v>
      </c>
      <c r="AG61" t="str">
        <f>IF(ISTEXT(AE61),TRIM(SUBSTITUTE(SUBSTITUTE(SUBSTITUTE(SUBSTITUTE(SUBSTITUTE(SUBSTITUTE(AE61,CHAR(160)," "),CHAR(9)," "),CHAR(10)," "),CHAR(11)," "),CHAR(12)," "),CHAR(13)," ")),"")</f>
        <v>NO</v>
      </c>
      <c r="AH61" t="str">
        <v>yes</v>
      </c>
      <c r="AI61" t="str">
        <v>TEXT</v>
      </c>
      <c r="AJ61" t="str">
        <f>IF(ISTEXT(AH61),TRIM(SUBSTITUTE(SUBSTITUTE(SUBSTITUTE(SUBSTITUTE(SUBSTITUTE(SUBSTITUTE(AH61,CHAR(160)," "),CHAR(9)," "),CHAR(10)," "),CHAR(11)," "),CHAR(12)," "),CHAR(13)," ")),"")</f>
        <v>yes</v>
      </c>
      <c r="AK61" t="str">
        <v>YES</v>
      </c>
      <c r="AL61" t="str">
        <v>TEXT</v>
      </c>
      <c r="AM61" t="str">
        <f>IF(ISTEXT(AK61),TRIM(SUBSTITUTE(SUBSTITUTE(SUBSTITUTE(SUBSTITUTE(SUBSTITUTE(SUBSTITUTE(AK61,CHAR(160)," "),CHAR(9)," "),CHAR(10)," "),CHAR(11)," "),CHAR(12)," "),CHAR(13)," ")),"")</f>
        <v>YES</v>
      </c>
      <c r="AN61" t="str">
        <v>COMPLETE</v>
      </c>
      <c r="AO61" t="str">
        <v>TEXT</v>
      </c>
      <c r="AP61" t="str">
        <f>IF(ISTEXT(AN61),TRIM(SUBSTITUTE(SUBSTITUTE(SUBSTITUTE(SUBSTITUTE(SUBSTITUTE(SUBSTITUTE(AN61,CHAR(160)," "),CHAR(9)," "),CHAR(10)," "),CHAR(11)," "),CHAR(12)," "),CHAR(13)," ")),"")</f>
        <v>COMPLETE</v>
      </c>
      <c r="AQ61" t="str">
        <v>NO</v>
      </c>
      <c r="AR61" t="str"/>
      <c r="AS61" t="str">
        <v>MISSING</v>
      </c>
      <c r="AT61" t="str">
        <f>IF(ISTEXT(AR61),TRIM(SUBSTITUTE(SUBSTITUTE(SUBSTITUTE(SUBSTITUTE(SUBSTITUTE(SUBSTITUTE(AR61,CHAR(160)," "),CHAR(9)," "),CHAR(10)," "),CHAR(11)," "),CHAR(12)," "),CHAR(13)," ")),"")</f>
      </c>
      <c r="AU61" t="str">
        <v>NO</v>
      </c>
      <c r="AV61" t="str"/>
      <c r="AW61" t="str">
        <v>MISSING</v>
      </c>
      <c r="AX61" t="str">
        <f>IF(ISTEXT(AV61),TRIM(SUBSTITUTE(SUBSTITUTE(SUBSTITUTE(SUBSTITUTE(SUBSTITUTE(SUBSTITUTE(AV61,CHAR(160)," "),CHAR(9)," "),CHAR(10)," "),CHAR(11)," "),CHAR(12)," "),CHAR(13)," ")),"")</f>
      </c>
      <c r="AY61" t="str">
        <v>NO</v>
      </c>
      <c r="AZ61" t="str"/>
      <c r="BA61" t="str">
        <v>MISSING</v>
      </c>
      <c r="BB61" t="str">
        <f>IF(ISTEXT(AZ61),TRIM(SUBSTITUTE(SUBSTITUTE(SUBSTITUTE(SUBSTITUTE(SUBSTITUTE(SUBSTITUTE(AZ61,CHAR(160)," "),CHAR(9)," "),CHAR(10)," "),CHAR(11)," "),CHAR(12)," "),CHAR(13)," ")),"")</f>
      </c>
      <c r="BC61" t="str">
        <v>NO</v>
      </c>
      <c r="BD61" t="str"/>
      <c r="BE61" t="str">
        <v>MISSING</v>
      </c>
      <c r="BF61" t="str">
        <f>IF(ISTEXT(BD61),TRIM(SUBSTITUTE(SUBSTITUTE(SUBSTITUTE(SUBSTITUTE(SUBSTITUTE(SUBSTITUTE(BD61,CHAR(160)," "),CHAR(9)," "),CHAR(10)," "),CHAR(11)," "),CHAR(12)," "),CHAR(13)," ")),"")</f>
      </c>
      <c r="BG61" t="str">
        <v>NO</v>
      </c>
      <c r="BH61" t="str"/>
      <c r="BI61" t="str">
        <v>MISSING</v>
      </c>
      <c r="BJ61" t="str">
        <f>IF(ISTEXT(BH61),TRIM(SUBSTITUTE(SUBSTITUTE(SUBSTITUTE(SUBSTITUTE(SUBSTITUTE(SUBSTITUTE(BH61,CHAR(160)," "),CHAR(9)," "),CHAR(10)," "),CHAR(11)," "),CHAR(12)," "),CHAR(13)," ")),"")</f>
      </c>
      <c r="BK61" t="str">
        <v>NO</v>
      </c>
      <c r="BL61" t="str"/>
      <c r="BM61" t="str">
        <v>MISSING</v>
      </c>
      <c r="BN61" t="str">
        <f>IF(ISTEXT(BL61),TRIM(SUBSTITUTE(SUBSTITUTE(SUBSTITUTE(SUBSTITUTE(SUBSTITUTE(SUBSTITUTE(BL61,CHAR(160)," "),CHAR(9)," "),CHAR(10)," "),CHAR(11)," "),CHAR(12)," "),CHAR(13)," ")),"")</f>
      </c>
      <c r="BO61" t="str">
        <f>IF(N61="NON_TEXT","INVALID_TYPE",IF(AND(N61="TEXT",O61&lt;&gt;"",OR(LOWER(O61)="null",LOWER(O61)="undefined",LOWER(O61)="n/a",LOWER(O61)="na",LOWER(O61)="none")),"NULL_LIKE_STRING",""))</f>
      </c>
      <c r="BP61" t="str">
        <f>IF(Q61="NON_TEXT","INVALID_TYPE",IF(AND(R61&lt;&gt;"",NOT(OR(EXACT(R61,"FALSE_POSITIVE"),EXACT(R61,"FALSE_NEGATIVE"),EXACT(R61,"ROLE_ERROR"),EXACT(R61,"SCOPE_DRIFT")))),"UNSUPPORTED_VALUE",""))</f>
      </c>
      <c r="BQ61" t="str">
        <f>IF(T61="NON_TEXT","INVALID_TYPE",IF(AND(U61&lt;&gt;"",NOT(OR(EXACT(U61,"CONTENT_GAP"),EXACT(U61,"AUTHORITY_BENCHMARK"),EXACT(U61,"POSITIONING"),EXACT(U61,"PRICING_COMPARISON"),EXACT(U61,"BATTLECARD"),EXACT(U61,"ROADMAP"),EXACT(U61,"MARKET_ENTRY_RECOMMENDATION"),EXACT(U61,"BUDGET_RECOMMENDATION"),EXACT(U61,"EXECUTIVE_BRIEF"),EXACT(U61,"AI_VISIBILITY_BENCHMARK"),EXACT(U61,"PAID_SEARCH_BENCHMARK"),EXACT(U61,"OTHER")))),"UNSUPPORTED_VALUE",""))</f>
      </c>
      <c r="BR61" t="str">
        <f>IF(W61="NON_TEXT","INVALID_TYPE",IF(AND(X61&lt;&gt;"",NOT(OR(EXACT(X61,"DIRECTLY_DEPENDENT"),EXACT(X61,"PARTIALLY_DEPENDENT"),EXACT(X61,"INDEPENDENT"),EXACT(X61,"UNKNOWN_DEPENDENCY")))),"UNSUPPORTED_VALUE",""))</f>
      </c>
      <c r="BS61" t="str">
        <f>IF(Z61="NON_TEXT","INVALID_TYPE",IF(AND(AA61&lt;&gt;"",NOT(OR(EXACT(AA61,"YES"),EXACT(AA61,"NO"),EXACT(AA61,"UNKNOWN")))),"UNSUPPORTED_VALUE",""))</f>
      </c>
      <c r="BT61" t="str">
        <f>IF(AC61="NON_TEXT","INVALID_TYPE",IF(AND(AD61&lt;&gt;"",NOT(OR(EXACT(AD61,"YES"),EXACT(AD61,"NO"),EXACT(AD61,"UNKNOWN")))),"UNSUPPORTED_VALUE",""))</f>
      </c>
      <c r="BU61" t="str">
        <f>IF(AF61="NON_TEXT","INVALID_TYPE",IF(AND(AG61&lt;&gt;"",NOT(OR(EXACT(AG61,"YES"),EXACT(AG61,"NO"),EXACT(AG61,"UNKNOWN")))),"UNSUPPORTED_VALUE",""))</f>
      </c>
      <c r="BV61" t="str">
        <f>IF(AI61="NON_TEXT","INVALID_TYPE",IF(AND(AJ61&lt;&gt;"",NOT(OR(EXACT(AJ61,"YES"),EXACT(AJ61,"NO"),EXACT(AJ61,"UNKNOWN")))),"UNSUPPORTED_VALUE",""))</f>
        <v>UNSUPPORTED_VALUE</v>
      </c>
      <c r="BW61" t="str">
        <f>IF(AL61="NON_TEXT","INVALID_TYPE",IF(AND(AM61&lt;&gt;"",NOT(OR(EXACT(AM61,"YES"),EXACT(AM61,"NO"),EXACT(AM61,"UNKNOWN")))),"UNSUPPORTED_VALUE",""))</f>
      </c>
      <c r="BX61" t="str">
        <f>IF(AO61="NON_TEXT","INVALID_TYPE",IF(AND(AP61&lt;&gt;"",NOT(OR(EXACT(AP61,"COMPLETE"),EXACT(AP61,"INCOMPLETE")))),"UNSUPPORTED_VALUE",""))</f>
      </c>
      <c r="BY61" t="str">
        <f>IF(AND(AQ61="YES",AS61="NON_TEXT"),"INVALID_TYPE",IF(AND(AQ61="YES",AS61="TEXT",AT61&lt;&gt;"",OR(LOWER(AT61)="null",LOWER(AT61)="undefined",LOWER(AT61)="n/a",LOWER(AT61)="na",LOWER(AT61)="none")),"NULL_LIKE_STRING",""))</f>
      </c>
      <c r="BZ61" t="str">
        <f>IF(AND(AU61="YES",AW61="NON_TEXT"),"INVALID_TYPE",IF(AND(AU61="YES",AW61="TEXT",AX61&lt;&gt;"",OR(LOWER(AX61)="null",LOWER(AX61)="undefined",LOWER(AX61)="n/a",LOWER(AX61)="na",LOWER(AX61)="none")),"NULL_LIKE_STRING",""))</f>
      </c>
      <c r="CA61" t="str">
        <f>IF(AND(AY61="YES",BA61="NON_TEXT"),"INVALID_TYPE",IF(AND(AY61="YES",BB61&lt;&gt;"",NOT(OR(EXACT(BB61,"READY_TO_SHARE"),EXACT(BB61,"NOT_READY_TO_SHARE")))),"UNSUPPORTED_VALUE",""))</f>
      </c>
      <c r="CB61" t="str">
        <f>IF(AND(BC61="YES",BE61="NON_TEXT"),"INVALID_TYPE",IF(AND(BC61="YES",BF61&lt;&gt;"",NOT(OR(EXACT(BF61,"SEO_OVERLAP"),EXACT(BF61,"PPC_OVERLAP"),EXACT(BF61,"AI_VISIBILITY"),EXACT(BF61,"CI_PLATFORM"),EXACT(BF61,"SALES_CUSTOMER"),EXACT(BF61,"MANUAL_STRATEGY"),EXACT(BF61,"MIXED"),EXACT(BF61,"UNKNOWN")))),"UNSUPPORTED_VALUE",""))</f>
      </c>
      <c r="CC61" t="str">
        <f>IF(AND(BG61="YES",BI61="NON_TEXT"),"INVALID_TYPE",IF(AND(BG61="YES",BI61="TEXT",BJ61&lt;&gt;"",OR(LOWER(BJ61)="null",LOWER(BJ61)="undefined",LOWER(BJ61)="n/a",LOWER(BJ61)="na",LOWER(BJ61)="none")),"NULL_LIKE_STRING",""))</f>
      </c>
      <c r="CD61" t="str">
        <f>IF(AND(BK61="YES",BM61="NON_TEXT"),"INVALID_TYPE",IF(AND(BK61="YES",BM61="TEXT",BN61&lt;&gt;"",OR(LOWER(BN61)="null",LOWER(BN61)="undefined",LOWER(BN61)="n/a",LOWER(BN61)="na",LOWER(BN61)="none")),"NULL_LIKE_STRING",""))</f>
      </c>
      <c r="CE61" t="str">
        <f>IF(L61="FALSE","INVALID_INPUT_OBJECT",IF(BO61&lt;&gt;"",BO61,IF(BP61&lt;&gt;"",BP61,IF(BQ61&lt;&gt;"",BQ61,IF(BR61&lt;&gt;"",BR61,IF(BS61&lt;&gt;"",BS61,IF(BT61&lt;&gt;"",BT61,IF(BU61&lt;&gt;"",BU61,IF(BV61&lt;&gt;"",BV61,IF(BW61&lt;&gt;"",BW61,IF(BX61&lt;&gt;"",BX61,IF(CC61&lt;&gt;"",CC61,IF(BY61&lt;&gt;"",BY61,IF(BZ61&lt;&gt;"",BZ61,IF(CD61&lt;&gt;"",CD61,IF(CA61&lt;&gt;"",CA61,CB61))))))))))))))))</f>
        <v>UNSUPPORTED_VALUE</v>
      </c>
      <c r="CF61" t="b">
        <f>OR(N61="MISSING",O61="",Q61="MISSING",R61="",T61="MISSING",U61="",W61="MISSING",X61="",Z61="MISSING",AA61="",AC61="MISSING",AD61="",AF61="MISSING",AG61="",AI61="MISSING",AJ61="",AL61="MISSING",AM61="",AO61="MISSING",AP61="",EXACT(AP61,"INCOMPLETE"),AND(AY61="YES",AZ61&lt;&gt;"",BB61=""),AND(BC61="YES",BD61&lt;&gt;"",BF61=""))</f>
        <v>0</v>
      </c>
      <c r="CG61" t="str">
        <f>IF(AND(EXACT(X61,"INDEPENDENT"),EXACT(AD61,"NO")),"INDEPENDENT_WITHOUT_SUPPORT",IF(AND(EXACT(R61,"FALSE_NEGATIVE"),AQ61="YES",AT61=""),"FALSE_NEGATIVE_REQUIRES_CORRECTED_SET",IF(AND(EXACT(R61,"SCOPE_DRIFT"),AU61="YES",AX61=""),"SCOPE_DRIFT_REQUIRES_CHANGED_DIMENSION",IF(AND(EXACT(AA61,"NO"),AY61="YES",EXACT(BB61,"READY_TO_SHARE")),"UNSTARTED_READY_TO_SHARE_CONFLICT",""))))</f>
      </c>
    </row>
    <row r="62">
      <c r="A62" s="50" t="str">
        <v>MAL-027</v>
      </c>
      <c r="B62" s="50" t="str">
        <v>MALFORMED</v>
      </c>
      <c r="C62" s="50" t="str">
        <v>INVALID_INPUT</v>
      </c>
      <c r="D62" s="50" t="str">
        <v>UNSUPPORTED_VALUE</v>
      </c>
      <c r="E62" s="50" t="str">
        <v>INVALID_INPUT</v>
      </c>
      <c r="F62" s="50" t="str">
        <v>UNSUPPORTED_VALUE</v>
      </c>
      <c r="G62" s="50" t="str">
        <v>PASS</v>
      </c>
      <c r="H62" s="50" t="str">
        <v>{"affectedOutput": "CONTENT_GAP", "correctionWithoutFullRebuild": "YES", "decisionSupported": "Approve Q4 content and positioning budget", "dependencyType": "INDEPENDENT", "errorClass": "FALSE_POSITIVE", "executionStarted": "NO", "independentSupport": "YES", "recommendationCouldChange": "NO", "recordCompleteness": "COMPLETE", "scopeKnown": "yes"}</v>
      </c>
      <c r="I62" s="50" t="str">
        <f>IF(CE62&lt;&gt;"","INVALID_INPUT",IF(CG62&lt;&gt;"","INVALID_INPUT",IF(CF62,"INCOMPLETE",IF(NOT(EXACT(AM62,"YES")),"RESOLVE_DECISION_SCOPE",IF(EXACT(X62,"UNKNOWN_DEPENDENCY"),"FREEZE_AND_REQUALIFY",IF(AND(EXACT(AA62,"YES"),EXACT(AG62,"YES")),"REOPEN_PRIOR_DECISION",IF(AND(EXACT(X62,"DIRECTLY_DEPENDENT"),EXACT(AD62,"NO"),EXACT(AJ62,"NO")),"REBUILD_CONTAMINATED_OUTPUT",IF(OR(EXACT(X62,"DIRECTLY_DEPENDENT"),EXACT(X62,"PARTIALLY_DEPENDENT")),"BOUNDED_RECHECK_REQUIRED",IF(AND(EXACT(X62,"INDEPENDENT"),EXACT(AD62,"YES"),EXACT(AG62,"NO")),"NO_MATERIAL_CONTAMINATION_FOUND","FREEZE_AND_REQUALIFY")))))))))</f>
        <v>INVALID_INPUT</v>
      </c>
      <c r="J62" s="50" t="str">
        <f>IF(CE62&lt;&gt;"",CE62,IF(CG62&lt;&gt;"",CG62,IF(CF62,"REQUIRED_EVIDENCE_MISSING",IF(NOT(EXACT(AM62,"YES")),IF(EXACT(AM62,"NO"),"DECISION_SCOPE_NOT_DEFINED","DECISION_SCOPE_UNCERTAIN"),IF(EXACT(X62,"UNKNOWN_DEPENDENCY"),"DOWNSTREAM_DEPENDENCY_UNKNOWN",IF(AND(EXACT(AA62,"YES"),EXACT(AG62,"YES")),"EXECUTED_RECOMMENDATION_MAY_CHANGE",IF(AND(EXACT(X62,"DIRECTLY_DEPENDENT"),EXACT(AD62,"NO"),EXACT(AJ62,"NO")),"DIRECT_DEPENDENCY_NO_INDEPENDENT_SUPPORT",IF(EXACT(X62,"DIRECTLY_DEPENDENT"),"DIRECT_DEPENDENCY_RECHECK",IF(EXACT(X62,"PARTIALLY_DEPENDENT"),"PARTIAL_DEPENDENCY_RECHECK",IF(AND(EXACT(X62,"INDEPENDENT"),EXACT(AD62,"YES"),EXACT(AG62,"NO")),"INDEPENDENT_SUPPORT_RECOMMENDATION_UNCHANGED","DEPENDENCY_OR_RECOMMENDATION_UNRESOLVED"))))))))))</f>
        <v>UNSUPPORTED_VALUE</v>
      </c>
      <c r="K62" s="51" t="str">
        <f>IF(AND(EXACT(C62,I62),EXACT(D62,J62)),"PASS","FAIL")</f>
        <v>PASS</v>
      </c>
      <c r="L62" t="str">
        <v>TRUE</v>
      </c>
      <c r="M62" t="str">
        <v>Approve Q4 content and positioning budget</v>
      </c>
      <c r="N62" t="str">
        <v>TEXT</v>
      </c>
      <c r="O62" t="str">
        <f>IF(ISTEXT(M62),TRIM(SUBSTITUTE(SUBSTITUTE(SUBSTITUTE(SUBSTITUTE(SUBSTITUTE(SUBSTITUTE(M62,CHAR(160)," "),CHAR(9)," "),CHAR(10)," "),CHAR(11)," "),CHAR(12)," "),CHAR(13)," ")),"")</f>
        <v>Approve Q4 content and positioning budget</v>
      </c>
      <c r="P62" t="str">
        <v>FALSE_POSITIVE</v>
      </c>
      <c r="Q62" t="str">
        <v>TEXT</v>
      </c>
      <c r="R62" t="str">
        <f>IF(ISTEXT(P62),TRIM(SUBSTITUTE(SUBSTITUTE(SUBSTITUTE(SUBSTITUTE(SUBSTITUTE(SUBSTITUTE(P62,CHAR(160)," "),CHAR(9)," "),CHAR(10)," "),CHAR(11)," "),CHAR(12)," "),CHAR(13)," ")),"")</f>
        <v>FALSE_POSITIVE</v>
      </c>
      <c r="S62" t="str">
        <v>CONTENT_GAP</v>
      </c>
      <c r="T62" t="str">
        <v>TEXT</v>
      </c>
      <c r="U62" t="str">
        <f>IF(ISTEXT(S62),TRIM(SUBSTITUTE(SUBSTITUTE(SUBSTITUTE(SUBSTITUTE(SUBSTITUTE(SUBSTITUTE(S62,CHAR(160)," "),CHAR(9)," "),CHAR(10)," "),CHAR(11)," "),CHAR(12)," "),CHAR(13)," ")),"")</f>
        <v>CONTENT_GAP</v>
      </c>
      <c r="V62" t="str">
        <v>INDEPENDENT</v>
      </c>
      <c r="W62" t="str">
        <v>TEXT</v>
      </c>
      <c r="X62" t="str">
        <f>IF(ISTEXT(V62),TRIM(SUBSTITUTE(SUBSTITUTE(SUBSTITUTE(SUBSTITUTE(SUBSTITUTE(SUBSTITUTE(V62,CHAR(160)," "),CHAR(9)," "),CHAR(10)," "),CHAR(11)," "),CHAR(12)," "),CHAR(13)," ")),"")</f>
        <v>INDEPENDENT</v>
      </c>
      <c r="Y62" t="str">
        <v>NO</v>
      </c>
      <c r="Z62" t="str">
        <v>TEXT</v>
      </c>
      <c r="AA62" t="str">
        <f>IF(ISTEXT(Y62),TRIM(SUBSTITUTE(SUBSTITUTE(SUBSTITUTE(SUBSTITUTE(SUBSTITUTE(SUBSTITUTE(Y62,CHAR(160)," "),CHAR(9)," "),CHAR(10)," "),CHAR(11)," "),CHAR(12)," "),CHAR(13)," ")),"")</f>
        <v>NO</v>
      </c>
      <c r="AB62" t="str">
        <v>YES</v>
      </c>
      <c r="AC62" t="str">
        <v>TEXT</v>
      </c>
      <c r="AD62" t="str">
        <f>IF(ISTEXT(AB62),TRIM(SUBSTITUTE(SUBSTITUTE(SUBSTITUTE(SUBSTITUTE(SUBSTITUTE(SUBSTITUTE(AB62,CHAR(160)," "),CHAR(9)," "),CHAR(10)," "),CHAR(11)," "),CHAR(12)," "),CHAR(13)," ")),"")</f>
        <v>YES</v>
      </c>
      <c r="AE62" t="str">
        <v>NO</v>
      </c>
      <c r="AF62" t="str">
        <v>TEXT</v>
      </c>
      <c r="AG62" t="str">
        <f>IF(ISTEXT(AE62),TRIM(SUBSTITUTE(SUBSTITUTE(SUBSTITUTE(SUBSTITUTE(SUBSTITUTE(SUBSTITUTE(AE62,CHAR(160)," "),CHAR(9)," "),CHAR(10)," "),CHAR(11)," "),CHAR(12)," "),CHAR(13)," ")),"")</f>
        <v>NO</v>
      </c>
      <c r="AH62" t="str">
        <v>YES</v>
      </c>
      <c r="AI62" t="str">
        <v>TEXT</v>
      </c>
      <c r="AJ62" t="str">
        <f>IF(ISTEXT(AH62),TRIM(SUBSTITUTE(SUBSTITUTE(SUBSTITUTE(SUBSTITUTE(SUBSTITUTE(SUBSTITUTE(AH62,CHAR(160)," "),CHAR(9)," "),CHAR(10)," "),CHAR(11)," "),CHAR(12)," "),CHAR(13)," ")),"")</f>
        <v>YES</v>
      </c>
      <c r="AK62" t="str">
        <v>yes</v>
      </c>
      <c r="AL62" t="str">
        <v>TEXT</v>
      </c>
      <c r="AM62" t="str">
        <f>IF(ISTEXT(AK62),TRIM(SUBSTITUTE(SUBSTITUTE(SUBSTITUTE(SUBSTITUTE(SUBSTITUTE(SUBSTITUTE(AK62,CHAR(160)," "),CHAR(9)," "),CHAR(10)," "),CHAR(11)," "),CHAR(12)," "),CHAR(13)," ")),"")</f>
        <v>yes</v>
      </c>
      <c r="AN62" t="str">
        <v>COMPLETE</v>
      </c>
      <c r="AO62" t="str">
        <v>TEXT</v>
      </c>
      <c r="AP62" t="str">
        <f>IF(ISTEXT(AN62),TRIM(SUBSTITUTE(SUBSTITUTE(SUBSTITUTE(SUBSTITUTE(SUBSTITUTE(SUBSTITUTE(AN62,CHAR(160)," "),CHAR(9)," "),CHAR(10)," "),CHAR(11)," "),CHAR(12)," "),CHAR(13)," ")),"")</f>
        <v>COMPLETE</v>
      </c>
      <c r="AQ62" t="str">
        <v>NO</v>
      </c>
      <c r="AR62" t="str"/>
      <c r="AS62" t="str">
        <v>MISSING</v>
      </c>
      <c r="AT62" t="str">
        <f>IF(ISTEXT(AR62),TRIM(SUBSTITUTE(SUBSTITUTE(SUBSTITUTE(SUBSTITUTE(SUBSTITUTE(SUBSTITUTE(AR62,CHAR(160)," "),CHAR(9)," "),CHAR(10)," "),CHAR(11)," "),CHAR(12)," "),CHAR(13)," ")),"")</f>
      </c>
      <c r="AU62" t="str">
        <v>NO</v>
      </c>
      <c r="AV62" t="str"/>
      <c r="AW62" t="str">
        <v>MISSING</v>
      </c>
      <c r="AX62" t="str">
        <f>IF(ISTEXT(AV62),TRIM(SUBSTITUTE(SUBSTITUTE(SUBSTITUTE(SUBSTITUTE(SUBSTITUTE(SUBSTITUTE(AV62,CHAR(160)," "),CHAR(9)," "),CHAR(10)," "),CHAR(11)," "),CHAR(12)," "),CHAR(13)," ")),"")</f>
      </c>
      <c r="AY62" t="str">
        <v>NO</v>
      </c>
      <c r="AZ62" t="str"/>
      <c r="BA62" t="str">
        <v>MISSING</v>
      </c>
      <c r="BB62" t="str">
        <f>IF(ISTEXT(AZ62),TRIM(SUBSTITUTE(SUBSTITUTE(SUBSTITUTE(SUBSTITUTE(SUBSTITUTE(SUBSTITUTE(AZ62,CHAR(160)," "),CHAR(9)," "),CHAR(10)," "),CHAR(11)," "),CHAR(12)," "),CHAR(13)," ")),"")</f>
      </c>
      <c r="BC62" t="str">
        <v>NO</v>
      </c>
      <c r="BD62" t="str"/>
      <c r="BE62" t="str">
        <v>MISSING</v>
      </c>
      <c r="BF62" t="str">
        <f>IF(ISTEXT(BD62),TRIM(SUBSTITUTE(SUBSTITUTE(SUBSTITUTE(SUBSTITUTE(SUBSTITUTE(SUBSTITUTE(BD62,CHAR(160)," "),CHAR(9)," "),CHAR(10)," "),CHAR(11)," "),CHAR(12)," "),CHAR(13)," ")),"")</f>
      </c>
      <c r="BG62" t="str">
        <v>NO</v>
      </c>
      <c r="BH62" t="str"/>
      <c r="BI62" t="str">
        <v>MISSING</v>
      </c>
      <c r="BJ62" t="str">
        <f>IF(ISTEXT(BH62),TRIM(SUBSTITUTE(SUBSTITUTE(SUBSTITUTE(SUBSTITUTE(SUBSTITUTE(SUBSTITUTE(BH62,CHAR(160)," "),CHAR(9)," "),CHAR(10)," "),CHAR(11)," "),CHAR(12)," "),CHAR(13)," ")),"")</f>
      </c>
      <c r="BK62" t="str">
        <v>NO</v>
      </c>
      <c r="BL62" t="str"/>
      <c r="BM62" t="str">
        <v>MISSING</v>
      </c>
      <c r="BN62" t="str">
        <f>IF(ISTEXT(BL62),TRIM(SUBSTITUTE(SUBSTITUTE(SUBSTITUTE(SUBSTITUTE(SUBSTITUTE(SUBSTITUTE(BL62,CHAR(160)," "),CHAR(9)," "),CHAR(10)," "),CHAR(11)," "),CHAR(12)," "),CHAR(13)," ")),"")</f>
      </c>
      <c r="BO62" t="str">
        <f>IF(N62="NON_TEXT","INVALID_TYPE",IF(AND(N62="TEXT",O62&lt;&gt;"",OR(LOWER(O62)="null",LOWER(O62)="undefined",LOWER(O62)="n/a",LOWER(O62)="na",LOWER(O62)="none")),"NULL_LIKE_STRING",""))</f>
      </c>
      <c r="BP62" t="str">
        <f>IF(Q62="NON_TEXT","INVALID_TYPE",IF(AND(R62&lt;&gt;"",NOT(OR(EXACT(R62,"FALSE_POSITIVE"),EXACT(R62,"FALSE_NEGATIVE"),EXACT(R62,"ROLE_ERROR"),EXACT(R62,"SCOPE_DRIFT")))),"UNSUPPORTED_VALUE",""))</f>
      </c>
      <c r="BQ62" t="str">
        <f>IF(T62="NON_TEXT","INVALID_TYPE",IF(AND(U62&lt;&gt;"",NOT(OR(EXACT(U62,"CONTENT_GAP"),EXACT(U62,"AUTHORITY_BENCHMARK"),EXACT(U62,"POSITIONING"),EXACT(U62,"PRICING_COMPARISON"),EXACT(U62,"BATTLECARD"),EXACT(U62,"ROADMAP"),EXACT(U62,"MARKET_ENTRY_RECOMMENDATION"),EXACT(U62,"BUDGET_RECOMMENDATION"),EXACT(U62,"EXECUTIVE_BRIEF"),EXACT(U62,"AI_VISIBILITY_BENCHMARK"),EXACT(U62,"PAID_SEARCH_BENCHMARK"),EXACT(U62,"OTHER")))),"UNSUPPORTED_VALUE",""))</f>
      </c>
      <c r="BR62" t="str">
        <f>IF(W62="NON_TEXT","INVALID_TYPE",IF(AND(X62&lt;&gt;"",NOT(OR(EXACT(X62,"DIRECTLY_DEPENDENT"),EXACT(X62,"PARTIALLY_DEPENDENT"),EXACT(X62,"INDEPENDENT"),EXACT(X62,"UNKNOWN_DEPENDENCY")))),"UNSUPPORTED_VALUE",""))</f>
      </c>
      <c r="BS62" t="str">
        <f>IF(Z62="NON_TEXT","INVALID_TYPE",IF(AND(AA62&lt;&gt;"",NOT(OR(EXACT(AA62,"YES"),EXACT(AA62,"NO"),EXACT(AA62,"UNKNOWN")))),"UNSUPPORTED_VALUE",""))</f>
      </c>
      <c r="BT62" t="str">
        <f>IF(AC62="NON_TEXT","INVALID_TYPE",IF(AND(AD62&lt;&gt;"",NOT(OR(EXACT(AD62,"YES"),EXACT(AD62,"NO"),EXACT(AD62,"UNKNOWN")))),"UNSUPPORTED_VALUE",""))</f>
      </c>
      <c r="BU62" t="str">
        <f>IF(AF62="NON_TEXT","INVALID_TYPE",IF(AND(AG62&lt;&gt;"",NOT(OR(EXACT(AG62,"YES"),EXACT(AG62,"NO"),EXACT(AG62,"UNKNOWN")))),"UNSUPPORTED_VALUE",""))</f>
      </c>
      <c r="BV62" t="str">
        <f>IF(AI62="NON_TEXT","INVALID_TYPE",IF(AND(AJ62&lt;&gt;"",NOT(OR(EXACT(AJ62,"YES"),EXACT(AJ62,"NO"),EXACT(AJ62,"UNKNOWN")))),"UNSUPPORTED_VALUE",""))</f>
      </c>
      <c r="BW62" t="str">
        <f>IF(AL62="NON_TEXT","INVALID_TYPE",IF(AND(AM62&lt;&gt;"",NOT(OR(EXACT(AM62,"YES"),EXACT(AM62,"NO"),EXACT(AM62,"UNKNOWN")))),"UNSUPPORTED_VALUE",""))</f>
        <v>UNSUPPORTED_VALUE</v>
      </c>
      <c r="BX62" t="str">
        <f>IF(AO62="NON_TEXT","INVALID_TYPE",IF(AND(AP62&lt;&gt;"",NOT(OR(EXACT(AP62,"COMPLETE"),EXACT(AP62,"INCOMPLETE")))),"UNSUPPORTED_VALUE",""))</f>
      </c>
      <c r="BY62" t="str">
        <f>IF(AND(AQ62="YES",AS62="NON_TEXT"),"INVALID_TYPE",IF(AND(AQ62="YES",AS62="TEXT",AT62&lt;&gt;"",OR(LOWER(AT62)="null",LOWER(AT62)="undefined",LOWER(AT62)="n/a",LOWER(AT62)="na",LOWER(AT62)="none")),"NULL_LIKE_STRING",""))</f>
      </c>
      <c r="BZ62" t="str">
        <f>IF(AND(AU62="YES",AW62="NON_TEXT"),"INVALID_TYPE",IF(AND(AU62="YES",AW62="TEXT",AX62&lt;&gt;"",OR(LOWER(AX62)="null",LOWER(AX62)="undefined",LOWER(AX62)="n/a",LOWER(AX62)="na",LOWER(AX62)="none")),"NULL_LIKE_STRING",""))</f>
      </c>
      <c r="CA62" t="str">
        <f>IF(AND(AY62="YES",BA62="NON_TEXT"),"INVALID_TYPE",IF(AND(AY62="YES",BB62&lt;&gt;"",NOT(OR(EXACT(BB62,"READY_TO_SHARE"),EXACT(BB62,"NOT_READY_TO_SHARE")))),"UNSUPPORTED_VALUE",""))</f>
      </c>
      <c r="CB62" t="str">
        <f>IF(AND(BC62="YES",BE62="NON_TEXT"),"INVALID_TYPE",IF(AND(BC62="YES",BF62&lt;&gt;"",NOT(OR(EXACT(BF62,"SEO_OVERLAP"),EXACT(BF62,"PPC_OVERLAP"),EXACT(BF62,"AI_VISIBILITY"),EXACT(BF62,"CI_PLATFORM"),EXACT(BF62,"SALES_CUSTOMER"),EXACT(BF62,"MANUAL_STRATEGY"),EXACT(BF62,"MIXED"),EXACT(BF62,"UNKNOWN")))),"UNSUPPORTED_VALUE",""))</f>
      </c>
      <c r="CC62" t="str">
        <f>IF(AND(BG62="YES",BI62="NON_TEXT"),"INVALID_TYPE",IF(AND(BG62="YES",BI62="TEXT",BJ62&lt;&gt;"",OR(LOWER(BJ62)="null",LOWER(BJ62)="undefined",LOWER(BJ62)="n/a",LOWER(BJ62)="na",LOWER(BJ62)="none")),"NULL_LIKE_STRING",""))</f>
      </c>
      <c r="CD62" t="str">
        <f>IF(AND(BK62="YES",BM62="NON_TEXT"),"INVALID_TYPE",IF(AND(BK62="YES",BM62="TEXT",BN62&lt;&gt;"",OR(LOWER(BN62)="null",LOWER(BN62)="undefined",LOWER(BN62)="n/a",LOWER(BN62)="na",LOWER(BN62)="none")),"NULL_LIKE_STRING",""))</f>
      </c>
      <c r="CE62" t="str">
        <f>IF(L62="FALSE","INVALID_INPUT_OBJECT",IF(BO62&lt;&gt;"",BO62,IF(BP62&lt;&gt;"",BP62,IF(BQ62&lt;&gt;"",BQ62,IF(BR62&lt;&gt;"",BR62,IF(BS62&lt;&gt;"",BS62,IF(BT62&lt;&gt;"",BT62,IF(BU62&lt;&gt;"",BU62,IF(BV62&lt;&gt;"",BV62,IF(BW62&lt;&gt;"",BW62,IF(BX62&lt;&gt;"",BX62,IF(CC62&lt;&gt;"",CC62,IF(BY62&lt;&gt;"",BY62,IF(BZ62&lt;&gt;"",BZ62,IF(CD62&lt;&gt;"",CD62,IF(CA62&lt;&gt;"",CA62,CB62))))))))))))))))</f>
        <v>UNSUPPORTED_VALUE</v>
      </c>
      <c r="CF62" t="b">
        <f>OR(N62="MISSING",O62="",Q62="MISSING",R62="",T62="MISSING",U62="",W62="MISSING",X62="",Z62="MISSING",AA62="",AC62="MISSING",AD62="",AF62="MISSING",AG62="",AI62="MISSING",AJ62="",AL62="MISSING",AM62="",AO62="MISSING",AP62="",EXACT(AP62,"INCOMPLETE"),AND(AY62="YES",AZ62&lt;&gt;"",BB62=""),AND(BC62="YES",BD62&lt;&gt;"",BF62=""))</f>
        <v>0</v>
      </c>
      <c r="CG62" t="str">
        <f>IF(AND(EXACT(X62,"INDEPENDENT"),EXACT(AD62,"NO")),"INDEPENDENT_WITHOUT_SUPPORT",IF(AND(EXACT(R62,"FALSE_NEGATIVE"),AQ62="YES",AT62=""),"FALSE_NEGATIVE_REQUIRES_CORRECTED_SET",IF(AND(EXACT(R62,"SCOPE_DRIFT"),AU62="YES",AX62=""),"SCOPE_DRIFT_REQUIRES_CHANGED_DIMENSION",IF(AND(EXACT(AA62,"NO"),AY62="YES",EXACT(BB62,"READY_TO_SHARE")),"UNSTARTED_READY_TO_SHARE_CONFLICT",""))))</f>
      </c>
    </row>
    <row r="63">
      <c r="A63" s="50" t="str">
        <v>MAL-028</v>
      </c>
      <c r="B63" s="50" t="str">
        <v>MALFORMED</v>
      </c>
      <c r="C63" s="50" t="str">
        <v>INVALID_INPUT</v>
      </c>
      <c r="D63" s="50" t="str">
        <v>UNSUPPORTED_VALUE</v>
      </c>
      <c r="E63" s="50" t="str">
        <v>INVALID_INPUT</v>
      </c>
      <c r="F63" s="50" t="str">
        <v>UNSUPPORTED_VALUE</v>
      </c>
      <c r="G63" s="50" t="str">
        <v>PASS</v>
      </c>
      <c r="H63" s="50" t="str">
        <v>{"affectedOutput": "CONTENT_GAP", "correctionWithoutFullRebuild": "YES", "decisionSupported": "Approve Q4 content and positioning budget", "dependencyType": "INDEPENDENT", "errorClass": "FALSE_POSITIVE", "executionStarted": "NO", "independentSupport": "YES", "recommendationCouldChange": "NO", "recordCompleteness": "complete", "scopeKnown": "YES"}</v>
      </c>
      <c r="I63" s="50" t="str">
        <f>IF(CE63&lt;&gt;"","INVALID_INPUT",IF(CG63&lt;&gt;"","INVALID_INPUT",IF(CF63,"INCOMPLETE",IF(NOT(EXACT(AM63,"YES")),"RESOLVE_DECISION_SCOPE",IF(EXACT(X63,"UNKNOWN_DEPENDENCY"),"FREEZE_AND_REQUALIFY",IF(AND(EXACT(AA63,"YES"),EXACT(AG63,"YES")),"REOPEN_PRIOR_DECISION",IF(AND(EXACT(X63,"DIRECTLY_DEPENDENT"),EXACT(AD63,"NO"),EXACT(AJ63,"NO")),"REBUILD_CONTAMINATED_OUTPUT",IF(OR(EXACT(X63,"DIRECTLY_DEPENDENT"),EXACT(X63,"PARTIALLY_DEPENDENT")),"BOUNDED_RECHECK_REQUIRED",IF(AND(EXACT(X63,"INDEPENDENT"),EXACT(AD63,"YES"),EXACT(AG63,"NO")),"NO_MATERIAL_CONTAMINATION_FOUND","FREEZE_AND_REQUALIFY")))))))))</f>
        <v>INVALID_INPUT</v>
      </c>
      <c r="J63" s="50" t="str">
        <f>IF(CE63&lt;&gt;"",CE63,IF(CG63&lt;&gt;"",CG63,IF(CF63,"REQUIRED_EVIDENCE_MISSING",IF(NOT(EXACT(AM63,"YES")),IF(EXACT(AM63,"NO"),"DECISION_SCOPE_NOT_DEFINED","DECISION_SCOPE_UNCERTAIN"),IF(EXACT(X63,"UNKNOWN_DEPENDENCY"),"DOWNSTREAM_DEPENDENCY_UNKNOWN",IF(AND(EXACT(AA63,"YES"),EXACT(AG63,"YES")),"EXECUTED_RECOMMENDATION_MAY_CHANGE",IF(AND(EXACT(X63,"DIRECTLY_DEPENDENT"),EXACT(AD63,"NO"),EXACT(AJ63,"NO")),"DIRECT_DEPENDENCY_NO_INDEPENDENT_SUPPORT",IF(EXACT(X63,"DIRECTLY_DEPENDENT"),"DIRECT_DEPENDENCY_RECHECK",IF(EXACT(X63,"PARTIALLY_DEPENDENT"),"PARTIAL_DEPENDENCY_RECHECK",IF(AND(EXACT(X63,"INDEPENDENT"),EXACT(AD63,"YES"),EXACT(AG63,"NO")),"INDEPENDENT_SUPPORT_RECOMMENDATION_UNCHANGED","DEPENDENCY_OR_RECOMMENDATION_UNRESOLVED"))))))))))</f>
        <v>UNSUPPORTED_VALUE</v>
      </c>
      <c r="K63" s="51" t="str">
        <f>IF(AND(EXACT(C63,I63),EXACT(D63,J63)),"PASS","FAIL")</f>
        <v>PASS</v>
      </c>
      <c r="L63" t="str">
        <v>TRUE</v>
      </c>
      <c r="M63" t="str">
        <v>Approve Q4 content and positioning budget</v>
      </c>
      <c r="N63" t="str">
        <v>TEXT</v>
      </c>
      <c r="O63" t="str">
        <f>IF(ISTEXT(M63),TRIM(SUBSTITUTE(SUBSTITUTE(SUBSTITUTE(SUBSTITUTE(SUBSTITUTE(SUBSTITUTE(M63,CHAR(160)," "),CHAR(9)," "),CHAR(10)," "),CHAR(11)," "),CHAR(12)," "),CHAR(13)," ")),"")</f>
        <v>Approve Q4 content and positioning budget</v>
      </c>
      <c r="P63" t="str">
        <v>FALSE_POSITIVE</v>
      </c>
      <c r="Q63" t="str">
        <v>TEXT</v>
      </c>
      <c r="R63" t="str">
        <f>IF(ISTEXT(P63),TRIM(SUBSTITUTE(SUBSTITUTE(SUBSTITUTE(SUBSTITUTE(SUBSTITUTE(SUBSTITUTE(P63,CHAR(160)," "),CHAR(9)," "),CHAR(10)," "),CHAR(11)," "),CHAR(12)," "),CHAR(13)," ")),"")</f>
        <v>FALSE_POSITIVE</v>
      </c>
      <c r="S63" t="str">
        <v>CONTENT_GAP</v>
      </c>
      <c r="T63" t="str">
        <v>TEXT</v>
      </c>
      <c r="U63" t="str">
        <f>IF(ISTEXT(S63),TRIM(SUBSTITUTE(SUBSTITUTE(SUBSTITUTE(SUBSTITUTE(SUBSTITUTE(SUBSTITUTE(S63,CHAR(160)," "),CHAR(9)," "),CHAR(10)," "),CHAR(11)," "),CHAR(12)," "),CHAR(13)," ")),"")</f>
        <v>CONTENT_GAP</v>
      </c>
      <c r="V63" t="str">
        <v>INDEPENDENT</v>
      </c>
      <c r="W63" t="str">
        <v>TEXT</v>
      </c>
      <c r="X63" t="str">
        <f>IF(ISTEXT(V63),TRIM(SUBSTITUTE(SUBSTITUTE(SUBSTITUTE(SUBSTITUTE(SUBSTITUTE(SUBSTITUTE(V63,CHAR(160)," "),CHAR(9)," "),CHAR(10)," "),CHAR(11)," "),CHAR(12)," "),CHAR(13)," ")),"")</f>
        <v>INDEPENDENT</v>
      </c>
      <c r="Y63" t="str">
        <v>NO</v>
      </c>
      <c r="Z63" t="str">
        <v>TEXT</v>
      </c>
      <c r="AA63" t="str">
        <f>IF(ISTEXT(Y63),TRIM(SUBSTITUTE(SUBSTITUTE(SUBSTITUTE(SUBSTITUTE(SUBSTITUTE(SUBSTITUTE(Y63,CHAR(160)," "),CHAR(9)," "),CHAR(10)," "),CHAR(11)," "),CHAR(12)," "),CHAR(13)," ")),"")</f>
        <v>NO</v>
      </c>
      <c r="AB63" t="str">
        <v>YES</v>
      </c>
      <c r="AC63" t="str">
        <v>TEXT</v>
      </c>
      <c r="AD63" t="str">
        <f>IF(ISTEXT(AB63),TRIM(SUBSTITUTE(SUBSTITUTE(SUBSTITUTE(SUBSTITUTE(SUBSTITUTE(SUBSTITUTE(AB63,CHAR(160)," "),CHAR(9)," "),CHAR(10)," "),CHAR(11)," "),CHAR(12)," "),CHAR(13)," ")),"")</f>
        <v>YES</v>
      </c>
      <c r="AE63" t="str">
        <v>NO</v>
      </c>
      <c r="AF63" t="str">
        <v>TEXT</v>
      </c>
      <c r="AG63" t="str">
        <f>IF(ISTEXT(AE63),TRIM(SUBSTITUTE(SUBSTITUTE(SUBSTITUTE(SUBSTITUTE(SUBSTITUTE(SUBSTITUTE(AE63,CHAR(160)," "),CHAR(9)," "),CHAR(10)," "),CHAR(11)," "),CHAR(12)," "),CHAR(13)," ")),"")</f>
        <v>NO</v>
      </c>
      <c r="AH63" t="str">
        <v>YES</v>
      </c>
      <c r="AI63" t="str">
        <v>TEXT</v>
      </c>
      <c r="AJ63" t="str">
        <f>IF(ISTEXT(AH63),TRIM(SUBSTITUTE(SUBSTITUTE(SUBSTITUTE(SUBSTITUTE(SUBSTITUTE(SUBSTITUTE(AH63,CHAR(160)," "),CHAR(9)," "),CHAR(10)," "),CHAR(11)," "),CHAR(12)," "),CHAR(13)," ")),"")</f>
        <v>YES</v>
      </c>
      <c r="AK63" t="str">
        <v>YES</v>
      </c>
      <c r="AL63" t="str">
        <v>TEXT</v>
      </c>
      <c r="AM63" t="str">
        <f>IF(ISTEXT(AK63),TRIM(SUBSTITUTE(SUBSTITUTE(SUBSTITUTE(SUBSTITUTE(SUBSTITUTE(SUBSTITUTE(AK63,CHAR(160)," "),CHAR(9)," "),CHAR(10)," "),CHAR(11)," "),CHAR(12)," "),CHAR(13)," ")),"")</f>
        <v>YES</v>
      </c>
      <c r="AN63" t="str">
        <v>complete</v>
      </c>
      <c r="AO63" t="str">
        <v>TEXT</v>
      </c>
      <c r="AP63" t="str">
        <f>IF(ISTEXT(AN63),TRIM(SUBSTITUTE(SUBSTITUTE(SUBSTITUTE(SUBSTITUTE(SUBSTITUTE(SUBSTITUTE(AN63,CHAR(160)," "),CHAR(9)," "),CHAR(10)," "),CHAR(11)," "),CHAR(12)," "),CHAR(13)," ")),"")</f>
        <v>complete</v>
      </c>
      <c r="AQ63" t="str">
        <v>NO</v>
      </c>
      <c r="AR63" t="str"/>
      <c r="AS63" t="str">
        <v>MISSING</v>
      </c>
      <c r="AT63" t="str">
        <f>IF(ISTEXT(AR63),TRIM(SUBSTITUTE(SUBSTITUTE(SUBSTITUTE(SUBSTITUTE(SUBSTITUTE(SUBSTITUTE(AR63,CHAR(160)," "),CHAR(9)," "),CHAR(10)," "),CHAR(11)," "),CHAR(12)," "),CHAR(13)," ")),"")</f>
      </c>
      <c r="AU63" t="str">
        <v>NO</v>
      </c>
      <c r="AV63" t="str"/>
      <c r="AW63" t="str">
        <v>MISSING</v>
      </c>
      <c r="AX63" t="str">
        <f>IF(ISTEXT(AV63),TRIM(SUBSTITUTE(SUBSTITUTE(SUBSTITUTE(SUBSTITUTE(SUBSTITUTE(SUBSTITUTE(AV63,CHAR(160)," "),CHAR(9)," "),CHAR(10)," "),CHAR(11)," "),CHAR(12)," "),CHAR(13)," ")),"")</f>
      </c>
      <c r="AY63" t="str">
        <v>NO</v>
      </c>
      <c r="AZ63" t="str"/>
      <c r="BA63" t="str">
        <v>MISSING</v>
      </c>
      <c r="BB63" t="str">
        <f>IF(ISTEXT(AZ63),TRIM(SUBSTITUTE(SUBSTITUTE(SUBSTITUTE(SUBSTITUTE(SUBSTITUTE(SUBSTITUTE(AZ63,CHAR(160)," "),CHAR(9)," "),CHAR(10)," "),CHAR(11)," "),CHAR(12)," "),CHAR(13)," ")),"")</f>
      </c>
      <c r="BC63" t="str">
        <v>NO</v>
      </c>
      <c r="BD63" t="str"/>
      <c r="BE63" t="str">
        <v>MISSING</v>
      </c>
      <c r="BF63" t="str">
        <f>IF(ISTEXT(BD63),TRIM(SUBSTITUTE(SUBSTITUTE(SUBSTITUTE(SUBSTITUTE(SUBSTITUTE(SUBSTITUTE(BD63,CHAR(160)," "),CHAR(9)," "),CHAR(10)," "),CHAR(11)," "),CHAR(12)," "),CHAR(13)," ")),"")</f>
      </c>
      <c r="BG63" t="str">
        <v>NO</v>
      </c>
      <c r="BH63" t="str"/>
      <c r="BI63" t="str">
        <v>MISSING</v>
      </c>
      <c r="BJ63" t="str">
        <f>IF(ISTEXT(BH63),TRIM(SUBSTITUTE(SUBSTITUTE(SUBSTITUTE(SUBSTITUTE(SUBSTITUTE(SUBSTITUTE(BH63,CHAR(160)," "),CHAR(9)," "),CHAR(10)," "),CHAR(11)," "),CHAR(12)," "),CHAR(13)," ")),"")</f>
      </c>
      <c r="BK63" t="str">
        <v>NO</v>
      </c>
      <c r="BL63" t="str"/>
      <c r="BM63" t="str">
        <v>MISSING</v>
      </c>
      <c r="BN63" t="str">
        <f>IF(ISTEXT(BL63),TRIM(SUBSTITUTE(SUBSTITUTE(SUBSTITUTE(SUBSTITUTE(SUBSTITUTE(SUBSTITUTE(BL63,CHAR(160)," "),CHAR(9)," "),CHAR(10)," "),CHAR(11)," "),CHAR(12)," "),CHAR(13)," ")),"")</f>
      </c>
      <c r="BO63" t="str">
        <f>IF(N63="NON_TEXT","INVALID_TYPE",IF(AND(N63="TEXT",O63&lt;&gt;"",OR(LOWER(O63)="null",LOWER(O63)="undefined",LOWER(O63)="n/a",LOWER(O63)="na",LOWER(O63)="none")),"NULL_LIKE_STRING",""))</f>
      </c>
      <c r="BP63" t="str">
        <f>IF(Q63="NON_TEXT","INVALID_TYPE",IF(AND(R63&lt;&gt;"",NOT(OR(EXACT(R63,"FALSE_POSITIVE"),EXACT(R63,"FALSE_NEGATIVE"),EXACT(R63,"ROLE_ERROR"),EXACT(R63,"SCOPE_DRIFT")))),"UNSUPPORTED_VALUE",""))</f>
      </c>
      <c r="BQ63" t="str">
        <f>IF(T63="NON_TEXT","INVALID_TYPE",IF(AND(U63&lt;&gt;"",NOT(OR(EXACT(U63,"CONTENT_GAP"),EXACT(U63,"AUTHORITY_BENCHMARK"),EXACT(U63,"POSITIONING"),EXACT(U63,"PRICING_COMPARISON"),EXACT(U63,"BATTLECARD"),EXACT(U63,"ROADMAP"),EXACT(U63,"MARKET_ENTRY_RECOMMENDATION"),EXACT(U63,"BUDGET_RECOMMENDATION"),EXACT(U63,"EXECUTIVE_BRIEF"),EXACT(U63,"AI_VISIBILITY_BENCHMARK"),EXACT(U63,"PAID_SEARCH_BENCHMARK"),EXACT(U63,"OTHER")))),"UNSUPPORTED_VALUE",""))</f>
      </c>
      <c r="BR63" t="str">
        <f>IF(W63="NON_TEXT","INVALID_TYPE",IF(AND(X63&lt;&gt;"",NOT(OR(EXACT(X63,"DIRECTLY_DEPENDENT"),EXACT(X63,"PARTIALLY_DEPENDENT"),EXACT(X63,"INDEPENDENT"),EXACT(X63,"UNKNOWN_DEPENDENCY")))),"UNSUPPORTED_VALUE",""))</f>
      </c>
      <c r="BS63" t="str">
        <f>IF(Z63="NON_TEXT","INVALID_TYPE",IF(AND(AA63&lt;&gt;"",NOT(OR(EXACT(AA63,"YES"),EXACT(AA63,"NO"),EXACT(AA63,"UNKNOWN")))),"UNSUPPORTED_VALUE",""))</f>
      </c>
      <c r="BT63" t="str">
        <f>IF(AC63="NON_TEXT","INVALID_TYPE",IF(AND(AD63&lt;&gt;"",NOT(OR(EXACT(AD63,"YES"),EXACT(AD63,"NO"),EXACT(AD63,"UNKNOWN")))),"UNSUPPORTED_VALUE",""))</f>
      </c>
      <c r="BU63" t="str">
        <f>IF(AF63="NON_TEXT","INVALID_TYPE",IF(AND(AG63&lt;&gt;"",NOT(OR(EXACT(AG63,"YES"),EXACT(AG63,"NO"),EXACT(AG63,"UNKNOWN")))),"UNSUPPORTED_VALUE",""))</f>
      </c>
      <c r="BV63" t="str">
        <f>IF(AI63="NON_TEXT","INVALID_TYPE",IF(AND(AJ63&lt;&gt;"",NOT(OR(EXACT(AJ63,"YES"),EXACT(AJ63,"NO"),EXACT(AJ63,"UNKNOWN")))),"UNSUPPORTED_VALUE",""))</f>
      </c>
      <c r="BW63" t="str">
        <f>IF(AL63="NON_TEXT","INVALID_TYPE",IF(AND(AM63&lt;&gt;"",NOT(OR(EXACT(AM63,"YES"),EXACT(AM63,"NO"),EXACT(AM63,"UNKNOWN")))),"UNSUPPORTED_VALUE",""))</f>
      </c>
      <c r="BX63" t="str">
        <f>IF(AO63="NON_TEXT","INVALID_TYPE",IF(AND(AP63&lt;&gt;"",NOT(OR(EXACT(AP63,"COMPLETE"),EXACT(AP63,"INCOMPLETE")))),"UNSUPPORTED_VALUE",""))</f>
        <v>UNSUPPORTED_VALUE</v>
      </c>
      <c r="BY63" t="str">
        <f>IF(AND(AQ63="YES",AS63="NON_TEXT"),"INVALID_TYPE",IF(AND(AQ63="YES",AS63="TEXT",AT63&lt;&gt;"",OR(LOWER(AT63)="null",LOWER(AT63)="undefined",LOWER(AT63)="n/a",LOWER(AT63)="na",LOWER(AT63)="none")),"NULL_LIKE_STRING",""))</f>
      </c>
      <c r="BZ63" t="str">
        <f>IF(AND(AU63="YES",AW63="NON_TEXT"),"INVALID_TYPE",IF(AND(AU63="YES",AW63="TEXT",AX63&lt;&gt;"",OR(LOWER(AX63)="null",LOWER(AX63)="undefined",LOWER(AX63)="n/a",LOWER(AX63)="na",LOWER(AX63)="none")),"NULL_LIKE_STRING",""))</f>
      </c>
      <c r="CA63" t="str">
        <f>IF(AND(AY63="YES",BA63="NON_TEXT"),"INVALID_TYPE",IF(AND(AY63="YES",BB63&lt;&gt;"",NOT(OR(EXACT(BB63,"READY_TO_SHARE"),EXACT(BB63,"NOT_READY_TO_SHARE")))),"UNSUPPORTED_VALUE",""))</f>
      </c>
      <c r="CB63" t="str">
        <f>IF(AND(BC63="YES",BE63="NON_TEXT"),"INVALID_TYPE",IF(AND(BC63="YES",BF63&lt;&gt;"",NOT(OR(EXACT(BF63,"SEO_OVERLAP"),EXACT(BF63,"PPC_OVERLAP"),EXACT(BF63,"AI_VISIBILITY"),EXACT(BF63,"CI_PLATFORM"),EXACT(BF63,"SALES_CUSTOMER"),EXACT(BF63,"MANUAL_STRATEGY"),EXACT(BF63,"MIXED"),EXACT(BF63,"UNKNOWN")))),"UNSUPPORTED_VALUE",""))</f>
      </c>
      <c r="CC63" t="str">
        <f>IF(AND(BG63="YES",BI63="NON_TEXT"),"INVALID_TYPE",IF(AND(BG63="YES",BI63="TEXT",BJ63&lt;&gt;"",OR(LOWER(BJ63)="null",LOWER(BJ63)="undefined",LOWER(BJ63)="n/a",LOWER(BJ63)="na",LOWER(BJ63)="none")),"NULL_LIKE_STRING",""))</f>
      </c>
      <c r="CD63" t="str">
        <f>IF(AND(BK63="YES",BM63="NON_TEXT"),"INVALID_TYPE",IF(AND(BK63="YES",BM63="TEXT",BN63&lt;&gt;"",OR(LOWER(BN63)="null",LOWER(BN63)="undefined",LOWER(BN63)="n/a",LOWER(BN63)="na",LOWER(BN63)="none")),"NULL_LIKE_STRING",""))</f>
      </c>
      <c r="CE63" t="str">
        <f>IF(L63="FALSE","INVALID_INPUT_OBJECT",IF(BO63&lt;&gt;"",BO63,IF(BP63&lt;&gt;"",BP63,IF(BQ63&lt;&gt;"",BQ63,IF(BR63&lt;&gt;"",BR63,IF(BS63&lt;&gt;"",BS63,IF(BT63&lt;&gt;"",BT63,IF(BU63&lt;&gt;"",BU63,IF(BV63&lt;&gt;"",BV63,IF(BW63&lt;&gt;"",BW63,IF(BX63&lt;&gt;"",BX63,IF(CC63&lt;&gt;"",CC63,IF(BY63&lt;&gt;"",BY63,IF(BZ63&lt;&gt;"",BZ63,IF(CD63&lt;&gt;"",CD63,IF(CA63&lt;&gt;"",CA63,CB63))))))))))))))))</f>
        <v>UNSUPPORTED_VALUE</v>
      </c>
      <c r="CF63" t="b">
        <f>OR(N63="MISSING",O63="",Q63="MISSING",R63="",T63="MISSING",U63="",W63="MISSING",X63="",Z63="MISSING",AA63="",AC63="MISSING",AD63="",AF63="MISSING",AG63="",AI63="MISSING",AJ63="",AL63="MISSING",AM63="",AO63="MISSING",AP63="",EXACT(AP63,"INCOMPLETE"),AND(AY63="YES",AZ63&lt;&gt;"",BB63=""),AND(BC63="YES",BD63&lt;&gt;"",BF63=""))</f>
        <v>0</v>
      </c>
      <c r="CG63" t="str">
        <f>IF(AND(EXACT(X63,"INDEPENDENT"),EXACT(AD63,"NO")),"INDEPENDENT_WITHOUT_SUPPORT",IF(AND(EXACT(R63,"FALSE_NEGATIVE"),AQ63="YES",AT63=""),"FALSE_NEGATIVE_REQUIRES_CORRECTED_SET",IF(AND(EXACT(R63,"SCOPE_DRIFT"),AU63="YES",AX63=""),"SCOPE_DRIFT_REQUIRES_CHANGED_DIMENSION",IF(AND(EXACT(AA63,"NO"),AY63="YES",EXACT(BB63,"READY_TO_SHARE")),"UNSTARTED_READY_TO_SHARE_CONFLICT",""))))</f>
      </c>
    </row>
    <row r="64">
      <c r="A64" s="50" t="str">
        <v>MAL-040</v>
      </c>
      <c r="B64" s="50" t="str">
        <v>MALFORMED</v>
      </c>
      <c r="C64" s="50" t="str">
        <v>INVALID_INPUT</v>
      </c>
      <c r="D64" s="50" t="str">
        <v>UNSUPPORTED_VALUE</v>
      </c>
      <c r="E64" s="50" t="str">
        <v>INVALID_INPUT</v>
      </c>
      <c r="F64" s="50" t="str">
        <v>UNSUPPORTED_VALUE</v>
      </c>
      <c r="G64" s="50" t="str">
        <v>PASS</v>
      </c>
      <c r="H64" s="50" t="str">
        <v>{"affectedOutput": "CONTENT_GAP", "correctionWithoutFullRebuild": "YES", "decisionSupported": "Approve Q4 content and positioning budget", "dependencyType": "INDEPENDENT", "errorClass": "NOT_A_CLASS", "executionStarted": "NO", "independentSupport": "YES", "recommendationCouldChange": "NO", "recordCompleteness": "COMPLETE", "scopeKnown": "YES"}</v>
      </c>
      <c r="I64" s="50" t="str">
        <f>IF(CE64&lt;&gt;"","INVALID_INPUT",IF(CG64&lt;&gt;"","INVALID_INPUT",IF(CF64,"INCOMPLETE",IF(NOT(EXACT(AM64,"YES")),"RESOLVE_DECISION_SCOPE",IF(EXACT(X64,"UNKNOWN_DEPENDENCY"),"FREEZE_AND_REQUALIFY",IF(AND(EXACT(AA64,"YES"),EXACT(AG64,"YES")),"REOPEN_PRIOR_DECISION",IF(AND(EXACT(X64,"DIRECTLY_DEPENDENT"),EXACT(AD64,"NO"),EXACT(AJ64,"NO")),"REBUILD_CONTAMINATED_OUTPUT",IF(OR(EXACT(X64,"DIRECTLY_DEPENDENT"),EXACT(X64,"PARTIALLY_DEPENDENT")),"BOUNDED_RECHECK_REQUIRED",IF(AND(EXACT(X64,"INDEPENDENT"),EXACT(AD64,"YES"),EXACT(AG64,"NO")),"NO_MATERIAL_CONTAMINATION_FOUND","FREEZE_AND_REQUALIFY")))))))))</f>
        <v>INVALID_INPUT</v>
      </c>
      <c r="J64" s="50" t="str">
        <f>IF(CE64&lt;&gt;"",CE64,IF(CG64&lt;&gt;"",CG64,IF(CF64,"REQUIRED_EVIDENCE_MISSING",IF(NOT(EXACT(AM64,"YES")),IF(EXACT(AM64,"NO"),"DECISION_SCOPE_NOT_DEFINED","DECISION_SCOPE_UNCERTAIN"),IF(EXACT(X64,"UNKNOWN_DEPENDENCY"),"DOWNSTREAM_DEPENDENCY_UNKNOWN",IF(AND(EXACT(AA64,"YES"),EXACT(AG64,"YES")),"EXECUTED_RECOMMENDATION_MAY_CHANGE",IF(AND(EXACT(X64,"DIRECTLY_DEPENDENT"),EXACT(AD64,"NO"),EXACT(AJ64,"NO")),"DIRECT_DEPENDENCY_NO_INDEPENDENT_SUPPORT",IF(EXACT(X64,"DIRECTLY_DEPENDENT"),"DIRECT_DEPENDENCY_RECHECK",IF(EXACT(X64,"PARTIALLY_DEPENDENT"),"PARTIAL_DEPENDENCY_RECHECK",IF(AND(EXACT(X64,"INDEPENDENT"),EXACT(AD64,"YES"),EXACT(AG64,"NO")),"INDEPENDENT_SUPPORT_RECOMMENDATION_UNCHANGED","DEPENDENCY_OR_RECOMMENDATION_UNRESOLVED"))))))))))</f>
        <v>UNSUPPORTED_VALUE</v>
      </c>
      <c r="K64" s="51" t="str">
        <f>IF(AND(EXACT(C64,I64),EXACT(D64,J64)),"PASS","FAIL")</f>
        <v>PASS</v>
      </c>
      <c r="L64" t="str">
        <v>TRUE</v>
      </c>
      <c r="M64" t="str">
        <v>Approve Q4 content and positioning budget</v>
      </c>
      <c r="N64" t="str">
        <v>TEXT</v>
      </c>
      <c r="O64" t="str">
        <f>IF(ISTEXT(M64),TRIM(SUBSTITUTE(SUBSTITUTE(SUBSTITUTE(SUBSTITUTE(SUBSTITUTE(SUBSTITUTE(M64,CHAR(160)," "),CHAR(9)," "),CHAR(10)," "),CHAR(11)," "),CHAR(12)," "),CHAR(13)," ")),"")</f>
        <v>Approve Q4 content and positioning budget</v>
      </c>
      <c r="P64" t="str">
        <v>NOT_A_CLASS</v>
      </c>
      <c r="Q64" t="str">
        <v>TEXT</v>
      </c>
      <c r="R64" t="str">
        <f>IF(ISTEXT(P64),TRIM(SUBSTITUTE(SUBSTITUTE(SUBSTITUTE(SUBSTITUTE(SUBSTITUTE(SUBSTITUTE(P64,CHAR(160)," "),CHAR(9)," "),CHAR(10)," "),CHAR(11)," "),CHAR(12)," "),CHAR(13)," ")),"")</f>
        <v>NOT_A_CLASS</v>
      </c>
      <c r="S64" t="str">
        <v>CONTENT_GAP</v>
      </c>
      <c r="T64" t="str">
        <v>TEXT</v>
      </c>
      <c r="U64" t="str">
        <f>IF(ISTEXT(S64),TRIM(SUBSTITUTE(SUBSTITUTE(SUBSTITUTE(SUBSTITUTE(SUBSTITUTE(SUBSTITUTE(S64,CHAR(160)," "),CHAR(9)," "),CHAR(10)," "),CHAR(11)," "),CHAR(12)," "),CHAR(13)," ")),"")</f>
        <v>CONTENT_GAP</v>
      </c>
      <c r="V64" t="str">
        <v>INDEPENDENT</v>
      </c>
      <c r="W64" t="str">
        <v>TEXT</v>
      </c>
      <c r="X64" t="str">
        <f>IF(ISTEXT(V64),TRIM(SUBSTITUTE(SUBSTITUTE(SUBSTITUTE(SUBSTITUTE(SUBSTITUTE(SUBSTITUTE(V64,CHAR(160)," "),CHAR(9)," "),CHAR(10)," "),CHAR(11)," "),CHAR(12)," "),CHAR(13)," ")),"")</f>
        <v>INDEPENDENT</v>
      </c>
      <c r="Y64" t="str">
        <v>NO</v>
      </c>
      <c r="Z64" t="str">
        <v>TEXT</v>
      </c>
      <c r="AA64" t="str">
        <f>IF(ISTEXT(Y64),TRIM(SUBSTITUTE(SUBSTITUTE(SUBSTITUTE(SUBSTITUTE(SUBSTITUTE(SUBSTITUTE(Y64,CHAR(160)," "),CHAR(9)," "),CHAR(10)," "),CHAR(11)," "),CHAR(12)," "),CHAR(13)," ")),"")</f>
        <v>NO</v>
      </c>
      <c r="AB64" t="str">
        <v>YES</v>
      </c>
      <c r="AC64" t="str">
        <v>TEXT</v>
      </c>
      <c r="AD64" t="str">
        <f>IF(ISTEXT(AB64),TRIM(SUBSTITUTE(SUBSTITUTE(SUBSTITUTE(SUBSTITUTE(SUBSTITUTE(SUBSTITUTE(AB64,CHAR(160)," "),CHAR(9)," "),CHAR(10)," "),CHAR(11)," "),CHAR(12)," "),CHAR(13)," ")),"")</f>
        <v>YES</v>
      </c>
      <c r="AE64" t="str">
        <v>NO</v>
      </c>
      <c r="AF64" t="str">
        <v>TEXT</v>
      </c>
      <c r="AG64" t="str">
        <f>IF(ISTEXT(AE64),TRIM(SUBSTITUTE(SUBSTITUTE(SUBSTITUTE(SUBSTITUTE(SUBSTITUTE(SUBSTITUTE(AE64,CHAR(160)," "),CHAR(9)," "),CHAR(10)," "),CHAR(11)," "),CHAR(12)," "),CHAR(13)," ")),"")</f>
        <v>NO</v>
      </c>
      <c r="AH64" t="str">
        <v>YES</v>
      </c>
      <c r="AI64" t="str">
        <v>TEXT</v>
      </c>
      <c r="AJ64" t="str">
        <f>IF(ISTEXT(AH64),TRIM(SUBSTITUTE(SUBSTITUTE(SUBSTITUTE(SUBSTITUTE(SUBSTITUTE(SUBSTITUTE(AH64,CHAR(160)," "),CHAR(9)," "),CHAR(10)," "),CHAR(11)," "),CHAR(12)," "),CHAR(13)," ")),"")</f>
        <v>YES</v>
      </c>
      <c r="AK64" t="str">
        <v>YES</v>
      </c>
      <c r="AL64" t="str">
        <v>TEXT</v>
      </c>
      <c r="AM64" t="str">
        <f>IF(ISTEXT(AK64),TRIM(SUBSTITUTE(SUBSTITUTE(SUBSTITUTE(SUBSTITUTE(SUBSTITUTE(SUBSTITUTE(AK64,CHAR(160)," "),CHAR(9)," "),CHAR(10)," "),CHAR(11)," "),CHAR(12)," "),CHAR(13)," ")),"")</f>
        <v>YES</v>
      </c>
      <c r="AN64" t="str">
        <v>COMPLETE</v>
      </c>
      <c r="AO64" t="str">
        <v>TEXT</v>
      </c>
      <c r="AP64" t="str">
        <f>IF(ISTEXT(AN64),TRIM(SUBSTITUTE(SUBSTITUTE(SUBSTITUTE(SUBSTITUTE(SUBSTITUTE(SUBSTITUTE(AN64,CHAR(160)," "),CHAR(9)," "),CHAR(10)," "),CHAR(11)," "),CHAR(12)," "),CHAR(13)," ")),"")</f>
        <v>COMPLETE</v>
      </c>
      <c r="AQ64" t="str">
        <v>NO</v>
      </c>
      <c r="AR64" t="str"/>
      <c r="AS64" t="str">
        <v>MISSING</v>
      </c>
      <c r="AT64" t="str">
        <f>IF(ISTEXT(AR64),TRIM(SUBSTITUTE(SUBSTITUTE(SUBSTITUTE(SUBSTITUTE(SUBSTITUTE(SUBSTITUTE(AR64,CHAR(160)," "),CHAR(9)," "),CHAR(10)," "),CHAR(11)," "),CHAR(12)," "),CHAR(13)," ")),"")</f>
      </c>
      <c r="AU64" t="str">
        <v>NO</v>
      </c>
      <c r="AV64" t="str"/>
      <c r="AW64" t="str">
        <v>MISSING</v>
      </c>
      <c r="AX64" t="str">
        <f>IF(ISTEXT(AV64),TRIM(SUBSTITUTE(SUBSTITUTE(SUBSTITUTE(SUBSTITUTE(SUBSTITUTE(SUBSTITUTE(AV64,CHAR(160)," "),CHAR(9)," "),CHAR(10)," "),CHAR(11)," "),CHAR(12)," "),CHAR(13)," ")),"")</f>
      </c>
      <c r="AY64" t="str">
        <v>NO</v>
      </c>
      <c r="AZ64" t="str"/>
      <c r="BA64" t="str">
        <v>MISSING</v>
      </c>
      <c r="BB64" t="str">
        <f>IF(ISTEXT(AZ64),TRIM(SUBSTITUTE(SUBSTITUTE(SUBSTITUTE(SUBSTITUTE(SUBSTITUTE(SUBSTITUTE(AZ64,CHAR(160)," "),CHAR(9)," "),CHAR(10)," "),CHAR(11)," "),CHAR(12)," "),CHAR(13)," ")),"")</f>
      </c>
      <c r="BC64" t="str">
        <v>NO</v>
      </c>
      <c r="BD64" t="str"/>
      <c r="BE64" t="str">
        <v>MISSING</v>
      </c>
      <c r="BF64" t="str">
        <f>IF(ISTEXT(BD64),TRIM(SUBSTITUTE(SUBSTITUTE(SUBSTITUTE(SUBSTITUTE(SUBSTITUTE(SUBSTITUTE(BD64,CHAR(160)," "),CHAR(9)," "),CHAR(10)," "),CHAR(11)," "),CHAR(12)," "),CHAR(13)," ")),"")</f>
      </c>
      <c r="BG64" t="str">
        <v>NO</v>
      </c>
      <c r="BH64" t="str"/>
      <c r="BI64" t="str">
        <v>MISSING</v>
      </c>
      <c r="BJ64" t="str">
        <f>IF(ISTEXT(BH64),TRIM(SUBSTITUTE(SUBSTITUTE(SUBSTITUTE(SUBSTITUTE(SUBSTITUTE(SUBSTITUTE(BH64,CHAR(160)," "),CHAR(9)," "),CHAR(10)," "),CHAR(11)," "),CHAR(12)," "),CHAR(13)," ")),"")</f>
      </c>
      <c r="BK64" t="str">
        <v>NO</v>
      </c>
      <c r="BL64" t="str"/>
      <c r="BM64" t="str">
        <v>MISSING</v>
      </c>
      <c r="BN64" t="str">
        <f>IF(ISTEXT(BL64),TRIM(SUBSTITUTE(SUBSTITUTE(SUBSTITUTE(SUBSTITUTE(SUBSTITUTE(SUBSTITUTE(BL64,CHAR(160)," "),CHAR(9)," "),CHAR(10)," "),CHAR(11)," "),CHAR(12)," "),CHAR(13)," ")),"")</f>
      </c>
      <c r="BO64" t="str">
        <f>IF(N64="NON_TEXT","INVALID_TYPE",IF(AND(N64="TEXT",O64&lt;&gt;"",OR(LOWER(O64)="null",LOWER(O64)="undefined",LOWER(O64)="n/a",LOWER(O64)="na",LOWER(O64)="none")),"NULL_LIKE_STRING",""))</f>
      </c>
      <c r="BP64" t="str">
        <f>IF(Q64="NON_TEXT","INVALID_TYPE",IF(AND(R64&lt;&gt;"",NOT(OR(EXACT(R64,"FALSE_POSITIVE"),EXACT(R64,"FALSE_NEGATIVE"),EXACT(R64,"ROLE_ERROR"),EXACT(R64,"SCOPE_DRIFT")))),"UNSUPPORTED_VALUE",""))</f>
        <v>UNSUPPORTED_VALUE</v>
      </c>
      <c r="BQ64" t="str">
        <f>IF(T64="NON_TEXT","INVALID_TYPE",IF(AND(U64&lt;&gt;"",NOT(OR(EXACT(U64,"CONTENT_GAP"),EXACT(U64,"AUTHORITY_BENCHMARK"),EXACT(U64,"POSITIONING"),EXACT(U64,"PRICING_COMPARISON"),EXACT(U64,"BATTLECARD"),EXACT(U64,"ROADMAP"),EXACT(U64,"MARKET_ENTRY_RECOMMENDATION"),EXACT(U64,"BUDGET_RECOMMENDATION"),EXACT(U64,"EXECUTIVE_BRIEF"),EXACT(U64,"AI_VISIBILITY_BENCHMARK"),EXACT(U64,"PAID_SEARCH_BENCHMARK"),EXACT(U64,"OTHER")))),"UNSUPPORTED_VALUE",""))</f>
      </c>
      <c r="BR64" t="str">
        <f>IF(W64="NON_TEXT","INVALID_TYPE",IF(AND(X64&lt;&gt;"",NOT(OR(EXACT(X64,"DIRECTLY_DEPENDENT"),EXACT(X64,"PARTIALLY_DEPENDENT"),EXACT(X64,"INDEPENDENT"),EXACT(X64,"UNKNOWN_DEPENDENCY")))),"UNSUPPORTED_VALUE",""))</f>
      </c>
      <c r="BS64" t="str">
        <f>IF(Z64="NON_TEXT","INVALID_TYPE",IF(AND(AA64&lt;&gt;"",NOT(OR(EXACT(AA64,"YES"),EXACT(AA64,"NO"),EXACT(AA64,"UNKNOWN")))),"UNSUPPORTED_VALUE",""))</f>
      </c>
      <c r="BT64" t="str">
        <f>IF(AC64="NON_TEXT","INVALID_TYPE",IF(AND(AD64&lt;&gt;"",NOT(OR(EXACT(AD64,"YES"),EXACT(AD64,"NO"),EXACT(AD64,"UNKNOWN")))),"UNSUPPORTED_VALUE",""))</f>
      </c>
      <c r="BU64" t="str">
        <f>IF(AF64="NON_TEXT","INVALID_TYPE",IF(AND(AG64&lt;&gt;"",NOT(OR(EXACT(AG64,"YES"),EXACT(AG64,"NO"),EXACT(AG64,"UNKNOWN")))),"UNSUPPORTED_VALUE",""))</f>
      </c>
      <c r="BV64" t="str">
        <f>IF(AI64="NON_TEXT","INVALID_TYPE",IF(AND(AJ64&lt;&gt;"",NOT(OR(EXACT(AJ64,"YES"),EXACT(AJ64,"NO"),EXACT(AJ64,"UNKNOWN")))),"UNSUPPORTED_VALUE",""))</f>
      </c>
      <c r="BW64" t="str">
        <f>IF(AL64="NON_TEXT","INVALID_TYPE",IF(AND(AM64&lt;&gt;"",NOT(OR(EXACT(AM64,"YES"),EXACT(AM64,"NO"),EXACT(AM64,"UNKNOWN")))),"UNSUPPORTED_VALUE",""))</f>
      </c>
      <c r="BX64" t="str">
        <f>IF(AO64="NON_TEXT","INVALID_TYPE",IF(AND(AP64&lt;&gt;"",NOT(OR(EXACT(AP64,"COMPLETE"),EXACT(AP64,"INCOMPLETE")))),"UNSUPPORTED_VALUE",""))</f>
      </c>
      <c r="BY64" t="str">
        <f>IF(AND(AQ64="YES",AS64="NON_TEXT"),"INVALID_TYPE",IF(AND(AQ64="YES",AS64="TEXT",AT64&lt;&gt;"",OR(LOWER(AT64)="null",LOWER(AT64)="undefined",LOWER(AT64)="n/a",LOWER(AT64)="na",LOWER(AT64)="none")),"NULL_LIKE_STRING",""))</f>
      </c>
      <c r="BZ64" t="str">
        <f>IF(AND(AU64="YES",AW64="NON_TEXT"),"INVALID_TYPE",IF(AND(AU64="YES",AW64="TEXT",AX64&lt;&gt;"",OR(LOWER(AX64)="null",LOWER(AX64)="undefined",LOWER(AX64)="n/a",LOWER(AX64)="na",LOWER(AX64)="none")),"NULL_LIKE_STRING",""))</f>
      </c>
      <c r="CA64" t="str">
        <f>IF(AND(AY64="YES",BA64="NON_TEXT"),"INVALID_TYPE",IF(AND(AY64="YES",BB64&lt;&gt;"",NOT(OR(EXACT(BB64,"READY_TO_SHARE"),EXACT(BB64,"NOT_READY_TO_SHARE")))),"UNSUPPORTED_VALUE",""))</f>
      </c>
      <c r="CB64" t="str">
        <f>IF(AND(BC64="YES",BE64="NON_TEXT"),"INVALID_TYPE",IF(AND(BC64="YES",BF64&lt;&gt;"",NOT(OR(EXACT(BF64,"SEO_OVERLAP"),EXACT(BF64,"PPC_OVERLAP"),EXACT(BF64,"AI_VISIBILITY"),EXACT(BF64,"CI_PLATFORM"),EXACT(BF64,"SALES_CUSTOMER"),EXACT(BF64,"MANUAL_STRATEGY"),EXACT(BF64,"MIXED"),EXACT(BF64,"UNKNOWN")))),"UNSUPPORTED_VALUE",""))</f>
      </c>
      <c r="CC64" t="str">
        <f>IF(AND(BG64="YES",BI64="NON_TEXT"),"INVALID_TYPE",IF(AND(BG64="YES",BI64="TEXT",BJ64&lt;&gt;"",OR(LOWER(BJ64)="null",LOWER(BJ64)="undefined",LOWER(BJ64)="n/a",LOWER(BJ64)="na",LOWER(BJ64)="none")),"NULL_LIKE_STRING",""))</f>
      </c>
      <c r="CD64" t="str">
        <f>IF(AND(BK64="YES",BM64="NON_TEXT"),"INVALID_TYPE",IF(AND(BK64="YES",BM64="TEXT",BN64&lt;&gt;"",OR(LOWER(BN64)="null",LOWER(BN64)="undefined",LOWER(BN64)="n/a",LOWER(BN64)="na",LOWER(BN64)="none")),"NULL_LIKE_STRING",""))</f>
      </c>
      <c r="CE64" t="str">
        <f>IF(L64="FALSE","INVALID_INPUT_OBJECT",IF(BO64&lt;&gt;"",BO64,IF(BP64&lt;&gt;"",BP64,IF(BQ64&lt;&gt;"",BQ64,IF(BR64&lt;&gt;"",BR64,IF(BS64&lt;&gt;"",BS64,IF(BT64&lt;&gt;"",BT64,IF(BU64&lt;&gt;"",BU64,IF(BV64&lt;&gt;"",BV64,IF(BW64&lt;&gt;"",BW64,IF(BX64&lt;&gt;"",BX64,IF(CC64&lt;&gt;"",CC64,IF(BY64&lt;&gt;"",BY64,IF(BZ64&lt;&gt;"",BZ64,IF(CD64&lt;&gt;"",CD64,IF(CA64&lt;&gt;"",CA64,CB64))))))))))))))))</f>
        <v>UNSUPPORTED_VALUE</v>
      </c>
      <c r="CF64" t="b">
        <f>OR(N64="MISSING",O64="",Q64="MISSING",R64="",T64="MISSING",U64="",W64="MISSING",X64="",Z64="MISSING",AA64="",AC64="MISSING",AD64="",AF64="MISSING",AG64="",AI64="MISSING",AJ64="",AL64="MISSING",AM64="",AO64="MISSING",AP64="",EXACT(AP64,"INCOMPLETE"),AND(AY64="YES",AZ64&lt;&gt;"",BB64=""),AND(BC64="YES",BD64&lt;&gt;"",BF64=""))</f>
        <v>0</v>
      </c>
      <c r="CG64" t="str">
        <f>IF(AND(EXACT(X64,"INDEPENDENT"),EXACT(AD64,"NO")),"INDEPENDENT_WITHOUT_SUPPORT",IF(AND(EXACT(R64,"FALSE_NEGATIVE"),AQ64="YES",AT64=""),"FALSE_NEGATIVE_REQUIRES_CORRECTED_SET",IF(AND(EXACT(R64,"SCOPE_DRIFT"),AU64="YES",AX64=""),"SCOPE_DRIFT_REQUIRES_CHANGED_DIMENSION",IF(AND(EXACT(AA64,"NO"),AY64="YES",EXACT(BB64,"READY_TO_SHARE")),"UNSTARTED_READY_TO_SHARE_CONFLICT",""))))</f>
      </c>
    </row>
    <row r="65">
      <c r="A65" s="50" t="str">
        <v>MAL-041</v>
      </c>
      <c r="B65" s="50" t="str">
        <v>MALFORMED</v>
      </c>
      <c r="C65" s="50" t="str">
        <v>INVALID_INPUT</v>
      </c>
      <c r="D65" s="50" t="str">
        <v>UNSUPPORTED_VALUE</v>
      </c>
      <c r="E65" s="50" t="str">
        <v>INVALID_INPUT</v>
      </c>
      <c r="F65" s="50" t="str">
        <v>UNSUPPORTED_VALUE</v>
      </c>
      <c r="G65" s="50" t="str">
        <v>PASS</v>
      </c>
      <c r="H65" s="50" t="str">
        <v>{"affectedOutput": "DASHBOARD", "correctionWithoutFullRebuild": "YES", "decisionSupported": "Approve Q4 content and positioning budget", "dependencyType": "INDEPENDENT", "errorClass": "FALSE_POSITIVE", "executionStarted": "NO", "independentSupport": "YES", "recommendationCouldChange": "NO", "recordCompleteness": "COMPLETE", "scopeKnown": "YES"}</v>
      </c>
      <c r="I65" s="50" t="str">
        <f>IF(CE65&lt;&gt;"","INVALID_INPUT",IF(CG65&lt;&gt;"","INVALID_INPUT",IF(CF65,"INCOMPLETE",IF(NOT(EXACT(AM65,"YES")),"RESOLVE_DECISION_SCOPE",IF(EXACT(X65,"UNKNOWN_DEPENDENCY"),"FREEZE_AND_REQUALIFY",IF(AND(EXACT(AA65,"YES"),EXACT(AG65,"YES")),"REOPEN_PRIOR_DECISION",IF(AND(EXACT(X65,"DIRECTLY_DEPENDENT"),EXACT(AD65,"NO"),EXACT(AJ65,"NO")),"REBUILD_CONTAMINATED_OUTPUT",IF(OR(EXACT(X65,"DIRECTLY_DEPENDENT"),EXACT(X65,"PARTIALLY_DEPENDENT")),"BOUNDED_RECHECK_REQUIRED",IF(AND(EXACT(X65,"INDEPENDENT"),EXACT(AD65,"YES"),EXACT(AG65,"NO")),"NO_MATERIAL_CONTAMINATION_FOUND","FREEZE_AND_REQUALIFY")))))))))</f>
        <v>INVALID_INPUT</v>
      </c>
      <c r="J65" s="50" t="str">
        <f>IF(CE65&lt;&gt;"",CE65,IF(CG65&lt;&gt;"",CG65,IF(CF65,"REQUIRED_EVIDENCE_MISSING",IF(NOT(EXACT(AM65,"YES")),IF(EXACT(AM65,"NO"),"DECISION_SCOPE_NOT_DEFINED","DECISION_SCOPE_UNCERTAIN"),IF(EXACT(X65,"UNKNOWN_DEPENDENCY"),"DOWNSTREAM_DEPENDENCY_UNKNOWN",IF(AND(EXACT(AA65,"YES"),EXACT(AG65,"YES")),"EXECUTED_RECOMMENDATION_MAY_CHANGE",IF(AND(EXACT(X65,"DIRECTLY_DEPENDENT"),EXACT(AD65,"NO"),EXACT(AJ65,"NO")),"DIRECT_DEPENDENCY_NO_INDEPENDENT_SUPPORT",IF(EXACT(X65,"DIRECTLY_DEPENDENT"),"DIRECT_DEPENDENCY_RECHECK",IF(EXACT(X65,"PARTIALLY_DEPENDENT"),"PARTIAL_DEPENDENCY_RECHECK",IF(AND(EXACT(X65,"INDEPENDENT"),EXACT(AD65,"YES"),EXACT(AG65,"NO")),"INDEPENDENT_SUPPORT_RECOMMENDATION_UNCHANGED","DEPENDENCY_OR_RECOMMENDATION_UNRESOLVED"))))))))))</f>
        <v>UNSUPPORTED_VALUE</v>
      </c>
      <c r="K65" s="51" t="str">
        <f>IF(AND(EXACT(C65,I65),EXACT(D65,J65)),"PASS","FAIL")</f>
        <v>PASS</v>
      </c>
      <c r="L65" t="str">
        <v>TRUE</v>
      </c>
      <c r="M65" t="str">
        <v>Approve Q4 content and positioning budget</v>
      </c>
      <c r="N65" t="str">
        <v>TEXT</v>
      </c>
      <c r="O65" t="str">
        <f>IF(ISTEXT(M65),TRIM(SUBSTITUTE(SUBSTITUTE(SUBSTITUTE(SUBSTITUTE(SUBSTITUTE(SUBSTITUTE(M65,CHAR(160)," "),CHAR(9)," "),CHAR(10)," "),CHAR(11)," "),CHAR(12)," "),CHAR(13)," ")),"")</f>
        <v>Approve Q4 content and positioning budget</v>
      </c>
      <c r="P65" t="str">
        <v>FALSE_POSITIVE</v>
      </c>
      <c r="Q65" t="str">
        <v>TEXT</v>
      </c>
      <c r="R65" t="str">
        <f>IF(ISTEXT(P65),TRIM(SUBSTITUTE(SUBSTITUTE(SUBSTITUTE(SUBSTITUTE(SUBSTITUTE(SUBSTITUTE(P65,CHAR(160)," "),CHAR(9)," "),CHAR(10)," "),CHAR(11)," "),CHAR(12)," "),CHAR(13)," ")),"")</f>
        <v>FALSE_POSITIVE</v>
      </c>
      <c r="S65" t="str">
        <v>DASHBOARD</v>
      </c>
      <c r="T65" t="str">
        <v>TEXT</v>
      </c>
      <c r="U65" t="str">
        <f>IF(ISTEXT(S65),TRIM(SUBSTITUTE(SUBSTITUTE(SUBSTITUTE(SUBSTITUTE(SUBSTITUTE(SUBSTITUTE(S65,CHAR(160)," "),CHAR(9)," "),CHAR(10)," "),CHAR(11)," "),CHAR(12)," "),CHAR(13)," ")),"")</f>
        <v>DASHBOARD</v>
      </c>
      <c r="V65" t="str">
        <v>INDEPENDENT</v>
      </c>
      <c r="W65" t="str">
        <v>TEXT</v>
      </c>
      <c r="X65" t="str">
        <f>IF(ISTEXT(V65),TRIM(SUBSTITUTE(SUBSTITUTE(SUBSTITUTE(SUBSTITUTE(SUBSTITUTE(SUBSTITUTE(V65,CHAR(160)," "),CHAR(9)," "),CHAR(10)," "),CHAR(11)," "),CHAR(12)," "),CHAR(13)," ")),"")</f>
        <v>INDEPENDENT</v>
      </c>
      <c r="Y65" t="str">
        <v>NO</v>
      </c>
      <c r="Z65" t="str">
        <v>TEXT</v>
      </c>
      <c r="AA65" t="str">
        <f>IF(ISTEXT(Y65),TRIM(SUBSTITUTE(SUBSTITUTE(SUBSTITUTE(SUBSTITUTE(SUBSTITUTE(SUBSTITUTE(Y65,CHAR(160)," "),CHAR(9)," "),CHAR(10)," "),CHAR(11)," "),CHAR(12)," "),CHAR(13)," ")),"")</f>
        <v>NO</v>
      </c>
      <c r="AB65" t="str">
        <v>YES</v>
      </c>
      <c r="AC65" t="str">
        <v>TEXT</v>
      </c>
      <c r="AD65" t="str">
        <f>IF(ISTEXT(AB65),TRIM(SUBSTITUTE(SUBSTITUTE(SUBSTITUTE(SUBSTITUTE(SUBSTITUTE(SUBSTITUTE(AB65,CHAR(160)," "),CHAR(9)," "),CHAR(10)," "),CHAR(11)," "),CHAR(12)," "),CHAR(13)," ")),"")</f>
        <v>YES</v>
      </c>
      <c r="AE65" t="str">
        <v>NO</v>
      </c>
      <c r="AF65" t="str">
        <v>TEXT</v>
      </c>
      <c r="AG65" t="str">
        <f>IF(ISTEXT(AE65),TRIM(SUBSTITUTE(SUBSTITUTE(SUBSTITUTE(SUBSTITUTE(SUBSTITUTE(SUBSTITUTE(AE65,CHAR(160)," "),CHAR(9)," "),CHAR(10)," "),CHAR(11)," "),CHAR(12)," "),CHAR(13)," ")),"")</f>
        <v>NO</v>
      </c>
      <c r="AH65" t="str">
        <v>YES</v>
      </c>
      <c r="AI65" t="str">
        <v>TEXT</v>
      </c>
      <c r="AJ65" t="str">
        <f>IF(ISTEXT(AH65),TRIM(SUBSTITUTE(SUBSTITUTE(SUBSTITUTE(SUBSTITUTE(SUBSTITUTE(SUBSTITUTE(AH65,CHAR(160)," "),CHAR(9)," "),CHAR(10)," "),CHAR(11)," "),CHAR(12)," "),CHAR(13)," ")),"")</f>
        <v>YES</v>
      </c>
      <c r="AK65" t="str">
        <v>YES</v>
      </c>
      <c r="AL65" t="str">
        <v>TEXT</v>
      </c>
      <c r="AM65" t="str">
        <f>IF(ISTEXT(AK65),TRIM(SUBSTITUTE(SUBSTITUTE(SUBSTITUTE(SUBSTITUTE(SUBSTITUTE(SUBSTITUTE(AK65,CHAR(160)," "),CHAR(9)," "),CHAR(10)," "),CHAR(11)," "),CHAR(12)," "),CHAR(13)," ")),"")</f>
        <v>YES</v>
      </c>
      <c r="AN65" t="str">
        <v>COMPLETE</v>
      </c>
      <c r="AO65" t="str">
        <v>TEXT</v>
      </c>
      <c r="AP65" t="str">
        <f>IF(ISTEXT(AN65),TRIM(SUBSTITUTE(SUBSTITUTE(SUBSTITUTE(SUBSTITUTE(SUBSTITUTE(SUBSTITUTE(AN65,CHAR(160)," "),CHAR(9)," "),CHAR(10)," "),CHAR(11)," "),CHAR(12)," "),CHAR(13)," ")),"")</f>
        <v>COMPLETE</v>
      </c>
      <c r="AQ65" t="str">
        <v>NO</v>
      </c>
      <c r="AR65" t="str"/>
      <c r="AS65" t="str">
        <v>MISSING</v>
      </c>
      <c r="AT65" t="str">
        <f>IF(ISTEXT(AR65),TRIM(SUBSTITUTE(SUBSTITUTE(SUBSTITUTE(SUBSTITUTE(SUBSTITUTE(SUBSTITUTE(AR65,CHAR(160)," "),CHAR(9)," "),CHAR(10)," "),CHAR(11)," "),CHAR(12)," "),CHAR(13)," ")),"")</f>
      </c>
      <c r="AU65" t="str">
        <v>NO</v>
      </c>
      <c r="AV65" t="str"/>
      <c r="AW65" t="str">
        <v>MISSING</v>
      </c>
      <c r="AX65" t="str">
        <f>IF(ISTEXT(AV65),TRIM(SUBSTITUTE(SUBSTITUTE(SUBSTITUTE(SUBSTITUTE(SUBSTITUTE(SUBSTITUTE(AV65,CHAR(160)," "),CHAR(9)," "),CHAR(10)," "),CHAR(11)," "),CHAR(12)," "),CHAR(13)," ")),"")</f>
      </c>
      <c r="AY65" t="str">
        <v>NO</v>
      </c>
      <c r="AZ65" t="str"/>
      <c r="BA65" t="str">
        <v>MISSING</v>
      </c>
      <c r="BB65" t="str">
        <f>IF(ISTEXT(AZ65),TRIM(SUBSTITUTE(SUBSTITUTE(SUBSTITUTE(SUBSTITUTE(SUBSTITUTE(SUBSTITUTE(AZ65,CHAR(160)," "),CHAR(9)," "),CHAR(10)," "),CHAR(11)," "),CHAR(12)," "),CHAR(13)," ")),"")</f>
      </c>
      <c r="BC65" t="str">
        <v>NO</v>
      </c>
      <c r="BD65" t="str"/>
      <c r="BE65" t="str">
        <v>MISSING</v>
      </c>
      <c r="BF65" t="str">
        <f>IF(ISTEXT(BD65),TRIM(SUBSTITUTE(SUBSTITUTE(SUBSTITUTE(SUBSTITUTE(SUBSTITUTE(SUBSTITUTE(BD65,CHAR(160)," "),CHAR(9)," "),CHAR(10)," "),CHAR(11)," "),CHAR(12)," "),CHAR(13)," ")),"")</f>
      </c>
      <c r="BG65" t="str">
        <v>NO</v>
      </c>
      <c r="BH65" t="str"/>
      <c r="BI65" t="str">
        <v>MISSING</v>
      </c>
      <c r="BJ65" t="str">
        <f>IF(ISTEXT(BH65),TRIM(SUBSTITUTE(SUBSTITUTE(SUBSTITUTE(SUBSTITUTE(SUBSTITUTE(SUBSTITUTE(BH65,CHAR(160)," "),CHAR(9)," "),CHAR(10)," "),CHAR(11)," "),CHAR(12)," "),CHAR(13)," ")),"")</f>
      </c>
      <c r="BK65" t="str">
        <v>NO</v>
      </c>
      <c r="BL65" t="str"/>
      <c r="BM65" t="str">
        <v>MISSING</v>
      </c>
      <c r="BN65" t="str">
        <f>IF(ISTEXT(BL65),TRIM(SUBSTITUTE(SUBSTITUTE(SUBSTITUTE(SUBSTITUTE(SUBSTITUTE(SUBSTITUTE(BL65,CHAR(160)," "),CHAR(9)," "),CHAR(10)," "),CHAR(11)," "),CHAR(12)," "),CHAR(13)," ")),"")</f>
      </c>
      <c r="BO65" t="str">
        <f>IF(N65="NON_TEXT","INVALID_TYPE",IF(AND(N65="TEXT",O65&lt;&gt;"",OR(LOWER(O65)="null",LOWER(O65)="undefined",LOWER(O65)="n/a",LOWER(O65)="na",LOWER(O65)="none")),"NULL_LIKE_STRING",""))</f>
      </c>
      <c r="BP65" t="str">
        <f>IF(Q65="NON_TEXT","INVALID_TYPE",IF(AND(R65&lt;&gt;"",NOT(OR(EXACT(R65,"FALSE_POSITIVE"),EXACT(R65,"FALSE_NEGATIVE"),EXACT(R65,"ROLE_ERROR"),EXACT(R65,"SCOPE_DRIFT")))),"UNSUPPORTED_VALUE",""))</f>
      </c>
      <c r="BQ65" t="str">
        <f>IF(T65="NON_TEXT","INVALID_TYPE",IF(AND(U65&lt;&gt;"",NOT(OR(EXACT(U65,"CONTENT_GAP"),EXACT(U65,"AUTHORITY_BENCHMARK"),EXACT(U65,"POSITIONING"),EXACT(U65,"PRICING_COMPARISON"),EXACT(U65,"BATTLECARD"),EXACT(U65,"ROADMAP"),EXACT(U65,"MARKET_ENTRY_RECOMMENDATION"),EXACT(U65,"BUDGET_RECOMMENDATION"),EXACT(U65,"EXECUTIVE_BRIEF"),EXACT(U65,"AI_VISIBILITY_BENCHMARK"),EXACT(U65,"PAID_SEARCH_BENCHMARK"),EXACT(U65,"OTHER")))),"UNSUPPORTED_VALUE",""))</f>
        <v>UNSUPPORTED_VALUE</v>
      </c>
      <c r="BR65" t="str">
        <f>IF(W65="NON_TEXT","INVALID_TYPE",IF(AND(X65&lt;&gt;"",NOT(OR(EXACT(X65,"DIRECTLY_DEPENDENT"),EXACT(X65,"PARTIALLY_DEPENDENT"),EXACT(X65,"INDEPENDENT"),EXACT(X65,"UNKNOWN_DEPENDENCY")))),"UNSUPPORTED_VALUE",""))</f>
      </c>
      <c r="BS65" t="str">
        <f>IF(Z65="NON_TEXT","INVALID_TYPE",IF(AND(AA65&lt;&gt;"",NOT(OR(EXACT(AA65,"YES"),EXACT(AA65,"NO"),EXACT(AA65,"UNKNOWN")))),"UNSUPPORTED_VALUE",""))</f>
      </c>
      <c r="BT65" t="str">
        <f>IF(AC65="NON_TEXT","INVALID_TYPE",IF(AND(AD65&lt;&gt;"",NOT(OR(EXACT(AD65,"YES"),EXACT(AD65,"NO"),EXACT(AD65,"UNKNOWN")))),"UNSUPPORTED_VALUE",""))</f>
      </c>
      <c r="BU65" t="str">
        <f>IF(AF65="NON_TEXT","INVALID_TYPE",IF(AND(AG65&lt;&gt;"",NOT(OR(EXACT(AG65,"YES"),EXACT(AG65,"NO"),EXACT(AG65,"UNKNOWN")))),"UNSUPPORTED_VALUE",""))</f>
      </c>
      <c r="BV65" t="str">
        <f>IF(AI65="NON_TEXT","INVALID_TYPE",IF(AND(AJ65&lt;&gt;"",NOT(OR(EXACT(AJ65,"YES"),EXACT(AJ65,"NO"),EXACT(AJ65,"UNKNOWN")))),"UNSUPPORTED_VALUE",""))</f>
      </c>
      <c r="BW65" t="str">
        <f>IF(AL65="NON_TEXT","INVALID_TYPE",IF(AND(AM65&lt;&gt;"",NOT(OR(EXACT(AM65,"YES"),EXACT(AM65,"NO"),EXACT(AM65,"UNKNOWN")))),"UNSUPPORTED_VALUE",""))</f>
      </c>
      <c r="BX65" t="str">
        <f>IF(AO65="NON_TEXT","INVALID_TYPE",IF(AND(AP65&lt;&gt;"",NOT(OR(EXACT(AP65,"COMPLETE"),EXACT(AP65,"INCOMPLETE")))),"UNSUPPORTED_VALUE",""))</f>
      </c>
      <c r="BY65" t="str">
        <f>IF(AND(AQ65="YES",AS65="NON_TEXT"),"INVALID_TYPE",IF(AND(AQ65="YES",AS65="TEXT",AT65&lt;&gt;"",OR(LOWER(AT65)="null",LOWER(AT65)="undefined",LOWER(AT65)="n/a",LOWER(AT65)="na",LOWER(AT65)="none")),"NULL_LIKE_STRING",""))</f>
      </c>
      <c r="BZ65" t="str">
        <f>IF(AND(AU65="YES",AW65="NON_TEXT"),"INVALID_TYPE",IF(AND(AU65="YES",AW65="TEXT",AX65&lt;&gt;"",OR(LOWER(AX65)="null",LOWER(AX65)="undefined",LOWER(AX65)="n/a",LOWER(AX65)="na",LOWER(AX65)="none")),"NULL_LIKE_STRING",""))</f>
      </c>
      <c r="CA65" t="str">
        <f>IF(AND(AY65="YES",BA65="NON_TEXT"),"INVALID_TYPE",IF(AND(AY65="YES",BB65&lt;&gt;"",NOT(OR(EXACT(BB65,"READY_TO_SHARE"),EXACT(BB65,"NOT_READY_TO_SHARE")))),"UNSUPPORTED_VALUE",""))</f>
      </c>
      <c r="CB65" t="str">
        <f>IF(AND(BC65="YES",BE65="NON_TEXT"),"INVALID_TYPE",IF(AND(BC65="YES",BF65&lt;&gt;"",NOT(OR(EXACT(BF65,"SEO_OVERLAP"),EXACT(BF65,"PPC_OVERLAP"),EXACT(BF65,"AI_VISIBILITY"),EXACT(BF65,"CI_PLATFORM"),EXACT(BF65,"SALES_CUSTOMER"),EXACT(BF65,"MANUAL_STRATEGY"),EXACT(BF65,"MIXED"),EXACT(BF65,"UNKNOWN")))),"UNSUPPORTED_VALUE",""))</f>
      </c>
      <c r="CC65" t="str">
        <f>IF(AND(BG65="YES",BI65="NON_TEXT"),"INVALID_TYPE",IF(AND(BG65="YES",BI65="TEXT",BJ65&lt;&gt;"",OR(LOWER(BJ65)="null",LOWER(BJ65)="undefined",LOWER(BJ65)="n/a",LOWER(BJ65)="na",LOWER(BJ65)="none")),"NULL_LIKE_STRING",""))</f>
      </c>
      <c r="CD65" t="str">
        <f>IF(AND(BK65="YES",BM65="NON_TEXT"),"INVALID_TYPE",IF(AND(BK65="YES",BM65="TEXT",BN65&lt;&gt;"",OR(LOWER(BN65)="null",LOWER(BN65)="undefined",LOWER(BN65)="n/a",LOWER(BN65)="na",LOWER(BN65)="none")),"NULL_LIKE_STRING",""))</f>
      </c>
      <c r="CE65" t="str">
        <f>IF(L65="FALSE","INVALID_INPUT_OBJECT",IF(BO65&lt;&gt;"",BO65,IF(BP65&lt;&gt;"",BP65,IF(BQ65&lt;&gt;"",BQ65,IF(BR65&lt;&gt;"",BR65,IF(BS65&lt;&gt;"",BS65,IF(BT65&lt;&gt;"",BT65,IF(BU65&lt;&gt;"",BU65,IF(BV65&lt;&gt;"",BV65,IF(BW65&lt;&gt;"",BW65,IF(BX65&lt;&gt;"",BX65,IF(CC65&lt;&gt;"",CC65,IF(BY65&lt;&gt;"",BY65,IF(BZ65&lt;&gt;"",BZ65,IF(CD65&lt;&gt;"",CD65,IF(CA65&lt;&gt;"",CA65,CB65))))))))))))))))</f>
        <v>UNSUPPORTED_VALUE</v>
      </c>
      <c r="CF65" t="b">
        <f>OR(N65="MISSING",O65="",Q65="MISSING",R65="",T65="MISSING",U65="",W65="MISSING",X65="",Z65="MISSING",AA65="",AC65="MISSING",AD65="",AF65="MISSING",AG65="",AI65="MISSING",AJ65="",AL65="MISSING",AM65="",AO65="MISSING",AP65="",EXACT(AP65,"INCOMPLETE"),AND(AY65="YES",AZ65&lt;&gt;"",BB65=""),AND(BC65="YES",BD65&lt;&gt;"",BF65=""))</f>
        <v>0</v>
      </c>
      <c r="CG65" t="str">
        <f>IF(AND(EXACT(X65,"INDEPENDENT"),EXACT(AD65,"NO")),"INDEPENDENT_WITHOUT_SUPPORT",IF(AND(EXACT(R65,"FALSE_NEGATIVE"),AQ65="YES",AT65=""),"FALSE_NEGATIVE_REQUIRES_CORRECTED_SET",IF(AND(EXACT(R65,"SCOPE_DRIFT"),AU65="YES",AX65=""),"SCOPE_DRIFT_REQUIRES_CHANGED_DIMENSION",IF(AND(EXACT(AA65,"NO"),AY65="YES",EXACT(BB65,"READY_TO_SHARE")),"UNSTARTED_READY_TO_SHARE_CONFLICT",""))))</f>
      </c>
    </row>
    <row r="66">
      <c r="A66" s="50" t="str">
        <v>MAL-042</v>
      </c>
      <c r="B66" s="50" t="str">
        <v>MALFORMED</v>
      </c>
      <c r="C66" s="50" t="str">
        <v>INVALID_INPUT</v>
      </c>
      <c r="D66" s="50" t="str">
        <v>UNSUPPORTED_VALUE</v>
      </c>
      <c r="E66" s="50" t="str">
        <v>INVALID_INPUT</v>
      </c>
      <c r="F66" s="50" t="str">
        <v>UNSUPPORTED_VALUE</v>
      </c>
      <c r="G66" s="50" t="str">
        <v>PASS</v>
      </c>
      <c r="H66" s="50" t="str">
        <v>{"affectedOutput": "CONTENT_GAP", "correctionWithoutFullRebuild": "YES", "decisionSupported": "Approve Q4 content and positioning budget", "dependencyType": "MIXED", "errorClass": "FALSE_POSITIVE", "executionStarted": "NO", "independentSupport": "YES", "recommendationCouldChange": "NO", "recordCompleteness": "COMPLETE", "scopeKnown": "YES"}</v>
      </c>
      <c r="I66" s="50" t="str">
        <f>IF(CE66&lt;&gt;"","INVALID_INPUT",IF(CG66&lt;&gt;"","INVALID_INPUT",IF(CF66,"INCOMPLETE",IF(NOT(EXACT(AM66,"YES")),"RESOLVE_DECISION_SCOPE",IF(EXACT(X66,"UNKNOWN_DEPENDENCY"),"FREEZE_AND_REQUALIFY",IF(AND(EXACT(AA66,"YES"),EXACT(AG66,"YES")),"REOPEN_PRIOR_DECISION",IF(AND(EXACT(X66,"DIRECTLY_DEPENDENT"),EXACT(AD66,"NO"),EXACT(AJ66,"NO")),"REBUILD_CONTAMINATED_OUTPUT",IF(OR(EXACT(X66,"DIRECTLY_DEPENDENT"),EXACT(X66,"PARTIALLY_DEPENDENT")),"BOUNDED_RECHECK_REQUIRED",IF(AND(EXACT(X66,"INDEPENDENT"),EXACT(AD66,"YES"),EXACT(AG66,"NO")),"NO_MATERIAL_CONTAMINATION_FOUND","FREEZE_AND_REQUALIFY")))))))))</f>
        <v>INVALID_INPUT</v>
      </c>
      <c r="J66" s="50" t="str">
        <f>IF(CE66&lt;&gt;"",CE66,IF(CG66&lt;&gt;"",CG66,IF(CF66,"REQUIRED_EVIDENCE_MISSING",IF(NOT(EXACT(AM66,"YES")),IF(EXACT(AM66,"NO"),"DECISION_SCOPE_NOT_DEFINED","DECISION_SCOPE_UNCERTAIN"),IF(EXACT(X66,"UNKNOWN_DEPENDENCY"),"DOWNSTREAM_DEPENDENCY_UNKNOWN",IF(AND(EXACT(AA66,"YES"),EXACT(AG66,"YES")),"EXECUTED_RECOMMENDATION_MAY_CHANGE",IF(AND(EXACT(X66,"DIRECTLY_DEPENDENT"),EXACT(AD66,"NO"),EXACT(AJ66,"NO")),"DIRECT_DEPENDENCY_NO_INDEPENDENT_SUPPORT",IF(EXACT(X66,"DIRECTLY_DEPENDENT"),"DIRECT_DEPENDENCY_RECHECK",IF(EXACT(X66,"PARTIALLY_DEPENDENT"),"PARTIAL_DEPENDENCY_RECHECK",IF(AND(EXACT(X66,"INDEPENDENT"),EXACT(AD66,"YES"),EXACT(AG66,"NO")),"INDEPENDENT_SUPPORT_RECOMMENDATION_UNCHANGED","DEPENDENCY_OR_RECOMMENDATION_UNRESOLVED"))))))))))</f>
        <v>UNSUPPORTED_VALUE</v>
      </c>
      <c r="K66" s="51" t="str">
        <f>IF(AND(EXACT(C66,I66),EXACT(D66,J66)),"PASS","FAIL")</f>
        <v>PASS</v>
      </c>
      <c r="L66" t="str">
        <v>TRUE</v>
      </c>
      <c r="M66" t="str">
        <v>Approve Q4 content and positioning budget</v>
      </c>
      <c r="N66" t="str">
        <v>TEXT</v>
      </c>
      <c r="O66" t="str">
        <f>IF(ISTEXT(M66),TRIM(SUBSTITUTE(SUBSTITUTE(SUBSTITUTE(SUBSTITUTE(SUBSTITUTE(SUBSTITUTE(M66,CHAR(160)," "),CHAR(9)," "),CHAR(10)," "),CHAR(11)," "),CHAR(12)," "),CHAR(13)," ")),"")</f>
        <v>Approve Q4 content and positioning budget</v>
      </c>
      <c r="P66" t="str">
        <v>FALSE_POSITIVE</v>
      </c>
      <c r="Q66" t="str">
        <v>TEXT</v>
      </c>
      <c r="R66" t="str">
        <f>IF(ISTEXT(P66),TRIM(SUBSTITUTE(SUBSTITUTE(SUBSTITUTE(SUBSTITUTE(SUBSTITUTE(SUBSTITUTE(P66,CHAR(160)," "),CHAR(9)," "),CHAR(10)," "),CHAR(11)," "),CHAR(12)," "),CHAR(13)," ")),"")</f>
        <v>FALSE_POSITIVE</v>
      </c>
      <c r="S66" t="str">
        <v>CONTENT_GAP</v>
      </c>
      <c r="T66" t="str">
        <v>TEXT</v>
      </c>
      <c r="U66" t="str">
        <f>IF(ISTEXT(S66),TRIM(SUBSTITUTE(SUBSTITUTE(SUBSTITUTE(SUBSTITUTE(SUBSTITUTE(SUBSTITUTE(S66,CHAR(160)," "),CHAR(9)," "),CHAR(10)," "),CHAR(11)," "),CHAR(12)," "),CHAR(13)," ")),"")</f>
        <v>CONTENT_GAP</v>
      </c>
      <c r="V66" t="str">
        <v>MIXED</v>
      </c>
      <c r="W66" t="str">
        <v>TEXT</v>
      </c>
      <c r="X66" t="str">
        <f>IF(ISTEXT(V66),TRIM(SUBSTITUTE(SUBSTITUTE(SUBSTITUTE(SUBSTITUTE(SUBSTITUTE(SUBSTITUTE(V66,CHAR(160)," "),CHAR(9)," "),CHAR(10)," "),CHAR(11)," "),CHAR(12)," "),CHAR(13)," ")),"")</f>
        <v>MIXED</v>
      </c>
      <c r="Y66" t="str">
        <v>NO</v>
      </c>
      <c r="Z66" t="str">
        <v>TEXT</v>
      </c>
      <c r="AA66" t="str">
        <f>IF(ISTEXT(Y66),TRIM(SUBSTITUTE(SUBSTITUTE(SUBSTITUTE(SUBSTITUTE(SUBSTITUTE(SUBSTITUTE(Y66,CHAR(160)," "),CHAR(9)," "),CHAR(10)," "),CHAR(11)," "),CHAR(12)," "),CHAR(13)," ")),"")</f>
        <v>NO</v>
      </c>
      <c r="AB66" t="str">
        <v>YES</v>
      </c>
      <c r="AC66" t="str">
        <v>TEXT</v>
      </c>
      <c r="AD66" t="str">
        <f>IF(ISTEXT(AB66),TRIM(SUBSTITUTE(SUBSTITUTE(SUBSTITUTE(SUBSTITUTE(SUBSTITUTE(SUBSTITUTE(AB66,CHAR(160)," "),CHAR(9)," "),CHAR(10)," "),CHAR(11)," "),CHAR(12)," "),CHAR(13)," ")),"")</f>
        <v>YES</v>
      </c>
      <c r="AE66" t="str">
        <v>NO</v>
      </c>
      <c r="AF66" t="str">
        <v>TEXT</v>
      </c>
      <c r="AG66" t="str">
        <f>IF(ISTEXT(AE66),TRIM(SUBSTITUTE(SUBSTITUTE(SUBSTITUTE(SUBSTITUTE(SUBSTITUTE(SUBSTITUTE(AE66,CHAR(160)," "),CHAR(9)," "),CHAR(10)," "),CHAR(11)," "),CHAR(12)," "),CHAR(13)," ")),"")</f>
        <v>NO</v>
      </c>
      <c r="AH66" t="str">
        <v>YES</v>
      </c>
      <c r="AI66" t="str">
        <v>TEXT</v>
      </c>
      <c r="AJ66" t="str">
        <f>IF(ISTEXT(AH66),TRIM(SUBSTITUTE(SUBSTITUTE(SUBSTITUTE(SUBSTITUTE(SUBSTITUTE(SUBSTITUTE(AH66,CHAR(160)," "),CHAR(9)," "),CHAR(10)," "),CHAR(11)," "),CHAR(12)," "),CHAR(13)," ")),"")</f>
        <v>YES</v>
      </c>
      <c r="AK66" t="str">
        <v>YES</v>
      </c>
      <c r="AL66" t="str">
        <v>TEXT</v>
      </c>
      <c r="AM66" t="str">
        <f>IF(ISTEXT(AK66),TRIM(SUBSTITUTE(SUBSTITUTE(SUBSTITUTE(SUBSTITUTE(SUBSTITUTE(SUBSTITUTE(AK66,CHAR(160)," "),CHAR(9)," "),CHAR(10)," "),CHAR(11)," "),CHAR(12)," "),CHAR(13)," ")),"")</f>
        <v>YES</v>
      </c>
      <c r="AN66" t="str">
        <v>COMPLETE</v>
      </c>
      <c r="AO66" t="str">
        <v>TEXT</v>
      </c>
      <c r="AP66" t="str">
        <f>IF(ISTEXT(AN66),TRIM(SUBSTITUTE(SUBSTITUTE(SUBSTITUTE(SUBSTITUTE(SUBSTITUTE(SUBSTITUTE(AN66,CHAR(160)," "),CHAR(9)," "),CHAR(10)," "),CHAR(11)," "),CHAR(12)," "),CHAR(13)," ")),"")</f>
        <v>COMPLETE</v>
      </c>
      <c r="AQ66" t="str">
        <v>NO</v>
      </c>
      <c r="AR66" t="str"/>
      <c r="AS66" t="str">
        <v>MISSING</v>
      </c>
      <c r="AT66" t="str">
        <f>IF(ISTEXT(AR66),TRIM(SUBSTITUTE(SUBSTITUTE(SUBSTITUTE(SUBSTITUTE(SUBSTITUTE(SUBSTITUTE(AR66,CHAR(160)," "),CHAR(9)," "),CHAR(10)," "),CHAR(11)," "),CHAR(12)," "),CHAR(13)," ")),"")</f>
      </c>
      <c r="AU66" t="str">
        <v>NO</v>
      </c>
      <c r="AV66" t="str"/>
      <c r="AW66" t="str">
        <v>MISSING</v>
      </c>
      <c r="AX66" t="str">
        <f>IF(ISTEXT(AV66),TRIM(SUBSTITUTE(SUBSTITUTE(SUBSTITUTE(SUBSTITUTE(SUBSTITUTE(SUBSTITUTE(AV66,CHAR(160)," "),CHAR(9)," "),CHAR(10)," "),CHAR(11)," "),CHAR(12)," "),CHAR(13)," ")),"")</f>
      </c>
      <c r="AY66" t="str">
        <v>NO</v>
      </c>
      <c r="AZ66" t="str"/>
      <c r="BA66" t="str">
        <v>MISSING</v>
      </c>
      <c r="BB66" t="str">
        <f>IF(ISTEXT(AZ66),TRIM(SUBSTITUTE(SUBSTITUTE(SUBSTITUTE(SUBSTITUTE(SUBSTITUTE(SUBSTITUTE(AZ66,CHAR(160)," "),CHAR(9)," "),CHAR(10)," "),CHAR(11)," "),CHAR(12)," "),CHAR(13)," ")),"")</f>
      </c>
      <c r="BC66" t="str">
        <v>NO</v>
      </c>
      <c r="BD66" t="str"/>
      <c r="BE66" t="str">
        <v>MISSING</v>
      </c>
      <c r="BF66" t="str">
        <f>IF(ISTEXT(BD66),TRIM(SUBSTITUTE(SUBSTITUTE(SUBSTITUTE(SUBSTITUTE(SUBSTITUTE(SUBSTITUTE(BD66,CHAR(160)," "),CHAR(9)," "),CHAR(10)," "),CHAR(11)," "),CHAR(12)," "),CHAR(13)," ")),"")</f>
      </c>
      <c r="BG66" t="str">
        <v>NO</v>
      </c>
      <c r="BH66" t="str"/>
      <c r="BI66" t="str">
        <v>MISSING</v>
      </c>
      <c r="BJ66" t="str">
        <f>IF(ISTEXT(BH66),TRIM(SUBSTITUTE(SUBSTITUTE(SUBSTITUTE(SUBSTITUTE(SUBSTITUTE(SUBSTITUTE(BH66,CHAR(160)," "),CHAR(9)," "),CHAR(10)," "),CHAR(11)," "),CHAR(12)," "),CHAR(13)," ")),"")</f>
      </c>
      <c r="BK66" t="str">
        <v>NO</v>
      </c>
      <c r="BL66" t="str"/>
      <c r="BM66" t="str">
        <v>MISSING</v>
      </c>
      <c r="BN66" t="str">
        <f>IF(ISTEXT(BL66),TRIM(SUBSTITUTE(SUBSTITUTE(SUBSTITUTE(SUBSTITUTE(SUBSTITUTE(SUBSTITUTE(BL66,CHAR(160)," "),CHAR(9)," "),CHAR(10)," "),CHAR(11)," "),CHAR(12)," "),CHAR(13)," ")),"")</f>
      </c>
      <c r="BO66" t="str">
        <f>IF(N66="NON_TEXT","INVALID_TYPE",IF(AND(N66="TEXT",O66&lt;&gt;"",OR(LOWER(O66)="null",LOWER(O66)="undefined",LOWER(O66)="n/a",LOWER(O66)="na",LOWER(O66)="none")),"NULL_LIKE_STRING",""))</f>
      </c>
      <c r="BP66" t="str">
        <f>IF(Q66="NON_TEXT","INVALID_TYPE",IF(AND(R66&lt;&gt;"",NOT(OR(EXACT(R66,"FALSE_POSITIVE"),EXACT(R66,"FALSE_NEGATIVE"),EXACT(R66,"ROLE_ERROR"),EXACT(R66,"SCOPE_DRIFT")))),"UNSUPPORTED_VALUE",""))</f>
      </c>
      <c r="BQ66" t="str">
        <f>IF(T66="NON_TEXT","INVALID_TYPE",IF(AND(U66&lt;&gt;"",NOT(OR(EXACT(U66,"CONTENT_GAP"),EXACT(U66,"AUTHORITY_BENCHMARK"),EXACT(U66,"POSITIONING"),EXACT(U66,"PRICING_COMPARISON"),EXACT(U66,"BATTLECARD"),EXACT(U66,"ROADMAP"),EXACT(U66,"MARKET_ENTRY_RECOMMENDATION"),EXACT(U66,"BUDGET_RECOMMENDATION"),EXACT(U66,"EXECUTIVE_BRIEF"),EXACT(U66,"AI_VISIBILITY_BENCHMARK"),EXACT(U66,"PAID_SEARCH_BENCHMARK"),EXACT(U66,"OTHER")))),"UNSUPPORTED_VALUE",""))</f>
      </c>
      <c r="BR66" t="str">
        <f>IF(W66="NON_TEXT","INVALID_TYPE",IF(AND(X66&lt;&gt;"",NOT(OR(EXACT(X66,"DIRECTLY_DEPENDENT"),EXACT(X66,"PARTIALLY_DEPENDENT"),EXACT(X66,"INDEPENDENT"),EXACT(X66,"UNKNOWN_DEPENDENCY")))),"UNSUPPORTED_VALUE",""))</f>
        <v>UNSUPPORTED_VALUE</v>
      </c>
      <c r="BS66" t="str">
        <f>IF(Z66="NON_TEXT","INVALID_TYPE",IF(AND(AA66&lt;&gt;"",NOT(OR(EXACT(AA66,"YES"),EXACT(AA66,"NO"),EXACT(AA66,"UNKNOWN")))),"UNSUPPORTED_VALUE",""))</f>
      </c>
      <c r="BT66" t="str">
        <f>IF(AC66="NON_TEXT","INVALID_TYPE",IF(AND(AD66&lt;&gt;"",NOT(OR(EXACT(AD66,"YES"),EXACT(AD66,"NO"),EXACT(AD66,"UNKNOWN")))),"UNSUPPORTED_VALUE",""))</f>
      </c>
      <c r="BU66" t="str">
        <f>IF(AF66="NON_TEXT","INVALID_TYPE",IF(AND(AG66&lt;&gt;"",NOT(OR(EXACT(AG66,"YES"),EXACT(AG66,"NO"),EXACT(AG66,"UNKNOWN")))),"UNSUPPORTED_VALUE",""))</f>
      </c>
      <c r="BV66" t="str">
        <f>IF(AI66="NON_TEXT","INVALID_TYPE",IF(AND(AJ66&lt;&gt;"",NOT(OR(EXACT(AJ66,"YES"),EXACT(AJ66,"NO"),EXACT(AJ66,"UNKNOWN")))),"UNSUPPORTED_VALUE",""))</f>
      </c>
      <c r="BW66" t="str">
        <f>IF(AL66="NON_TEXT","INVALID_TYPE",IF(AND(AM66&lt;&gt;"",NOT(OR(EXACT(AM66,"YES"),EXACT(AM66,"NO"),EXACT(AM66,"UNKNOWN")))),"UNSUPPORTED_VALUE",""))</f>
      </c>
      <c r="BX66" t="str">
        <f>IF(AO66="NON_TEXT","INVALID_TYPE",IF(AND(AP66&lt;&gt;"",NOT(OR(EXACT(AP66,"COMPLETE"),EXACT(AP66,"INCOMPLETE")))),"UNSUPPORTED_VALUE",""))</f>
      </c>
      <c r="BY66" t="str">
        <f>IF(AND(AQ66="YES",AS66="NON_TEXT"),"INVALID_TYPE",IF(AND(AQ66="YES",AS66="TEXT",AT66&lt;&gt;"",OR(LOWER(AT66)="null",LOWER(AT66)="undefined",LOWER(AT66)="n/a",LOWER(AT66)="na",LOWER(AT66)="none")),"NULL_LIKE_STRING",""))</f>
      </c>
      <c r="BZ66" t="str">
        <f>IF(AND(AU66="YES",AW66="NON_TEXT"),"INVALID_TYPE",IF(AND(AU66="YES",AW66="TEXT",AX66&lt;&gt;"",OR(LOWER(AX66)="null",LOWER(AX66)="undefined",LOWER(AX66)="n/a",LOWER(AX66)="na",LOWER(AX66)="none")),"NULL_LIKE_STRING",""))</f>
      </c>
      <c r="CA66" t="str">
        <f>IF(AND(AY66="YES",BA66="NON_TEXT"),"INVALID_TYPE",IF(AND(AY66="YES",BB66&lt;&gt;"",NOT(OR(EXACT(BB66,"READY_TO_SHARE"),EXACT(BB66,"NOT_READY_TO_SHARE")))),"UNSUPPORTED_VALUE",""))</f>
      </c>
      <c r="CB66" t="str">
        <f>IF(AND(BC66="YES",BE66="NON_TEXT"),"INVALID_TYPE",IF(AND(BC66="YES",BF66&lt;&gt;"",NOT(OR(EXACT(BF66,"SEO_OVERLAP"),EXACT(BF66,"PPC_OVERLAP"),EXACT(BF66,"AI_VISIBILITY"),EXACT(BF66,"CI_PLATFORM"),EXACT(BF66,"SALES_CUSTOMER"),EXACT(BF66,"MANUAL_STRATEGY"),EXACT(BF66,"MIXED"),EXACT(BF66,"UNKNOWN")))),"UNSUPPORTED_VALUE",""))</f>
      </c>
      <c r="CC66" t="str">
        <f>IF(AND(BG66="YES",BI66="NON_TEXT"),"INVALID_TYPE",IF(AND(BG66="YES",BI66="TEXT",BJ66&lt;&gt;"",OR(LOWER(BJ66)="null",LOWER(BJ66)="undefined",LOWER(BJ66)="n/a",LOWER(BJ66)="na",LOWER(BJ66)="none")),"NULL_LIKE_STRING",""))</f>
      </c>
      <c r="CD66" t="str">
        <f>IF(AND(BK66="YES",BM66="NON_TEXT"),"INVALID_TYPE",IF(AND(BK66="YES",BM66="TEXT",BN66&lt;&gt;"",OR(LOWER(BN66)="null",LOWER(BN66)="undefined",LOWER(BN66)="n/a",LOWER(BN66)="na",LOWER(BN66)="none")),"NULL_LIKE_STRING",""))</f>
      </c>
      <c r="CE66" t="str">
        <f>IF(L66="FALSE","INVALID_INPUT_OBJECT",IF(BO66&lt;&gt;"",BO66,IF(BP66&lt;&gt;"",BP66,IF(BQ66&lt;&gt;"",BQ66,IF(BR66&lt;&gt;"",BR66,IF(BS66&lt;&gt;"",BS66,IF(BT66&lt;&gt;"",BT66,IF(BU66&lt;&gt;"",BU66,IF(BV66&lt;&gt;"",BV66,IF(BW66&lt;&gt;"",BW66,IF(BX66&lt;&gt;"",BX66,IF(CC66&lt;&gt;"",CC66,IF(BY66&lt;&gt;"",BY66,IF(BZ66&lt;&gt;"",BZ66,IF(CD66&lt;&gt;"",CD66,IF(CA66&lt;&gt;"",CA66,CB66))))))))))))))))</f>
        <v>UNSUPPORTED_VALUE</v>
      </c>
      <c r="CF66" t="b">
        <f>OR(N66="MISSING",O66="",Q66="MISSING",R66="",T66="MISSING",U66="",W66="MISSING",X66="",Z66="MISSING",AA66="",AC66="MISSING",AD66="",AF66="MISSING",AG66="",AI66="MISSING",AJ66="",AL66="MISSING",AM66="",AO66="MISSING",AP66="",EXACT(AP66,"INCOMPLETE"),AND(AY66="YES",AZ66&lt;&gt;"",BB66=""),AND(BC66="YES",BD66&lt;&gt;"",BF66=""))</f>
        <v>0</v>
      </c>
      <c r="CG66" t="str">
        <f>IF(AND(EXACT(X66,"INDEPENDENT"),EXACT(AD66,"NO")),"INDEPENDENT_WITHOUT_SUPPORT",IF(AND(EXACT(R66,"FALSE_NEGATIVE"),AQ66="YES",AT66=""),"FALSE_NEGATIVE_REQUIRES_CORRECTED_SET",IF(AND(EXACT(R66,"SCOPE_DRIFT"),AU66="YES",AX66=""),"SCOPE_DRIFT_REQUIRES_CHANGED_DIMENSION",IF(AND(EXACT(AA66,"NO"),AY66="YES",EXACT(BB66,"READY_TO_SHARE")),"UNSTARTED_READY_TO_SHARE_CONFLICT",""))))</f>
      </c>
    </row>
    <row r="67">
      <c r="A67" s="50" t="str">
        <v>MAL-043</v>
      </c>
      <c r="B67" s="50" t="str">
        <v>MALFORMED</v>
      </c>
      <c r="C67" s="50" t="str">
        <v>INVALID_INPUT</v>
      </c>
      <c r="D67" s="50" t="str">
        <v>UNSUPPORTED_VALUE</v>
      </c>
      <c r="E67" s="50" t="str">
        <v>INVALID_INPUT</v>
      </c>
      <c r="F67" s="50" t="str">
        <v>UNSUPPORTED_VALUE</v>
      </c>
      <c r="G67" s="50" t="str">
        <v>PASS</v>
      </c>
      <c r="H67" s="50" t="str">
        <v>{"affectedOutput": "CONTENT_GAP", "correctionWithoutFullRebuild": "YES", "decisionSupported": "Approve Q4 content and positioning budget", "dependencyType": "INDEPENDENT", "errorClass": "FALSE_POSITIVE", "executionStarted": "NO", "independentSupport": "YES", "recommendationCouldChange": "NO", "recordCompleteness": "COMPLETE", "scopeKnown": "MAYBE"}</v>
      </c>
      <c r="I67" s="50" t="str">
        <f>IF(CE67&lt;&gt;"","INVALID_INPUT",IF(CG67&lt;&gt;"","INVALID_INPUT",IF(CF67,"INCOMPLETE",IF(NOT(EXACT(AM67,"YES")),"RESOLVE_DECISION_SCOPE",IF(EXACT(X67,"UNKNOWN_DEPENDENCY"),"FREEZE_AND_REQUALIFY",IF(AND(EXACT(AA67,"YES"),EXACT(AG67,"YES")),"REOPEN_PRIOR_DECISION",IF(AND(EXACT(X67,"DIRECTLY_DEPENDENT"),EXACT(AD67,"NO"),EXACT(AJ67,"NO")),"REBUILD_CONTAMINATED_OUTPUT",IF(OR(EXACT(X67,"DIRECTLY_DEPENDENT"),EXACT(X67,"PARTIALLY_DEPENDENT")),"BOUNDED_RECHECK_REQUIRED",IF(AND(EXACT(X67,"INDEPENDENT"),EXACT(AD67,"YES"),EXACT(AG67,"NO")),"NO_MATERIAL_CONTAMINATION_FOUND","FREEZE_AND_REQUALIFY")))))))))</f>
        <v>INVALID_INPUT</v>
      </c>
      <c r="J67" s="50" t="str">
        <f>IF(CE67&lt;&gt;"",CE67,IF(CG67&lt;&gt;"",CG67,IF(CF67,"REQUIRED_EVIDENCE_MISSING",IF(NOT(EXACT(AM67,"YES")),IF(EXACT(AM67,"NO"),"DECISION_SCOPE_NOT_DEFINED","DECISION_SCOPE_UNCERTAIN"),IF(EXACT(X67,"UNKNOWN_DEPENDENCY"),"DOWNSTREAM_DEPENDENCY_UNKNOWN",IF(AND(EXACT(AA67,"YES"),EXACT(AG67,"YES")),"EXECUTED_RECOMMENDATION_MAY_CHANGE",IF(AND(EXACT(X67,"DIRECTLY_DEPENDENT"),EXACT(AD67,"NO"),EXACT(AJ67,"NO")),"DIRECT_DEPENDENCY_NO_INDEPENDENT_SUPPORT",IF(EXACT(X67,"DIRECTLY_DEPENDENT"),"DIRECT_DEPENDENCY_RECHECK",IF(EXACT(X67,"PARTIALLY_DEPENDENT"),"PARTIAL_DEPENDENCY_RECHECK",IF(AND(EXACT(X67,"INDEPENDENT"),EXACT(AD67,"YES"),EXACT(AG67,"NO")),"INDEPENDENT_SUPPORT_RECOMMENDATION_UNCHANGED","DEPENDENCY_OR_RECOMMENDATION_UNRESOLVED"))))))))))</f>
        <v>UNSUPPORTED_VALUE</v>
      </c>
      <c r="K67" s="51" t="str">
        <f>IF(AND(EXACT(C67,I67),EXACT(D67,J67)),"PASS","FAIL")</f>
        <v>PASS</v>
      </c>
      <c r="L67" t="str">
        <v>TRUE</v>
      </c>
      <c r="M67" t="str">
        <v>Approve Q4 content and positioning budget</v>
      </c>
      <c r="N67" t="str">
        <v>TEXT</v>
      </c>
      <c r="O67" t="str">
        <f>IF(ISTEXT(M67),TRIM(SUBSTITUTE(SUBSTITUTE(SUBSTITUTE(SUBSTITUTE(SUBSTITUTE(SUBSTITUTE(M67,CHAR(160)," "),CHAR(9)," "),CHAR(10)," "),CHAR(11)," "),CHAR(12)," "),CHAR(13)," ")),"")</f>
        <v>Approve Q4 content and positioning budget</v>
      </c>
      <c r="P67" t="str">
        <v>FALSE_POSITIVE</v>
      </c>
      <c r="Q67" t="str">
        <v>TEXT</v>
      </c>
      <c r="R67" t="str">
        <f>IF(ISTEXT(P67),TRIM(SUBSTITUTE(SUBSTITUTE(SUBSTITUTE(SUBSTITUTE(SUBSTITUTE(SUBSTITUTE(P67,CHAR(160)," "),CHAR(9)," "),CHAR(10)," "),CHAR(11)," "),CHAR(12)," "),CHAR(13)," ")),"")</f>
        <v>FALSE_POSITIVE</v>
      </c>
      <c r="S67" t="str">
        <v>CONTENT_GAP</v>
      </c>
      <c r="T67" t="str">
        <v>TEXT</v>
      </c>
      <c r="U67" t="str">
        <f>IF(ISTEXT(S67),TRIM(SUBSTITUTE(SUBSTITUTE(SUBSTITUTE(SUBSTITUTE(SUBSTITUTE(SUBSTITUTE(S67,CHAR(160)," "),CHAR(9)," "),CHAR(10)," "),CHAR(11)," "),CHAR(12)," "),CHAR(13)," ")),"")</f>
        <v>CONTENT_GAP</v>
      </c>
      <c r="V67" t="str">
        <v>INDEPENDENT</v>
      </c>
      <c r="W67" t="str">
        <v>TEXT</v>
      </c>
      <c r="X67" t="str">
        <f>IF(ISTEXT(V67),TRIM(SUBSTITUTE(SUBSTITUTE(SUBSTITUTE(SUBSTITUTE(SUBSTITUTE(SUBSTITUTE(V67,CHAR(160)," "),CHAR(9)," "),CHAR(10)," "),CHAR(11)," "),CHAR(12)," "),CHAR(13)," ")),"")</f>
        <v>INDEPENDENT</v>
      </c>
      <c r="Y67" t="str">
        <v>NO</v>
      </c>
      <c r="Z67" t="str">
        <v>TEXT</v>
      </c>
      <c r="AA67" t="str">
        <f>IF(ISTEXT(Y67),TRIM(SUBSTITUTE(SUBSTITUTE(SUBSTITUTE(SUBSTITUTE(SUBSTITUTE(SUBSTITUTE(Y67,CHAR(160)," "),CHAR(9)," "),CHAR(10)," "),CHAR(11)," "),CHAR(12)," "),CHAR(13)," ")),"")</f>
        <v>NO</v>
      </c>
      <c r="AB67" t="str">
        <v>YES</v>
      </c>
      <c r="AC67" t="str">
        <v>TEXT</v>
      </c>
      <c r="AD67" t="str">
        <f>IF(ISTEXT(AB67),TRIM(SUBSTITUTE(SUBSTITUTE(SUBSTITUTE(SUBSTITUTE(SUBSTITUTE(SUBSTITUTE(AB67,CHAR(160)," "),CHAR(9)," "),CHAR(10)," "),CHAR(11)," "),CHAR(12)," "),CHAR(13)," ")),"")</f>
        <v>YES</v>
      </c>
      <c r="AE67" t="str">
        <v>NO</v>
      </c>
      <c r="AF67" t="str">
        <v>TEXT</v>
      </c>
      <c r="AG67" t="str">
        <f>IF(ISTEXT(AE67),TRIM(SUBSTITUTE(SUBSTITUTE(SUBSTITUTE(SUBSTITUTE(SUBSTITUTE(SUBSTITUTE(AE67,CHAR(160)," "),CHAR(9)," "),CHAR(10)," "),CHAR(11)," "),CHAR(12)," "),CHAR(13)," ")),"")</f>
        <v>NO</v>
      </c>
      <c r="AH67" t="str">
        <v>YES</v>
      </c>
      <c r="AI67" t="str">
        <v>TEXT</v>
      </c>
      <c r="AJ67" t="str">
        <f>IF(ISTEXT(AH67),TRIM(SUBSTITUTE(SUBSTITUTE(SUBSTITUTE(SUBSTITUTE(SUBSTITUTE(SUBSTITUTE(AH67,CHAR(160)," "),CHAR(9)," "),CHAR(10)," "),CHAR(11)," "),CHAR(12)," "),CHAR(13)," ")),"")</f>
        <v>YES</v>
      </c>
      <c r="AK67" t="str">
        <v>MAYBE</v>
      </c>
      <c r="AL67" t="str">
        <v>TEXT</v>
      </c>
      <c r="AM67" t="str">
        <f>IF(ISTEXT(AK67),TRIM(SUBSTITUTE(SUBSTITUTE(SUBSTITUTE(SUBSTITUTE(SUBSTITUTE(SUBSTITUTE(AK67,CHAR(160)," "),CHAR(9)," "),CHAR(10)," "),CHAR(11)," "),CHAR(12)," "),CHAR(13)," ")),"")</f>
        <v>MAYBE</v>
      </c>
      <c r="AN67" t="str">
        <v>COMPLETE</v>
      </c>
      <c r="AO67" t="str">
        <v>TEXT</v>
      </c>
      <c r="AP67" t="str">
        <f>IF(ISTEXT(AN67),TRIM(SUBSTITUTE(SUBSTITUTE(SUBSTITUTE(SUBSTITUTE(SUBSTITUTE(SUBSTITUTE(AN67,CHAR(160)," "),CHAR(9)," "),CHAR(10)," "),CHAR(11)," "),CHAR(12)," "),CHAR(13)," ")),"")</f>
        <v>COMPLETE</v>
      </c>
      <c r="AQ67" t="str">
        <v>NO</v>
      </c>
      <c r="AR67" t="str"/>
      <c r="AS67" t="str">
        <v>MISSING</v>
      </c>
      <c r="AT67" t="str">
        <f>IF(ISTEXT(AR67),TRIM(SUBSTITUTE(SUBSTITUTE(SUBSTITUTE(SUBSTITUTE(SUBSTITUTE(SUBSTITUTE(AR67,CHAR(160)," "),CHAR(9)," "),CHAR(10)," "),CHAR(11)," "),CHAR(12)," "),CHAR(13)," ")),"")</f>
      </c>
      <c r="AU67" t="str">
        <v>NO</v>
      </c>
      <c r="AV67" t="str"/>
      <c r="AW67" t="str">
        <v>MISSING</v>
      </c>
      <c r="AX67" t="str">
        <f>IF(ISTEXT(AV67),TRIM(SUBSTITUTE(SUBSTITUTE(SUBSTITUTE(SUBSTITUTE(SUBSTITUTE(SUBSTITUTE(AV67,CHAR(160)," "),CHAR(9)," "),CHAR(10)," "),CHAR(11)," "),CHAR(12)," "),CHAR(13)," ")),"")</f>
      </c>
      <c r="AY67" t="str">
        <v>NO</v>
      </c>
      <c r="AZ67" t="str"/>
      <c r="BA67" t="str">
        <v>MISSING</v>
      </c>
      <c r="BB67" t="str">
        <f>IF(ISTEXT(AZ67),TRIM(SUBSTITUTE(SUBSTITUTE(SUBSTITUTE(SUBSTITUTE(SUBSTITUTE(SUBSTITUTE(AZ67,CHAR(160)," "),CHAR(9)," "),CHAR(10)," "),CHAR(11)," "),CHAR(12)," "),CHAR(13)," ")),"")</f>
      </c>
      <c r="BC67" t="str">
        <v>NO</v>
      </c>
      <c r="BD67" t="str"/>
      <c r="BE67" t="str">
        <v>MISSING</v>
      </c>
      <c r="BF67" t="str">
        <f>IF(ISTEXT(BD67),TRIM(SUBSTITUTE(SUBSTITUTE(SUBSTITUTE(SUBSTITUTE(SUBSTITUTE(SUBSTITUTE(BD67,CHAR(160)," "),CHAR(9)," "),CHAR(10)," "),CHAR(11)," "),CHAR(12)," "),CHAR(13)," ")),"")</f>
      </c>
      <c r="BG67" t="str">
        <v>NO</v>
      </c>
      <c r="BH67" t="str"/>
      <c r="BI67" t="str">
        <v>MISSING</v>
      </c>
      <c r="BJ67" t="str">
        <f>IF(ISTEXT(BH67),TRIM(SUBSTITUTE(SUBSTITUTE(SUBSTITUTE(SUBSTITUTE(SUBSTITUTE(SUBSTITUTE(BH67,CHAR(160)," "),CHAR(9)," "),CHAR(10)," "),CHAR(11)," "),CHAR(12)," "),CHAR(13)," ")),"")</f>
      </c>
      <c r="BK67" t="str">
        <v>NO</v>
      </c>
      <c r="BL67" t="str"/>
      <c r="BM67" t="str">
        <v>MISSING</v>
      </c>
      <c r="BN67" t="str">
        <f>IF(ISTEXT(BL67),TRIM(SUBSTITUTE(SUBSTITUTE(SUBSTITUTE(SUBSTITUTE(SUBSTITUTE(SUBSTITUTE(BL67,CHAR(160)," "),CHAR(9)," "),CHAR(10)," "),CHAR(11)," "),CHAR(12)," "),CHAR(13)," ")),"")</f>
      </c>
      <c r="BO67" t="str">
        <f>IF(N67="NON_TEXT","INVALID_TYPE",IF(AND(N67="TEXT",O67&lt;&gt;"",OR(LOWER(O67)="null",LOWER(O67)="undefined",LOWER(O67)="n/a",LOWER(O67)="na",LOWER(O67)="none")),"NULL_LIKE_STRING",""))</f>
      </c>
      <c r="BP67" t="str">
        <f>IF(Q67="NON_TEXT","INVALID_TYPE",IF(AND(R67&lt;&gt;"",NOT(OR(EXACT(R67,"FALSE_POSITIVE"),EXACT(R67,"FALSE_NEGATIVE"),EXACT(R67,"ROLE_ERROR"),EXACT(R67,"SCOPE_DRIFT")))),"UNSUPPORTED_VALUE",""))</f>
      </c>
      <c r="BQ67" t="str">
        <f>IF(T67="NON_TEXT","INVALID_TYPE",IF(AND(U67&lt;&gt;"",NOT(OR(EXACT(U67,"CONTENT_GAP"),EXACT(U67,"AUTHORITY_BENCHMARK"),EXACT(U67,"POSITIONING"),EXACT(U67,"PRICING_COMPARISON"),EXACT(U67,"BATTLECARD"),EXACT(U67,"ROADMAP"),EXACT(U67,"MARKET_ENTRY_RECOMMENDATION"),EXACT(U67,"BUDGET_RECOMMENDATION"),EXACT(U67,"EXECUTIVE_BRIEF"),EXACT(U67,"AI_VISIBILITY_BENCHMARK"),EXACT(U67,"PAID_SEARCH_BENCHMARK"),EXACT(U67,"OTHER")))),"UNSUPPORTED_VALUE",""))</f>
      </c>
      <c r="BR67" t="str">
        <f>IF(W67="NON_TEXT","INVALID_TYPE",IF(AND(X67&lt;&gt;"",NOT(OR(EXACT(X67,"DIRECTLY_DEPENDENT"),EXACT(X67,"PARTIALLY_DEPENDENT"),EXACT(X67,"INDEPENDENT"),EXACT(X67,"UNKNOWN_DEPENDENCY")))),"UNSUPPORTED_VALUE",""))</f>
      </c>
      <c r="BS67" t="str">
        <f>IF(Z67="NON_TEXT","INVALID_TYPE",IF(AND(AA67&lt;&gt;"",NOT(OR(EXACT(AA67,"YES"),EXACT(AA67,"NO"),EXACT(AA67,"UNKNOWN")))),"UNSUPPORTED_VALUE",""))</f>
      </c>
      <c r="BT67" t="str">
        <f>IF(AC67="NON_TEXT","INVALID_TYPE",IF(AND(AD67&lt;&gt;"",NOT(OR(EXACT(AD67,"YES"),EXACT(AD67,"NO"),EXACT(AD67,"UNKNOWN")))),"UNSUPPORTED_VALUE",""))</f>
      </c>
      <c r="BU67" t="str">
        <f>IF(AF67="NON_TEXT","INVALID_TYPE",IF(AND(AG67&lt;&gt;"",NOT(OR(EXACT(AG67,"YES"),EXACT(AG67,"NO"),EXACT(AG67,"UNKNOWN")))),"UNSUPPORTED_VALUE",""))</f>
      </c>
      <c r="BV67" t="str">
        <f>IF(AI67="NON_TEXT","INVALID_TYPE",IF(AND(AJ67&lt;&gt;"",NOT(OR(EXACT(AJ67,"YES"),EXACT(AJ67,"NO"),EXACT(AJ67,"UNKNOWN")))),"UNSUPPORTED_VALUE",""))</f>
      </c>
      <c r="BW67" t="str">
        <f>IF(AL67="NON_TEXT","INVALID_TYPE",IF(AND(AM67&lt;&gt;"",NOT(OR(EXACT(AM67,"YES"),EXACT(AM67,"NO"),EXACT(AM67,"UNKNOWN")))),"UNSUPPORTED_VALUE",""))</f>
        <v>UNSUPPORTED_VALUE</v>
      </c>
      <c r="BX67" t="str">
        <f>IF(AO67="NON_TEXT","INVALID_TYPE",IF(AND(AP67&lt;&gt;"",NOT(OR(EXACT(AP67,"COMPLETE"),EXACT(AP67,"INCOMPLETE")))),"UNSUPPORTED_VALUE",""))</f>
      </c>
      <c r="BY67" t="str">
        <f>IF(AND(AQ67="YES",AS67="NON_TEXT"),"INVALID_TYPE",IF(AND(AQ67="YES",AS67="TEXT",AT67&lt;&gt;"",OR(LOWER(AT67)="null",LOWER(AT67)="undefined",LOWER(AT67)="n/a",LOWER(AT67)="na",LOWER(AT67)="none")),"NULL_LIKE_STRING",""))</f>
      </c>
      <c r="BZ67" t="str">
        <f>IF(AND(AU67="YES",AW67="NON_TEXT"),"INVALID_TYPE",IF(AND(AU67="YES",AW67="TEXT",AX67&lt;&gt;"",OR(LOWER(AX67)="null",LOWER(AX67)="undefined",LOWER(AX67)="n/a",LOWER(AX67)="na",LOWER(AX67)="none")),"NULL_LIKE_STRING",""))</f>
      </c>
      <c r="CA67" t="str">
        <f>IF(AND(AY67="YES",BA67="NON_TEXT"),"INVALID_TYPE",IF(AND(AY67="YES",BB67&lt;&gt;"",NOT(OR(EXACT(BB67,"READY_TO_SHARE"),EXACT(BB67,"NOT_READY_TO_SHARE")))),"UNSUPPORTED_VALUE",""))</f>
      </c>
      <c r="CB67" t="str">
        <f>IF(AND(BC67="YES",BE67="NON_TEXT"),"INVALID_TYPE",IF(AND(BC67="YES",BF67&lt;&gt;"",NOT(OR(EXACT(BF67,"SEO_OVERLAP"),EXACT(BF67,"PPC_OVERLAP"),EXACT(BF67,"AI_VISIBILITY"),EXACT(BF67,"CI_PLATFORM"),EXACT(BF67,"SALES_CUSTOMER"),EXACT(BF67,"MANUAL_STRATEGY"),EXACT(BF67,"MIXED"),EXACT(BF67,"UNKNOWN")))),"UNSUPPORTED_VALUE",""))</f>
      </c>
      <c r="CC67" t="str">
        <f>IF(AND(BG67="YES",BI67="NON_TEXT"),"INVALID_TYPE",IF(AND(BG67="YES",BI67="TEXT",BJ67&lt;&gt;"",OR(LOWER(BJ67)="null",LOWER(BJ67)="undefined",LOWER(BJ67)="n/a",LOWER(BJ67)="na",LOWER(BJ67)="none")),"NULL_LIKE_STRING",""))</f>
      </c>
      <c r="CD67" t="str">
        <f>IF(AND(BK67="YES",BM67="NON_TEXT"),"INVALID_TYPE",IF(AND(BK67="YES",BM67="TEXT",BN67&lt;&gt;"",OR(LOWER(BN67)="null",LOWER(BN67)="undefined",LOWER(BN67)="n/a",LOWER(BN67)="na",LOWER(BN67)="none")),"NULL_LIKE_STRING",""))</f>
      </c>
      <c r="CE67" t="str">
        <f>IF(L67="FALSE","INVALID_INPUT_OBJECT",IF(BO67&lt;&gt;"",BO67,IF(BP67&lt;&gt;"",BP67,IF(BQ67&lt;&gt;"",BQ67,IF(BR67&lt;&gt;"",BR67,IF(BS67&lt;&gt;"",BS67,IF(BT67&lt;&gt;"",BT67,IF(BU67&lt;&gt;"",BU67,IF(BV67&lt;&gt;"",BV67,IF(BW67&lt;&gt;"",BW67,IF(BX67&lt;&gt;"",BX67,IF(CC67&lt;&gt;"",CC67,IF(BY67&lt;&gt;"",BY67,IF(BZ67&lt;&gt;"",BZ67,IF(CD67&lt;&gt;"",CD67,IF(CA67&lt;&gt;"",CA67,CB67))))))))))))))))</f>
        <v>UNSUPPORTED_VALUE</v>
      </c>
      <c r="CF67" t="b">
        <f>OR(N67="MISSING",O67="",Q67="MISSING",R67="",T67="MISSING",U67="",W67="MISSING",X67="",Z67="MISSING",AA67="",AC67="MISSING",AD67="",AF67="MISSING",AG67="",AI67="MISSING",AJ67="",AL67="MISSING",AM67="",AO67="MISSING",AP67="",EXACT(AP67,"INCOMPLETE"),AND(AY67="YES",AZ67&lt;&gt;"",BB67=""),AND(BC67="YES",BD67&lt;&gt;"",BF67=""))</f>
        <v>0</v>
      </c>
      <c r="CG67" t="str">
        <f>IF(AND(EXACT(X67,"INDEPENDENT"),EXACT(AD67,"NO")),"INDEPENDENT_WITHOUT_SUPPORT",IF(AND(EXACT(R67,"FALSE_NEGATIVE"),AQ67="YES",AT67=""),"FALSE_NEGATIVE_REQUIRES_CORRECTED_SET",IF(AND(EXACT(R67,"SCOPE_DRIFT"),AU67="YES",AX67=""),"SCOPE_DRIFT_REQUIRES_CHANGED_DIMENSION",IF(AND(EXACT(AA67,"NO"),AY67="YES",EXACT(BB67,"READY_TO_SHARE")),"UNSTARTED_READY_TO_SHARE_CONFLICT",""))))</f>
      </c>
    </row>
    <row r="68">
      <c r="A68" s="50" t="str">
        <v>MAL-050</v>
      </c>
      <c r="B68" s="50" t="str">
        <v>MALFORMED</v>
      </c>
      <c r="C68" s="50" t="str">
        <v>INVALID_INPUT</v>
      </c>
      <c r="D68" s="50" t="str">
        <v>NULL_LIKE_STRING</v>
      </c>
      <c r="E68" s="50" t="str">
        <v>INVALID_INPUT</v>
      </c>
      <c r="F68" s="50" t="str">
        <v>NULL_LIKE_STRING</v>
      </c>
      <c r="G68" s="50" t="str">
        <v>PASS</v>
      </c>
      <c r="H68" s="50" t="str">
        <v>{"affectedOutput": "CONTENT_GAP", "correctionWithoutFullRebuild": "YES", "decisionSupported": "null", "dependencyType": "INDEPENDENT", "errorClass": "FALSE_POSITIVE", "executionStarted": "NO", "independentSupport": "YES", "recommendationCouldChange": "NO", "recordCompleteness": "COMPLETE", "scopeKnown": "YES"}</v>
      </c>
      <c r="I68" s="50" t="str">
        <f>IF(CE68&lt;&gt;"","INVALID_INPUT",IF(CG68&lt;&gt;"","INVALID_INPUT",IF(CF68,"INCOMPLETE",IF(NOT(EXACT(AM68,"YES")),"RESOLVE_DECISION_SCOPE",IF(EXACT(X68,"UNKNOWN_DEPENDENCY"),"FREEZE_AND_REQUALIFY",IF(AND(EXACT(AA68,"YES"),EXACT(AG68,"YES")),"REOPEN_PRIOR_DECISION",IF(AND(EXACT(X68,"DIRECTLY_DEPENDENT"),EXACT(AD68,"NO"),EXACT(AJ68,"NO")),"REBUILD_CONTAMINATED_OUTPUT",IF(OR(EXACT(X68,"DIRECTLY_DEPENDENT"),EXACT(X68,"PARTIALLY_DEPENDENT")),"BOUNDED_RECHECK_REQUIRED",IF(AND(EXACT(X68,"INDEPENDENT"),EXACT(AD68,"YES"),EXACT(AG68,"NO")),"NO_MATERIAL_CONTAMINATION_FOUND","FREEZE_AND_REQUALIFY")))))))))</f>
        <v>INVALID_INPUT</v>
      </c>
      <c r="J68" s="50" t="str">
        <f>IF(CE68&lt;&gt;"",CE68,IF(CG68&lt;&gt;"",CG68,IF(CF68,"REQUIRED_EVIDENCE_MISSING",IF(NOT(EXACT(AM68,"YES")),IF(EXACT(AM68,"NO"),"DECISION_SCOPE_NOT_DEFINED","DECISION_SCOPE_UNCERTAIN"),IF(EXACT(X68,"UNKNOWN_DEPENDENCY"),"DOWNSTREAM_DEPENDENCY_UNKNOWN",IF(AND(EXACT(AA68,"YES"),EXACT(AG68,"YES")),"EXECUTED_RECOMMENDATION_MAY_CHANGE",IF(AND(EXACT(X68,"DIRECTLY_DEPENDENT"),EXACT(AD68,"NO"),EXACT(AJ68,"NO")),"DIRECT_DEPENDENCY_NO_INDEPENDENT_SUPPORT",IF(EXACT(X68,"DIRECTLY_DEPENDENT"),"DIRECT_DEPENDENCY_RECHECK",IF(EXACT(X68,"PARTIALLY_DEPENDENT"),"PARTIAL_DEPENDENCY_RECHECK",IF(AND(EXACT(X68,"INDEPENDENT"),EXACT(AD68,"YES"),EXACT(AG68,"NO")),"INDEPENDENT_SUPPORT_RECOMMENDATION_UNCHANGED","DEPENDENCY_OR_RECOMMENDATION_UNRESOLVED"))))))))))</f>
        <v>NULL_LIKE_STRING</v>
      </c>
      <c r="K68" s="51" t="str">
        <f>IF(AND(EXACT(C68,I68),EXACT(D68,J68)),"PASS","FAIL")</f>
        <v>PASS</v>
      </c>
      <c r="L68" t="str">
        <v>TRUE</v>
      </c>
      <c r="M68" t="str">
        <v>null</v>
      </c>
      <c r="N68" t="str">
        <v>TEXT</v>
      </c>
      <c r="O68" t="str">
        <f>IF(ISTEXT(M68),TRIM(SUBSTITUTE(SUBSTITUTE(SUBSTITUTE(SUBSTITUTE(SUBSTITUTE(SUBSTITUTE(M68,CHAR(160)," "),CHAR(9)," "),CHAR(10)," "),CHAR(11)," "),CHAR(12)," "),CHAR(13)," ")),"")</f>
        <v>null</v>
      </c>
      <c r="P68" t="str">
        <v>FALSE_POSITIVE</v>
      </c>
      <c r="Q68" t="str">
        <v>TEXT</v>
      </c>
      <c r="R68" t="str">
        <f>IF(ISTEXT(P68),TRIM(SUBSTITUTE(SUBSTITUTE(SUBSTITUTE(SUBSTITUTE(SUBSTITUTE(SUBSTITUTE(P68,CHAR(160)," "),CHAR(9)," "),CHAR(10)," "),CHAR(11)," "),CHAR(12)," "),CHAR(13)," ")),"")</f>
        <v>FALSE_POSITIVE</v>
      </c>
      <c r="S68" t="str">
        <v>CONTENT_GAP</v>
      </c>
      <c r="T68" t="str">
        <v>TEXT</v>
      </c>
      <c r="U68" t="str">
        <f>IF(ISTEXT(S68),TRIM(SUBSTITUTE(SUBSTITUTE(SUBSTITUTE(SUBSTITUTE(SUBSTITUTE(SUBSTITUTE(S68,CHAR(160)," "),CHAR(9)," "),CHAR(10)," "),CHAR(11)," "),CHAR(12)," "),CHAR(13)," ")),"")</f>
        <v>CONTENT_GAP</v>
      </c>
      <c r="V68" t="str">
        <v>INDEPENDENT</v>
      </c>
      <c r="W68" t="str">
        <v>TEXT</v>
      </c>
      <c r="X68" t="str">
        <f>IF(ISTEXT(V68),TRIM(SUBSTITUTE(SUBSTITUTE(SUBSTITUTE(SUBSTITUTE(SUBSTITUTE(SUBSTITUTE(V68,CHAR(160)," "),CHAR(9)," "),CHAR(10)," "),CHAR(11)," "),CHAR(12)," "),CHAR(13)," ")),"")</f>
        <v>INDEPENDENT</v>
      </c>
      <c r="Y68" t="str">
        <v>NO</v>
      </c>
      <c r="Z68" t="str">
        <v>TEXT</v>
      </c>
      <c r="AA68" t="str">
        <f>IF(ISTEXT(Y68),TRIM(SUBSTITUTE(SUBSTITUTE(SUBSTITUTE(SUBSTITUTE(SUBSTITUTE(SUBSTITUTE(Y68,CHAR(160)," "),CHAR(9)," "),CHAR(10)," "),CHAR(11)," "),CHAR(12)," "),CHAR(13)," ")),"")</f>
        <v>NO</v>
      </c>
      <c r="AB68" t="str">
        <v>YES</v>
      </c>
      <c r="AC68" t="str">
        <v>TEXT</v>
      </c>
      <c r="AD68" t="str">
        <f>IF(ISTEXT(AB68),TRIM(SUBSTITUTE(SUBSTITUTE(SUBSTITUTE(SUBSTITUTE(SUBSTITUTE(SUBSTITUTE(AB68,CHAR(160)," "),CHAR(9)," "),CHAR(10)," "),CHAR(11)," "),CHAR(12)," "),CHAR(13)," ")),"")</f>
        <v>YES</v>
      </c>
      <c r="AE68" t="str">
        <v>NO</v>
      </c>
      <c r="AF68" t="str">
        <v>TEXT</v>
      </c>
      <c r="AG68" t="str">
        <f>IF(ISTEXT(AE68),TRIM(SUBSTITUTE(SUBSTITUTE(SUBSTITUTE(SUBSTITUTE(SUBSTITUTE(SUBSTITUTE(AE68,CHAR(160)," "),CHAR(9)," "),CHAR(10)," "),CHAR(11)," "),CHAR(12)," "),CHAR(13)," ")),"")</f>
        <v>NO</v>
      </c>
      <c r="AH68" t="str">
        <v>YES</v>
      </c>
      <c r="AI68" t="str">
        <v>TEXT</v>
      </c>
      <c r="AJ68" t="str">
        <f>IF(ISTEXT(AH68),TRIM(SUBSTITUTE(SUBSTITUTE(SUBSTITUTE(SUBSTITUTE(SUBSTITUTE(SUBSTITUTE(AH68,CHAR(160)," "),CHAR(9)," "),CHAR(10)," "),CHAR(11)," "),CHAR(12)," "),CHAR(13)," ")),"")</f>
        <v>YES</v>
      </c>
      <c r="AK68" t="str">
        <v>YES</v>
      </c>
      <c r="AL68" t="str">
        <v>TEXT</v>
      </c>
      <c r="AM68" t="str">
        <f>IF(ISTEXT(AK68),TRIM(SUBSTITUTE(SUBSTITUTE(SUBSTITUTE(SUBSTITUTE(SUBSTITUTE(SUBSTITUTE(AK68,CHAR(160)," "),CHAR(9)," "),CHAR(10)," "),CHAR(11)," "),CHAR(12)," "),CHAR(13)," ")),"")</f>
        <v>YES</v>
      </c>
      <c r="AN68" t="str">
        <v>COMPLETE</v>
      </c>
      <c r="AO68" t="str">
        <v>TEXT</v>
      </c>
      <c r="AP68" t="str">
        <f>IF(ISTEXT(AN68),TRIM(SUBSTITUTE(SUBSTITUTE(SUBSTITUTE(SUBSTITUTE(SUBSTITUTE(SUBSTITUTE(AN68,CHAR(160)," "),CHAR(9)," "),CHAR(10)," "),CHAR(11)," "),CHAR(12)," "),CHAR(13)," ")),"")</f>
        <v>COMPLETE</v>
      </c>
      <c r="AQ68" t="str">
        <v>NO</v>
      </c>
      <c r="AR68" t="str"/>
      <c r="AS68" t="str">
        <v>MISSING</v>
      </c>
      <c r="AT68" t="str">
        <f>IF(ISTEXT(AR68),TRIM(SUBSTITUTE(SUBSTITUTE(SUBSTITUTE(SUBSTITUTE(SUBSTITUTE(SUBSTITUTE(AR68,CHAR(160)," "),CHAR(9)," "),CHAR(10)," "),CHAR(11)," "),CHAR(12)," "),CHAR(13)," ")),"")</f>
      </c>
      <c r="AU68" t="str">
        <v>NO</v>
      </c>
      <c r="AV68" t="str"/>
      <c r="AW68" t="str">
        <v>MISSING</v>
      </c>
      <c r="AX68" t="str">
        <f>IF(ISTEXT(AV68),TRIM(SUBSTITUTE(SUBSTITUTE(SUBSTITUTE(SUBSTITUTE(SUBSTITUTE(SUBSTITUTE(AV68,CHAR(160)," "),CHAR(9)," "),CHAR(10)," "),CHAR(11)," "),CHAR(12)," "),CHAR(13)," ")),"")</f>
      </c>
      <c r="AY68" t="str">
        <v>NO</v>
      </c>
      <c r="AZ68" t="str"/>
      <c r="BA68" t="str">
        <v>MISSING</v>
      </c>
      <c r="BB68" t="str">
        <f>IF(ISTEXT(AZ68),TRIM(SUBSTITUTE(SUBSTITUTE(SUBSTITUTE(SUBSTITUTE(SUBSTITUTE(SUBSTITUTE(AZ68,CHAR(160)," "),CHAR(9)," "),CHAR(10)," "),CHAR(11)," "),CHAR(12)," "),CHAR(13)," ")),"")</f>
      </c>
      <c r="BC68" t="str">
        <v>NO</v>
      </c>
      <c r="BD68" t="str"/>
      <c r="BE68" t="str">
        <v>MISSING</v>
      </c>
      <c r="BF68" t="str">
        <f>IF(ISTEXT(BD68),TRIM(SUBSTITUTE(SUBSTITUTE(SUBSTITUTE(SUBSTITUTE(SUBSTITUTE(SUBSTITUTE(BD68,CHAR(160)," "),CHAR(9)," "),CHAR(10)," "),CHAR(11)," "),CHAR(12)," "),CHAR(13)," ")),"")</f>
      </c>
      <c r="BG68" t="str">
        <v>NO</v>
      </c>
      <c r="BH68" t="str"/>
      <c r="BI68" t="str">
        <v>MISSING</v>
      </c>
      <c r="BJ68" t="str">
        <f>IF(ISTEXT(BH68),TRIM(SUBSTITUTE(SUBSTITUTE(SUBSTITUTE(SUBSTITUTE(SUBSTITUTE(SUBSTITUTE(BH68,CHAR(160)," "),CHAR(9)," "),CHAR(10)," "),CHAR(11)," "),CHAR(12)," "),CHAR(13)," ")),"")</f>
      </c>
      <c r="BK68" t="str">
        <v>NO</v>
      </c>
      <c r="BL68" t="str"/>
      <c r="BM68" t="str">
        <v>MISSING</v>
      </c>
      <c r="BN68" t="str">
        <f>IF(ISTEXT(BL68),TRIM(SUBSTITUTE(SUBSTITUTE(SUBSTITUTE(SUBSTITUTE(SUBSTITUTE(SUBSTITUTE(BL68,CHAR(160)," "),CHAR(9)," "),CHAR(10)," "),CHAR(11)," "),CHAR(12)," "),CHAR(13)," ")),"")</f>
      </c>
      <c r="BO68" t="str">
        <f>IF(N68="NON_TEXT","INVALID_TYPE",IF(AND(N68="TEXT",O68&lt;&gt;"",OR(LOWER(O68)="null",LOWER(O68)="undefined",LOWER(O68)="n/a",LOWER(O68)="na",LOWER(O68)="none")),"NULL_LIKE_STRING",""))</f>
        <v>NULL_LIKE_STRING</v>
      </c>
      <c r="BP68" t="str">
        <f>IF(Q68="NON_TEXT","INVALID_TYPE",IF(AND(R68&lt;&gt;"",NOT(OR(EXACT(R68,"FALSE_POSITIVE"),EXACT(R68,"FALSE_NEGATIVE"),EXACT(R68,"ROLE_ERROR"),EXACT(R68,"SCOPE_DRIFT")))),"UNSUPPORTED_VALUE",""))</f>
      </c>
      <c r="BQ68" t="str">
        <f>IF(T68="NON_TEXT","INVALID_TYPE",IF(AND(U68&lt;&gt;"",NOT(OR(EXACT(U68,"CONTENT_GAP"),EXACT(U68,"AUTHORITY_BENCHMARK"),EXACT(U68,"POSITIONING"),EXACT(U68,"PRICING_COMPARISON"),EXACT(U68,"BATTLECARD"),EXACT(U68,"ROADMAP"),EXACT(U68,"MARKET_ENTRY_RECOMMENDATION"),EXACT(U68,"BUDGET_RECOMMENDATION"),EXACT(U68,"EXECUTIVE_BRIEF"),EXACT(U68,"AI_VISIBILITY_BENCHMARK"),EXACT(U68,"PAID_SEARCH_BENCHMARK"),EXACT(U68,"OTHER")))),"UNSUPPORTED_VALUE",""))</f>
      </c>
      <c r="BR68" t="str">
        <f>IF(W68="NON_TEXT","INVALID_TYPE",IF(AND(X68&lt;&gt;"",NOT(OR(EXACT(X68,"DIRECTLY_DEPENDENT"),EXACT(X68,"PARTIALLY_DEPENDENT"),EXACT(X68,"INDEPENDENT"),EXACT(X68,"UNKNOWN_DEPENDENCY")))),"UNSUPPORTED_VALUE",""))</f>
      </c>
      <c r="BS68" t="str">
        <f>IF(Z68="NON_TEXT","INVALID_TYPE",IF(AND(AA68&lt;&gt;"",NOT(OR(EXACT(AA68,"YES"),EXACT(AA68,"NO"),EXACT(AA68,"UNKNOWN")))),"UNSUPPORTED_VALUE",""))</f>
      </c>
      <c r="BT68" t="str">
        <f>IF(AC68="NON_TEXT","INVALID_TYPE",IF(AND(AD68&lt;&gt;"",NOT(OR(EXACT(AD68,"YES"),EXACT(AD68,"NO"),EXACT(AD68,"UNKNOWN")))),"UNSUPPORTED_VALUE",""))</f>
      </c>
      <c r="BU68" t="str">
        <f>IF(AF68="NON_TEXT","INVALID_TYPE",IF(AND(AG68&lt;&gt;"",NOT(OR(EXACT(AG68,"YES"),EXACT(AG68,"NO"),EXACT(AG68,"UNKNOWN")))),"UNSUPPORTED_VALUE",""))</f>
      </c>
      <c r="BV68" t="str">
        <f>IF(AI68="NON_TEXT","INVALID_TYPE",IF(AND(AJ68&lt;&gt;"",NOT(OR(EXACT(AJ68,"YES"),EXACT(AJ68,"NO"),EXACT(AJ68,"UNKNOWN")))),"UNSUPPORTED_VALUE",""))</f>
      </c>
      <c r="BW68" t="str">
        <f>IF(AL68="NON_TEXT","INVALID_TYPE",IF(AND(AM68&lt;&gt;"",NOT(OR(EXACT(AM68,"YES"),EXACT(AM68,"NO"),EXACT(AM68,"UNKNOWN")))),"UNSUPPORTED_VALUE",""))</f>
      </c>
      <c r="BX68" t="str">
        <f>IF(AO68="NON_TEXT","INVALID_TYPE",IF(AND(AP68&lt;&gt;"",NOT(OR(EXACT(AP68,"COMPLETE"),EXACT(AP68,"INCOMPLETE")))),"UNSUPPORTED_VALUE",""))</f>
      </c>
      <c r="BY68" t="str">
        <f>IF(AND(AQ68="YES",AS68="NON_TEXT"),"INVALID_TYPE",IF(AND(AQ68="YES",AS68="TEXT",AT68&lt;&gt;"",OR(LOWER(AT68)="null",LOWER(AT68)="undefined",LOWER(AT68)="n/a",LOWER(AT68)="na",LOWER(AT68)="none")),"NULL_LIKE_STRING",""))</f>
      </c>
      <c r="BZ68" t="str">
        <f>IF(AND(AU68="YES",AW68="NON_TEXT"),"INVALID_TYPE",IF(AND(AU68="YES",AW68="TEXT",AX68&lt;&gt;"",OR(LOWER(AX68)="null",LOWER(AX68)="undefined",LOWER(AX68)="n/a",LOWER(AX68)="na",LOWER(AX68)="none")),"NULL_LIKE_STRING",""))</f>
      </c>
      <c r="CA68" t="str">
        <f>IF(AND(AY68="YES",BA68="NON_TEXT"),"INVALID_TYPE",IF(AND(AY68="YES",BB68&lt;&gt;"",NOT(OR(EXACT(BB68,"READY_TO_SHARE"),EXACT(BB68,"NOT_READY_TO_SHARE")))),"UNSUPPORTED_VALUE",""))</f>
      </c>
      <c r="CB68" t="str">
        <f>IF(AND(BC68="YES",BE68="NON_TEXT"),"INVALID_TYPE",IF(AND(BC68="YES",BF68&lt;&gt;"",NOT(OR(EXACT(BF68,"SEO_OVERLAP"),EXACT(BF68,"PPC_OVERLAP"),EXACT(BF68,"AI_VISIBILITY"),EXACT(BF68,"CI_PLATFORM"),EXACT(BF68,"SALES_CUSTOMER"),EXACT(BF68,"MANUAL_STRATEGY"),EXACT(BF68,"MIXED"),EXACT(BF68,"UNKNOWN")))),"UNSUPPORTED_VALUE",""))</f>
      </c>
      <c r="CC68" t="str">
        <f>IF(AND(BG68="YES",BI68="NON_TEXT"),"INVALID_TYPE",IF(AND(BG68="YES",BI68="TEXT",BJ68&lt;&gt;"",OR(LOWER(BJ68)="null",LOWER(BJ68)="undefined",LOWER(BJ68)="n/a",LOWER(BJ68)="na",LOWER(BJ68)="none")),"NULL_LIKE_STRING",""))</f>
      </c>
      <c r="CD68" t="str">
        <f>IF(AND(BK68="YES",BM68="NON_TEXT"),"INVALID_TYPE",IF(AND(BK68="YES",BM68="TEXT",BN68&lt;&gt;"",OR(LOWER(BN68)="null",LOWER(BN68)="undefined",LOWER(BN68)="n/a",LOWER(BN68)="na",LOWER(BN68)="none")),"NULL_LIKE_STRING",""))</f>
      </c>
      <c r="CE68" t="str">
        <f>IF(L68="FALSE","INVALID_INPUT_OBJECT",IF(BO68&lt;&gt;"",BO68,IF(BP68&lt;&gt;"",BP68,IF(BQ68&lt;&gt;"",BQ68,IF(BR68&lt;&gt;"",BR68,IF(BS68&lt;&gt;"",BS68,IF(BT68&lt;&gt;"",BT68,IF(BU68&lt;&gt;"",BU68,IF(BV68&lt;&gt;"",BV68,IF(BW68&lt;&gt;"",BW68,IF(BX68&lt;&gt;"",BX68,IF(CC68&lt;&gt;"",CC68,IF(BY68&lt;&gt;"",BY68,IF(BZ68&lt;&gt;"",BZ68,IF(CD68&lt;&gt;"",CD68,IF(CA68&lt;&gt;"",CA68,CB68))))))))))))))))</f>
        <v>NULL_LIKE_STRING</v>
      </c>
      <c r="CF68" t="b">
        <f>OR(N68="MISSING",O68="",Q68="MISSING",R68="",T68="MISSING",U68="",W68="MISSING",X68="",Z68="MISSING",AA68="",AC68="MISSING",AD68="",AF68="MISSING",AG68="",AI68="MISSING",AJ68="",AL68="MISSING",AM68="",AO68="MISSING",AP68="",EXACT(AP68,"INCOMPLETE"),AND(AY68="YES",AZ68&lt;&gt;"",BB68=""),AND(BC68="YES",BD68&lt;&gt;"",BF68=""))</f>
        <v>0</v>
      </c>
      <c r="CG68" t="str">
        <f>IF(AND(EXACT(X68,"INDEPENDENT"),EXACT(AD68,"NO")),"INDEPENDENT_WITHOUT_SUPPORT",IF(AND(EXACT(R68,"FALSE_NEGATIVE"),AQ68="YES",AT68=""),"FALSE_NEGATIVE_REQUIRES_CORRECTED_SET",IF(AND(EXACT(R68,"SCOPE_DRIFT"),AU68="YES",AX68=""),"SCOPE_DRIFT_REQUIRES_CHANGED_DIMENSION",IF(AND(EXACT(AA68,"NO"),AY68="YES",EXACT(BB68,"READY_TO_SHARE")),"UNSTARTED_READY_TO_SHARE_CONFLICT",""))))</f>
      </c>
    </row>
    <row r="69">
      <c r="A69" s="50" t="str">
        <v>MAL-051</v>
      </c>
      <c r="B69" s="50" t="str">
        <v>MALFORMED</v>
      </c>
      <c r="C69" s="50" t="str">
        <v>INVALID_INPUT</v>
      </c>
      <c r="D69" s="50" t="str">
        <v>NULL_LIKE_STRING</v>
      </c>
      <c r="E69" s="50" t="str">
        <v>INVALID_INPUT</v>
      </c>
      <c r="F69" s="50" t="str">
        <v>NULL_LIKE_STRING</v>
      </c>
      <c r="G69" s="50" t="str">
        <v>PASS</v>
      </c>
      <c r="H69" s="50" t="str">
        <v>{"affectedOutput": "CONTENT_GAP", "correctionWithoutFullRebuild": "YES", "decisionSupported": "undefined", "dependencyType": "INDEPENDENT", "errorClass": "FALSE_POSITIVE", "executionStarted": "NO", "independentSupport": "YES", "recommendationCouldChange": "NO", "recordCompleteness": "COMPLETE", "scopeKnown": "YES"}</v>
      </c>
      <c r="I69" s="50" t="str">
        <f>IF(CE69&lt;&gt;"","INVALID_INPUT",IF(CG69&lt;&gt;"","INVALID_INPUT",IF(CF69,"INCOMPLETE",IF(NOT(EXACT(AM69,"YES")),"RESOLVE_DECISION_SCOPE",IF(EXACT(X69,"UNKNOWN_DEPENDENCY"),"FREEZE_AND_REQUALIFY",IF(AND(EXACT(AA69,"YES"),EXACT(AG69,"YES")),"REOPEN_PRIOR_DECISION",IF(AND(EXACT(X69,"DIRECTLY_DEPENDENT"),EXACT(AD69,"NO"),EXACT(AJ69,"NO")),"REBUILD_CONTAMINATED_OUTPUT",IF(OR(EXACT(X69,"DIRECTLY_DEPENDENT"),EXACT(X69,"PARTIALLY_DEPENDENT")),"BOUNDED_RECHECK_REQUIRED",IF(AND(EXACT(X69,"INDEPENDENT"),EXACT(AD69,"YES"),EXACT(AG69,"NO")),"NO_MATERIAL_CONTAMINATION_FOUND","FREEZE_AND_REQUALIFY")))))))))</f>
        <v>INVALID_INPUT</v>
      </c>
      <c r="J69" s="50" t="str">
        <f>IF(CE69&lt;&gt;"",CE69,IF(CG69&lt;&gt;"",CG69,IF(CF69,"REQUIRED_EVIDENCE_MISSING",IF(NOT(EXACT(AM69,"YES")),IF(EXACT(AM69,"NO"),"DECISION_SCOPE_NOT_DEFINED","DECISION_SCOPE_UNCERTAIN"),IF(EXACT(X69,"UNKNOWN_DEPENDENCY"),"DOWNSTREAM_DEPENDENCY_UNKNOWN",IF(AND(EXACT(AA69,"YES"),EXACT(AG69,"YES")),"EXECUTED_RECOMMENDATION_MAY_CHANGE",IF(AND(EXACT(X69,"DIRECTLY_DEPENDENT"),EXACT(AD69,"NO"),EXACT(AJ69,"NO")),"DIRECT_DEPENDENCY_NO_INDEPENDENT_SUPPORT",IF(EXACT(X69,"DIRECTLY_DEPENDENT"),"DIRECT_DEPENDENCY_RECHECK",IF(EXACT(X69,"PARTIALLY_DEPENDENT"),"PARTIAL_DEPENDENCY_RECHECK",IF(AND(EXACT(X69,"INDEPENDENT"),EXACT(AD69,"YES"),EXACT(AG69,"NO")),"INDEPENDENT_SUPPORT_RECOMMENDATION_UNCHANGED","DEPENDENCY_OR_RECOMMENDATION_UNRESOLVED"))))))))))</f>
        <v>NULL_LIKE_STRING</v>
      </c>
      <c r="K69" s="51" t="str">
        <f>IF(AND(EXACT(C69,I69),EXACT(D69,J69)),"PASS","FAIL")</f>
        <v>PASS</v>
      </c>
      <c r="L69" t="str">
        <v>TRUE</v>
      </c>
      <c r="M69" t="str">
        <v>undefined</v>
      </c>
      <c r="N69" t="str">
        <v>TEXT</v>
      </c>
      <c r="O69" t="str">
        <f>IF(ISTEXT(M69),TRIM(SUBSTITUTE(SUBSTITUTE(SUBSTITUTE(SUBSTITUTE(SUBSTITUTE(SUBSTITUTE(M69,CHAR(160)," "),CHAR(9)," "),CHAR(10)," "),CHAR(11)," "),CHAR(12)," "),CHAR(13)," ")),"")</f>
        <v>undefined</v>
      </c>
      <c r="P69" t="str">
        <v>FALSE_POSITIVE</v>
      </c>
      <c r="Q69" t="str">
        <v>TEXT</v>
      </c>
      <c r="R69" t="str">
        <f>IF(ISTEXT(P69),TRIM(SUBSTITUTE(SUBSTITUTE(SUBSTITUTE(SUBSTITUTE(SUBSTITUTE(SUBSTITUTE(P69,CHAR(160)," "),CHAR(9)," "),CHAR(10)," "),CHAR(11)," "),CHAR(12)," "),CHAR(13)," ")),"")</f>
        <v>FALSE_POSITIVE</v>
      </c>
      <c r="S69" t="str">
        <v>CONTENT_GAP</v>
      </c>
      <c r="T69" t="str">
        <v>TEXT</v>
      </c>
      <c r="U69" t="str">
        <f>IF(ISTEXT(S69),TRIM(SUBSTITUTE(SUBSTITUTE(SUBSTITUTE(SUBSTITUTE(SUBSTITUTE(SUBSTITUTE(S69,CHAR(160)," "),CHAR(9)," "),CHAR(10)," "),CHAR(11)," "),CHAR(12)," "),CHAR(13)," ")),"")</f>
        <v>CONTENT_GAP</v>
      </c>
      <c r="V69" t="str">
        <v>INDEPENDENT</v>
      </c>
      <c r="W69" t="str">
        <v>TEXT</v>
      </c>
      <c r="X69" t="str">
        <f>IF(ISTEXT(V69),TRIM(SUBSTITUTE(SUBSTITUTE(SUBSTITUTE(SUBSTITUTE(SUBSTITUTE(SUBSTITUTE(V69,CHAR(160)," "),CHAR(9)," "),CHAR(10)," "),CHAR(11)," "),CHAR(12)," "),CHAR(13)," ")),"")</f>
        <v>INDEPENDENT</v>
      </c>
      <c r="Y69" t="str">
        <v>NO</v>
      </c>
      <c r="Z69" t="str">
        <v>TEXT</v>
      </c>
      <c r="AA69" t="str">
        <f>IF(ISTEXT(Y69),TRIM(SUBSTITUTE(SUBSTITUTE(SUBSTITUTE(SUBSTITUTE(SUBSTITUTE(SUBSTITUTE(Y69,CHAR(160)," "),CHAR(9)," "),CHAR(10)," "),CHAR(11)," "),CHAR(12)," "),CHAR(13)," ")),"")</f>
        <v>NO</v>
      </c>
      <c r="AB69" t="str">
        <v>YES</v>
      </c>
      <c r="AC69" t="str">
        <v>TEXT</v>
      </c>
      <c r="AD69" t="str">
        <f>IF(ISTEXT(AB69),TRIM(SUBSTITUTE(SUBSTITUTE(SUBSTITUTE(SUBSTITUTE(SUBSTITUTE(SUBSTITUTE(AB69,CHAR(160)," "),CHAR(9)," "),CHAR(10)," "),CHAR(11)," "),CHAR(12)," "),CHAR(13)," ")),"")</f>
        <v>YES</v>
      </c>
      <c r="AE69" t="str">
        <v>NO</v>
      </c>
      <c r="AF69" t="str">
        <v>TEXT</v>
      </c>
      <c r="AG69" t="str">
        <f>IF(ISTEXT(AE69),TRIM(SUBSTITUTE(SUBSTITUTE(SUBSTITUTE(SUBSTITUTE(SUBSTITUTE(SUBSTITUTE(AE69,CHAR(160)," "),CHAR(9)," "),CHAR(10)," "),CHAR(11)," "),CHAR(12)," "),CHAR(13)," ")),"")</f>
        <v>NO</v>
      </c>
      <c r="AH69" t="str">
        <v>YES</v>
      </c>
      <c r="AI69" t="str">
        <v>TEXT</v>
      </c>
      <c r="AJ69" t="str">
        <f>IF(ISTEXT(AH69),TRIM(SUBSTITUTE(SUBSTITUTE(SUBSTITUTE(SUBSTITUTE(SUBSTITUTE(SUBSTITUTE(AH69,CHAR(160)," "),CHAR(9)," "),CHAR(10)," "),CHAR(11)," "),CHAR(12)," "),CHAR(13)," ")),"")</f>
        <v>YES</v>
      </c>
      <c r="AK69" t="str">
        <v>YES</v>
      </c>
      <c r="AL69" t="str">
        <v>TEXT</v>
      </c>
      <c r="AM69" t="str">
        <f>IF(ISTEXT(AK69),TRIM(SUBSTITUTE(SUBSTITUTE(SUBSTITUTE(SUBSTITUTE(SUBSTITUTE(SUBSTITUTE(AK69,CHAR(160)," "),CHAR(9)," "),CHAR(10)," "),CHAR(11)," "),CHAR(12)," "),CHAR(13)," ")),"")</f>
        <v>YES</v>
      </c>
      <c r="AN69" t="str">
        <v>COMPLETE</v>
      </c>
      <c r="AO69" t="str">
        <v>TEXT</v>
      </c>
      <c r="AP69" t="str">
        <f>IF(ISTEXT(AN69),TRIM(SUBSTITUTE(SUBSTITUTE(SUBSTITUTE(SUBSTITUTE(SUBSTITUTE(SUBSTITUTE(AN69,CHAR(160)," "),CHAR(9)," "),CHAR(10)," "),CHAR(11)," "),CHAR(12)," "),CHAR(13)," ")),"")</f>
        <v>COMPLETE</v>
      </c>
      <c r="AQ69" t="str">
        <v>NO</v>
      </c>
      <c r="AR69" t="str"/>
      <c r="AS69" t="str">
        <v>MISSING</v>
      </c>
      <c r="AT69" t="str">
        <f>IF(ISTEXT(AR69),TRIM(SUBSTITUTE(SUBSTITUTE(SUBSTITUTE(SUBSTITUTE(SUBSTITUTE(SUBSTITUTE(AR69,CHAR(160)," "),CHAR(9)," "),CHAR(10)," "),CHAR(11)," "),CHAR(12)," "),CHAR(13)," ")),"")</f>
      </c>
      <c r="AU69" t="str">
        <v>NO</v>
      </c>
      <c r="AV69" t="str"/>
      <c r="AW69" t="str">
        <v>MISSING</v>
      </c>
      <c r="AX69" t="str">
        <f>IF(ISTEXT(AV69),TRIM(SUBSTITUTE(SUBSTITUTE(SUBSTITUTE(SUBSTITUTE(SUBSTITUTE(SUBSTITUTE(AV69,CHAR(160)," "),CHAR(9)," "),CHAR(10)," "),CHAR(11)," "),CHAR(12)," "),CHAR(13)," ")),"")</f>
      </c>
      <c r="AY69" t="str">
        <v>NO</v>
      </c>
      <c r="AZ69" t="str"/>
      <c r="BA69" t="str">
        <v>MISSING</v>
      </c>
      <c r="BB69" t="str">
        <f>IF(ISTEXT(AZ69),TRIM(SUBSTITUTE(SUBSTITUTE(SUBSTITUTE(SUBSTITUTE(SUBSTITUTE(SUBSTITUTE(AZ69,CHAR(160)," "),CHAR(9)," "),CHAR(10)," "),CHAR(11)," "),CHAR(12)," "),CHAR(13)," ")),"")</f>
      </c>
      <c r="BC69" t="str">
        <v>NO</v>
      </c>
      <c r="BD69" t="str"/>
      <c r="BE69" t="str">
        <v>MISSING</v>
      </c>
      <c r="BF69" t="str">
        <f>IF(ISTEXT(BD69),TRIM(SUBSTITUTE(SUBSTITUTE(SUBSTITUTE(SUBSTITUTE(SUBSTITUTE(SUBSTITUTE(BD69,CHAR(160)," "),CHAR(9)," "),CHAR(10)," "),CHAR(11)," "),CHAR(12)," "),CHAR(13)," ")),"")</f>
      </c>
      <c r="BG69" t="str">
        <v>NO</v>
      </c>
      <c r="BH69" t="str"/>
      <c r="BI69" t="str">
        <v>MISSING</v>
      </c>
      <c r="BJ69" t="str">
        <f>IF(ISTEXT(BH69),TRIM(SUBSTITUTE(SUBSTITUTE(SUBSTITUTE(SUBSTITUTE(SUBSTITUTE(SUBSTITUTE(BH69,CHAR(160)," "),CHAR(9)," "),CHAR(10)," "),CHAR(11)," "),CHAR(12)," "),CHAR(13)," ")),"")</f>
      </c>
      <c r="BK69" t="str">
        <v>NO</v>
      </c>
      <c r="BL69" t="str"/>
      <c r="BM69" t="str">
        <v>MISSING</v>
      </c>
      <c r="BN69" t="str">
        <f>IF(ISTEXT(BL69),TRIM(SUBSTITUTE(SUBSTITUTE(SUBSTITUTE(SUBSTITUTE(SUBSTITUTE(SUBSTITUTE(BL69,CHAR(160)," "),CHAR(9)," "),CHAR(10)," "),CHAR(11)," "),CHAR(12)," "),CHAR(13)," ")),"")</f>
      </c>
      <c r="BO69" t="str">
        <f>IF(N69="NON_TEXT","INVALID_TYPE",IF(AND(N69="TEXT",O69&lt;&gt;"",OR(LOWER(O69)="null",LOWER(O69)="undefined",LOWER(O69)="n/a",LOWER(O69)="na",LOWER(O69)="none")),"NULL_LIKE_STRING",""))</f>
        <v>NULL_LIKE_STRING</v>
      </c>
      <c r="BP69" t="str">
        <f>IF(Q69="NON_TEXT","INVALID_TYPE",IF(AND(R69&lt;&gt;"",NOT(OR(EXACT(R69,"FALSE_POSITIVE"),EXACT(R69,"FALSE_NEGATIVE"),EXACT(R69,"ROLE_ERROR"),EXACT(R69,"SCOPE_DRIFT")))),"UNSUPPORTED_VALUE",""))</f>
      </c>
      <c r="BQ69" t="str">
        <f>IF(T69="NON_TEXT","INVALID_TYPE",IF(AND(U69&lt;&gt;"",NOT(OR(EXACT(U69,"CONTENT_GAP"),EXACT(U69,"AUTHORITY_BENCHMARK"),EXACT(U69,"POSITIONING"),EXACT(U69,"PRICING_COMPARISON"),EXACT(U69,"BATTLECARD"),EXACT(U69,"ROADMAP"),EXACT(U69,"MARKET_ENTRY_RECOMMENDATION"),EXACT(U69,"BUDGET_RECOMMENDATION"),EXACT(U69,"EXECUTIVE_BRIEF"),EXACT(U69,"AI_VISIBILITY_BENCHMARK"),EXACT(U69,"PAID_SEARCH_BENCHMARK"),EXACT(U69,"OTHER")))),"UNSUPPORTED_VALUE",""))</f>
      </c>
      <c r="BR69" t="str">
        <f>IF(W69="NON_TEXT","INVALID_TYPE",IF(AND(X69&lt;&gt;"",NOT(OR(EXACT(X69,"DIRECTLY_DEPENDENT"),EXACT(X69,"PARTIALLY_DEPENDENT"),EXACT(X69,"INDEPENDENT"),EXACT(X69,"UNKNOWN_DEPENDENCY")))),"UNSUPPORTED_VALUE",""))</f>
      </c>
      <c r="BS69" t="str">
        <f>IF(Z69="NON_TEXT","INVALID_TYPE",IF(AND(AA69&lt;&gt;"",NOT(OR(EXACT(AA69,"YES"),EXACT(AA69,"NO"),EXACT(AA69,"UNKNOWN")))),"UNSUPPORTED_VALUE",""))</f>
      </c>
      <c r="BT69" t="str">
        <f>IF(AC69="NON_TEXT","INVALID_TYPE",IF(AND(AD69&lt;&gt;"",NOT(OR(EXACT(AD69,"YES"),EXACT(AD69,"NO"),EXACT(AD69,"UNKNOWN")))),"UNSUPPORTED_VALUE",""))</f>
      </c>
      <c r="BU69" t="str">
        <f>IF(AF69="NON_TEXT","INVALID_TYPE",IF(AND(AG69&lt;&gt;"",NOT(OR(EXACT(AG69,"YES"),EXACT(AG69,"NO"),EXACT(AG69,"UNKNOWN")))),"UNSUPPORTED_VALUE",""))</f>
      </c>
      <c r="BV69" t="str">
        <f>IF(AI69="NON_TEXT","INVALID_TYPE",IF(AND(AJ69&lt;&gt;"",NOT(OR(EXACT(AJ69,"YES"),EXACT(AJ69,"NO"),EXACT(AJ69,"UNKNOWN")))),"UNSUPPORTED_VALUE",""))</f>
      </c>
      <c r="BW69" t="str">
        <f>IF(AL69="NON_TEXT","INVALID_TYPE",IF(AND(AM69&lt;&gt;"",NOT(OR(EXACT(AM69,"YES"),EXACT(AM69,"NO"),EXACT(AM69,"UNKNOWN")))),"UNSUPPORTED_VALUE",""))</f>
      </c>
      <c r="BX69" t="str">
        <f>IF(AO69="NON_TEXT","INVALID_TYPE",IF(AND(AP69&lt;&gt;"",NOT(OR(EXACT(AP69,"COMPLETE"),EXACT(AP69,"INCOMPLETE")))),"UNSUPPORTED_VALUE",""))</f>
      </c>
      <c r="BY69" t="str">
        <f>IF(AND(AQ69="YES",AS69="NON_TEXT"),"INVALID_TYPE",IF(AND(AQ69="YES",AS69="TEXT",AT69&lt;&gt;"",OR(LOWER(AT69)="null",LOWER(AT69)="undefined",LOWER(AT69)="n/a",LOWER(AT69)="na",LOWER(AT69)="none")),"NULL_LIKE_STRING",""))</f>
      </c>
      <c r="BZ69" t="str">
        <f>IF(AND(AU69="YES",AW69="NON_TEXT"),"INVALID_TYPE",IF(AND(AU69="YES",AW69="TEXT",AX69&lt;&gt;"",OR(LOWER(AX69)="null",LOWER(AX69)="undefined",LOWER(AX69)="n/a",LOWER(AX69)="na",LOWER(AX69)="none")),"NULL_LIKE_STRING",""))</f>
      </c>
      <c r="CA69" t="str">
        <f>IF(AND(AY69="YES",BA69="NON_TEXT"),"INVALID_TYPE",IF(AND(AY69="YES",BB69&lt;&gt;"",NOT(OR(EXACT(BB69,"READY_TO_SHARE"),EXACT(BB69,"NOT_READY_TO_SHARE")))),"UNSUPPORTED_VALUE",""))</f>
      </c>
      <c r="CB69" t="str">
        <f>IF(AND(BC69="YES",BE69="NON_TEXT"),"INVALID_TYPE",IF(AND(BC69="YES",BF69&lt;&gt;"",NOT(OR(EXACT(BF69,"SEO_OVERLAP"),EXACT(BF69,"PPC_OVERLAP"),EXACT(BF69,"AI_VISIBILITY"),EXACT(BF69,"CI_PLATFORM"),EXACT(BF69,"SALES_CUSTOMER"),EXACT(BF69,"MANUAL_STRATEGY"),EXACT(BF69,"MIXED"),EXACT(BF69,"UNKNOWN")))),"UNSUPPORTED_VALUE",""))</f>
      </c>
      <c r="CC69" t="str">
        <f>IF(AND(BG69="YES",BI69="NON_TEXT"),"INVALID_TYPE",IF(AND(BG69="YES",BI69="TEXT",BJ69&lt;&gt;"",OR(LOWER(BJ69)="null",LOWER(BJ69)="undefined",LOWER(BJ69)="n/a",LOWER(BJ69)="na",LOWER(BJ69)="none")),"NULL_LIKE_STRING",""))</f>
      </c>
      <c r="CD69" t="str">
        <f>IF(AND(BK69="YES",BM69="NON_TEXT"),"INVALID_TYPE",IF(AND(BK69="YES",BM69="TEXT",BN69&lt;&gt;"",OR(LOWER(BN69)="null",LOWER(BN69)="undefined",LOWER(BN69)="n/a",LOWER(BN69)="na",LOWER(BN69)="none")),"NULL_LIKE_STRING",""))</f>
      </c>
      <c r="CE69" t="str">
        <f>IF(L69="FALSE","INVALID_INPUT_OBJECT",IF(BO69&lt;&gt;"",BO69,IF(BP69&lt;&gt;"",BP69,IF(BQ69&lt;&gt;"",BQ69,IF(BR69&lt;&gt;"",BR69,IF(BS69&lt;&gt;"",BS69,IF(BT69&lt;&gt;"",BT69,IF(BU69&lt;&gt;"",BU69,IF(BV69&lt;&gt;"",BV69,IF(BW69&lt;&gt;"",BW69,IF(BX69&lt;&gt;"",BX69,IF(CC69&lt;&gt;"",CC69,IF(BY69&lt;&gt;"",BY69,IF(BZ69&lt;&gt;"",BZ69,IF(CD69&lt;&gt;"",CD69,IF(CA69&lt;&gt;"",CA69,CB69))))))))))))))))</f>
        <v>NULL_LIKE_STRING</v>
      </c>
      <c r="CF69" t="b">
        <f>OR(N69="MISSING",O69="",Q69="MISSING",R69="",T69="MISSING",U69="",W69="MISSING",X69="",Z69="MISSING",AA69="",AC69="MISSING",AD69="",AF69="MISSING",AG69="",AI69="MISSING",AJ69="",AL69="MISSING",AM69="",AO69="MISSING",AP69="",EXACT(AP69,"INCOMPLETE"),AND(AY69="YES",AZ69&lt;&gt;"",BB69=""),AND(BC69="YES",BD69&lt;&gt;"",BF69=""))</f>
        <v>0</v>
      </c>
      <c r="CG69" t="str">
        <f>IF(AND(EXACT(X69,"INDEPENDENT"),EXACT(AD69,"NO")),"INDEPENDENT_WITHOUT_SUPPORT",IF(AND(EXACT(R69,"FALSE_NEGATIVE"),AQ69="YES",AT69=""),"FALSE_NEGATIVE_REQUIRES_CORRECTED_SET",IF(AND(EXACT(R69,"SCOPE_DRIFT"),AU69="YES",AX69=""),"SCOPE_DRIFT_REQUIRES_CHANGED_DIMENSION",IF(AND(EXACT(AA69,"NO"),AY69="YES",EXACT(BB69,"READY_TO_SHARE")),"UNSTARTED_READY_TO_SHARE_CONFLICT",""))))</f>
      </c>
    </row>
    <row r="70">
      <c r="A70" s="50" t="str">
        <v>MAL-052</v>
      </c>
      <c r="B70" s="50" t="str">
        <v>MALFORMED</v>
      </c>
      <c r="C70" s="50" t="str">
        <v>INVALID_INPUT</v>
      </c>
      <c r="D70" s="50" t="str">
        <v>NULL_LIKE_STRING</v>
      </c>
      <c r="E70" s="50" t="str">
        <v>INVALID_INPUT</v>
      </c>
      <c r="F70" s="50" t="str">
        <v>NULL_LIKE_STRING</v>
      </c>
      <c r="G70" s="50" t="str">
        <v>PASS</v>
      </c>
      <c r="H70" s="50" t="str">
        <v>{"affectedOutput": "CONTENT_GAP", "correctionWithoutFullRebuild": "YES", "decisionSupported": "N/A", "dependencyType": "INDEPENDENT", "errorClass": "FALSE_POSITIVE", "executionStarted": "NO", "independentSupport": "YES", "recommendationCouldChange": "NO", "recordCompleteness": "COMPLETE", "scopeKnown": "YES"}</v>
      </c>
      <c r="I70" s="50" t="str">
        <f>IF(CE70&lt;&gt;"","INVALID_INPUT",IF(CG70&lt;&gt;"","INVALID_INPUT",IF(CF70,"INCOMPLETE",IF(NOT(EXACT(AM70,"YES")),"RESOLVE_DECISION_SCOPE",IF(EXACT(X70,"UNKNOWN_DEPENDENCY"),"FREEZE_AND_REQUALIFY",IF(AND(EXACT(AA70,"YES"),EXACT(AG70,"YES")),"REOPEN_PRIOR_DECISION",IF(AND(EXACT(X70,"DIRECTLY_DEPENDENT"),EXACT(AD70,"NO"),EXACT(AJ70,"NO")),"REBUILD_CONTAMINATED_OUTPUT",IF(OR(EXACT(X70,"DIRECTLY_DEPENDENT"),EXACT(X70,"PARTIALLY_DEPENDENT")),"BOUNDED_RECHECK_REQUIRED",IF(AND(EXACT(X70,"INDEPENDENT"),EXACT(AD70,"YES"),EXACT(AG70,"NO")),"NO_MATERIAL_CONTAMINATION_FOUND","FREEZE_AND_REQUALIFY")))))))))</f>
        <v>INVALID_INPUT</v>
      </c>
      <c r="J70" s="50" t="str">
        <f>IF(CE70&lt;&gt;"",CE70,IF(CG70&lt;&gt;"",CG70,IF(CF70,"REQUIRED_EVIDENCE_MISSING",IF(NOT(EXACT(AM70,"YES")),IF(EXACT(AM70,"NO"),"DECISION_SCOPE_NOT_DEFINED","DECISION_SCOPE_UNCERTAIN"),IF(EXACT(X70,"UNKNOWN_DEPENDENCY"),"DOWNSTREAM_DEPENDENCY_UNKNOWN",IF(AND(EXACT(AA70,"YES"),EXACT(AG70,"YES")),"EXECUTED_RECOMMENDATION_MAY_CHANGE",IF(AND(EXACT(X70,"DIRECTLY_DEPENDENT"),EXACT(AD70,"NO"),EXACT(AJ70,"NO")),"DIRECT_DEPENDENCY_NO_INDEPENDENT_SUPPORT",IF(EXACT(X70,"DIRECTLY_DEPENDENT"),"DIRECT_DEPENDENCY_RECHECK",IF(EXACT(X70,"PARTIALLY_DEPENDENT"),"PARTIAL_DEPENDENCY_RECHECK",IF(AND(EXACT(X70,"INDEPENDENT"),EXACT(AD70,"YES"),EXACT(AG70,"NO")),"INDEPENDENT_SUPPORT_RECOMMENDATION_UNCHANGED","DEPENDENCY_OR_RECOMMENDATION_UNRESOLVED"))))))))))</f>
        <v>NULL_LIKE_STRING</v>
      </c>
      <c r="K70" s="51" t="str">
        <f>IF(AND(EXACT(C70,I70),EXACT(D70,J70)),"PASS","FAIL")</f>
        <v>PASS</v>
      </c>
      <c r="L70" t="str">
        <v>TRUE</v>
      </c>
      <c r="M70" t="str">
        <v>N/A</v>
      </c>
      <c r="N70" t="str">
        <v>TEXT</v>
      </c>
      <c r="O70" t="str">
        <f>IF(ISTEXT(M70),TRIM(SUBSTITUTE(SUBSTITUTE(SUBSTITUTE(SUBSTITUTE(SUBSTITUTE(SUBSTITUTE(M70,CHAR(160)," "),CHAR(9)," "),CHAR(10)," "),CHAR(11)," "),CHAR(12)," "),CHAR(13)," ")),"")</f>
        <v>N/A</v>
      </c>
      <c r="P70" t="str">
        <v>FALSE_POSITIVE</v>
      </c>
      <c r="Q70" t="str">
        <v>TEXT</v>
      </c>
      <c r="R70" t="str">
        <f>IF(ISTEXT(P70),TRIM(SUBSTITUTE(SUBSTITUTE(SUBSTITUTE(SUBSTITUTE(SUBSTITUTE(SUBSTITUTE(P70,CHAR(160)," "),CHAR(9)," "),CHAR(10)," "),CHAR(11)," "),CHAR(12)," "),CHAR(13)," ")),"")</f>
        <v>FALSE_POSITIVE</v>
      </c>
      <c r="S70" t="str">
        <v>CONTENT_GAP</v>
      </c>
      <c r="T70" t="str">
        <v>TEXT</v>
      </c>
      <c r="U70" t="str">
        <f>IF(ISTEXT(S70),TRIM(SUBSTITUTE(SUBSTITUTE(SUBSTITUTE(SUBSTITUTE(SUBSTITUTE(SUBSTITUTE(S70,CHAR(160)," "),CHAR(9)," "),CHAR(10)," "),CHAR(11)," "),CHAR(12)," "),CHAR(13)," ")),"")</f>
        <v>CONTENT_GAP</v>
      </c>
      <c r="V70" t="str">
        <v>INDEPENDENT</v>
      </c>
      <c r="W70" t="str">
        <v>TEXT</v>
      </c>
      <c r="X70" t="str">
        <f>IF(ISTEXT(V70),TRIM(SUBSTITUTE(SUBSTITUTE(SUBSTITUTE(SUBSTITUTE(SUBSTITUTE(SUBSTITUTE(V70,CHAR(160)," "),CHAR(9)," "),CHAR(10)," "),CHAR(11)," "),CHAR(12)," "),CHAR(13)," ")),"")</f>
        <v>INDEPENDENT</v>
      </c>
      <c r="Y70" t="str">
        <v>NO</v>
      </c>
      <c r="Z70" t="str">
        <v>TEXT</v>
      </c>
      <c r="AA70" t="str">
        <f>IF(ISTEXT(Y70),TRIM(SUBSTITUTE(SUBSTITUTE(SUBSTITUTE(SUBSTITUTE(SUBSTITUTE(SUBSTITUTE(Y70,CHAR(160)," "),CHAR(9)," "),CHAR(10)," "),CHAR(11)," "),CHAR(12)," "),CHAR(13)," ")),"")</f>
        <v>NO</v>
      </c>
      <c r="AB70" t="str">
        <v>YES</v>
      </c>
      <c r="AC70" t="str">
        <v>TEXT</v>
      </c>
      <c r="AD70" t="str">
        <f>IF(ISTEXT(AB70),TRIM(SUBSTITUTE(SUBSTITUTE(SUBSTITUTE(SUBSTITUTE(SUBSTITUTE(SUBSTITUTE(AB70,CHAR(160)," "),CHAR(9)," "),CHAR(10)," "),CHAR(11)," "),CHAR(12)," "),CHAR(13)," ")),"")</f>
        <v>YES</v>
      </c>
      <c r="AE70" t="str">
        <v>NO</v>
      </c>
      <c r="AF70" t="str">
        <v>TEXT</v>
      </c>
      <c r="AG70" t="str">
        <f>IF(ISTEXT(AE70),TRIM(SUBSTITUTE(SUBSTITUTE(SUBSTITUTE(SUBSTITUTE(SUBSTITUTE(SUBSTITUTE(AE70,CHAR(160)," "),CHAR(9)," "),CHAR(10)," "),CHAR(11)," "),CHAR(12)," "),CHAR(13)," ")),"")</f>
        <v>NO</v>
      </c>
      <c r="AH70" t="str">
        <v>YES</v>
      </c>
      <c r="AI70" t="str">
        <v>TEXT</v>
      </c>
      <c r="AJ70" t="str">
        <f>IF(ISTEXT(AH70),TRIM(SUBSTITUTE(SUBSTITUTE(SUBSTITUTE(SUBSTITUTE(SUBSTITUTE(SUBSTITUTE(AH70,CHAR(160)," "),CHAR(9)," "),CHAR(10)," "),CHAR(11)," "),CHAR(12)," "),CHAR(13)," ")),"")</f>
        <v>YES</v>
      </c>
      <c r="AK70" t="str">
        <v>YES</v>
      </c>
      <c r="AL70" t="str">
        <v>TEXT</v>
      </c>
      <c r="AM70" t="str">
        <f>IF(ISTEXT(AK70),TRIM(SUBSTITUTE(SUBSTITUTE(SUBSTITUTE(SUBSTITUTE(SUBSTITUTE(SUBSTITUTE(AK70,CHAR(160)," "),CHAR(9)," "),CHAR(10)," "),CHAR(11)," "),CHAR(12)," "),CHAR(13)," ")),"")</f>
        <v>YES</v>
      </c>
      <c r="AN70" t="str">
        <v>COMPLETE</v>
      </c>
      <c r="AO70" t="str">
        <v>TEXT</v>
      </c>
      <c r="AP70" t="str">
        <f>IF(ISTEXT(AN70),TRIM(SUBSTITUTE(SUBSTITUTE(SUBSTITUTE(SUBSTITUTE(SUBSTITUTE(SUBSTITUTE(AN70,CHAR(160)," "),CHAR(9)," "),CHAR(10)," "),CHAR(11)," "),CHAR(12)," "),CHAR(13)," ")),"")</f>
        <v>COMPLETE</v>
      </c>
      <c r="AQ70" t="str">
        <v>NO</v>
      </c>
      <c r="AR70" t="str"/>
      <c r="AS70" t="str">
        <v>MISSING</v>
      </c>
      <c r="AT70" t="str">
        <f>IF(ISTEXT(AR70),TRIM(SUBSTITUTE(SUBSTITUTE(SUBSTITUTE(SUBSTITUTE(SUBSTITUTE(SUBSTITUTE(AR70,CHAR(160)," "),CHAR(9)," "),CHAR(10)," "),CHAR(11)," "),CHAR(12)," "),CHAR(13)," ")),"")</f>
      </c>
      <c r="AU70" t="str">
        <v>NO</v>
      </c>
      <c r="AV70" t="str"/>
      <c r="AW70" t="str">
        <v>MISSING</v>
      </c>
      <c r="AX70" t="str">
        <f>IF(ISTEXT(AV70),TRIM(SUBSTITUTE(SUBSTITUTE(SUBSTITUTE(SUBSTITUTE(SUBSTITUTE(SUBSTITUTE(AV70,CHAR(160)," "),CHAR(9)," "),CHAR(10)," "),CHAR(11)," "),CHAR(12)," "),CHAR(13)," ")),"")</f>
      </c>
      <c r="AY70" t="str">
        <v>NO</v>
      </c>
      <c r="AZ70" t="str"/>
      <c r="BA70" t="str">
        <v>MISSING</v>
      </c>
      <c r="BB70" t="str">
        <f>IF(ISTEXT(AZ70),TRIM(SUBSTITUTE(SUBSTITUTE(SUBSTITUTE(SUBSTITUTE(SUBSTITUTE(SUBSTITUTE(AZ70,CHAR(160)," "),CHAR(9)," "),CHAR(10)," "),CHAR(11)," "),CHAR(12)," "),CHAR(13)," ")),"")</f>
      </c>
      <c r="BC70" t="str">
        <v>NO</v>
      </c>
      <c r="BD70" t="str"/>
      <c r="BE70" t="str">
        <v>MISSING</v>
      </c>
      <c r="BF70" t="str">
        <f>IF(ISTEXT(BD70),TRIM(SUBSTITUTE(SUBSTITUTE(SUBSTITUTE(SUBSTITUTE(SUBSTITUTE(SUBSTITUTE(BD70,CHAR(160)," "),CHAR(9)," "),CHAR(10)," "),CHAR(11)," "),CHAR(12)," "),CHAR(13)," ")),"")</f>
      </c>
      <c r="BG70" t="str">
        <v>NO</v>
      </c>
      <c r="BH70" t="str"/>
      <c r="BI70" t="str">
        <v>MISSING</v>
      </c>
      <c r="BJ70" t="str">
        <f>IF(ISTEXT(BH70),TRIM(SUBSTITUTE(SUBSTITUTE(SUBSTITUTE(SUBSTITUTE(SUBSTITUTE(SUBSTITUTE(BH70,CHAR(160)," "),CHAR(9)," "),CHAR(10)," "),CHAR(11)," "),CHAR(12)," "),CHAR(13)," ")),"")</f>
      </c>
      <c r="BK70" t="str">
        <v>NO</v>
      </c>
      <c r="BL70" t="str"/>
      <c r="BM70" t="str">
        <v>MISSING</v>
      </c>
      <c r="BN70" t="str">
        <f>IF(ISTEXT(BL70),TRIM(SUBSTITUTE(SUBSTITUTE(SUBSTITUTE(SUBSTITUTE(SUBSTITUTE(SUBSTITUTE(BL70,CHAR(160)," "),CHAR(9)," "),CHAR(10)," "),CHAR(11)," "),CHAR(12)," "),CHAR(13)," ")),"")</f>
      </c>
      <c r="BO70" t="str">
        <f>IF(N70="NON_TEXT","INVALID_TYPE",IF(AND(N70="TEXT",O70&lt;&gt;"",OR(LOWER(O70)="null",LOWER(O70)="undefined",LOWER(O70)="n/a",LOWER(O70)="na",LOWER(O70)="none")),"NULL_LIKE_STRING",""))</f>
        <v>NULL_LIKE_STRING</v>
      </c>
      <c r="BP70" t="str">
        <f>IF(Q70="NON_TEXT","INVALID_TYPE",IF(AND(R70&lt;&gt;"",NOT(OR(EXACT(R70,"FALSE_POSITIVE"),EXACT(R70,"FALSE_NEGATIVE"),EXACT(R70,"ROLE_ERROR"),EXACT(R70,"SCOPE_DRIFT")))),"UNSUPPORTED_VALUE",""))</f>
      </c>
      <c r="BQ70" t="str">
        <f>IF(T70="NON_TEXT","INVALID_TYPE",IF(AND(U70&lt;&gt;"",NOT(OR(EXACT(U70,"CONTENT_GAP"),EXACT(U70,"AUTHORITY_BENCHMARK"),EXACT(U70,"POSITIONING"),EXACT(U70,"PRICING_COMPARISON"),EXACT(U70,"BATTLECARD"),EXACT(U70,"ROADMAP"),EXACT(U70,"MARKET_ENTRY_RECOMMENDATION"),EXACT(U70,"BUDGET_RECOMMENDATION"),EXACT(U70,"EXECUTIVE_BRIEF"),EXACT(U70,"AI_VISIBILITY_BENCHMARK"),EXACT(U70,"PAID_SEARCH_BENCHMARK"),EXACT(U70,"OTHER")))),"UNSUPPORTED_VALUE",""))</f>
      </c>
      <c r="BR70" t="str">
        <f>IF(W70="NON_TEXT","INVALID_TYPE",IF(AND(X70&lt;&gt;"",NOT(OR(EXACT(X70,"DIRECTLY_DEPENDENT"),EXACT(X70,"PARTIALLY_DEPENDENT"),EXACT(X70,"INDEPENDENT"),EXACT(X70,"UNKNOWN_DEPENDENCY")))),"UNSUPPORTED_VALUE",""))</f>
      </c>
      <c r="BS70" t="str">
        <f>IF(Z70="NON_TEXT","INVALID_TYPE",IF(AND(AA70&lt;&gt;"",NOT(OR(EXACT(AA70,"YES"),EXACT(AA70,"NO"),EXACT(AA70,"UNKNOWN")))),"UNSUPPORTED_VALUE",""))</f>
      </c>
      <c r="BT70" t="str">
        <f>IF(AC70="NON_TEXT","INVALID_TYPE",IF(AND(AD70&lt;&gt;"",NOT(OR(EXACT(AD70,"YES"),EXACT(AD70,"NO"),EXACT(AD70,"UNKNOWN")))),"UNSUPPORTED_VALUE",""))</f>
      </c>
      <c r="BU70" t="str">
        <f>IF(AF70="NON_TEXT","INVALID_TYPE",IF(AND(AG70&lt;&gt;"",NOT(OR(EXACT(AG70,"YES"),EXACT(AG70,"NO"),EXACT(AG70,"UNKNOWN")))),"UNSUPPORTED_VALUE",""))</f>
      </c>
      <c r="BV70" t="str">
        <f>IF(AI70="NON_TEXT","INVALID_TYPE",IF(AND(AJ70&lt;&gt;"",NOT(OR(EXACT(AJ70,"YES"),EXACT(AJ70,"NO"),EXACT(AJ70,"UNKNOWN")))),"UNSUPPORTED_VALUE",""))</f>
      </c>
      <c r="BW70" t="str">
        <f>IF(AL70="NON_TEXT","INVALID_TYPE",IF(AND(AM70&lt;&gt;"",NOT(OR(EXACT(AM70,"YES"),EXACT(AM70,"NO"),EXACT(AM70,"UNKNOWN")))),"UNSUPPORTED_VALUE",""))</f>
      </c>
      <c r="BX70" t="str">
        <f>IF(AO70="NON_TEXT","INVALID_TYPE",IF(AND(AP70&lt;&gt;"",NOT(OR(EXACT(AP70,"COMPLETE"),EXACT(AP70,"INCOMPLETE")))),"UNSUPPORTED_VALUE",""))</f>
      </c>
      <c r="BY70" t="str">
        <f>IF(AND(AQ70="YES",AS70="NON_TEXT"),"INVALID_TYPE",IF(AND(AQ70="YES",AS70="TEXT",AT70&lt;&gt;"",OR(LOWER(AT70)="null",LOWER(AT70)="undefined",LOWER(AT70)="n/a",LOWER(AT70)="na",LOWER(AT70)="none")),"NULL_LIKE_STRING",""))</f>
      </c>
      <c r="BZ70" t="str">
        <f>IF(AND(AU70="YES",AW70="NON_TEXT"),"INVALID_TYPE",IF(AND(AU70="YES",AW70="TEXT",AX70&lt;&gt;"",OR(LOWER(AX70)="null",LOWER(AX70)="undefined",LOWER(AX70)="n/a",LOWER(AX70)="na",LOWER(AX70)="none")),"NULL_LIKE_STRING",""))</f>
      </c>
      <c r="CA70" t="str">
        <f>IF(AND(AY70="YES",BA70="NON_TEXT"),"INVALID_TYPE",IF(AND(AY70="YES",BB70&lt;&gt;"",NOT(OR(EXACT(BB70,"READY_TO_SHARE"),EXACT(BB70,"NOT_READY_TO_SHARE")))),"UNSUPPORTED_VALUE",""))</f>
      </c>
      <c r="CB70" t="str">
        <f>IF(AND(BC70="YES",BE70="NON_TEXT"),"INVALID_TYPE",IF(AND(BC70="YES",BF70&lt;&gt;"",NOT(OR(EXACT(BF70,"SEO_OVERLAP"),EXACT(BF70,"PPC_OVERLAP"),EXACT(BF70,"AI_VISIBILITY"),EXACT(BF70,"CI_PLATFORM"),EXACT(BF70,"SALES_CUSTOMER"),EXACT(BF70,"MANUAL_STRATEGY"),EXACT(BF70,"MIXED"),EXACT(BF70,"UNKNOWN")))),"UNSUPPORTED_VALUE",""))</f>
      </c>
      <c r="CC70" t="str">
        <f>IF(AND(BG70="YES",BI70="NON_TEXT"),"INVALID_TYPE",IF(AND(BG70="YES",BI70="TEXT",BJ70&lt;&gt;"",OR(LOWER(BJ70)="null",LOWER(BJ70)="undefined",LOWER(BJ70)="n/a",LOWER(BJ70)="na",LOWER(BJ70)="none")),"NULL_LIKE_STRING",""))</f>
      </c>
      <c r="CD70" t="str">
        <f>IF(AND(BK70="YES",BM70="NON_TEXT"),"INVALID_TYPE",IF(AND(BK70="YES",BM70="TEXT",BN70&lt;&gt;"",OR(LOWER(BN70)="null",LOWER(BN70)="undefined",LOWER(BN70)="n/a",LOWER(BN70)="na",LOWER(BN70)="none")),"NULL_LIKE_STRING",""))</f>
      </c>
      <c r="CE70" t="str">
        <f>IF(L70="FALSE","INVALID_INPUT_OBJECT",IF(BO70&lt;&gt;"",BO70,IF(BP70&lt;&gt;"",BP70,IF(BQ70&lt;&gt;"",BQ70,IF(BR70&lt;&gt;"",BR70,IF(BS70&lt;&gt;"",BS70,IF(BT70&lt;&gt;"",BT70,IF(BU70&lt;&gt;"",BU70,IF(BV70&lt;&gt;"",BV70,IF(BW70&lt;&gt;"",BW70,IF(BX70&lt;&gt;"",BX70,IF(CC70&lt;&gt;"",CC70,IF(BY70&lt;&gt;"",BY70,IF(BZ70&lt;&gt;"",BZ70,IF(CD70&lt;&gt;"",CD70,IF(CA70&lt;&gt;"",CA70,CB70))))))))))))))))</f>
        <v>NULL_LIKE_STRING</v>
      </c>
      <c r="CF70" t="b">
        <f>OR(N70="MISSING",O70="",Q70="MISSING",R70="",T70="MISSING",U70="",W70="MISSING",X70="",Z70="MISSING",AA70="",AC70="MISSING",AD70="",AF70="MISSING",AG70="",AI70="MISSING",AJ70="",AL70="MISSING",AM70="",AO70="MISSING",AP70="",EXACT(AP70,"INCOMPLETE"),AND(AY70="YES",AZ70&lt;&gt;"",BB70=""),AND(BC70="YES",BD70&lt;&gt;"",BF70=""))</f>
        <v>0</v>
      </c>
      <c r="CG70" t="str">
        <f>IF(AND(EXACT(X70,"INDEPENDENT"),EXACT(AD70,"NO")),"INDEPENDENT_WITHOUT_SUPPORT",IF(AND(EXACT(R70,"FALSE_NEGATIVE"),AQ70="YES",AT70=""),"FALSE_NEGATIVE_REQUIRES_CORRECTED_SET",IF(AND(EXACT(R70,"SCOPE_DRIFT"),AU70="YES",AX70=""),"SCOPE_DRIFT_REQUIRES_CHANGED_DIMENSION",IF(AND(EXACT(AA70,"NO"),AY70="YES",EXACT(BB70,"READY_TO_SHARE")),"UNSTARTED_READY_TO_SHARE_CONFLICT",""))))</f>
      </c>
    </row>
    <row r="71">
      <c r="A71" s="50" t="str">
        <v>MAL-053</v>
      </c>
      <c r="B71" s="50" t="str">
        <v>MALFORMED</v>
      </c>
      <c r="C71" s="50" t="str">
        <v>INVALID_INPUT</v>
      </c>
      <c r="D71" s="50" t="str">
        <v>NULL_LIKE_STRING</v>
      </c>
      <c r="E71" s="50" t="str">
        <v>INVALID_INPUT</v>
      </c>
      <c r="F71" s="50" t="str">
        <v>NULL_LIKE_STRING</v>
      </c>
      <c r="G71" s="50" t="str">
        <v>PASS</v>
      </c>
      <c r="H71" s="50" t="str">
        <v>{"affectedOutput": "CONTENT_GAP", "correctionWithoutFullRebuild": "YES", "decisionSupported": "none", "dependencyType": "INDEPENDENT", "errorClass": "FALSE_POSITIVE", "executionStarted": "NO", "independentSupport": "YES", "recommendationCouldChange": "NO", "recordCompleteness": "COMPLETE", "scopeKnown": "YES"}</v>
      </c>
      <c r="I71" s="50" t="str">
        <f>IF(CE71&lt;&gt;"","INVALID_INPUT",IF(CG71&lt;&gt;"","INVALID_INPUT",IF(CF71,"INCOMPLETE",IF(NOT(EXACT(AM71,"YES")),"RESOLVE_DECISION_SCOPE",IF(EXACT(X71,"UNKNOWN_DEPENDENCY"),"FREEZE_AND_REQUALIFY",IF(AND(EXACT(AA71,"YES"),EXACT(AG71,"YES")),"REOPEN_PRIOR_DECISION",IF(AND(EXACT(X71,"DIRECTLY_DEPENDENT"),EXACT(AD71,"NO"),EXACT(AJ71,"NO")),"REBUILD_CONTAMINATED_OUTPUT",IF(OR(EXACT(X71,"DIRECTLY_DEPENDENT"),EXACT(X71,"PARTIALLY_DEPENDENT")),"BOUNDED_RECHECK_REQUIRED",IF(AND(EXACT(X71,"INDEPENDENT"),EXACT(AD71,"YES"),EXACT(AG71,"NO")),"NO_MATERIAL_CONTAMINATION_FOUND","FREEZE_AND_REQUALIFY")))))))))</f>
        <v>INVALID_INPUT</v>
      </c>
      <c r="J71" s="50" t="str">
        <f>IF(CE71&lt;&gt;"",CE71,IF(CG71&lt;&gt;"",CG71,IF(CF71,"REQUIRED_EVIDENCE_MISSING",IF(NOT(EXACT(AM71,"YES")),IF(EXACT(AM71,"NO"),"DECISION_SCOPE_NOT_DEFINED","DECISION_SCOPE_UNCERTAIN"),IF(EXACT(X71,"UNKNOWN_DEPENDENCY"),"DOWNSTREAM_DEPENDENCY_UNKNOWN",IF(AND(EXACT(AA71,"YES"),EXACT(AG71,"YES")),"EXECUTED_RECOMMENDATION_MAY_CHANGE",IF(AND(EXACT(X71,"DIRECTLY_DEPENDENT"),EXACT(AD71,"NO"),EXACT(AJ71,"NO")),"DIRECT_DEPENDENCY_NO_INDEPENDENT_SUPPORT",IF(EXACT(X71,"DIRECTLY_DEPENDENT"),"DIRECT_DEPENDENCY_RECHECK",IF(EXACT(X71,"PARTIALLY_DEPENDENT"),"PARTIAL_DEPENDENCY_RECHECK",IF(AND(EXACT(X71,"INDEPENDENT"),EXACT(AD71,"YES"),EXACT(AG71,"NO")),"INDEPENDENT_SUPPORT_RECOMMENDATION_UNCHANGED","DEPENDENCY_OR_RECOMMENDATION_UNRESOLVED"))))))))))</f>
        <v>NULL_LIKE_STRING</v>
      </c>
      <c r="K71" s="51" t="str">
        <f>IF(AND(EXACT(C71,I71),EXACT(D71,J71)),"PASS","FAIL")</f>
        <v>PASS</v>
      </c>
      <c r="L71" t="str">
        <v>TRUE</v>
      </c>
      <c r="M71" t="str">
        <v>none</v>
      </c>
      <c r="N71" t="str">
        <v>TEXT</v>
      </c>
      <c r="O71" t="str">
        <f>IF(ISTEXT(M71),TRIM(SUBSTITUTE(SUBSTITUTE(SUBSTITUTE(SUBSTITUTE(SUBSTITUTE(SUBSTITUTE(M71,CHAR(160)," "),CHAR(9)," "),CHAR(10)," "),CHAR(11)," "),CHAR(12)," "),CHAR(13)," ")),"")</f>
        <v>none</v>
      </c>
      <c r="P71" t="str">
        <v>FALSE_POSITIVE</v>
      </c>
      <c r="Q71" t="str">
        <v>TEXT</v>
      </c>
      <c r="R71" t="str">
        <f>IF(ISTEXT(P71),TRIM(SUBSTITUTE(SUBSTITUTE(SUBSTITUTE(SUBSTITUTE(SUBSTITUTE(SUBSTITUTE(P71,CHAR(160)," "),CHAR(9)," "),CHAR(10)," "),CHAR(11)," "),CHAR(12)," "),CHAR(13)," ")),"")</f>
        <v>FALSE_POSITIVE</v>
      </c>
      <c r="S71" t="str">
        <v>CONTENT_GAP</v>
      </c>
      <c r="T71" t="str">
        <v>TEXT</v>
      </c>
      <c r="U71" t="str">
        <f>IF(ISTEXT(S71),TRIM(SUBSTITUTE(SUBSTITUTE(SUBSTITUTE(SUBSTITUTE(SUBSTITUTE(SUBSTITUTE(S71,CHAR(160)," "),CHAR(9)," "),CHAR(10)," "),CHAR(11)," "),CHAR(12)," "),CHAR(13)," ")),"")</f>
        <v>CONTENT_GAP</v>
      </c>
      <c r="V71" t="str">
        <v>INDEPENDENT</v>
      </c>
      <c r="W71" t="str">
        <v>TEXT</v>
      </c>
      <c r="X71" t="str">
        <f>IF(ISTEXT(V71),TRIM(SUBSTITUTE(SUBSTITUTE(SUBSTITUTE(SUBSTITUTE(SUBSTITUTE(SUBSTITUTE(V71,CHAR(160)," "),CHAR(9)," "),CHAR(10)," "),CHAR(11)," "),CHAR(12)," "),CHAR(13)," ")),"")</f>
        <v>INDEPENDENT</v>
      </c>
      <c r="Y71" t="str">
        <v>NO</v>
      </c>
      <c r="Z71" t="str">
        <v>TEXT</v>
      </c>
      <c r="AA71" t="str">
        <f>IF(ISTEXT(Y71),TRIM(SUBSTITUTE(SUBSTITUTE(SUBSTITUTE(SUBSTITUTE(SUBSTITUTE(SUBSTITUTE(Y71,CHAR(160)," "),CHAR(9)," "),CHAR(10)," "),CHAR(11)," "),CHAR(12)," "),CHAR(13)," ")),"")</f>
        <v>NO</v>
      </c>
      <c r="AB71" t="str">
        <v>YES</v>
      </c>
      <c r="AC71" t="str">
        <v>TEXT</v>
      </c>
      <c r="AD71" t="str">
        <f>IF(ISTEXT(AB71),TRIM(SUBSTITUTE(SUBSTITUTE(SUBSTITUTE(SUBSTITUTE(SUBSTITUTE(SUBSTITUTE(AB71,CHAR(160)," "),CHAR(9)," "),CHAR(10)," "),CHAR(11)," "),CHAR(12)," "),CHAR(13)," ")),"")</f>
        <v>YES</v>
      </c>
      <c r="AE71" t="str">
        <v>NO</v>
      </c>
      <c r="AF71" t="str">
        <v>TEXT</v>
      </c>
      <c r="AG71" t="str">
        <f>IF(ISTEXT(AE71),TRIM(SUBSTITUTE(SUBSTITUTE(SUBSTITUTE(SUBSTITUTE(SUBSTITUTE(SUBSTITUTE(AE71,CHAR(160)," "),CHAR(9)," "),CHAR(10)," "),CHAR(11)," "),CHAR(12)," "),CHAR(13)," ")),"")</f>
        <v>NO</v>
      </c>
      <c r="AH71" t="str">
        <v>YES</v>
      </c>
      <c r="AI71" t="str">
        <v>TEXT</v>
      </c>
      <c r="AJ71" t="str">
        <f>IF(ISTEXT(AH71),TRIM(SUBSTITUTE(SUBSTITUTE(SUBSTITUTE(SUBSTITUTE(SUBSTITUTE(SUBSTITUTE(AH71,CHAR(160)," "),CHAR(9)," "),CHAR(10)," "),CHAR(11)," "),CHAR(12)," "),CHAR(13)," ")),"")</f>
        <v>YES</v>
      </c>
      <c r="AK71" t="str">
        <v>YES</v>
      </c>
      <c r="AL71" t="str">
        <v>TEXT</v>
      </c>
      <c r="AM71" t="str">
        <f>IF(ISTEXT(AK71),TRIM(SUBSTITUTE(SUBSTITUTE(SUBSTITUTE(SUBSTITUTE(SUBSTITUTE(SUBSTITUTE(AK71,CHAR(160)," "),CHAR(9)," "),CHAR(10)," "),CHAR(11)," "),CHAR(12)," "),CHAR(13)," ")),"")</f>
        <v>YES</v>
      </c>
      <c r="AN71" t="str">
        <v>COMPLETE</v>
      </c>
      <c r="AO71" t="str">
        <v>TEXT</v>
      </c>
      <c r="AP71" t="str">
        <f>IF(ISTEXT(AN71),TRIM(SUBSTITUTE(SUBSTITUTE(SUBSTITUTE(SUBSTITUTE(SUBSTITUTE(SUBSTITUTE(AN71,CHAR(160)," "),CHAR(9)," "),CHAR(10)," "),CHAR(11)," "),CHAR(12)," "),CHAR(13)," ")),"")</f>
        <v>COMPLETE</v>
      </c>
      <c r="AQ71" t="str">
        <v>NO</v>
      </c>
      <c r="AR71" t="str"/>
      <c r="AS71" t="str">
        <v>MISSING</v>
      </c>
      <c r="AT71" t="str">
        <f>IF(ISTEXT(AR71),TRIM(SUBSTITUTE(SUBSTITUTE(SUBSTITUTE(SUBSTITUTE(SUBSTITUTE(SUBSTITUTE(AR71,CHAR(160)," "),CHAR(9)," "),CHAR(10)," "),CHAR(11)," "),CHAR(12)," "),CHAR(13)," ")),"")</f>
      </c>
      <c r="AU71" t="str">
        <v>NO</v>
      </c>
      <c r="AV71" t="str"/>
      <c r="AW71" t="str">
        <v>MISSING</v>
      </c>
      <c r="AX71" t="str">
        <f>IF(ISTEXT(AV71),TRIM(SUBSTITUTE(SUBSTITUTE(SUBSTITUTE(SUBSTITUTE(SUBSTITUTE(SUBSTITUTE(AV71,CHAR(160)," "),CHAR(9)," "),CHAR(10)," "),CHAR(11)," "),CHAR(12)," "),CHAR(13)," ")),"")</f>
      </c>
      <c r="AY71" t="str">
        <v>NO</v>
      </c>
      <c r="AZ71" t="str"/>
      <c r="BA71" t="str">
        <v>MISSING</v>
      </c>
      <c r="BB71" t="str">
        <f>IF(ISTEXT(AZ71),TRIM(SUBSTITUTE(SUBSTITUTE(SUBSTITUTE(SUBSTITUTE(SUBSTITUTE(SUBSTITUTE(AZ71,CHAR(160)," "),CHAR(9)," "),CHAR(10)," "),CHAR(11)," "),CHAR(12)," "),CHAR(13)," ")),"")</f>
      </c>
      <c r="BC71" t="str">
        <v>NO</v>
      </c>
      <c r="BD71" t="str"/>
      <c r="BE71" t="str">
        <v>MISSING</v>
      </c>
      <c r="BF71" t="str">
        <f>IF(ISTEXT(BD71),TRIM(SUBSTITUTE(SUBSTITUTE(SUBSTITUTE(SUBSTITUTE(SUBSTITUTE(SUBSTITUTE(BD71,CHAR(160)," "),CHAR(9)," "),CHAR(10)," "),CHAR(11)," "),CHAR(12)," "),CHAR(13)," ")),"")</f>
      </c>
      <c r="BG71" t="str">
        <v>NO</v>
      </c>
      <c r="BH71" t="str"/>
      <c r="BI71" t="str">
        <v>MISSING</v>
      </c>
      <c r="BJ71" t="str">
        <f>IF(ISTEXT(BH71),TRIM(SUBSTITUTE(SUBSTITUTE(SUBSTITUTE(SUBSTITUTE(SUBSTITUTE(SUBSTITUTE(BH71,CHAR(160)," "),CHAR(9)," "),CHAR(10)," "),CHAR(11)," "),CHAR(12)," "),CHAR(13)," ")),"")</f>
      </c>
      <c r="BK71" t="str">
        <v>NO</v>
      </c>
      <c r="BL71" t="str"/>
      <c r="BM71" t="str">
        <v>MISSING</v>
      </c>
      <c r="BN71" t="str">
        <f>IF(ISTEXT(BL71),TRIM(SUBSTITUTE(SUBSTITUTE(SUBSTITUTE(SUBSTITUTE(SUBSTITUTE(SUBSTITUTE(BL71,CHAR(160)," "),CHAR(9)," "),CHAR(10)," "),CHAR(11)," "),CHAR(12)," "),CHAR(13)," ")),"")</f>
      </c>
      <c r="BO71" t="str">
        <f>IF(N71="NON_TEXT","INVALID_TYPE",IF(AND(N71="TEXT",O71&lt;&gt;"",OR(LOWER(O71)="null",LOWER(O71)="undefined",LOWER(O71)="n/a",LOWER(O71)="na",LOWER(O71)="none")),"NULL_LIKE_STRING",""))</f>
        <v>NULL_LIKE_STRING</v>
      </c>
      <c r="BP71" t="str">
        <f>IF(Q71="NON_TEXT","INVALID_TYPE",IF(AND(R71&lt;&gt;"",NOT(OR(EXACT(R71,"FALSE_POSITIVE"),EXACT(R71,"FALSE_NEGATIVE"),EXACT(R71,"ROLE_ERROR"),EXACT(R71,"SCOPE_DRIFT")))),"UNSUPPORTED_VALUE",""))</f>
      </c>
      <c r="BQ71" t="str">
        <f>IF(T71="NON_TEXT","INVALID_TYPE",IF(AND(U71&lt;&gt;"",NOT(OR(EXACT(U71,"CONTENT_GAP"),EXACT(U71,"AUTHORITY_BENCHMARK"),EXACT(U71,"POSITIONING"),EXACT(U71,"PRICING_COMPARISON"),EXACT(U71,"BATTLECARD"),EXACT(U71,"ROADMAP"),EXACT(U71,"MARKET_ENTRY_RECOMMENDATION"),EXACT(U71,"BUDGET_RECOMMENDATION"),EXACT(U71,"EXECUTIVE_BRIEF"),EXACT(U71,"AI_VISIBILITY_BENCHMARK"),EXACT(U71,"PAID_SEARCH_BENCHMARK"),EXACT(U71,"OTHER")))),"UNSUPPORTED_VALUE",""))</f>
      </c>
      <c r="BR71" t="str">
        <f>IF(W71="NON_TEXT","INVALID_TYPE",IF(AND(X71&lt;&gt;"",NOT(OR(EXACT(X71,"DIRECTLY_DEPENDENT"),EXACT(X71,"PARTIALLY_DEPENDENT"),EXACT(X71,"INDEPENDENT"),EXACT(X71,"UNKNOWN_DEPENDENCY")))),"UNSUPPORTED_VALUE",""))</f>
      </c>
      <c r="BS71" t="str">
        <f>IF(Z71="NON_TEXT","INVALID_TYPE",IF(AND(AA71&lt;&gt;"",NOT(OR(EXACT(AA71,"YES"),EXACT(AA71,"NO"),EXACT(AA71,"UNKNOWN")))),"UNSUPPORTED_VALUE",""))</f>
      </c>
      <c r="BT71" t="str">
        <f>IF(AC71="NON_TEXT","INVALID_TYPE",IF(AND(AD71&lt;&gt;"",NOT(OR(EXACT(AD71,"YES"),EXACT(AD71,"NO"),EXACT(AD71,"UNKNOWN")))),"UNSUPPORTED_VALUE",""))</f>
      </c>
      <c r="BU71" t="str">
        <f>IF(AF71="NON_TEXT","INVALID_TYPE",IF(AND(AG71&lt;&gt;"",NOT(OR(EXACT(AG71,"YES"),EXACT(AG71,"NO"),EXACT(AG71,"UNKNOWN")))),"UNSUPPORTED_VALUE",""))</f>
      </c>
      <c r="BV71" t="str">
        <f>IF(AI71="NON_TEXT","INVALID_TYPE",IF(AND(AJ71&lt;&gt;"",NOT(OR(EXACT(AJ71,"YES"),EXACT(AJ71,"NO"),EXACT(AJ71,"UNKNOWN")))),"UNSUPPORTED_VALUE",""))</f>
      </c>
      <c r="BW71" t="str">
        <f>IF(AL71="NON_TEXT","INVALID_TYPE",IF(AND(AM71&lt;&gt;"",NOT(OR(EXACT(AM71,"YES"),EXACT(AM71,"NO"),EXACT(AM71,"UNKNOWN")))),"UNSUPPORTED_VALUE",""))</f>
      </c>
      <c r="BX71" t="str">
        <f>IF(AO71="NON_TEXT","INVALID_TYPE",IF(AND(AP71&lt;&gt;"",NOT(OR(EXACT(AP71,"COMPLETE"),EXACT(AP71,"INCOMPLETE")))),"UNSUPPORTED_VALUE",""))</f>
      </c>
      <c r="BY71" t="str">
        <f>IF(AND(AQ71="YES",AS71="NON_TEXT"),"INVALID_TYPE",IF(AND(AQ71="YES",AS71="TEXT",AT71&lt;&gt;"",OR(LOWER(AT71)="null",LOWER(AT71)="undefined",LOWER(AT71)="n/a",LOWER(AT71)="na",LOWER(AT71)="none")),"NULL_LIKE_STRING",""))</f>
      </c>
      <c r="BZ71" t="str">
        <f>IF(AND(AU71="YES",AW71="NON_TEXT"),"INVALID_TYPE",IF(AND(AU71="YES",AW71="TEXT",AX71&lt;&gt;"",OR(LOWER(AX71)="null",LOWER(AX71)="undefined",LOWER(AX71)="n/a",LOWER(AX71)="na",LOWER(AX71)="none")),"NULL_LIKE_STRING",""))</f>
      </c>
      <c r="CA71" t="str">
        <f>IF(AND(AY71="YES",BA71="NON_TEXT"),"INVALID_TYPE",IF(AND(AY71="YES",BB71&lt;&gt;"",NOT(OR(EXACT(BB71,"READY_TO_SHARE"),EXACT(BB71,"NOT_READY_TO_SHARE")))),"UNSUPPORTED_VALUE",""))</f>
      </c>
      <c r="CB71" t="str">
        <f>IF(AND(BC71="YES",BE71="NON_TEXT"),"INVALID_TYPE",IF(AND(BC71="YES",BF71&lt;&gt;"",NOT(OR(EXACT(BF71,"SEO_OVERLAP"),EXACT(BF71,"PPC_OVERLAP"),EXACT(BF71,"AI_VISIBILITY"),EXACT(BF71,"CI_PLATFORM"),EXACT(BF71,"SALES_CUSTOMER"),EXACT(BF71,"MANUAL_STRATEGY"),EXACT(BF71,"MIXED"),EXACT(BF71,"UNKNOWN")))),"UNSUPPORTED_VALUE",""))</f>
      </c>
      <c r="CC71" t="str">
        <f>IF(AND(BG71="YES",BI71="NON_TEXT"),"INVALID_TYPE",IF(AND(BG71="YES",BI71="TEXT",BJ71&lt;&gt;"",OR(LOWER(BJ71)="null",LOWER(BJ71)="undefined",LOWER(BJ71)="n/a",LOWER(BJ71)="na",LOWER(BJ71)="none")),"NULL_LIKE_STRING",""))</f>
      </c>
      <c r="CD71" t="str">
        <f>IF(AND(BK71="YES",BM71="NON_TEXT"),"INVALID_TYPE",IF(AND(BK71="YES",BM71="TEXT",BN71&lt;&gt;"",OR(LOWER(BN71)="null",LOWER(BN71)="undefined",LOWER(BN71)="n/a",LOWER(BN71)="na",LOWER(BN71)="none")),"NULL_LIKE_STRING",""))</f>
      </c>
      <c r="CE71" t="str">
        <f>IF(L71="FALSE","INVALID_INPUT_OBJECT",IF(BO71&lt;&gt;"",BO71,IF(BP71&lt;&gt;"",BP71,IF(BQ71&lt;&gt;"",BQ71,IF(BR71&lt;&gt;"",BR71,IF(BS71&lt;&gt;"",BS71,IF(BT71&lt;&gt;"",BT71,IF(BU71&lt;&gt;"",BU71,IF(BV71&lt;&gt;"",BV71,IF(BW71&lt;&gt;"",BW71,IF(BX71&lt;&gt;"",BX71,IF(CC71&lt;&gt;"",CC71,IF(BY71&lt;&gt;"",BY71,IF(BZ71&lt;&gt;"",BZ71,IF(CD71&lt;&gt;"",CD71,IF(CA71&lt;&gt;"",CA71,CB71))))))))))))))))</f>
        <v>NULL_LIKE_STRING</v>
      </c>
      <c r="CF71" t="b">
        <f>OR(N71="MISSING",O71="",Q71="MISSING",R71="",T71="MISSING",U71="",W71="MISSING",X71="",Z71="MISSING",AA71="",AC71="MISSING",AD71="",AF71="MISSING",AG71="",AI71="MISSING",AJ71="",AL71="MISSING",AM71="",AO71="MISSING",AP71="",EXACT(AP71,"INCOMPLETE"),AND(AY71="YES",AZ71&lt;&gt;"",BB71=""),AND(BC71="YES",BD71&lt;&gt;"",BF71=""))</f>
        <v>0</v>
      </c>
      <c r="CG71" t="str">
        <f>IF(AND(EXACT(X71,"INDEPENDENT"),EXACT(AD71,"NO")),"INDEPENDENT_WITHOUT_SUPPORT",IF(AND(EXACT(R71,"FALSE_NEGATIVE"),AQ71="YES",AT71=""),"FALSE_NEGATIVE_REQUIRES_CORRECTED_SET",IF(AND(EXACT(R71,"SCOPE_DRIFT"),AU71="YES",AX71=""),"SCOPE_DRIFT_REQUIRES_CHANGED_DIMENSION",IF(AND(EXACT(AA71,"NO"),AY71="YES",EXACT(BB71,"READY_TO_SHARE")),"UNSTARTED_READY_TO_SHARE_CONFLICT",""))))</f>
      </c>
    </row>
    <row r="72">
      <c r="A72" s="50" t="str">
        <v>MAL-060</v>
      </c>
      <c r="B72" s="50" t="str">
        <v>MALFORMED</v>
      </c>
      <c r="C72" s="50" t="str">
        <v>INVALID_INPUT</v>
      </c>
      <c r="D72" s="50" t="str">
        <v>INVALID_INPUT_OBJECT</v>
      </c>
      <c r="E72" s="50" t="str">
        <v>INVALID_INPUT</v>
      </c>
      <c r="F72" s="50" t="str">
        <v>INVALID_INPUT_OBJECT</v>
      </c>
      <c r="G72" s="50" t="str">
        <v>PASS</v>
      </c>
      <c r="H72" s="50" t="str">
        <v>[]</v>
      </c>
      <c r="I72" s="50" t="str">
        <f>IF(CE72&lt;&gt;"","INVALID_INPUT",IF(CG72&lt;&gt;"","INVALID_INPUT",IF(CF72,"INCOMPLETE",IF(NOT(EXACT(AM72,"YES")),"RESOLVE_DECISION_SCOPE",IF(EXACT(X72,"UNKNOWN_DEPENDENCY"),"FREEZE_AND_REQUALIFY",IF(AND(EXACT(AA72,"YES"),EXACT(AG72,"YES")),"REOPEN_PRIOR_DECISION",IF(AND(EXACT(X72,"DIRECTLY_DEPENDENT"),EXACT(AD72,"NO"),EXACT(AJ72,"NO")),"REBUILD_CONTAMINATED_OUTPUT",IF(OR(EXACT(X72,"DIRECTLY_DEPENDENT"),EXACT(X72,"PARTIALLY_DEPENDENT")),"BOUNDED_RECHECK_REQUIRED",IF(AND(EXACT(X72,"INDEPENDENT"),EXACT(AD72,"YES"),EXACT(AG72,"NO")),"NO_MATERIAL_CONTAMINATION_FOUND","FREEZE_AND_REQUALIFY")))))))))</f>
        <v>INVALID_INPUT</v>
      </c>
      <c r="J72" s="50" t="str">
        <f>IF(CE72&lt;&gt;"",CE72,IF(CG72&lt;&gt;"",CG72,IF(CF72,"REQUIRED_EVIDENCE_MISSING",IF(NOT(EXACT(AM72,"YES")),IF(EXACT(AM72,"NO"),"DECISION_SCOPE_NOT_DEFINED","DECISION_SCOPE_UNCERTAIN"),IF(EXACT(X72,"UNKNOWN_DEPENDENCY"),"DOWNSTREAM_DEPENDENCY_UNKNOWN",IF(AND(EXACT(AA72,"YES"),EXACT(AG72,"YES")),"EXECUTED_RECOMMENDATION_MAY_CHANGE",IF(AND(EXACT(X72,"DIRECTLY_DEPENDENT"),EXACT(AD72,"NO"),EXACT(AJ72,"NO")),"DIRECT_DEPENDENCY_NO_INDEPENDENT_SUPPORT",IF(EXACT(X72,"DIRECTLY_DEPENDENT"),"DIRECT_DEPENDENCY_RECHECK",IF(EXACT(X72,"PARTIALLY_DEPENDENT"),"PARTIAL_DEPENDENCY_RECHECK",IF(AND(EXACT(X72,"INDEPENDENT"),EXACT(AD72,"YES"),EXACT(AG72,"NO")),"INDEPENDENT_SUPPORT_RECOMMENDATION_UNCHANGED","DEPENDENCY_OR_RECOMMENDATION_UNRESOLVED"))))))))))</f>
        <v>INVALID_INPUT_OBJECT</v>
      </c>
      <c r="K72" s="51" t="str">
        <f>IF(AND(EXACT(C72,I72),EXACT(D72,J72)),"PASS","FAIL")</f>
        <v>PASS</v>
      </c>
      <c r="L72" t="str">
        <v>FALSE</v>
      </c>
      <c r="M72" t="str"/>
      <c r="N72" t="str">
        <v>MISSING</v>
      </c>
      <c r="O72" t="str">
        <f>IF(ISTEXT(M72),TRIM(SUBSTITUTE(SUBSTITUTE(SUBSTITUTE(SUBSTITUTE(SUBSTITUTE(SUBSTITUTE(M72,CHAR(160)," "),CHAR(9)," "),CHAR(10)," "),CHAR(11)," "),CHAR(12)," "),CHAR(13)," ")),"")</f>
      </c>
      <c r="P72" t="str"/>
      <c r="Q72" t="str">
        <v>MISSING</v>
      </c>
      <c r="R72" t="str">
        <f>IF(ISTEXT(P72),TRIM(SUBSTITUTE(SUBSTITUTE(SUBSTITUTE(SUBSTITUTE(SUBSTITUTE(SUBSTITUTE(P72,CHAR(160)," "),CHAR(9)," "),CHAR(10)," "),CHAR(11)," "),CHAR(12)," "),CHAR(13)," ")),"")</f>
      </c>
      <c r="S72" t="str"/>
      <c r="T72" t="str">
        <v>MISSING</v>
      </c>
      <c r="U72" t="str">
        <f>IF(ISTEXT(S72),TRIM(SUBSTITUTE(SUBSTITUTE(SUBSTITUTE(SUBSTITUTE(SUBSTITUTE(SUBSTITUTE(S72,CHAR(160)," "),CHAR(9)," "),CHAR(10)," "),CHAR(11)," "),CHAR(12)," "),CHAR(13)," ")),"")</f>
      </c>
      <c r="V72" t="str"/>
      <c r="W72" t="str">
        <v>MISSING</v>
      </c>
      <c r="X72" t="str">
        <f>IF(ISTEXT(V72),TRIM(SUBSTITUTE(SUBSTITUTE(SUBSTITUTE(SUBSTITUTE(SUBSTITUTE(SUBSTITUTE(V72,CHAR(160)," "),CHAR(9)," "),CHAR(10)," "),CHAR(11)," "),CHAR(12)," "),CHAR(13)," ")),"")</f>
      </c>
      <c r="Y72" t="str"/>
      <c r="Z72" t="str">
        <v>MISSING</v>
      </c>
      <c r="AA72" t="str">
        <f>IF(ISTEXT(Y72),TRIM(SUBSTITUTE(SUBSTITUTE(SUBSTITUTE(SUBSTITUTE(SUBSTITUTE(SUBSTITUTE(Y72,CHAR(160)," "),CHAR(9)," "),CHAR(10)," "),CHAR(11)," "),CHAR(12)," "),CHAR(13)," ")),"")</f>
      </c>
      <c r="AB72" t="str"/>
      <c r="AC72" t="str">
        <v>MISSING</v>
      </c>
      <c r="AD72" t="str">
        <f>IF(ISTEXT(AB72),TRIM(SUBSTITUTE(SUBSTITUTE(SUBSTITUTE(SUBSTITUTE(SUBSTITUTE(SUBSTITUTE(AB72,CHAR(160)," "),CHAR(9)," "),CHAR(10)," "),CHAR(11)," "),CHAR(12)," "),CHAR(13)," ")),"")</f>
      </c>
      <c r="AE72" t="str"/>
      <c r="AF72" t="str">
        <v>MISSING</v>
      </c>
      <c r="AG72" t="str">
        <f>IF(ISTEXT(AE72),TRIM(SUBSTITUTE(SUBSTITUTE(SUBSTITUTE(SUBSTITUTE(SUBSTITUTE(SUBSTITUTE(AE72,CHAR(160)," "),CHAR(9)," "),CHAR(10)," "),CHAR(11)," "),CHAR(12)," "),CHAR(13)," ")),"")</f>
      </c>
      <c r="AH72" t="str"/>
      <c r="AI72" t="str">
        <v>MISSING</v>
      </c>
      <c r="AJ72" t="str">
        <f>IF(ISTEXT(AH72),TRIM(SUBSTITUTE(SUBSTITUTE(SUBSTITUTE(SUBSTITUTE(SUBSTITUTE(SUBSTITUTE(AH72,CHAR(160)," "),CHAR(9)," "),CHAR(10)," "),CHAR(11)," "),CHAR(12)," "),CHAR(13)," ")),"")</f>
      </c>
      <c r="AK72" t="str"/>
      <c r="AL72" t="str">
        <v>MISSING</v>
      </c>
      <c r="AM72" t="str">
        <f>IF(ISTEXT(AK72),TRIM(SUBSTITUTE(SUBSTITUTE(SUBSTITUTE(SUBSTITUTE(SUBSTITUTE(SUBSTITUTE(AK72,CHAR(160)," "),CHAR(9)," "),CHAR(10)," "),CHAR(11)," "),CHAR(12)," "),CHAR(13)," ")),"")</f>
      </c>
      <c r="AN72" t="str"/>
      <c r="AO72" t="str">
        <v>MISSING</v>
      </c>
      <c r="AP72" t="str">
        <f>IF(ISTEXT(AN72),TRIM(SUBSTITUTE(SUBSTITUTE(SUBSTITUTE(SUBSTITUTE(SUBSTITUTE(SUBSTITUTE(AN72,CHAR(160)," "),CHAR(9)," "),CHAR(10)," "),CHAR(11)," "),CHAR(12)," "),CHAR(13)," ")),"")</f>
      </c>
      <c r="AQ72" t="str">
        <v>NO</v>
      </c>
      <c r="AR72" t="str"/>
      <c r="AS72" t="str">
        <v>MISSING</v>
      </c>
      <c r="AT72" t="str">
        <f>IF(ISTEXT(AR72),TRIM(SUBSTITUTE(SUBSTITUTE(SUBSTITUTE(SUBSTITUTE(SUBSTITUTE(SUBSTITUTE(AR72,CHAR(160)," "),CHAR(9)," "),CHAR(10)," "),CHAR(11)," "),CHAR(12)," "),CHAR(13)," ")),"")</f>
      </c>
      <c r="AU72" t="str">
        <v>NO</v>
      </c>
      <c r="AV72" t="str"/>
      <c r="AW72" t="str">
        <v>MISSING</v>
      </c>
      <c r="AX72" t="str">
        <f>IF(ISTEXT(AV72),TRIM(SUBSTITUTE(SUBSTITUTE(SUBSTITUTE(SUBSTITUTE(SUBSTITUTE(SUBSTITUTE(AV72,CHAR(160)," "),CHAR(9)," "),CHAR(10)," "),CHAR(11)," "),CHAR(12)," "),CHAR(13)," ")),"")</f>
      </c>
      <c r="AY72" t="str">
        <v>NO</v>
      </c>
      <c r="AZ72" t="str"/>
      <c r="BA72" t="str">
        <v>MISSING</v>
      </c>
      <c r="BB72" t="str">
        <f>IF(ISTEXT(AZ72),TRIM(SUBSTITUTE(SUBSTITUTE(SUBSTITUTE(SUBSTITUTE(SUBSTITUTE(SUBSTITUTE(AZ72,CHAR(160)," "),CHAR(9)," "),CHAR(10)," "),CHAR(11)," "),CHAR(12)," "),CHAR(13)," ")),"")</f>
      </c>
      <c r="BC72" t="str">
        <v>NO</v>
      </c>
      <c r="BD72" t="str"/>
      <c r="BE72" t="str">
        <v>MISSING</v>
      </c>
      <c r="BF72" t="str">
        <f>IF(ISTEXT(BD72),TRIM(SUBSTITUTE(SUBSTITUTE(SUBSTITUTE(SUBSTITUTE(SUBSTITUTE(SUBSTITUTE(BD72,CHAR(160)," "),CHAR(9)," "),CHAR(10)," "),CHAR(11)," "),CHAR(12)," "),CHAR(13)," ")),"")</f>
      </c>
      <c r="BG72" t="str">
        <v>NO</v>
      </c>
      <c r="BH72" t="str"/>
      <c r="BI72" t="str">
        <v>MISSING</v>
      </c>
      <c r="BJ72" t="str">
        <f>IF(ISTEXT(BH72),TRIM(SUBSTITUTE(SUBSTITUTE(SUBSTITUTE(SUBSTITUTE(SUBSTITUTE(SUBSTITUTE(BH72,CHAR(160)," "),CHAR(9)," "),CHAR(10)," "),CHAR(11)," "),CHAR(12)," "),CHAR(13)," ")),"")</f>
      </c>
      <c r="BK72" t="str">
        <v>NO</v>
      </c>
      <c r="BL72" t="str"/>
      <c r="BM72" t="str">
        <v>MISSING</v>
      </c>
      <c r="BN72" t="str">
        <f>IF(ISTEXT(BL72),TRIM(SUBSTITUTE(SUBSTITUTE(SUBSTITUTE(SUBSTITUTE(SUBSTITUTE(SUBSTITUTE(BL72,CHAR(160)," "),CHAR(9)," "),CHAR(10)," "),CHAR(11)," "),CHAR(12)," "),CHAR(13)," ")),"")</f>
      </c>
      <c r="BO72" t="str">
        <f>IF(N72="NON_TEXT","INVALID_TYPE",IF(AND(N72="TEXT",O72&lt;&gt;"",OR(LOWER(O72)="null",LOWER(O72)="undefined",LOWER(O72)="n/a",LOWER(O72)="na",LOWER(O72)="none")),"NULL_LIKE_STRING",""))</f>
      </c>
      <c r="BP72" t="str">
        <f>IF(Q72="NON_TEXT","INVALID_TYPE",IF(AND(R72&lt;&gt;"",NOT(OR(EXACT(R72,"FALSE_POSITIVE"),EXACT(R72,"FALSE_NEGATIVE"),EXACT(R72,"ROLE_ERROR"),EXACT(R72,"SCOPE_DRIFT")))),"UNSUPPORTED_VALUE",""))</f>
      </c>
      <c r="BQ72" t="str">
        <f>IF(T72="NON_TEXT","INVALID_TYPE",IF(AND(U72&lt;&gt;"",NOT(OR(EXACT(U72,"CONTENT_GAP"),EXACT(U72,"AUTHORITY_BENCHMARK"),EXACT(U72,"POSITIONING"),EXACT(U72,"PRICING_COMPARISON"),EXACT(U72,"BATTLECARD"),EXACT(U72,"ROADMAP"),EXACT(U72,"MARKET_ENTRY_RECOMMENDATION"),EXACT(U72,"BUDGET_RECOMMENDATION"),EXACT(U72,"EXECUTIVE_BRIEF"),EXACT(U72,"AI_VISIBILITY_BENCHMARK"),EXACT(U72,"PAID_SEARCH_BENCHMARK"),EXACT(U72,"OTHER")))),"UNSUPPORTED_VALUE",""))</f>
      </c>
      <c r="BR72" t="str">
        <f>IF(W72="NON_TEXT","INVALID_TYPE",IF(AND(X72&lt;&gt;"",NOT(OR(EXACT(X72,"DIRECTLY_DEPENDENT"),EXACT(X72,"PARTIALLY_DEPENDENT"),EXACT(X72,"INDEPENDENT"),EXACT(X72,"UNKNOWN_DEPENDENCY")))),"UNSUPPORTED_VALUE",""))</f>
      </c>
      <c r="BS72" t="str">
        <f>IF(Z72="NON_TEXT","INVALID_TYPE",IF(AND(AA72&lt;&gt;"",NOT(OR(EXACT(AA72,"YES"),EXACT(AA72,"NO"),EXACT(AA72,"UNKNOWN")))),"UNSUPPORTED_VALUE",""))</f>
      </c>
      <c r="BT72" t="str">
        <f>IF(AC72="NON_TEXT","INVALID_TYPE",IF(AND(AD72&lt;&gt;"",NOT(OR(EXACT(AD72,"YES"),EXACT(AD72,"NO"),EXACT(AD72,"UNKNOWN")))),"UNSUPPORTED_VALUE",""))</f>
      </c>
      <c r="BU72" t="str">
        <f>IF(AF72="NON_TEXT","INVALID_TYPE",IF(AND(AG72&lt;&gt;"",NOT(OR(EXACT(AG72,"YES"),EXACT(AG72,"NO"),EXACT(AG72,"UNKNOWN")))),"UNSUPPORTED_VALUE",""))</f>
      </c>
      <c r="BV72" t="str">
        <f>IF(AI72="NON_TEXT","INVALID_TYPE",IF(AND(AJ72&lt;&gt;"",NOT(OR(EXACT(AJ72,"YES"),EXACT(AJ72,"NO"),EXACT(AJ72,"UNKNOWN")))),"UNSUPPORTED_VALUE",""))</f>
      </c>
      <c r="BW72" t="str">
        <f>IF(AL72="NON_TEXT","INVALID_TYPE",IF(AND(AM72&lt;&gt;"",NOT(OR(EXACT(AM72,"YES"),EXACT(AM72,"NO"),EXACT(AM72,"UNKNOWN")))),"UNSUPPORTED_VALUE",""))</f>
      </c>
      <c r="BX72" t="str">
        <f>IF(AO72="NON_TEXT","INVALID_TYPE",IF(AND(AP72&lt;&gt;"",NOT(OR(EXACT(AP72,"COMPLETE"),EXACT(AP72,"INCOMPLETE")))),"UNSUPPORTED_VALUE",""))</f>
      </c>
      <c r="BY72" t="str">
        <f>IF(AND(AQ72="YES",AS72="NON_TEXT"),"INVALID_TYPE",IF(AND(AQ72="YES",AS72="TEXT",AT72&lt;&gt;"",OR(LOWER(AT72)="null",LOWER(AT72)="undefined",LOWER(AT72)="n/a",LOWER(AT72)="na",LOWER(AT72)="none")),"NULL_LIKE_STRING",""))</f>
      </c>
      <c r="BZ72" t="str">
        <f>IF(AND(AU72="YES",AW72="NON_TEXT"),"INVALID_TYPE",IF(AND(AU72="YES",AW72="TEXT",AX72&lt;&gt;"",OR(LOWER(AX72)="null",LOWER(AX72)="undefined",LOWER(AX72)="n/a",LOWER(AX72)="na",LOWER(AX72)="none")),"NULL_LIKE_STRING",""))</f>
      </c>
      <c r="CA72" t="str">
        <f>IF(AND(AY72="YES",BA72="NON_TEXT"),"INVALID_TYPE",IF(AND(AY72="YES",BB72&lt;&gt;"",NOT(OR(EXACT(BB72,"READY_TO_SHARE"),EXACT(BB72,"NOT_READY_TO_SHARE")))),"UNSUPPORTED_VALUE",""))</f>
      </c>
      <c r="CB72" t="str">
        <f>IF(AND(BC72="YES",BE72="NON_TEXT"),"INVALID_TYPE",IF(AND(BC72="YES",BF72&lt;&gt;"",NOT(OR(EXACT(BF72,"SEO_OVERLAP"),EXACT(BF72,"PPC_OVERLAP"),EXACT(BF72,"AI_VISIBILITY"),EXACT(BF72,"CI_PLATFORM"),EXACT(BF72,"SALES_CUSTOMER"),EXACT(BF72,"MANUAL_STRATEGY"),EXACT(BF72,"MIXED"),EXACT(BF72,"UNKNOWN")))),"UNSUPPORTED_VALUE",""))</f>
      </c>
      <c r="CC72" t="str">
        <f>IF(AND(BG72="YES",BI72="NON_TEXT"),"INVALID_TYPE",IF(AND(BG72="YES",BI72="TEXT",BJ72&lt;&gt;"",OR(LOWER(BJ72)="null",LOWER(BJ72)="undefined",LOWER(BJ72)="n/a",LOWER(BJ72)="na",LOWER(BJ72)="none")),"NULL_LIKE_STRING",""))</f>
      </c>
      <c r="CD72" t="str">
        <f>IF(AND(BK72="YES",BM72="NON_TEXT"),"INVALID_TYPE",IF(AND(BK72="YES",BM72="TEXT",BN72&lt;&gt;"",OR(LOWER(BN72)="null",LOWER(BN72)="undefined",LOWER(BN72)="n/a",LOWER(BN72)="na",LOWER(BN72)="none")),"NULL_LIKE_STRING",""))</f>
      </c>
      <c r="CE72" t="str">
        <f>IF(L72="FALSE","INVALID_INPUT_OBJECT",IF(BO72&lt;&gt;"",BO72,IF(BP72&lt;&gt;"",BP72,IF(BQ72&lt;&gt;"",BQ72,IF(BR72&lt;&gt;"",BR72,IF(BS72&lt;&gt;"",BS72,IF(BT72&lt;&gt;"",BT72,IF(BU72&lt;&gt;"",BU72,IF(BV72&lt;&gt;"",BV72,IF(BW72&lt;&gt;"",BW72,IF(BX72&lt;&gt;"",BX72,IF(CC72&lt;&gt;"",CC72,IF(BY72&lt;&gt;"",BY72,IF(BZ72&lt;&gt;"",BZ72,IF(CD72&lt;&gt;"",CD72,IF(CA72&lt;&gt;"",CA72,CB72))))))))))))))))</f>
        <v>INVALID_INPUT_OBJECT</v>
      </c>
      <c r="CF72" t="b">
        <f>OR(N72="MISSING",O72="",Q72="MISSING",R72="",T72="MISSING",U72="",W72="MISSING",X72="",Z72="MISSING",AA72="",AC72="MISSING",AD72="",AF72="MISSING",AG72="",AI72="MISSING",AJ72="",AL72="MISSING",AM72="",AO72="MISSING",AP72="",EXACT(AP72,"INCOMPLETE"),AND(AY72="YES",AZ72&lt;&gt;"",BB72=""),AND(BC72="YES",BD72&lt;&gt;"",BF72=""))</f>
        <v>1</v>
      </c>
      <c r="CG72" t="str">
        <f>IF(AND(EXACT(X72,"INDEPENDENT"),EXACT(AD72,"NO")),"INDEPENDENT_WITHOUT_SUPPORT",IF(AND(EXACT(R72,"FALSE_NEGATIVE"),AQ72="YES",AT72=""),"FALSE_NEGATIVE_REQUIRES_CORRECTED_SET",IF(AND(EXACT(R72,"SCOPE_DRIFT"),AU72="YES",AX72=""),"SCOPE_DRIFT_REQUIRES_CHANGED_DIMENSION",IF(AND(EXACT(AA72,"NO"),AY72="YES",EXACT(BB72,"READY_TO_SHARE")),"UNSTARTED_READY_TO_SHARE_CONFLICT",""))))</f>
      </c>
    </row>
    <row r="73">
      <c r="A73" s="50" t="str">
        <v>MAL-061</v>
      </c>
      <c r="B73" s="50" t="str">
        <v>MALFORMED</v>
      </c>
      <c r="C73" s="50" t="str">
        <v>INVALID_INPUT</v>
      </c>
      <c r="D73" s="50" t="str">
        <v>INVALID_INPUT_OBJECT</v>
      </c>
      <c r="E73" s="50" t="str">
        <v>INVALID_INPUT</v>
      </c>
      <c r="F73" s="50" t="str">
        <v>INVALID_INPUT_OBJECT</v>
      </c>
      <c r="G73" s="50" t="str">
        <v>PASS</v>
      </c>
      <c r="H73" s="50" t="str">
        <v>null</v>
      </c>
      <c r="I73" s="50" t="str">
        <f>IF(CE73&lt;&gt;"","INVALID_INPUT",IF(CG73&lt;&gt;"","INVALID_INPUT",IF(CF73,"INCOMPLETE",IF(NOT(EXACT(AM73,"YES")),"RESOLVE_DECISION_SCOPE",IF(EXACT(X73,"UNKNOWN_DEPENDENCY"),"FREEZE_AND_REQUALIFY",IF(AND(EXACT(AA73,"YES"),EXACT(AG73,"YES")),"REOPEN_PRIOR_DECISION",IF(AND(EXACT(X73,"DIRECTLY_DEPENDENT"),EXACT(AD73,"NO"),EXACT(AJ73,"NO")),"REBUILD_CONTAMINATED_OUTPUT",IF(OR(EXACT(X73,"DIRECTLY_DEPENDENT"),EXACT(X73,"PARTIALLY_DEPENDENT")),"BOUNDED_RECHECK_REQUIRED",IF(AND(EXACT(X73,"INDEPENDENT"),EXACT(AD73,"YES"),EXACT(AG73,"NO")),"NO_MATERIAL_CONTAMINATION_FOUND","FREEZE_AND_REQUALIFY")))))))))</f>
        <v>INVALID_INPUT</v>
      </c>
      <c r="J73" s="50" t="str">
        <f>IF(CE73&lt;&gt;"",CE73,IF(CG73&lt;&gt;"",CG73,IF(CF73,"REQUIRED_EVIDENCE_MISSING",IF(NOT(EXACT(AM73,"YES")),IF(EXACT(AM73,"NO"),"DECISION_SCOPE_NOT_DEFINED","DECISION_SCOPE_UNCERTAIN"),IF(EXACT(X73,"UNKNOWN_DEPENDENCY"),"DOWNSTREAM_DEPENDENCY_UNKNOWN",IF(AND(EXACT(AA73,"YES"),EXACT(AG73,"YES")),"EXECUTED_RECOMMENDATION_MAY_CHANGE",IF(AND(EXACT(X73,"DIRECTLY_DEPENDENT"),EXACT(AD73,"NO"),EXACT(AJ73,"NO")),"DIRECT_DEPENDENCY_NO_INDEPENDENT_SUPPORT",IF(EXACT(X73,"DIRECTLY_DEPENDENT"),"DIRECT_DEPENDENCY_RECHECK",IF(EXACT(X73,"PARTIALLY_DEPENDENT"),"PARTIAL_DEPENDENCY_RECHECK",IF(AND(EXACT(X73,"INDEPENDENT"),EXACT(AD73,"YES"),EXACT(AG73,"NO")),"INDEPENDENT_SUPPORT_RECOMMENDATION_UNCHANGED","DEPENDENCY_OR_RECOMMENDATION_UNRESOLVED"))))))))))</f>
        <v>INVALID_INPUT_OBJECT</v>
      </c>
      <c r="K73" s="51" t="str">
        <f>IF(AND(EXACT(C73,I73),EXACT(D73,J73)),"PASS","FAIL")</f>
        <v>PASS</v>
      </c>
      <c r="L73" t="str">
        <v>FALSE</v>
      </c>
      <c r="M73" t="str"/>
      <c r="N73" t="str">
        <v>MISSING</v>
      </c>
      <c r="O73" t="str">
        <f>IF(ISTEXT(M73),TRIM(SUBSTITUTE(SUBSTITUTE(SUBSTITUTE(SUBSTITUTE(SUBSTITUTE(SUBSTITUTE(M73,CHAR(160)," "),CHAR(9)," "),CHAR(10)," "),CHAR(11)," "),CHAR(12)," "),CHAR(13)," ")),"")</f>
      </c>
      <c r="P73" t="str"/>
      <c r="Q73" t="str">
        <v>MISSING</v>
      </c>
      <c r="R73" t="str">
        <f>IF(ISTEXT(P73),TRIM(SUBSTITUTE(SUBSTITUTE(SUBSTITUTE(SUBSTITUTE(SUBSTITUTE(SUBSTITUTE(P73,CHAR(160)," "),CHAR(9)," "),CHAR(10)," "),CHAR(11)," "),CHAR(12)," "),CHAR(13)," ")),"")</f>
      </c>
      <c r="S73" t="str"/>
      <c r="T73" t="str">
        <v>MISSING</v>
      </c>
      <c r="U73" t="str">
        <f>IF(ISTEXT(S73),TRIM(SUBSTITUTE(SUBSTITUTE(SUBSTITUTE(SUBSTITUTE(SUBSTITUTE(SUBSTITUTE(S73,CHAR(160)," "),CHAR(9)," "),CHAR(10)," "),CHAR(11)," "),CHAR(12)," "),CHAR(13)," ")),"")</f>
      </c>
      <c r="V73" t="str"/>
      <c r="W73" t="str">
        <v>MISSING</v>
      </c>
      <c r="X73" t="str">
        <f>IF(ISTEXT(V73),TRIM(SUBSTITUTE(SUBSTITUTE(SUBSTITUTE(SUBSTITUTE(SUBSTITUTE(SUBSTITUTE(V73,CHAR(160)," "),CHAR(9)," "),CHAR(10)," "),CHAR(11)," "),CHAR(12)," "),CHAR(13)," ")),"")</f>
      </c>
      <c r="Y73" t="str"/>
      <c r="Z73" t="str">
        <v>MISSING</v>
      </c>
      <c r="AA73" t="str">
        <f>IF(ISTEXT(Y73),TRIM(SUBSTITUTE(SUBSTITUTE(SUBSTITUTE(SUBSTITUTE(SUBSTITUTE(SUBSTITUTE(Y73,CHAR(160)," "),CHAR(9)," "),CHAR(10)," "),CHAR(11)," "),CHAR(12)," "),CHAR(13)," ")),"")</f>
      </c>
      <c r="AB73" t="str"/>
      <c r="AC73" t="str">
        <v>MISSING</v>
      </c>
      <c r="AD73" t="str">
        <f>IF(ISTEXT(AB73),TRIM(SUBSTITUTE(SUBSTITUTE(SUBSTITUTE(SUBSTITUTE(SUBSTITUTE(SUBSTITUTE(AB73,CHAR(160)," "),CHAR(9)," "),CHAR(10)," "),CHAR(11)," "),CHAR(12)," "),CHAR(13)," ")),"")</f>
      </c>
      <c r="AE73" t="str"/>
      <c r="AF73" t="str">
        <v>MISSING</v>
      </c>
      <c r="AG73" t="str">
        <f>IF(ISTEXT(AE73),TRIM(SUBSTITUTE(SUBSTITUTE(SUBSTITUTE(SUBSTITUTE(SUBSTITUTE(SUBSTITUTE(AE73,CHAR(160)," "),CHAR(9)," "),CHAR(10)," "),CHAR(11)," "),CHAR(12)," "),CHAR(13)," ")),"")</f>
      </c>
      <c r="AH73" t="str"/>
      <c r="AI73" t="str">
        <v>MISSING</v>
      </c>
      <c r="AJ73" t="str">
        <f>IF(ISTEXT(AH73),TRIM(SUBSTITUTE(SUBSTITUTE(SUBSTITUTE(SUBSTITUTE(SUBSTITUTE(SUBSTITUTE(AH73,CHAR(160)," "),CHAR(9)," "),CHAR(10)," "),CHAR(11)," "),CHAR(12)," "),CHAR(13)," ")),"")</f>
      </c>
      <c r="AK73" t="str"/>
      <c r="AL73" t="str">
        <v>MISSING</v>
      </c>
      <c r="AM73" t="str">
        <f>IF(ISTEXT(AK73),TRIM(SUBSTITUTE(SUBSTITUTE(SUBSTITUTE(SUBSTITUTE(SUBSTITUTE(SUBSTITUTE(AK73,CHAR(160)," "),CHAR(9)," "),CHAR(10)," "),CHAR(11)," "),CHAR(12)," "),CHAR(13)," ")),"")</f>
      </c>
      <c r="AN73" t="str"/>
      <c r="AO73" t="str">
        <v>MISSING</v>
      </c>
      <c r="AP73" t="str">
        <f>IF(ISTEXT(AN73),TRIM(SUBSTITUTE(SUBSTITUTE(SUBSTITUTE(SUBSTITUTE(SUBSTITUTE(SUBSTITUTE(AN73,CHAR(160)," "),CHAR(9)," "),CHAR(10)," "),CHAR(11)," "),CHAR(12)," "),CHAR(13)," ")),"")</f>
      </c>
      <c r="AQ73" t="str">
        <v>NO</v>
      </c>
      <c r="AR73" t="str"/>
      <c r="AS73" t="str">
        <v>MISSING</v>
      </c>
      <c r="AT73" t="str">
        <f>IF(ISTEXT(AR73),TRIM(SUBSTITUTE(SUBSTITUTE(SUBSTITUTE(SUBSTITUTE(SUBSTITUTE(SUBSTITUTE(AR73,CHAR(160)," "),CHAR(9)," "),CHAR(10)," "),CHAR(11)," "),CHAR(12)," "),CHAR(13)," ")),"")</f>
      </c>
      <c r="AU73" t="str">
        <v>NO</v>
      </c>
      <c r="AV73" t="str"/>
      <c r="AW73" t="str">
        <v>MISSING</v>
      </c>
      <c r="AX73" t="str">
        <f>IF(ISTEXT(AV73),TRIM(SUBSTITUTE(SUBSTITUTE(SUBSTITUTE(SUBSTITUTE(SUBSTITUTE(SUBSTITUTE(AV73,CHAR(160)," "),CHAR(9)," "),CHAR(10)," "),CHAR(11)," "),CHAR(12)," "),CHAR(13)," ")),"")</f>
      </c>
      <c r="AY73" t="str">
        <v>NO</v>
      </c>
      <c r="AZ73" t="str"/>
      <c r="BA73" t="str">
        <v>MISSING</v>
      </c>
      <c r="BB73" t="str">
        <f>IF(ISTEXT(AZ73),TRIM(SUBSTITUTE(SUBSTITUTE(SUBSTITUTE(SUBSTITUTE(SUBSTITUTE(SUBSTITUTE(AZ73,CHAR(160)," "),CHAR(9)," "),CHAR(10)," "),CHAR(11)," "),CHAR(12)," "),CHAR(13)," ")),"")</f>
      </c>
      <c r="BC73" t="str">
        <v>NO</v>
      </c>
      <c r="BD73" t="str"/>
      <c r="BE73" t="str">
        <v>MISSING</v>
      </c>
      <c r="BF73" t="str">
        <f>IF(ISTEXT(BD73),TRIM(SUBSTITUTE(SUBSTITUTE(SUBSTITUTE(SUBSTITUTE(SUBSTITUTE(SUBSTITUTE(BD73,CHAR(160)," "),CHAR(9)," "),CHAR(10)," "),CHAR(11)," "),CHAR(12)," "),CHAR(13)," ")),"")</f>
      </c>
      <c r="BG73" t="str">
        <v>NO</v>
      </c>
      <c r="BH73" t="str"/>
      <c r="BI73" t="str">
        <v>MISSING</v>
      </c>
      <c r="BJ73" t="str">
        <f>IF(ISTEXT(BH73),TRIM(SUBSTITUTE(SUBSTITUTE(SUBSTITUTE(SUBSTITUTE(SUBSTITUTE(SUBSTITUTE(BH73,CHAR(160)," "),CHAR(9)," "),CHAR(10)," "),CHAR(11)," "),CHAR(12)," "),CHAR(13)," ")),"")</f>
      </c>
      <c r="BK73" t="str">
        <v>NO</v>
      </c>
      <c r="BL73" t="str"/>
      <c r="BM73" t="str">
        <v>MISSING</v>
      </c>
      <c r="BN73" t="str">
        <f>IF(ISTEXT(BL73),TRIM(SUBSTITUTE(SUBSTITUTE(SUBSTITUTE(SUBSTITUTE(SUBSTITUTE(SUBSTITUTE(BL73,CHAR(160)," "),CHAR(9)," "),CHAR(10)," "),CHAR(11)," "),CHAR(12)," "),CHAR(13)," ")),"")</f>
      </c>
      <c r="BO73" t="str">
        <f>IF(N73="NON_TEXT","INVALID_TYPE",IF(AND(N73="TEXT",O73&lt;&gt;"",OR(LOWER(O73)="null",LOWER(O73)="undefined",LOWER(O73)="n/a",LOWER(O73)="na",LOWER(O73)="none")),"NULL_LIKE_STRING",""))</f>
      </c>
      <c r="BP73" t="str">
        <f>IF(Q73="NON_TEXT","INVALID_TYPE",IF(AND(R73&lt;&gt;"",NOT(OR(EXACT(R73,"FALSE_POSITIVE"),EXACT(R73,"FALSE_NEGATIVE"),EXACT(R73,"ROLE_ERROR"),EXACT(R73,"SCOPE_DRIFT")))),"UNSUPPORTED_VALUE",""))</f>
      </c>
      <c r="BQ73" t="str">
        <f>IF(T73="NON_TEXT","INVALID_TYPE",IF(AND(U73&lt;&gt;"",NOT(OR(EXACT(U73,"CONTENT_GAP"),EXACT(U73,"AUTHORITY_BENCHMARK"),EXACT(U73,"POSITIONING"),EXACT(U73,"PRICING_COMPARISON"),EXACT(U73,"BATTLECARD"),EXACT(U73,"ROADMAP"),EXACT(U73,"MARKET_ENTRY_RECOMMENDATION"),EXACT(U73,"BUDGET_RECOMMENDATION"),EXACT(U73,"EXECUTIVE_BRIEF"),EXACT(U73,"AI_VISIBILITY_BENCHMARK"),EXACT(U73,"PAID_SEARCH_BENCHMARK"),EXACT(U73,"OTHER")))),"UNSUPPORTED_VALUE",""))</f>
      </c>
      <c r="BR73" t="str">
        <f>IF(W73="NON_TEXT","INVALID_TYPE",IF(AND(X73&lt;&gt;"",NOT(OR(EXACT(X73,"DIRECTLY_DEPENDENT"),EXACT(X73,"PARTIALLY_DEPENDENT"),EXACT(X73,"INDEPENDENT"),EXACT(X73,"UNKNOWN_DEPENDENCY")))),"UNSUPPORTED_VALUE",""))</f>
      </c>
      <c r="BS73" t="str">
        <f>IF(Z73="NON_TEXT","INVALID_TYPE",IF(AND(AA73&lt;&gt;"",NOT(OR(EXACT(AA73,"YES"),EXACT(AA73,"NO"),EXACT(AA73,"UNKNOWN")))),"UNSUPPORTED_VALUE",""))</f>
      </c>
      <c r="BT73" t="str">
        <f>IF(AC73="NON_TEXT","INVALID_TYPE",IF(AND(AD73&lt;&gt;"",NOT(OR(EXACT(AD73,"YES"),EXACT(AD73,"NO"),EXACT(AD73,"UNKNOWN")))),"UNSUPPORTED_VALUE",""))</f>
      </c>
      <c r="BU73" t="str">
        <f>IF(AF73="NON_TEXT","INVALID_TYPE",IF(AND(AG73&lt;&gt;"",NOT(OR(EXACT(AG73,"YES"),EXACT(AG73,"NO"),EXACT(AG73,"UNKNOWN")))),"UNSUPPORTED_VALUE",""))</f>
      </c>
      <c r="BV73" t="str">
        <f>IF(AI73="NON_TEXT","INVALID_TYPE",IF(AND(AJ73&lt;&gt;"",NOT(OR(EXACT(AJ73,"YES"),EXACT(AJ73,"NO"),EXACT(AJ73,"UNKNOWN")))),"UNSUPPORTED_VALUE",""))</f>
      </c>
      <c r="BW73" t="str">
        <f>IF(AL73="NON_TEXT","INVALID_TYPE",IF(AND(AM73&lt;&gt;"",NOT(OR(EXACT(AM73,"YES"),EXACT(AM73,"NO"),EXACT(AM73,"UNKNOWN")))),"UNSUPPORTED_VALUE",""))</f>
      </c>
      <c r="BX73" t="str">
        <f>IF(AO73="NON_TEXT","INVALID_TYPE",IF(AND(AP73&lt;&gt;"",NOT(OR(EXACT(AP73,"COMPLETE"),EXACT(AP73,"INCOMPLETE")))),"UNSUPPORTED_VALUE",""))</f>
      </c>
      <c r="BY73" t="str">
        <f>IF(AND(AQ73="YES",AS73="NON_TEXT"),"INVALID_TYPE",IF(AND(AQ73="YES",AS73="TEXT",AT73&lt;&gt;"",OR(LOWER(AT73)="null",LOWER(AT73)="undefined",LOWER(AT73)="n/a",LOWER(AT73)="na",LOWER(AT73)="none")),"NULL_LIKE_STRING",""))</f>
      </c>
      <c r="BZ73" t="str">
        <f>IF(AND(AU73="YES",AW73="NON_TEXT"),"INVALID_TYPE",IF(AND(AU73="YES",AW73="TEXT",AX73&lt;&gt;"",OR(LOWER(AX73)="null",LOWER(AX73)="undefined",LOWER(AX73)="n/a",LOWER(AX73)="na",LOWER(AX73)="none")),"NULL_LIKE_STRING",""))</f>
      </c>
      <c r="CA73" t="str">
        <f>IF(AND(AY73="YES",BA73="NON_TEXT"),"INVALID_TYPE",IF(AND(AY73="YES",BB73&lt;&gt;"",NOT(OR(EXACT(BB73,"READY_TO_SHARE"),EXACT(BB73,"NOT_READY_TO_SHARE")))),"UNSUPPORTED_VALUE",""))</f>
      </c>
      <c r="CB73" t="str">
        <f>IF(AND(BC73="YES",BE73="NON_TEXT"),"INVALID_TYPE",IF(AND(BC73="YES",BF73&lt;&gt;"",NOT(OR(EXACT(BF73,"SEO_OVERLAP"),EXACT(BF73,"PPC_OVERLAP"),EXACT(BF73,"AI_VISIBILITY"),EXACT(BF73,"CI_PLATFORM"),EXACT(BF73,"SALES_CUSTOMER"),EXACT(BF73,"MANUAL_STRATEGY"),EXACT(BF73,"MIXED"),EXACT(BF73,"UNKNOWN")))),"UNSUPPORTED_VALUE",""))</f>
      </c>
      <c r="CC73" t="str">
        <f>IF(AND(BG73="YES",BI73="NON_TEXT"),"INVALID_TYPE",IF(AND(BG73="YES",BI73="TEXT",BJ73&lt;&gt;"",OR(LOWER(BJ73)="null",LOWER(BJ73)="undefined",LOWER(BJ73)="n/a",LOWER(BJ73)="na",LOWER(BJ73)="none")),"NULL_LIKE_STRING",""))</f>
      </c>
      <c r="CD73" t="str">
        <f>IF(AND(BK73="YES",BM73="NON_TEXT"),"INVALID_TYPE",IF(AND(BK73="YES",BM73="TEXT",BN73&lt;&gt;"",OR(LOWER(BN73)="null",LOWER(BN73)="undefined",LOWER(BN73)="n/a",LOWER(BN73)="na",LOWER(BN73)="none")),"NULL_LIKE_STRING",""))</f>
      </c>
      <c r="CE73" t="str">
        <f>IF(L73="FALSE","INVALID_INPUT_OBJECT",IF(BO73&lt;&gt;"",BO73,IF(BP73&lt;&gt;"",BP73,IF(BQ73&lt;&gt;"",BQ73,IF(BR73&lt;&gt;"",BR73,IF(BS73&lt;&gt;"",BS73,IF(BT73&lt;&gt;"",BT73,IF(BU73&lt;&gt;"",BU73,IF(BV73&lt;&gt;"",BV73,IF(BW73&lt;&gt;"",BW73,IF(BX73&lt;&gt;"",BX73,IF(CC73&lt;&gt;"",CC73,IF(BY73&lt;&gt;"",BY73,IF(BZ73&lt;&gt;"",BZ73,IF(CD73&lt;&gt;"",CD73,IF(CA73&lt;&gt;"",CA73,CB73))))))))))))))))</f>
        <v>INVALID_INPUT_OBJECT</v>
      </c>
      <c r="CF73" t="b">
        <f>OR(N73="MISSING",O73="",Q73="MISSING",R73="",T73="MISSING",U73="",W73="MISSING",X73="",Z73="MISSING",AA73="",AC73="MISSING",AD73="",AF73="MISSING",AG73="",AI73="MISSING",AJ73="",AL73="MISSING",AM73="",AO73="MISSING",AP73="",EXACT(AP73,"INCOMPLETE"),AND(AY73="YES",AZ73&lt;&gt;"",BB73=""),AND(BC73="YES",BD73&lt;&gt;"",BF73=""))</f>
        <v>1</v>
      </c>
      <c r="CG73" t="str">
        <f>IF(AND(EXACT(X73,"INDEPENDENT"),EXACT(AD73,"NO")),"INDEPENDENT_WITHOUT_SUPPORT",IF(AND(EXACT(R73,"FALSE_NEGATIVE"),AQ73="YES",AT73=""),"FALSE_NEGATIVE_REQUIRES_CORRECTED_SET",IF(AND(EXACT(R73,"SCOPE_DRIFT"),AU73="YES",AX73=""),"SCOPE_DRIFT_REQUIRES_CHANGED_DIMENSION",IF(AND(EXACT(AA73,"NO"),AY73="YES",EXACT(BB73,"READY_TO_SHARE")),"UNSTARTED_READY_TO_SHARE_CONFLICT",""))))</f>
      </c>
    </row>
    <row r="74">
      <c r="A74" s="50" t="str">
        <v>MAL-062</v>
      </c>
      <c r="B74" s="50" t="str">
        <v>MALFORMED</v>
      </c>
      <c r="C74" s="50" t="str">
        <v>INVALID_INPUT</v>
      </c>
      <c r="D74" s="50" t="str">
        <v>INVALID_INPUT_OBJECT</v>
      </c>
      <c r="E74" s="50" t="str">
        <v>INVALID_INPUT</v>
      </c>
      <c r="F74" s="50" t="str">
        <v>INVALID_INPUT_OBJECT</v>
      </c>
      <c r="G74" s="50" t="str">
        <v>PASS</v>
      </c>
      <c r="H74" s="50" t="str">
        <v>"text"</v>
      </c>
      <c r="I74" s="50" t="str">
        <f>IF(CE74&lt;&gt;"","INVALID_INPUT",IF(CG74&lt;&gt;"","INVALID_INPUT",IF(CF74,"INCOMPLETE",IF(NOT(EXACT(AM74,"YES")),"RESOLVE_DECISION_SCOPE",IF(EXACT(X74,"UNKNOWN_DEPENDENCY"),"FREEZE_AND_REQUALIFY",IF(AND(EXACT(AA74,"YES"),EXACT(AG74,"YES")),"REOPEN_PRIOR_DECISION",IF(AND(EXACT(X74,"DIRECTLY_DEPENDENT"),EXACT(AD74,"NO"),EXACT(AJ74,"NO")),"REBUILD_CONTAMINATED_OUTPUT",IF(OR(EXACT(X74,"DIRECTLY_DEPENDENT"),EXACT(X74,"PARTIALLY_DEPENDENT")),"BOUNDED_RECHECK_REQUIRED",IF(AND(EXACT(X74,"INDEPENDENT"),EXACT(AD74,"YES"),EXACT(AG74,"NO")),"NO_MATERIAL_CONTAMINATION_FOUND","FREEZE_AND_REQUALIFY")))))))))</f>
        <v>INVALID_INPUT</v>
      </c>
      <c r="J74" s="50" t="str">
        <f>IF(CE74&lt;&gt;"",CE74,IF(CG74&lt;&gt;"",CG74,IF(CF74,"REQUIRED_EVIDENCE_MISSING",IF(NOT(EXACT(AM74,"YES")),IF(EXACT(AM74,"NO"),"DECISION_SCOPE_NOT_DEFINED","DECISION_SCOPE_UNCERTAIN"),IF(EXACT(X74,"UNKNOWN_DEPENDENCY"),"DOWNSTREAM_DEPENDENCY_UNKNOWN",IF(AND(EXACT(AA74,"YES"),EXACT(AG74,"YES")),"EXECUTED_RECOMMENDATION_MAY_CHANGE",IF(AND(EXACT(X74,"DIRECTLY_DEPENDENT"),EXACT(AD74,"NO"),EXACT(AJ74,"NO")),"DIRECT_DEPENDENCY_NO_INDEPENDENT_SUPPORT",IF(EXACT(X74,"DIRECTLY_DEPENDENT"),"DIRECT_DEPENDENCY_RECHECK",IF(EXACT(X74,"PARTIALLY_DEPENDENT"),"PARTIAL_DEPENDENCY_RECHECK",IF(AND(EXACT(X74,"INDEPENDENT"),EXACT(AD74,"YES"),EXACT(AG74,"NO")),"INDEPENDENT_SUPPORT_RECOMMENDATION_UNCHANGED","DEPENDENCY_OR_RECOMMENDATION_UNRESOLVED"))))))))))</f>
        <v>INVALID_INPUT_OBJECT</v>
      </c>
      <c r="K74" s="51" t="str">
        <f>IF(AND(EXACT(C74,I74),EXACT(D74,J74)),"PASS","FAIL")</f>
        <v>PASS</v>
      </c>
      <c r="L74" t="str">
        <v>FALSE</v>
      </c>
      <c r="M74" t="str"/>
      <c r="N74" t="str">
        <v>MISSING</v>
      </c>
      <c r="O74" t="str">
        <f>IF(ISTEXT(M74),TRIM(SUBSTITUTE(SUBSTITUTE(SUBSTITUTE(SUBSTITUTE(SUBSTITUTE(SUBSTITUTE(M74,CHAR(160)," "),CHAR(9)," "),CHAR(10)," "),CHAR(11)," "),CHAR(12)," "),CHAR(13)," ")),"")</f>
      </c>
      <c r="P74" t="str"/>
      <c r="Q74" t="str">
        <v>MISSING</v>
      </c>
      <c r="R74" t="str">
        <f>IF(ISTEXT(P74),TRIM(SUBSTITUTE(SUBSTITUTE(SUBSTITUTE(SUBSTITUTE(SUBSTITUTE(SUBSTITUTE(P74,CHAR(160)," "),CHAR(9)," "),CHAR(10)," "),CHAR(11)," "),CHAR(12)," "),CHAR(13)," ")),"")</f>
      </c>
      <c r="S74" t="str"/>
      <c r="T74" t="str">
        <v>MISSING</v>
      </c>
      <c r="U74" t="str">
        <f>IF(ISTEXT(S74),TRIM(SUBSTITUTE(SUBSTITUTE(SUBSTITUTE(SUBSTITUTE(SUBSTITUTE(SUBSTITUTE(S74,CHAR(160)," "),CHAR(9)," "),CHAR(10)," "),CHAR(11)," "),CHAR(12)," "),CHAR(13)," ")),"")</f>
      </c>
      <c r="V74" t="str"/>
      <c r="W74" t="str">
        <v>MISSING</v>
      </c>
      <c r="X74" t="str">
        <f>IF(ISTEXT(V74),TRIM(SUBSTITUTE(SUBSTITUTE(SUBSTITUTE(SUBSTITUTE(SUBSTITUTE(SUBSTITUTE(V74,CHAR(160)," "),CHAR(9)," "),CHAR(10)," "),CHAR(11)," "),CHAR(12)," "),CHAR(13)," ")),"")</f>
      </c>
      <c r="Y74" t="str"/>
      <c r="Z74" t="str">
        <v>MISSING</v>
      </c>
      <c r="AA74" t="str">
        <f>IF(ISTEXT(Y74),TRIM(SUBSTITUTE(SUBSTITUTE(SUBSTITUTE(SUBSTITUTE(SUBSTITUTE(SUBSTITUTE(Y74,CHAR(160)," "),CHAR(9)," "),CHAR(10)," "),CHAR(11)," "),CHAR(12)," "),CHAR(13)," ")),"")</f>
      </c>
      <c r="AB74" t="str"/>
      <c r="AC74" t="str">
        <v>MISSING</v>
      </c>
      <c r="AD74" t="str">
        <f>IF(ISTEXT(AB74),TRIM(SUBSTITUTE(SUBSTITUTE(SUBSTITUTE(SUBSTITUTE(SUBSTITUTE(SUBSTITUTE(AB74,CHAR(160)," "),CHAR(9)," "),CHAR(10)," "),CHAR(11)," "),CHAR(12)," "),CHAR(13)," ")),"")</f>
      </c>
      <c r="AE74" t="str"/>
      <c r="AF74" t="str">
        <v>MISSING</v>
      </c>
      <c r="AG74" t="str">
        <f>IF(ISTEXT(AE74),TRIM(SUBSTITUTE(SUBSTITUTE(SUBSTITUTE(SUBSTITUTE(SUBSTITUTE(SUBSTITUTE(AE74,CHAR(160)," "),CHAR(9)," "),CHAR(10)," "),CHAR(11)," "),CHAR(12)," "),CHAR(13)," ")),"")</f>
      </c>
      <c r="AH74" t="str"/>
      <c r="AI74" t="str">
        <v>MISSING</v>
      </c>
      <c r="AJ74" t="str">
        <f>IF(ISTEXT(AH74),TRIM(SUBSTITUTE(SUBSTITUTE(SUBSTITUTE(SUBSTITUTE(SUBSTITUTE(SUBSTITUTE(AH74,CHAR(160)," "),CHAR(9)," "),CHAR(10)," "),CHAR(11)," "),CHAR(12)," "),CHAR(13)," ")),"")</f>
      </c>
      <c r="AK74" t="str"/>
      <c r="AL74" t="str">
        <v>MISSING</v>
      </c>
      <c r="AM74" t="str">
        <f>IF(ISTEXT(AK74),TRIM(SUBSTITUTE(SUBSTITUTE(SUBSTITUTE(SUBSTITUTE(SUBSTITUTE(SUBSTITUTE(AK74,CHAR(160)," "),CHAR(9)," "),CHAR(10)," "),CHAR(11)," "),CHAR(12)," "),CHAR(13)," ")),"")</f>
      </c>
      <c r="AN74" t="str"/>
      <c r="AO74" t="str">
        <v>MISSING</v>
      </c>
      <c r="AP74" t="str">
        <f>IF(ISTEXT(AN74),TRIM(SUBSTITUTE(SUBSTITUTE(SUBSTITUTE(SUBSTITUTE(SUBSTITUTE(SUBSTITUTE(AN74,CHAR(160)," "),CHAR(9)," "),CHAR(10)," "),CHAR(11)," "),CHAR(12)," "),CHAR(13)," ")),"")</f>
      </c>
      <c r="AQ74" t="str">
        <v>NO</v>
      </c>
      <c r="AR74" t="str"/>
      <c r="AS74" t="str">
        <v>MISSING</v>
      </c>
      <c r="AT74" t="str">
        <f>IF(ISTEXT(AR74),TRIM(SUBSTITUTE(SUBSTITUTE(SUBSTITUTE(SUBSTITUTE(SUBSTITUTE(SUBSTITUTE(AR74,CHAR(160)," "),CHAR(9)," "),CHAR(10)," "),CHAR(11)," "),CHAR(12)," "),CHAR(13)," ")),"")</f>
      </c>
      <c r="AU74" t="str">
        <v>NO</v>
      </c>
      <c r="AV74" t="str"/>
      <c r="AW74" t="str">
        <v>MISSING</v>
      </c>
      <c r="AX74" t="str">
        <f>IF(ISTEXT(AV74),TRIM(SUBSTITUTE(SUBSTITUTE(SUBSTITUTE(SUBSTITUTE(SUBSTITUTE(SUBSTITUTE(AV74,CHAR(160)," "),CHAR(9)," "),CHAR(10)," "),CHAR(11)," "),CHAR(12)," "),CHAR(13)," ")),"")</f>
      </c>
      <c r="AY74" t="str">
        <v>NO</v>
      </c>
      <c r="AZ74" t="str"/>
      <c r="BA74" t="str">
        <v>MISSING</v>
      </c>
      <c r="BB74" t="str">
        <f>IF(ISTEXT(AZ74),TRIM(SUBSTITUTE(SUBSTITUTE(SUBSTITUTE(SUBSTITUTE(SUBSTITUTE(SUBSTITUTE(AZ74,CHAR(160)," "),CHAR(9)," "),CHAR(10)," "),CHAR(11)," "),CHAR(12)," "),CHAR(13)," ")),"")</f>
      </c>
      <c r="BC74" t="str">
        <v>NO</v>
      </c>
      <c r="BD74" t="str"/>
      <c r="BE74" t="str">
        <v>MISSING</v>
      </c>
      <c r="BF74" t="str">
        <f>IF(ISTEXT(BD74),TRIM(SUBSTITUTE(SUBSTITUTE(SUBSTITUTE(SUBSTITUTE(SUBSTITUTE(SUBSTITUTE(BD74,CHAR(160)," "),CHAR(9)," "),CHAR(10)," "),CHAR(11)," "),CHAR(12)," "),CHAR(13)," ")),"")</f>
      </c>
      <c r="BG74" t="str">
        <v>NO</v>
      </c>
      <c r="BH74" t="str"/>
      <c r="BI74" t="str">
        <v>MISSING</v>
      </c>
      <c r="BJ74" t="str">
        <f>IF(ISTEXT(BH74),TRIM(SUBSTITUTE(SUBSTITUTE(SUBSTITUTE(SUBSTITUTE(SUBSTITUTE(SUBSTITUTE(BH74,CHAR(160)," "),CHAR(9)," "),CHAR(10)," "),CHAR(11)," "),CHAR(12)," "),CHAR(13)," ")),"")</f>
      </c>
      <c r="BK74" t="str">
        <v>NO</v>
      </c>
      <c r="BL74" t="str"/>
      <c r="BM74" t="str">
        <v>MISSING</v>
      </c>
      <c r="BN74" t="str">
        <f>IF(ISTEXT(BL74),TRIM(SUBSTITUTE(SUBSTITUTE(SUBSTITUTE(SUBSTITUTE(SUBSTITUTE(SUBSTITUTE(BL74,CHAR(160)," "),CHAR(9)," "),CHAR(10)," "),CHAR(11)," "),CHAR(12)," "),CHAR(13)," ")),"")</f>
      </c>
      <c r="BO74" t="str">
        <f>IF(N74="NON_TEXT","INVALID_TYPE",IF(AND(N74="TEXT",O74&lt;&gt;"",OR(LOWER(O74)="null",LOWER(O74)="undefined",LOWER(O74)="n/a",LOWER(O74)="na",LOWER(O74)="none")),"NULL_LIKE_STRING",""))</f>
      </c>
      <c r="BP74" t="str">
        <f>IF(Q74="NON_TEXT","INVALID_TYPE",IF(AND(R74&lt;&gt;"",NOT(OR(EXACT(R74,"FALSE_POSITIVE"),EXACT(R74,"FALSE_NEGATIVE"),EXACT(R74,"ROLE_ERROR"),EXACT(R74,"SCOPE_DRIFT")))),"UNSUPPORTED_VALUE",""))</f>
      </c>
      <c r="BQ74" t="str">
        <f>IF(T74="NON_TEXT","INVALID_TYPE",IF(AND(U74&lt;&gt;"",NOT(OR(EXACT(U74,"CONTENT_GAP"),EXACT(U74,"AUTHORITY_BENCHMARK"),EXACT(U74,"POSITIONING"),EXACT(U74,"PRICING_COMPARISON"),EXACT(U74,"BATTLECARD"),EXACT(U74,"ROADMAP"),EXACT(U74,"MARKET_ENTRY_RECOMMENDATION"),EXACT(U74,"BUDGET_RECOMMENDATION"),EXACT(U74,"EXECUTIVE_BRIEF"),EXACT(U74,"AI_VISIBILITY_BENCHMARK"),EXACT(U74,"PAID_SEARCH_BENCHMARK"),EXACT(U74,"OTHER")))),"UNSUPPORTED_VALUE",""))</f>
      </c>
      <c r="BR74" t="str">
        <f>IF(W74="NON_TEXT","INVALID_TYPE",IF(AND(X74&lt;&gt;"",NOT(OR(EXACT(X74,"DIRECTLY_DEPENDENT"),EXACT(X74,"PARTIALLY_DEPENDENT"),EXACT(X74,"INDEPENDENT"),EXACT(X74,"UNKNOWN_DEPENDENCY")))),"UNSUPPORTED_VALUE",""))</f>
      </c>
      <c r="BS74" t="str">
        <f>IF(Z74="NON_TEXT","INVALID_TYPE",IF(AND(AA74&lt;&gt;"",NOT(OR(EXACT(AA74,"YES"),EXACT(AA74,"NO"),EXACT(AA74,"UNKNOWN")))),"UNSUPPORTED_VALUE",""))</f>
      </c>
      <c r="BT74" t="str">
        <f>IF(AC74="NON_TEXT","INVALID_TYPE",IF(AND(AD74&lt;&gt;"",NOT(OR(EXACT(AD74,"YES"),EXACT(AD74,"NO"),EXACT(AD74,"UNKNOWN")))),"UNSUPPORTED_VALUE",""))</f>
      </c>
      <c r="BU74" t="str">
        <f>IF(AF74="NON_TEXT","INVALID_TYPE",IF(AND(AG74&lt;&gt;"",NOT(OR(EXACT(AG74,"YES"),EXACT(AG74,"NO"),EXACT(AG74,"UNKNOWN")))),"UNSUPPORTED_VALUE",""))</f>
      </c>
      <c r="BV74" t="str">
        <f>IF(AI74="NON_TEXT","INVALID_TYPE",IF(AND(AJ74&lt;&gt;"",NOT(OR(EXACT(AJ74,"YES"),EXACT(AJ74,"NO"),EXACT(AJ74,"UNKNOWN")))),"UNSUPPORTED_VALUE",""))</f>
      </c>
      <c r="BW74" t="str">
        <f>IF(AL74="NON_TEXT","INVALID_TYPE",IF(AND(AM74&lt;&gt;"",NOT(OR(EXACT(AM74,"YES"),EXACT(AM74,"NO"),EXACT(AM74,"UNKNOWN")))),"UNSUPPORTED_VALUE",""))</f>
      </c>
      <c r="BX74" t="str">
        <f>IF(AO74="NON_TEXT","INVALID_TYPE",IF(AND(AP74&lt;&gt;"",NOT(OR(EXACT(AP74,"COMPLETE"),EXACT(AP74,"INCOMPLETE")))),"UNSUPPORTED_VALUE",""))</f>
      </c>
      <c r="BY74" t="str">
        <f>IF(AND(AQ74="YES",AS74="NON_TEXT"),"INVALID_TYPE",IF(AND(AQ74="YES",AS74="TEXT",AT74&lt;&gt;"",OR(LOWER(AT74)="null",LOWER(AT74)="undefined",LOWER(AT74)="n/a",LOWER(AT74)="na",LOWER(AT74)="none")),"NULL_LIKE_STRING",""))</f>
      </c>
      <c r="BZ74" t="str">
        <f>IF(AND(AU74="YES",AW74="NON_TEXT"),"INVALID_TYPE",IF(AND(AU74="YES",AW74="TEXT",AX74&lt;&gt;"",OR(LOWER(AX74)="null",LOWER(AX74)="undefined",LOWER(AX74)="n/a",LOWER(AX74)="na",LOWER(AX74)="none")),"NULL_LIKE_STRING",""))</f>
      </c>
      <c r="CA74" t="str">
        <f>IF(AND(AY74="YES",BA74="NON_TEXT"),"INVALID_TYPE",IF(AND(AY74="YES",BB74&lt;&gt;"",NOT(OR(EXACT(BB74,"READY_TO_SHARE"),EXACT(BB74,"NOT_READY_TO_SHARE")))),"UNSUPPORTED_VALUE",""))</f>
      </c>
      <c r="CB74" t="str">
        <f>IF(AND(BC74="YES",BE74="NON_TEXT"),"INVALID_TYPE",IF(AND(BC74="YES",BF74&lt;&gt;"",NOT(OR(EXACT(BF74,"SEO_OVERLAP"),EXACT(BF74,"PPC_OVERLAP"),EXACT(BF74,"AI_VISIBILITY"),EXACT(BF74,"CI_PLATFORM"),EXACT(BF74,"SALES_CUSTOMER"),EXACT(BF74,"MANUAL_STRATEGY"),EXACT(BF74,"MIXED"),EXACT(BF74,"UNKNOWN")))),"UNSUPPORTED_VALUE",""))</f>
      </c>
      <c r="CC74" t="str">
        <f>IF(AND(BG74="YES",BI74="NON_TEXT"),"INVALID_TYPE",IF(AND(BG74="YES",BI74="TEXT",BJ74&lt;&gt;"",OR(LOWER(BJ74)="null",LOWER(BJ74)="undefined",LOWER(BJ74)="n/a",LOWER(BJ74)="na",LOWER(BJ74)="none")),"NULL_LIKE_STRING",""))</f>
      </c>
      <c r="CD74" t="str">
        <f>IF(AND(BK74="YES",BM74="NON_TEXT"),"INVALID_TYPE",IF(AND(BK74="YES",BM74="TEXT",BN74&lt;&gt;"",OR(LOWER(BN74)="null",LOWER(BN74)="undefined",LOWER(BN74)="n/a",LOWER(BN74)="na",LOWER(BN74)="none")),"NULL_LIKE_STRING",""))</f>
      </c>
      <c r="CE74" t="str">
        <f>IF(L74="FALSE","INVALID_INPUT_OBJECT",IF(BO74&lt;&gt;"",BO74,IF(BP74&lt;&gt;"",BP74,IF(BQ74&lt;&gt;"",BQ74,IF(BR74&lt;&gt;"",BR74,IF(BS74&lt;&gt;"",BS74,IF(BT74&lt;&gt;"",BT74,IF(BU74&lt;&gt;"",BU74,IF(BV74&lt;&gt;"",BV74,IF(BW74&lt;&gt;"",BW74,IF(BX74&lt;&gt;"",BX74,IF(CC74&lt;&gt;"",CC74,IF(BY74&lt;&gt;"",BY74,IF(BZ74&lt;&gt;"",BZ74,IF(CD74&lt;&gt;"",CD74,IF(CA74&lt;&gt;"",CA74,CB74))))))))))))))))</f>
        <v>INVALID_INPUT_OBJECT</v>
      </c>
      <c r="CF74" t="b">
        <f>OR(N74="MISSING",O74="",Q74="MISSING",R74="",T74="MISSING",U74="",W74="MISSING",X74="",Z74="MISSING",AA74="",AC74="MISSING",AD74="",AF74="MISSING",AG74="",AI74="MISSING",AJ74="",AL74="MISSING",AM74="",AO74="MISSING",AP74="",EXACT(AP74,"INCOMPLETE"),AND(AY74="YES",AZ74&lt;&gt;"",BB74=""),AND(BC74="YES",BD74&lt;&gt;"",BF74=""))</f>
        <v>1</v>
      </c>
      <c r="CG74" t="str">
        <f>IF(AND(EXACT(X74,"INDEPENDENT"),EXACT(AD74,"NO")),"INDEPENDENT_WITHOUT_SUPPORT",IF(AND(EXACT(R74,"FALSE_NEGATIVE"),AQ74="YES",AT74=""),"FALSE_NEGATIVE_REQUIRES_CORRECTED_SET",IF(AND(EXACT(R74,"SCOPE_DRIFT"),AU74="YES",AX74=""),"SCOPE_DRIFT_REQUIRES_CHANGED_DIMENSION",IF(AND(EXACT(AA74,"NO"),AY74="YES",EXACT(BB74,"READY_TO_SHARE")),"UNSTARTED_READY_TO_SHARE_CONFLICT",""))))</f>
      </c>
    </row>
    <row r="75">
      <c r="A75" s="50" t="str">
        <v>MAL-063</v>
      </c>
      <c r="B75" s="50" t="str">
        <v>MALFORMED</v>
      </c>
      <c r="C75" s="50" t="str">
        <v>INVALID_INPUT</v>
      </c>
      <c r="D75" s="50" t="str">
        <v>INVALID_TYPE</v>
      </c>
      <c r="E75" s="50" t="str">
        <v>INVALID_INPUT</v>
      </c>
      <c r="F75" s="50" t="str">
        <v>INVALID_TYPE</v>
      </c>
      <c r="G75" s="50" t="str">
        <v>PASS</v>
      </c>
      <c r="H75" s="50" t="str">
        <v>{"affectedOutput": "CONTENT_GAP", "correctionWithoutFullRebuild": "YES", "decisionSupported": ["bad"], "dependencyType": "INDEPENDENT", "errorClass": "FALSE_POSITIVE", "executionStarted": "NO", "independentSupport": "YES", "recommendationCouldChange": "NO", "recordCompleteness": "COMPLETE", "scopeKnown": "YES"}</v>
      </c>
      <c r="I75" s="50" t="str">
        <f>IF(CE75&lt;&gt;"","INVALID_INPUT",IF(CG75&lt;&gt;"","INVALID_INPUT",IF(CF75,"INCOMPLETE",IF(NOT(EXACT(AM75,"YES")),"RESOLVE_DECISION_SCOPE",IF(EXACT(X75,"UNKNOWN_DEPENDENCY"),"FREEZE_AND_REQUALIFY",IF(AND(EXACT(AA75,"YES"),EXACT(AG75,"YES")),"REOPEN_PRIOR_DECISION",IF(AND(EXACT(X75,"DIRECTLY_DEPENDENT"),EXACT(AD75,"NO"),EXACT(AJ75,"NO")),"REBUILD_CONTAMINATED_OUTPUT",IF(OR(EXACT(X75,"DIRECTLY_DEPENDENT"),EXACT(X75,"PARTIALLY_DEPENDENT")),"BOUNDED_RECHECK_REQUIRED",IF(AND(EXACT(X75,"INDEPENDENT"),EXACT(AD75,"YES"),EXACT(AG75,"NO")),"NO_MATERIAL_CONTAMINATION_FOUND","FREEZE_AND_REQUALIFY")))))))))</f>
        <v>INVALID_INPUT</v>
      </c>
      <c r="J75" s="50" t="str">
        <f>IF(CE75&lt;&gt;"",CE75,IF(CG75&lt;&gt;"",CG75,IF(CF75,"REQUIRED_EVIDENCE_MISSING",IF(NOT(EXACT(AM75,"YES")),IF(EXACT(AM75,"NO"),"DECISION_SCOPE_NOT_DEFINED","DECISION_SCOPE_UNCERTAIN"),IF(EXACT(X75,"UNKNOWN_DEPENDENCY"),"DOWNSTREAM_DEPENDENCY_UNKNOWN",IF(AND(EXACT(AA75,"YES"),EXACT(AG75,"YES")),"EXECUTED_RECOMMENDATION_MAY_CHANGE",IF(AND(EXACT(X75,"DIRECTLY_DEPENDENT"),EXACT(AD75,"NO"),EXACT(AJ75,"NO")),"DIRECT_DEPENDENCY_NO_INDEPENDENT_SUPPORT",IF(EXACT(X75,"DIRECTLY_DEPENDENT"),"DIRECT_DEPENDENCY_RECHECK",IF(EXACT(X75,"PARTIALLY_DEPENDENT"),"PARTIAL_DEPENDENCY_RECHECK",IF(AND(EXACT(X75,"INDEPENDENT"),EXACT(AD75,"YES"),EXACT(AG75,"NO")),"INDEPENDENT_SUPPORT_RECOMMENDATION_UNCHANGED","DEPENDENCY_OR_RECOMMENDATION_UNRESOLVED"))))))))))</f>
        <v>INVALID_TYPE</v>
      </c>
      <c r="K75" s="51" t="str">
        <f>IF(AND(EXACT(C75,I75),EXACT(D75,J75)),"PASS","FAIL")</f>
        <v>PASS</v>
      </c>
      <c r="L75" t="str">
        <v>TRUE</v>
      </c>
      <c r="M75" t="str">
        <v>['bad']</v>
      </c>
      <c r="N75" t="str">
        <v>NON_TEXT</v>
      </c>
      <c r="O75" t="str">
        <f>IF(ISTEXT(M75),TRIM(SUBSTITUTE(SUBSTITUTE(SUBSTITUTE(SUBSTITUTE(SUBSTITUTE(SUBSTITUTE(M75,CHAR(160)," "),CHAR(9)," "),CHAR(10)," "),CHAR(11)," "),CHAR(12)," "),CHAR(13)," ")),"")</f>
        <v>['bad']</v>
      </c>
      <c r="P75" t="str">
        <v>FALSE_POSITIVE</v>
      </c>
      <c r="Q75" t="str">
        <v>TEXT</v>
      </c>
      <c r="R75" t="str">
        <f>IF(ISTEXT(P75),TRIM(SUBSTITUTE(SUBSTITUTE(SUBSTITUTE(SUBSTITUTE(SUBSTITUTE(SUBSTITUTE(P75,CHAR(160)," "),CHAR(9)," "),CHAR(10)," "),CHAR(11)," "),CHAR(12)," "),CHAR(13)," ")),"")</f>
        <v>FALSE_POSITIVE</v>
      </c>
      <c r="S75" t="str">
        <v>CONTENT_GAP</v>
      </c>
      <c r="T75" t="str">
        <v>TEXT</v>
      </c>
      <c r="U75" t="str">
        <f>IF(ISTEXT(S75),TRIM(SUBSTITUTE(SUBSTITUTE(SUBSTITUTE(SUBSTITUTE(SUBSTITUTE(SUBSTITUTE(S75,CHAR(160)," "),CHAR(9)," "),CHAR(10)," "),CHAR(11)," "),CHAR(12)," "),CHAR(13)," ")),"")</f>
        <v>CONTENT_GAP</v>
      </c>
      <c r="V75" t="str">
        <v>INDEPENDENT</v>
      </c>
      <c r="W75" t="str">
        <v>TEXT</v>
      </c>
      <c r="X75" t="str">
        <f>IF(ISTEXT(V75),TRIM(SUBSTITUTE(SUBSTITUTE(SUBSTITUTE(SUBSTITUTE(SUBSTITUTE(SUBSTITUTE(V75,CHAR(160)," "),CHAR(9)," "),CHAR(10)," "),CHAR(11)," "),CHAR(12)," "),CHAR(13)," ")),"")</f>
        <v>INDEPENDENT</v>
      </c>
      <c r="Y75" t="str">
        <v>NO</v>
      </c>
      <c r="Z75" t="str">
        <v>TEXT</v>
      </c>
      <c r="AA75" t="str">
        <f>IF(ISTEXT(Y75),TRIM(SUBSTITUTE(SUBSTITUTE(SUBSTITUTE(SUBSTITUTE(SUBSTITUTE(SUBSTITUTE(Y75,CHAR(160)," "),CHAR(9)," "),CHAR(10)," "),CHAR(11)," "),CHAR(12)," "),CHAR(13)," ")),"")</f>
        <v>NO</v>
      </c>
      <c r="AB75" t="str">
        <v>YES</v>
      </c>
      <c r="AC75" t="str">
        <v>TEXT</v>
      </c>
      <c r="AD75" t="str">
        <f>IF(ISTEXT(AB75),TRIM(SUBSTITUTE(SUBSTITUTE(SUBSTITUTE(SUBSTITUTE(SUBSTITUTE(SUBSTITUTE(AB75,CHAR(160)," "),CHAR(9)," "),CHAR(10)," "),CHAR(11)," "),CHAR(12)," "),CHAR(13)," ")),"")</f>
        <v>YES</v>
      </c>
      <c r="AE75" t="str">
        <v>NO</v>
      </c>
      <c r="AF75" t="str">
        <v>TEXT</v>
      </c>
      <c r="AG75" t="str">
        <f>IF(ISTEXT(AE75),TRIM(SUBSTITUTE(SUBSTITUTE(SUBSTITUTE(SUBSTITUTE(SUBSTITUTE(SUBSTITUTE(AE75,CHAR(160)," "),CHAR(9)," "),CHAR(10)," "),CHAR(11)," "),CHAR(12)," "),CHAR(13)," ")),"")</f>
        <v>NO</v>
      </c>
      <c r="AH75" t="str">
        <v>YES</v>
      </c>
      <c r="AI75" t="str">
        <v>TEXT</v>
      </c>
      <c r="AJ75" t="str">
        <f>IF(ISTEXT(AH75),TRIM(SUBSTITUTE(SUBSTITUTE(SUBSTITUTE(SUBSTITUTE(SUBSTITUTE(SUBSTITUTE(AH75,CHAR(160)," "),CHAR(9)," "),CHAR(10)," "),CHAR(11)," "),CHAR(12)," "),CHAR(13)," ")),"")</f>
        <v>YES</v>
      </c>
      <c r="AK75" t="str">
        <v>YES</v>
      </c>
      <c r="AL75" t="str">
        <v>TEXT</v>
      </c>
      <c r="AM75" t="str">
        <f>IF(ISTEXT(AK75),TRIM(SUBSTITUTE(SUBSTITUTE(SUBSTITUTE(SUBSTITUTE(SUBSTITUTE(SUBSTITUTE(AK75,CHAR(160)," "),CHAR(9)," "),CHAR(10)," "),CHAR(11)," "),CHAR(12)," "),CHAR(13)," ")),"")</f>
        <v>YES</v>
      </c>
      <c r="AN75" t="str">
        <v>COMPLETE</v>
      </c>
      <c r="AO75" t="str">
        <v>TEXT</v>
      </c>
      <c r="AP75" t="str">
        <f>IF(ISTEXT(AN75),TRIM(SUBSTITUTE(SUBSTITUTE(SUBSTITUTE(SUBSTITUTE(SUBSTITUTE(SUBSTITUTE(AN75,CHAR(160)," "),CHAR(9)," "),CHAR(10)," "),CHAR(11)," "),CHAR(12)," "),CHAR(13)," ")),"")</f>
        <v>COMPLETE</v>
      </c>
      <c r="AQ75" t="str">
        <v>NO</v>
      </c>
      <c r="AR75" t="str"/>
      <c r="AS75" t="str">
        <v>MISSING</v>
      </c>
      <c r="AT75" t="str">
        <f>IF(ISTEXT(AR75),TRIM(SUBSTITUTE(SUBSTITUTE(SUBSTITUTE(SUBSTITUTE(SUBSTITUTE(SUBSTITUTE(AR75,CHAR(160)," "),CHAR(9)," "),CHAR(10)," "),CHAR(11)," "),CHAR(12)," "),CHAR(13)," ")),"")</f>
      </c>
      <c r="AU75" t="str">
        <v>NO</v>
      </c>
      <c r="AV75" t="str"/>
      <c r="AW75" t="str">
        <v>MISSING</v>
      </c>
      <c r="AX75" t="str">
        <f>IF(ISTEXT(AV75),TRIM(SUBSTITUTE(SUBSTITUTE(SUBSTITUTE(SUBSTITUTE(SUBSTITUTE(SUBSTITUTE(AV75,CHAR(160)," "),CHAR(9)," "),CHAR(10)," "),CHAR(11)," "),CHAR(12)," "),CHAR(13)," ")),"")</f>
      </c>
      <c r="AY75" t="str">
        <v>NO</v>
      </c>
      <c r="AZ75" t="str"/>
      <c r="BA75" t="str">
        <v>MISSING</v>
      </c>
      <c r="BB75" t="str">
        <f>IF(ISTEXT(AZ75),TRIM(SUBSTITUTE(SUBSTITUTE(SUBSTITUTE(SUBSTITUTE(SUBSTITUTE(SUBSTITUTE(AZ75,CHAR(160)," "),CHAR(9)," "),CHAR(10)," "),CHAR(11)," "),CHAR(12)," "),CHAR(13)," ")),"")</f>
      </c>
      <c r="BC75" t="str">
        <v>NO</v>
      </c>
      <c r="BD75" t="str"/>
      <c r="BE75" t="str">
        <v>MISSING</v>
      </c>
      <c r="BF75" t="str">
        <f>IF(ISTEXT(BD75),TRIM(SUBSTITUTE(SUBSTITUTE(SUBSTITUTE(SUBSTITUTE(SUBSTITUTE(SUBSTITUTE(BD75,CHAR(160)," "),CHAR(9)," "),CHAR(10)," "),CHAR(11)," "),CHAR(12)," "),CHAR(13)," ")),"")</f>
      </c>
      <c r="BG75" t="str">
        <v>NO</v>
      </c>
      <c r="BH75" t="str"/>
      <c r="BI75" t="str">
        <v>MISSING</v>
      </c>
      <c r="BJ75" t="str">
        <f>IF(ISTEXT(BH75),TRIM(SUBSTITUTE(SUBSTITUTE(SUBSTITUTE(SUBSTITUTE(SUBSTITUTE(SUBSTITUTE(BH75,CHAR(160)," "),CHAR(9)," "),CHAR(10)," "),CHAR(11)," "),CHAR(12)," "),CHAR(13)," ")),"")</f>
      </c>
      <c r="BK75" t="str">
        <v>NO</v>
      </c>
      <c r="BL75" t="str"/>
      <c r="BM75" t="str">
        <v>MISSING</v>
      </c>
      <c r="BN75" t="str">
        <f>IF(ISTEXT(BL75),TRIM(SUBSTITUTE(SUBSTITUTE(SUBSTITUTE(SUBSTITUTE(SUBSTITUTE(SUBSTITUTE(BL75,CHAR(160)," "),CHAR(9)," "),CHAR(10)," "),CHAR(11)," "),CHAR(12)," "),CHAR(13)," ")),"")</f>
      </c>
      <c r="BO75" t="str">
        <f>IF(N75="NON_TEXT","INVALID_TYPE",IF(AND(N75="TEXT",O75&lt;&gt;"",OR(LOWER(O75)="null",LOWER(O75)="undefined",LOWER(O75)="n/a",LOWER(O75)="na",LOWER(O75)="none")),"NULL_LIKE_STRING",""))</f>
        <v>INVALID_TYPE</v>
      </c>
      <c r="BP75" t="str">
        <f>IF(Q75="NON_TEXT","INVALID_TYPE",IF(AND(R75&lt;&gt;"",NOT(OR(EXACT(R75,"FALSE_POSITIVE"),EXACT(R75,"FALSE_NEGATIVE"),EXACT(R75,"ROLE_ERROR"),EXACT(R75,"SCOPE_DRIFT")))),"UNSUPPORTED_VALUE",""))</f>
      </c>
      <c r="BQ75" t="str">
        <f>IF(T75="NON_TEXT","INVALID_TYPE",IF(AND(U75&lt;&gt;"",NOT(OR(EXACT(U75,"CONTENT_GAP"),EXACT(U75,"AUTHORITY_BENCHMARK"),EXACT(U75,"POSITIONING"),EXACT(U75,"PRICING_COMPARISON"),EXACT(U75,"BATTLECARD"),EXACT(U75,"ROADMAP"),EXACT(U75,"MARKET_ENTRY_RECOMMENDATION"),EXACT(U75,"BUDGET_RECOMMENDATION"),EXACT(U75,"EXECUTIVE_BRIEF"),EXACT(U75,"AI_VISIBILITY_BENCHMARK"),EXACT(U75,"PAID_SEARCH_BENCHMARK"),EXACT(U75,"OTHER")))),"UNSUPPORTED_VALUE",""))</f>
      </c>
      <c r="BR75" t="str">
        <f>IF(W75="NON_TEXT","INVALID_TYPE",IF(AND(X75&lt;&gt;"",NOT(OR(EXACT(X75,"DIRECTLY_DEPENDENT"),EXACT(X75,"PARTIALLY_DEPENDENT"),EXACT(X75,"INDEPENDENT"),EXACT(X75,"UNKNOWN_DEPENDENCY")))),"UNSUPPORTED_VALUE",""))</f>
      </c>
      <c r="BS75" t="str">
        <f>IF(Z75="NON_TEXT","INVALID_TYPE",IF(AND(AA75&lt;&gt;"",NOT(OR(EXACT(AA75,"YES"),EXACT(AA75,"NO"),EXACT(AA75,"UNKNOWN")))),"UNSUPPORTED_VALUE",""))</f>
      </c>
      <c r="BT75" t="str">
        <f>IF(AC75="NON_TEXT","INVALID_TYPE",IF(AND(AD75&lt;&gt;"",NOT(OR(EXACT(AD75,"YES"),EXACT(AD75,"NO"),EXACT(AD75,"UNKNOWN")))),"UNSUPPORTED_VALUE",""))</f>
      </c>
      <c r="BU75" t="str">
        <f>IF(AF75="NON_TEXT","INVALID_TYPE",IF(AND(AG75&lt;&gt;"",NOT(OR(EXACT(AG75,"YES"),EXACT(AG75,"NO"),EXACT(AG75,"UNKNOWN")))),"UNSUPPORTED_VALUE",""))</f>
      </c>
      <c r="BV75" t="str">
        <f>IF(AI75="NON_TEXT","INVALID_TYPE",IF(AND(AJ75&lt;&gt;"",NOT(OR(EXACT(AJ75,"YES"),EXACT(AJ75,"NO"),EXACT(AJ75,"UNKNOWN")))),"UNSUPPORTED_VALUE",""))</f>
      </c>
      <c r="BW75" t="str">
        <f>IF(AL75="NON_TEXT","INVALID_TYPE",IF(AND(AM75&lt;&gt;"",NOT(OR(EXACT(AM75,"YES"),EXACT(AM75,"NO"),EXACT(AM75,"UNKNOWN")))),"UNSUPPORTED_VALUE",""))</f>
      </c>
      <c r="BX75" t="str">
        <f>IF(AO75="NON_TEXT","INVALID_TYPE",IF(AND(AP75&lt;&gt;"",NOT(OR(EXACT(AP75,"COMPLETE"),EXACT(AP75,"INCOMPLETE")))),"UNSUPPORTED_VALUE",""))</f>
      </c>
      <c r="BY75" t="str">
        <f>IF(AND(AQ75="YES",AS75="NON_TEXT"),"INVALID_TYPE",IF(AND(AQ75="YES",AS75="TEXT",AT75&lt;&gt;"",OR(LOWER(AT75)="null",LOWER(AT75)="undefined",LOWER(AT75)="n/a",LOWER(AT75)="na",LOWER(AT75)="none")),"NULL_LIKE_STRING",""))</f>
      </c>
      <c r="BZ75" t="str">
        <f>IF(AND(AU75="YES",AW75="NON_TEXT"),"INVALID_TYPE",IF(AND(AU75="YES",AW75="TEXT",AX75&lt;&gt;"",OR(LOWER(AX75)="null",LOWER(AX75)="undefined",LOWER(AX75)="n/a",LOWER(AX75)="na",LOWER(AX75)="none")),"NULL_LIKE_STRING",""))</f>
      </c>
      <c r="CA75" t="str">
        <f>IF(AND(AY75="YES",BA75="NON_TEXT"),"INVALID_TYPE",IF(AND(AY75="YES",BB75&lt;&gt;"",NOT(OR(EXACT(BB75,"READY_TO_SHARE"),EXACT(BB75,"NOT_READY_TO_SHARE")))),"UNSUPPORTED_VALUE",""))</f>
      </c>
      <c r="CB75" t="str">
        <f>IF(AND(BC75="YES",BE75="NON_TEXT"),"INVALID_TYPE",IF(AND(BC75="YES",BF75&lt;&gt;"",NOT(OR(EXACT(BF75,"SEO_OVERLAP"),EXACT(BF75,"PPC_OVERLAP"),EXACT(BF75,"AI_VISIBILITY"),EXACT(BF75,"CI_PLATFORM"),EXACT(BF75,"SALES_CUSTOMER"),EXACT(BF75,"MANUAL_STRATEGY"),EXACT(BF75,"MIXED"),EXACT(BF75,"UNKNOWN")))),"UNSUPPORTED_VALUE",""))</f>
      </c>
      <c r="CC75" t="str">
        <f>IF(AND(BG75="YES",BI75="NON_TEXT"),"INVALID_TYPE",IF(AND(BG75="YES",BI75="TEXT",BJ75&lt;&gt;"",OR(LOWER(BJ75)="null",LOWER(BJ75)="undefined",LOWER(BJ75)="n/a",LOWER(BJ75)="na",LOWER(BJ75)="none")),"NULL_LIKE_STRING",""))</f>
      </c>
      <c r="CD75" t="str">
        <f>IF(AND(BK75="YES",BM75="NON_TEXT"),"INVALID_TYPE",IF(AND(BK75="YES",BM75="TEXT",BN75&lt;&gt;"",OR(LOWER(BN75)="null",LOWER(BN75)="undefined",LOWER(BN75)="n/a",LOWER(BN75)="na",LOWER(BN75)="none")),"NULL_LIKE_STRING",""))</f>
      </c>
      <c r="CE75" t="str">
        <f>IF(L75="FALSE","INVALID_INPUT_OBJECT",IF(BO75&lt;&gt;"",BO75,IF(BP75&lt;&gt;"",BP75,IF(BQ75&lt;&gt;"",BQ75,IF(BR75&lt;&gt;"",BR75,IF(BS75&lt;&gt;"",BS75,IF(BT75&lt;&gt;"",BT75,IF(BU75&lt;&gt;"",BU75,IF(BV75&lt;&gt;"",BV75,IF(BW75&lt;&gt;"",BW75,IF(BX75&lt;&gt;"",BX75,IF(CC75&lt;&gt;"",CC75,IF(BY75&lt;&gt;"",BY75,IF(BZ75&lt;&gt;"",BZ75,IF(CD75&lt;&gt;"",CD75,IF(CA75&lt;&gt;"",CA75,CB75))))))))))))))))</f>
        <v>INVALID_TYPE</v>
      </c>
      <c r="CF75" t="b">
        <f>OR(N75="MISSING",O75="",Q75="MISSING",R75="",T75="MISSING",U75="",W75="MISSING",X75="",Z75="MISSING",AA75="",AC75="MISSING",AD75="",AF75="MISSING",AG75="",AI75="MISSING",AJ75="",AL75="MISSING",AM75="",AO75="MISSING",AP75="",EXACT(AP75,"INCOMPLETE"),AND(AY75="YES",AZ75&lt;&gt;"",BB75=""),AND(BC75="YES",BD75&lt;&gt;"",BF75=""))</f>
        <v>0</v>
      </c>
      <c r="CG75" t="str">
        <f>IF(AND(EXACT(X75,"INDEPENDENT"),EXACT(AD75,"NO")),"INDEPENDENT_WITHOUT_SUPPORT",IF(AND(EXACT(R75,"FALSE_NEGATIVE"),AQ75="YES",AT75=""),"FALSE_NEGATIVE_REQUIRES_CORRECTED_SET",IF(AND(EXACT(R75,"SCOPE_DRIFT"),AU75="YES",AX75=""),"SCOPE_DRIFT_REQUIRES_CHANGED_DIMENSION",IF(AND(EXACT(AA75,"NO"),AY75="YES",EXACT(BB75,"READY_TO_SHARE")),"UNSTARTED_READY_TO_SHARE_CONFLICT",""))))</f>
      </c>
    </row>
    <row r="76">
      <c r="A76" s="50" t="str">
        <v>MAL-064</v>
      </c>
      <c r="B76" s="50" t="str">
        <v>MALFORMED</v>
      </c>
      <c r="C76" s="50" t="str">
        <v>INVALID_INPUT</v>
      </c>
      <c r="D76" s="50" t="str">
        <v>INVALID_TYPE</v>
      </c>
      <c r="E76" s="50" t="str">
        <v>INVALID_INPUT</v>
      </c>
      <c r="F76" s="50" t="str">
        <v>INVALID_TYPE</v>
      </c>
      <c r="G76" s="50" t="str">
        <v>PASS</v>
      </c>
      <c r="H76" s="50" t="str">
        <v>{"affectedOutput": "CONTENT_GAP", "correctionWithoutFullRebuild": "YES", "decisionSupported": {"bad": 1}, "dependencyType": "INDEPENDENT", "errorClass": "FALSE_POSITIVE", "executionStarted": "NO", "independentSupport": "YES", "recommendationCouldChange": "NO", "recordCompleteness": "COMPLETE", "scopeKnown": "YES"}</v>
      </c>
      <c r="I76" s="50" t="str">
        <f>IF(CE76&lt;&gt;"","INVALID_INPUT",IF(CG76&lt;&gt;"","INVALID_INPUT",IF(CF76,"INCOMPLETE",IF(NOT(EXACT(AM76,"YES")),"RESOLVE_DECISION_SCOPE",IF(EXACT(X76,"UNKNOWN_DEPENDENCY"),"FREEZE_AND_REQUALIFY",IF(AND(EXACT(AA76,"YES"),EXACT(AG76,"YES")),"REOPEN_PRIOR_DECISION",IF(AND(EXACT(X76,"DIRECTLY_DEPENDENT"),EXACT(AD76,"NO"),EXACT(AJ76,"NO")),"REBUILD_CONTAMINATED_OUTPUT",IF(OR(EXACT(X76,"DIRECTLY_DEPENDENT"),EXACT(X76,"PARTIALLY_DEPENDENT")),"BOUNDED_RECHECK_REQUIRED",IF(AND(EXACT(X76,"INDEPENDENT"),EXACT(AD76,"YES"),EXACT(AG76,"NO")),"NO_MATERIAL_CONTAMINATION_FOUND","FREEZE_AND_REQUALIFY")))))))))</f>
        <v>INVALID_INPUT</v>
      </c>
      <c r="J76" s="50" t="str">
        <f>IF(CE76&lt;&gt;"",CE76,IF(CG76&lt;&gt;"",CG76,IF(CF76,"REQUIRED_EVIDENCE_MISSING",IF(NOT(EXACT(AM76,"YES")),IF(EXACT(AM76,"NO"),"DECISION_SCOPE_NOT_DEFINED","DECISION_SCOPE_UNCERTAIN"),IF(EXACT(X76,"UNKNOWN_DEPENDENCY"),"DOWNSTREAM_DEPENDENCY_UNKNOWN",IF(AND(EXACT(AA76,"YES"),EXACT(AG76,"YES")),"EXECUTED_RECOMMENDATION_MAY_CHANGE",IF(AND(EXACT(X76,"DIRECTLY_DEPENDENT"),EXACT(AD76,"NO"),EXACT(AJ76,"NO")),"DIRECT_DEPENDENCY_NO_INDEPENDENT_SUPPORT",IF(EXACT(X76,"DIRECTLY_DEPENDENT"),"DIRECT_DEPENDENCY_RECHECK",IF(EXACT(X76,"PARTIALLY_DEPENDENT"),"PARTIAL_DEPENDENCY_RECHECK",IF(AND(EXACT(X76,"INDEPENDENT"),EXACT(AD76,"YES"),EXACT(AG76,"NO")),"INDEPENDENT_SUPPORT_RECOMMENDATION_UNCHANGED","DEPENDENCY_OR_RECOMMENDATION_UNRESOLVED"))))))))))</f>
        <v>INVALID_TYPE</v>
      </c>
      <c r="K76" s="51" t="str">
        <f>IF(AND(EXACT(C76,I76),EXACT(D76,J76)),"PASS","FAIL")</f>
        <v>PASS</v>
      </c>
      <c r="L76" t="str">
        <v>TRUE</v>
      </c>
      <c r="M76" t="str">
        <v>{'bad': 1}</v>
      </c>
      <c r="N76" t="str">
        <v>NON_TEXT</v>
      </c>
      <c r="O76" t="str">
        <f>IF(ISTEXT(M76),TRIM(SUBSTITUTE(SUBSTITUTE(SUBSTITUTE(SUBSTITUTE(SUBSTITUTE(SUBSTITUTE(M76,CHAR(160)," "),CHAR(9)," "),CHAR(10)," "),CHAR(11)," "),CHAR(12)," "),CHAR(13)," ")),"")</f>
        <v>{'bad': 1}</v>
      </c>
      <c r="P76" t="str">
        <v>FALSE_POSITIVE</v>
      </c>
      <c r="Q76" t="str">
        <v>TEXT</v>
      </c>
      <c r="R76" t="str">
        <f>IF(ISTEXT(P76),TRIM(SUBSTITUTE(SUBSTITUTE(SUBSTITUTE(SUBSTITUTE(SUBSTITUTE(SUBSTITUTE(P76,CHAR(160)," "),CHAR(9)," "),CHAR(10)," "),CHAR(11)," "),CHAR(12)," "),CHAR(13)," ")),"")</f>
        <v>FALSE_POSITIVE</v>
      </c>
      <c r="S76" t="str">
        <v>CONTENT_GAP</v>
      </c>
      <c r="T76" t="str">
        <v>TEXT</v>
      </c>
      <c r="U76" t="str">
        <f>IF(ISTEXT(S76),TRIM(SUBSTITUTE(SUBSTITUTE(SUBSTITUTE(SUBSTITUTE(SUBSTITUTE(SUBSTITUTE(S76,CHAR(160)," "),CHAR(9)," "),CHAR(10)," "),CHAR(11)," "),CHAR(12)," "),CHAR(13)," ")),"")</f>
        <v>CONTENT_GAP</v>
      </c>
      <c r="V76" t="str">
        <v>INDEPENDENT</v>
      </c>
      <c r="W76" t="str">
        <v>TEXT</v>
      </c>
      <c r="X76" t="str">
        <f>IF(ISTEXT(V76),TRIM(SUBSTITUTE(SUBSTITUTE(SUBSTITUTE(SUBSTITUTE(SUBSTITUTE(SUBSTITUTE(V76,CHAR(160)," "),CHAR(9)," "),CHAR(10)," "),CHAR(11)," "),CHAR(12)," "),CHAR(13)," ")),"")</f>
        <v>INDEPENDENT</v>
      </c>
      <c r="Y76" t="str">
        <v>NO</v>
      </c>
      <c r="Z76" t="str">
        <v>TEXT</v>
      </c>
      <c r="AA76" t="str">
        <f>IF(ISTEXT(Y76),TRIM(SUBSTITUTE(SUBSTITUTE(SUBSTITUTE(SUBSTITUTE(SUBSTITUTE(SUBSTITUTE(Y76,CHAR(160)," "),CHAR(9)," "),CHAR(10)," "),CHAR(11)," "),CHAR(12)," "),CHAR(13)," ")),"")</f>
        <v>NO</v>
      </c>
      <c r="AB76" t="str">
        <v>YES</v>
      </c>
      <c r="AC76" t="str">
        <v>TEXT</v>
      </c>
      <c r="AD76" t="str">
        <f>IF(ISTEXT(AB76),TRIM(SUBSTITUTE(SUBSTITUTE(SUBSTITUTE(SUBSTITUTE(SUBSTITUTE(SUBSTITUTE(AB76,CHAR(160)," "),CHAR(9)," "),CHAR(10)," "),CHAR(11)," "),CHAR(12)," "),CHAR(13)," ")),"")</f>
        <v>YES</v>
      </c>
      <c r="AE76" t="str">
        <v>NO</v>
      </c>
      <c r="AF76" t="str">
        <v>TEXT</v>
      </c>
      <c r="AG76" t="str">
        <f>IF(ISTEXT(AE76),TRIM(SUBSTITUTE(SUBSTITUTE(SUBSTITUTE(SUBSTITUTE(SUBSTITUTE(SUBSTITUTE(AE76,CHAR(160)," "),CHAR(9)," "),CHAR(10)," "),CHAR(11)," "),CHAR(12)," "),CHAR(13)," ")),"")</f>
        <v>NO</v>
      </c>
      <c r="AH76" t="str">
        <v>YES</v>
      </c>
      <c r="AI76" t="str">
        <v>TEXT</v>
      </c>
      <c r="AJ76" t="str">
        <f>IF(ISTEXT(AH76),TRIM(SUBSTITUTE(SUBSTITUTE(SUBSTITUTE(SUBSTITUTE(SUBSTITUTE(SUBSTITUTE(AH76,CHAR(160)," "),CHAR(9)," "),CHAR(10)," "),CHAR(11)," "),CHAR(12)," "),CHAR(13)," ")),"")</f>
        <v>YES</v>
      </c>
      <c r="AK76" t="str">
        <v>YES</v>
      </c>
      <c r="AL76" t="str">
        <v>TEXT</v>
      </c>
      <c r="AM76" t="str">
        <f>IF(ISTEXT(AK76),TRIM(SUBSTITUTE(SUBSTITUTE(SUBSTITUTE(SUBSTITUTE(SUBSTITUTE(SUBSTITUTE(AK76,CHAR(160)," "),CHAR(9)," "),CHAR(10)," "),CHAR(11)," "),CHAR(12)," "),CHAR(13)," ")),"")</f>
        <v>YES</v>
      </c>
      <c r="AN76" t="str">
        <v>COMPLETE</v>
      </c>
      <c r="AO76" t="str">
        <v>TEXT</v>
      </c>
      <c r="AP76" t="str">
        <f>IF(ISTEXT(AN76),TRIM(SUBSTITUTE(SUBSTITUTE(SUBSTITUTE(SUBSTITUTE(SUBSTITUTE(SUBSTITUTE(AN76,CHAR(160)," "),CHAR(9)," "),CHAR(10)," "),CHAR(11)," "),CHAR(12)," "),CHAR(13)," ")),"")</f>
        <v>COMPLETE</v>
      </c>
      <c r="AQ76" t="str">
        <v>NO</v>
      </c>
      <c r="AR76" t="str"/>
      <c r="AS76" t="str">
        <v>MISSING</v>
      </c>
      <c r="AT76" t="str">
        <f>IF(ISTEXT(AR76),TRIM(SUBSTITUTE(SUBSTITUTE(SUBSTITUTE(SUBSTITUTE(SUBSTITUTE(SUBSTITUTE(AR76,CHAR(160)," "),CHAR(9)," "),CHAR(10)," "),CHAR(11)," "),CHAR(12)," "),CHAR(13)," ")),"")</f>
      </c>
      <c r="AU76" t="str">
        <v>NO</v>
      </c>
      <c r="AV76" t="str"/>
      <c r="AW76" t="str">
        <v>MISSING</v>
      </c>
      <c r="AX76" t="str">
        <f>IF(ISTEXT(AV76),TRIM(SUBSTITUTE(SUBSTITUTE(SUBSTITUTE(SUBSTITUTE(SUBSTITUTE(SUBSTITUTE(AV76,CHAR(160)," "),CHAR(9)," "),CHAR(10)," "),CHAR(11)," "),CHAR(12)," "),CHAR(13)," ")),"")</f>
      </c>
      <c r="AY76" t="str">
        <v>NO</v>
      </c>
      <c r="AZ76" t="str"/>
      <c r="BA76" t="str">
        <v>MISSING</v>
      </c>
      <c r="BB76" t="str">
        <f>IF(ISTEXT(AZ76),TRIM(SUBSTITUTE(SUBSTITUTE(SUBSTITUTE(SUBSTITUTE(SUBSTITUTE(SUBSTITUTE(AZ76,CHAR(160)," "),CHAR(9)," "),CHAR(10)," "),CHAR(11)," "),CHAR(12)," "),CHAR(13)," ")),"")</f>
      </c>
      <c r="BC76" t="str">
        <v>NO</v>
      </c>
      <c r="BD76" t="str"/>
      <c r="BE76" t="str">
        <v>MISSING</v>
      </c>
      <c r="BF76" t="str">
        <f>IF(ISTEXT(BD76),TRIM(SUBSTITUTE(SUBSTITUTE(SUBSTITUTE(SUBSTITUTE(SUBSTITUTE(SUBSTITUTE(BD76,CHAR(160)," "),CHAR(9)," "),CHAR(10)," "),CHAR(11)," "),CHAR(12)," "),CHAR(13)," ")),"")</f>
      </c>
      <c r="BG76" t="str">
        <v>NO</v>
      </c>
      <c r="BH76" t="str"/>
      <c r="BI76" t="str">
        <v>MISSING</v>
      </c>
      <c r="BJ76" t="str">
        <f>IF(ISTEXT(BH76),TRIM(SUBSTITUTE(SUBSTITUTE(SUBSTITUTE(SUBSTITUTE(SUBSTITUTE(SUBSTITUTE(BH76,CHAR(160)," "),CHAR(9)," "),CHAR(10)," "),CHAR(11)," "),CHAR(12)," "),CHAR(13)," ")),"")</f>
      </c>
      <c r="BK76" t="str">
        <v>NO</v>
      </c>
      <c r="BL76" t="str"/>
      <c r="BM76" t="str">
        <v>MISSING</v>
      </c>
      <c r="BN76" t="str">
        <f>IF(ISTEXT(BL76),TRIM(SUBSTITUTE(SUBSTITUTE(SUBSTITUTE(SUBSTITUTE(SUBSTITUTE(SUBSTITUTE(BL76,CHAR(160)," "),CHAR(9)," "),CHAR(10)," "),CHAR(11)," "),CHAR(12)," "),CHAR(13)," ")),"")</f>
      </c>
      <c r="BO76" t="str">
        <f>IF(N76="NON_TEXT","INVALID_TYPE",IF(AND(N76="TEXT",O76&lt;&gt;"",OR(LOWER(O76)="null",LOWER(O76)="undefined",LOWER(O76)="n/a",LOWER(O76)="na",LOWER(O76)="none")),"NULL_LIKE_STRING",""))</f>
        <v>INVALID_TYPE</v>
      </c>
      <c r="BP76" t="str">
        <f>IF(Q76="NON_TEXT","INVALID_TYPE",IF(AND(R76&lt;&gt;"",NOT(OR(EXACT(R76,"FALSE_POSITIVE"),EXACT(R76,"FALSE_NEGATIVE"),EXACT(R76,"ROLE_ERROR"),EXACT(R76,"SCOPE_DRIFT")))),"UNSUPPORTED_VALUE",""))</f>
      </c>
      <c r="BQ76" t="str">
        <f>IF(T76="NON_TEXT","INVALID_TYPE",IF(AND(U76&lt;&gt;"",NOT(OR(EXACT(U76,"CONTENT_GAP"),EXACT(U76,"AUTHORITY_BENCHMARK"),EXACT(U76,"POSITIONING"),EXACT(U76,"PRICING_COMPARISON"),EXACT(U76,"BATTLECARD"),EXACT(U76,"ROADMAP"),EXACT(U76,"MARKET_ENTRY_RECOMMENDATION"),EXACT(U76,"BUDGET_RECOMMENDATION"),EXACT(U76,"EXECUTIVE_BRIEF"),EXACT(U76,"AI_VISIBILITY_BENCHMARK"),EXACT(U76,"PAID_SEARCH_BENCHMARK"),EXACT(U76,"OTHER")))),"UNSUPPORTED_VALUE",""))</f>
      </c>
      <c r="BR76" t="str">
        <f>IF(W76="NON_TEXT","INVALID_TYPE",IF(AND(X76&lt;&gt;"",NOT(OR(EXACT(X76,"DIRECTLY_DEPENDENT"),EXACT(X76,"PARTIALLY_DEPENDENT"),EXACT(X76,"INDEPENDENT"),EXACT(X76,"UNKNOWN_DEPENDENCY")))),"UNSUPPORTED_VALUE",""))</f>
      </c>
      <c r="BS76" t="str">
        <f>IF(Z76="NON_TEXT","INVALID_TYPE",IF(AND(AA76&lt;&gt;"",NOT(OR(EXACT(AA76,"YES"),EXACT(AA76,"NO"),EXACT(AA76,"UNKNOWN")))),"UNSUPPORTED_VALUE",""))</f>
      </c>
      <c r="BT76" t="str">
        <f>IF(AC76="NON_TEXT","INVALID_TYPE",IF(AND(AD76&lt;&gt;"",NOT(OR(EXACT(AD76,"YES"),EXACT(AD76,"NO"),EXACT(AD76,"UNKNOWN")))),"UNSUPPORTED_VALUE",""))</f>
      </c>
      <c r="BU76" t="str">
        <f>IF(AF76="NON_TEXT","INVALID_TYPE",IF(AND(AG76&lt;&gt;"",NOT(OR(EXACT(AG76,"YES"),EXACT(AG76,"NO"),EXACT(AG76,"UNKNOWN")))),"UNSUPPORTED_VALUE",""))</f>
      </c>
      <c r="BV76" t="str">
        <f>IF(AI76="NON_TEXT","INVALID_TYPE",IF(AND(AJ76&lt;&gt;"",NOT(OR(EXACT(AJ76,"YES"),EXACT(AJ76,"NO"),EXACT(AJ76,"UNKNOWN")))),"UNSUPPORTED_VALUE",""))</f>
      </c>
      <c r="BW76" t="str">
        <f>IF(AL76="NON_TEXT","INVALID_TYPE",IF(AND(AM76&lt;&gt;"",NOT(OR(EXACT(AM76,"YES"),EXACT(AM76,"NO"),EXACT(AM76,"UNKNOWN")))),"UNSUPPORTED_VALUE",""))</f>
      </c>
      <c r="BX76" t="str">
        <f>IF(AO76="NON_TEXT","INVALID_TYPE",IF(AND(AP76&lt;&gt;"",NOT(OR(EXACT(AP76,"COMPLETE"),EXACT(AP76,"INCOMPLETE")))),"UNSUPPORTED_VALUE",""))</f>
      </c>
      <c r="BY76" t="str">
        <f>IF(AND(AQ76="YES",AS76="NON_TEXT"),"INVALID_TYPE",IF(AND(AQ76="YES",AS76="TEXT",AT76&lt;&gt;"",OR(LOWER(AT76)="null",LOWER(AT76)="undefined",LOWER(AT76)="n/a",LOWER(AT76)="na",LOWER(AT76)="none")),"NULL_LIKE_STRING",""))</f>
      </c>
      <c r="BZ76" t="str">
        <f>IF(AND(AU76="YES",AW76="NON_TEXT"),"INVALID_TYPE",IF(AND(AU76="YES",AW76="TEXT",AX76&lt;&gt;"",OR(LOWER(AX76)="null",LOWER(AX76)="undefined",LOWER(AX76)="n/a",LOWER(AX76)="na",LOWER(AX76)="none")),"NULL_LIKE_STRING",""))</f>
      </c>
      <c r="CA76" t="str">
        <f>IF(AND(AY76="YES",BA76="NON_TEXT"),"INVALID_TYPE",IF(AND(AY76="YES",BB76&lt;&gt;"",NOT(OR(EXACT(BB76,"READY_TO_SHARE"),EXACT(BB76,"NOT_READY_TO_SHARE")))),"UNSUPPORTED_VALUE",""))</f>
      </c>
      <c r="CB76" t="str">
        <f>IF(AND(BC76="YES",BE76="NON_TEXT"),"INVALID_TYPE",IF(AND(BC76="YES",BF76&lt;&gt;"",NOT(OR(EXACT(BF76,"SEO_OVERLAP"),EXACT(BF76,"PPC_OVERLAP"),EXACT(BF76,"AI_VISIBILITY"),EXACT(BF76,"CI_PLATFORM"),EXACT(BF76,"SALES_CUSTOMER"),EXACT(BF76,"MANUAL_STRATEGY"),EXACT(BF76,"MIXED"),EXACT(BF76,"UNKNOWN")))),"UNSUPPORTED_VALUE",""))</f>
      </c>
      <c r="CC76" t="str">
        <f>IF(AND(BG76="YES",BI76="NON_TEXT"),"INVALID_TYPE",IF(AND(BG76="YES",BI76="TEXT",BJ76&lt;&gt;"",OR(LOWER(BJ76)="null",LOWER(BJ76)="undefined",LOWER(BJ76)="n/a",LOWER(BJ76)="na",LOWER(BJ76)="none")),"NULL_LIKE_STRING",""))</f>
      </c>
      <c r="CD76" t="str">
        <f>IF(AND(BK76="YES",BM76="NON_TEXT"),"INVALID_TYPE",IF(AND(BK76="YES",BM76="TEXT",BN76&lt;&gt;"",OR(LOWER(BN76)="null",LOWER(BN76)="undefined",LOWER(BN76)="n/a",LOWER(BN76)="na",LOWER(BN76)="none")),"NULL_LIKE_STRING",""))</f>
      </c>
      <c r="CE76" t="str">
        <f>IF(L76="FALSE","INVALID_INPUT_OBJECT",IF(BO76&lt;&gt;"",BO76,IF(BP76&lt;&gt;"",BP76,IF(BQ76&lt;&gt;"",BQ76,IF(BR76&lt;&gt;"",BR76,IF(BS76&lt;&gt;"",BS76,IF(BT76&lt;&gt;"",BT76,IF(BU76&lt;&gt;"",BU76,IF(BV76&lt;&gt;"",BV76,IF(BW76&lt;&gt;"",BW76,IF(BX76&lt;&gt;"",BX76,IF(CC76&lt;&gt;"",CC76,IF(BY76&lt;&gt;"",BY76,IF(BZ76&lt;&gt;"",BZ76,IF(CD76&lt;&gt;"",CD76,IF(CA76&lt;&gt;"",CA76,CB76))))))))))))))))</f>
        <v>INVALID_TYPE</v>
      </c>
      <c r="CF76" t="b">
        <f>OR(N76="MISSING",O76="",Q76="MISSING",R76="",T76="MISSING",U76="",W76="MISSING",X76="",Z76="MISSING",AA76="",AC76="MISSING",AD76="",AF76="MISSING",AG76="",AI76="MISSING",AJ76="",AL76="MISSING",AM76="",AO76="MISSING",AP76="",EXACT(AP76,"INCOMPLETE"),AND(AY76="YES",AZ76&lt;&gt;"",BB76=""),AND(BC76="YES",BD76&lt;&gt;"",BF76=""))</f>
        <v>0</v>
      </c>
      <c r="CG76" t="str">
        <f>IF(AND(EXACT(X76,"INDEPENDENT"),EXACT(AD76,"NO")),"INDEPENDENT_WITHOUT_SUPPORT",IF(AND(EXACT(R76,"FALSE_NEGATIVE"),AQ76="YES",AT76=""),"FALSE_NEGATIVE_REQUIRES_CORRECTED_SET",IF(AND(EXACT(R76,"SCOPE_DRIFT"),AU76="YES",AX76=""),"SCOPE_DRIFT_REQUIRES_CHANGED_DIMENSION",IF(AND(EXACT(AA76,"NO"),AY76="YES",EXACT(BB76,"READY_TO_SHARE")),"UNSTARTED_READY_TO_SHARE_CONFLICT",""))))</f>
      </c>
    </row>
    <row r="77">
      <c r="A77" s="50" t="str">
        <v>XFD-001</v>
      </c>
      <c r="B77" s="50" t="str">
        <v>CROSS_FIELD</v>
      </c>
      <c r="C77" s="50" t="str">
        <v>INVALID_INPUT</v>
      </c>
      <c r="D77" s="50" t="str">
        <v>INDEPENDENT_WITHOUT_SUPPORT</v>
      </c>
      <c r="E77" s="50" t="str">
        <v>INVALID_INPUT</v>
      </c>
      <c r="F77" s="50" t="str">
        <v>INDEPENDENT_WITHOUT_SUPPORT</v>
      </c>
      <c r="G77" s="50" t="str">
        <v>PASS</v>
      </c>
      <c r="H77" s="50" t="str">
        <v>{"affectedOutput": "CONTENT_GAP", "correctionWithoutFullRebuild": "YES", "decisionSupported": "Approve Q4 content and positioning budget", "dependencyType": "INDEPENDENT", "errorClass": "FALSE_POSITIVE", "executionStarted": "NO", "independentSupport": "NO", "recommendationCouldChange": "NO", "recordCompleteness": "COMPLETE", "scopeKnown": "YES"}</v>
      </c>
      <c r="I77" s="50" t="str">
        <f>IF(CE77&lt;&gt;"","INVALID_INPUT",IF(CG77&lt;&gt;"","INVALID_INPUT",IF(CF77,"INCOMPLETE",IF(NOT(EXACT(AM77,"YES")),"RESOLVE_DECISION_SCOPE",IF(EXACT(X77,"UNKNOWN_DEPENDENCY"),"FREEZE_AND_REQUALIFY",IF(AND(EXACT(AA77,"YES"),EXACT(AG77,"YES")),"REOPEN_PRIOR_DECISION",IF(AND(EXACT(X77,"DIRECTLY_DEPENDENT"),EXACT(AD77,"NO"),EXACT(AJ77,"NO")),"REBUILD_CONTAMINATED_OUTPUT",IF(OR(EXACT(X77,"DIRECTLY_DEPENDENT"),EXACT(X77,"PARTIALLY_DEPENDENT")),"BOUNDED_RECHECK_REQUIRED",IF(AND(EXACT(X77,"INDEPENDENT"),EXACT(AD77,"YES"),EXACT(AG77,"NO")),"NO_MATERIAL_CONTAMINATION_FOUND","FREEZE_AND_REQUALIFY")))))))))</f>
        <v>INVALID_INPUT</v>
      </c>
      <c r="J77" s="50" t="str">
        <f>IF(CE77&lt;&gt;"",CE77,IF(CG77&lt;&gt;"",CG77,IF(CF77,"REQUIRED_EVIDENCE_MISSING",IF(NOT(EXACT(AM77,"YES")),IF(EXACT(AM77,"NO"),"DECISION_SCOPE_NOT_DEFINED","DECISION_SCOPE_UNCERTAIN"),IF(EXACT(X77,"UNKNOWN_DEPENDENCY"),"DOWNSTREAM_DEPENDENCY_UNKNOWN",IF(AND(EXACT(AA77,"YES"),EXACT(AG77,"YES")),"EXECUTED_RECOMMENDATION_MAY_CHANGE",IF(AND(EXACT(X77,"DIRECTLY_DEPENDENT"),EXACT(AD77,"NO"),EXACT(AJ77,"NO")),"DIRECT_DEPENDENCY_NO_INDEPENDENT_SUPPORT",IF(EXACT(X77,"DIRECTLY_DEPENDENT"),"DIRECT_DEPENDENCY_RECHECK",IF(EXACT(X77,"PARTIALLY_DEPENDENT"),"PARTIAL_DEPENDENCY_RECHECK",IF(AND(EXACT(X77,"INDEPENDENT"),EXACT(AD77,"YES"),EXACT(AG77,"NO")),"INDEPENDENT_SUPPORT_RECOMMENDATION_UNCHANGED","DEPENDENCY_OR_RECOMMENDATION_UNRESOLVED"))))))))))</f>
        <v>INDEPENDENT_WITHOUT_SUPPORT</v>
      </c>
      <c r="K77" s="51" t="str">
        <f>IF(AND(EXACT(C77,I77),EXACT(D77,J77)),"PASS","FAIL")</f>
        <v>PASS</v>
      </c>
      <c r="L77" t="str">
        <v>TRUE</v>
      </c>
      <c r="M77" t="str">
        <v>Approve Q4 content and positioning budget</v>
      </c>
      <c r="N77" t="str">
        <v>TEXT</v>
      </c>
      <c r="O77" t="str">
        <f>IF(ISTEXT(M77),TRIM(SUBSTITUTE(SUBSTITUTE(SUBSTITUTE(SUBSTITUTE(SUBSTITUTE(SUBSTITUTE(M77,CHAR(160)," "),CHAR(9)," "),CHAR(10)," "),CHAR(11)," "),CHAR(12)," "),CHAR(13)," ")),"")</f>
        <v>Approve Q4 content and positioning budget</v>
      </c>
      <c r="P77" t="str">
        <v>FALSE_POSITIVE</v>
      </c>
      <c r="Q77" t="str">
        <v>TEXT</v>
      </c>
      <c r="R77" t="str">
        <f>IF(ISTEXT(P77),TRIM(SUBSTITUTE(SUBSTITUTE(SUBSTITUTE(SUBSTITUTE(SUBSTITUTE(SUBSTITUTE(P77,CHAR(160)," "),CHAR(9)," "),CHAR(10)," "),CHAR(11)," "),CHAR(12)," "),CHAR(13)," ")),"")</f>
        <v>FALSE_POSITIVE</v>
      </c>
      <c r="S77" t="str">
        <v>CONTENT_GAP</v>
      </c>
      <c r="T77" t="str">
        <v>TEXT</v>
      </c>
      <c r="U77" t="str">
        <f>IF(ISTEXT(S77),TRIM(SUBSTITUTE(SUBSTITUTE(SUBSTITUTE(SUBSTITUTE(SUBSTITUTE(SUBSTITUTE(S77,CHAR(160)," "),CHAR(9)," "),CHAR(10)," "),CHAR(11)," "),CHAR(12)," "),CHAR(13)," ")),"")</f>
        <v>CONTENT_GAP</v>
      </c>
      <c r="V77" t="str">
        <v>INDEPENDENT</v>
      </c>
      <c r="W77" t="str">
        <v>TEXT</v>
      </c>
      <c r="X77" t="str">
        <f>IF(ISTEXT(V77),TRIM(SUBSTITUTE(SUBSTITUTE(SUBSTITUTE(SUBSTITUTE(SUBSTITUTE(SUBSTITUTE(V77,CHAR(160)," "),CHAR(9)," "),CHAR(10)," "),CHAR(11)," "),CHAR(12)," "),CHAR(13)," ")),"")</f>
        <v>INDEPENDENT</v>
      </c>
      <c r="Y77" t="str">
        <v>NO</v>
      </c>
      <c r="Z77" t="str">
        <v>TEXT</v>
      </c>
      <c r="AA77" t="str">
        <f>IF(ISTEXT(Y77),TRIM(SUBSTITUTE(SUBSTITUTE(SUBSTITUTE(SUBSTITUTE(SUBSTITUTE(SUBSTITUTE(Y77,CHAR(160)," "),CHAR(9)," "),CHAR(10)," "),CHAR(11)," "),CHAR(12)," "),CHAR(13)," ")),"")</f>
        <v>NO</v>
      </c>
      <c r="AB77" t="str">
        <v>NO</v>
      </c>
      <c r="AC77" t="str">
        <v>TEXT</v>
      </c>
      <c r="AD77" t="str">
        <f>IF(ISTEXT(AB77),TRIM(SUBSTITUTE(SUBSTITUTE(SUBSTITUTE(SUBSTITUTE(SUBSTITUTE(SUBSTITUTE(AB77,CHAR(160)," "),CHAR(9)," "),CHAR(10)," "),CHAR(11)," "),CHAR(12)," "),CHAR(13)," ")),"")</f>
        <v>NO</v>
      </c>
      <c r="AE77" t="str">
        <v>NO</v>
      </c>
      <c r="AF77" t="str">
        <v>TEXT</v>
      </c>
      <c r="AG77" t="str">
        <f>IF(ISTEXT(AE77),TRIM(SUBSTITUTE(SUBSTITUTE(SUBSTITUTE(SUBSTITUTE(SUBSTITUTE(SUBSTITUTE(AE77,CHAR(160)," "),CHAR(9)," "),CHAR(10)," "),CHAR(11)," "),CHAR(12)," "),CHAR(13)," ")),"")</f>
        <v>NO</v>
      </c>
      <c r="AH77" t="str">
        <v>YES</v>
      </c>
      <c r="AI77" t="str">
        <v>TEXT</v>
      </c>
      <c r="AJ77" t="str">
        <f>IF(ISTEXT(AH77),TRIM(SUBSTITUTE(SUBSTITUTE(SUBSTITUTE(SUBSTITUTE(SUBSTITUTE(SUBSTITUTE(AH77,CHAR(160)," "),CHAR(9)," "),CHAR(10)," "),CHAR(11)," "),CHAR(12)," "),CHAR(13)," ")),"")</f>
        <v>YES</v>
      </c>
      <c r="AK77" t="str">
        <v>YES</v>
      </c>
      <c r="AL77" t="str">
        <v>TEXT</v>
      </c>
      <c r="AM77" t="str">
        <f>IF(ISTEXT(AK77),TRIM(SUBSTITUTE(SUBSTITUTE(SUBSTITUTE(SUBSTITUTE(SUBSTITUTE(SUBSTITUTE(AK77,CHAR(160)," "),CHAR(9)," "),CHAR(10)," "),CHAR(11)," "),CHAR(12)," "),CHAR(13)," ")),"")</f>
        <v>YES</v>
      </c>
      <c r="AN77" t="str">
        <v>COMPLETE</v>
      </c>
      <c r="AO77" t="str">
        <v>TEXT</v>
      </c>
      <c r="AP77" t="str">
        <f>IF(ISTEXT(AN77),TRIM(SUBSTITUTE(SUBSTITUTE(SUBSTITUTE(SUBSTITUTE(SUBSTITUTE(SUBSTITUTE(AN77,CHAR(160)," "),CHAR(9)," "),CHAR(10)," "),CHAR(11)," "),CHAR(12)," "),CHAR(13)," ")),"")</f>
        <v>COMPLETE</v>
      </c>
      <c r="AQ77" t="str">
        <v>NO</v>
      </c>
      <c r="AR77" t="str"/>
      <c r="AS77" t="str">
        <v>MISSING</v>
      </c>
      <c r="AT77" t="str">
        <f>IF(ISTEXT(AR77),TRIM(SUBSTITUTE(SUBSTITUTE(SUBSTITUTE(SUBSTITUTE(SUBSTITUTE(SUBSTITUTE(AR77,CHAR(160)," "),CHAR(9)," "),CHAR(10)," "),CHAR(11)," "),CHAR(12)," "),CHAR(13)," ")),"")</f>
      </c>
      <c r="AU77" t="str">
        <v>NO</v>
      </c>
      <c r="AV77" t="str"/>
      <c r="AW77" t="str">
        <v>MISSING</v>
      </c>
      <c r="AX77" t="str">
        <f>IF(ISTEXT(AV77),TRIM(SUBSTITUTE(SUBSTITUTE(SUBSTITUTE(SUBSTITUTE(SUBSTITUTE(SUBSTITUTE(AV77,CHAR(160)," "),CHAR(9)," "),CHAR(10)," "),CHAR(11)," "),CHAR(12)," "),CHAR(13)," ")),"")</f>
      </c>
      <c r="AY77" t="str">
        <v>NO</v>
      </c>
      <c r="AZ77" t="str"/>
      <c r="BA77" t="str">
        <v>MISSING</v>
      </c>
      <c r="BB77" t="str">
        <f>IF(ISTEXT(AZ77),TRIM(SUBSTITUTE(SUBSTITUTE(SUBSTITUTE(SUBSTITUTE(SUBSTITUTE(SUBSTITUTE(AZ77,CHAR(160)," "),CHAR(9)," "),CHAR(10)," "),CHAR(11)," "),CHAR(12)," "),CHAR(13)," ")),"")</f>
      </c>
      <c r="BC77" t="str">
        <v>NO</v>
      </c>
      <c r="BD77" t="str"/>
      <c r="BE77" t="str">
        <v>MISSING</v>
      </c>
      <c r="BF77" t="str">
        <f>IF(ISTEXT(BD77),TRIM(SUBSTITUTE(SUBSTITUTE(SUBSTITUTE(SUBSTITUTE(SUBSTITUTE(SUBSTITUTE(BD77,CHAR(160)," "),CHAR(9)," "),CHAR(10)," "),CHAR(11)," "),CHAR(12)," "),CHAR(13)," ")),"")</f>
      </c>
      <c r="BG77" t="str">
        <v>NO</v>
      </c>
      <c r="BH77" t="str"/>
      <c r="BI77" t="str">
        <v>MISSING</v>
      </c>
      <c r="BJ77" t="str">
        <f>IF(ISTEXT(BH77),TRIM(SUBSTITUTE(SUBSTITUTE(SUBSTITUTE(SUBSTITUTE(SUBSTITUTE(SUBSTITUTE(BH77,CHAR(160)," "),CHAR(9)," "),CHAR(10)," "),CHAR(11)," "),CHAR(12)," "),CHAR(13)," ")),"")</f>
      </c>
      <c r="BK77" t="str">
        <v>NO</v>
      </c>
      <c r="BL77" t="str"/>
      <c r="BM77" t="str">
        <v>MISSING</v>
      </c>
      <c r="BN77" t="str">
        <f>IF(ISTEXT(BL77),TRIM(SUBSTITUTE(SUBSTITUTE(SUBSTITUTE(SUBSTITUTE(SUBSTITUTE(SUBSTITUTE(BL77,CHAR(160)," "),CHAR(9)," "),CHAR(10)," "),CHAR(11)," "),CHAR(12)," "),CHAR(13)," ")),"")</f>
      </c>
      <c r="BO77" t="str">
        <f>IF(N77="NON_TEXT","INVALID_TYPE",IF(AND(N77="TEXT",O77&lt;&gt;"",OR(LOWER(O77)="null",LOWER(O77)="undefined",LOWER(O77)="n/a",LOWER(O77)="na",LOWER(O77)="none")),"NULL_LIKE_STRING",""))</f>
      </c>
      <c r="BP77" t="str">
        <f>IF(Q77="NON_TEXT","INVALID_TYPE",IF(AND(R77&lt;&gt;"",NOT(OR(EXACT(R77,"FALSE_POSITIVE"),EXACT(R77,"FALSE_NEGATIVE"),EXACT(R77,"ROLE_ERROR"),EXACT(R77,"SCOPE_DRIFT")))),"UNSUPPORTED_VALUE",""))</f>
      </c>
      <c r="BQ77" t="str">
        <f>IF(T77="NON_TEXT","INVALID_TYPE",IF(AND(U77&lt;&gt;"",NOT(OR(EXACT(U77,"CONTENT_GAP"),EXACT(U77,"AUTHORITY_BENCHMARK"),EXACT(U77,"POSITIONING"),EXACT(U77,"PRICING_COMPARISON"),EXACT(U77,"BATTLECARD"),EXACT(U77,"ROADMAP"),EXACT(U77,"MARKET_ENTRY_RECOMMENDATION"),EXACT(U77,"BUDGET_RECOMMENDATION"),EXACT(U77,"EXECUTIVE_BRIEF"),EXACT(U77,"AI_VISIBILITY_BENCHMARK"),EXACT(U77,"PAID_SEARCH_BENCHMARK"),EXACT(U77,"OTHER")))),"UNSUPPORTED_VALUE",""))</f>
      </c>
      <c r="BR77" t="str">
        <f>IF(W77="NON_TEXT","INVALID_TYPE",IF(AND(X77&lt;&gt;"",NOT(OR(EXACT(X77,"DIRECTLY_DEPENDENT"),EXACT(X77,"PARTIALLY_DEPENDENT"),EXACT(X77,"INDEPENDENT"),EXACT(X77,"UNKNOWN_DEPENDENCY")))),"UNSUPPORTED_VALUE",""))</f>
      </c>
      <c r="BS77" t="str">
        <f>IF(Z77="NON_TEXT","INVALID_TYPE",IF(AND(AA77&lt;&gt;"",NOT(OR(EXACT(AA77,"YES"),EXACT(AA77,"NO"),EXACT(AA77,"UNKNOWN")))),"UNSUPPORTED_VALUE",""))</f>
      </c>
      <c r="BT77" t="str">
        <f>IF(AC77="NON_TEXT","INVALID_TYPE",IF(AND(AD77&lt;&gt;"",NOT(OR(EXACT(AD77,"YES"),EXACT(AD77,"NO"),EXACT(AD77,"UNKNOWN")))),"UNSUPPORTED_VALUE",""))</f>
      </c>
      <c r="BU77" t="str">
        <f>IF(AF77="NON_TEXT","INVALID_TYPE",IF(AND(AG77&lt;&gt;"",NOT(OR(EXACT(AG77,"YES"),EXACT(AG77,"NO"),EXACT(AG77,"UNKNOWN")))),"UNSUPPORTED_VALUE",""))</f>
      </c>
      <c r="BV77" t="str">
        <f>IF(AI77="NON_TEXT","INVALID_TYPE",IF(AND(AJ77&lt;&gt;"",NOT(OR(EXACT(AJ77,"YES"),EXACT(AJ77,"NO"),EXACT(AJ77,"UNKNOWN")))),"UNSUPPORTED_VALUE",""))</f>
      </c>
      <c r="BW77" t="str">
        <f>IF(AL77="NON_TEXT","INVALID_TYPE",IF(AND(AM77&lt;&gt;"",NOT(OR(EXACT(AM77,"YES"),EXACT(AM77,"NO"),EXACT(AM77,"UNKNOWN")))),"UNSUPPORTED_VALUE",""))</f>
      </c>
      <c r="BX77" t="str">
        <f>IF(AO77="NON_TEXT","INVALID_TYPE",IF(AND(AP77&lt;&gt;"",NOT(OR(EXACT(AP77,"COMPLETE"),EXACT(AP77,"INCOMPLETE")))),"UNSUPPORTED_VALUE",""))</f>
      </c>
      <c r="BY77" t="str">
        <f>IF(AND(AQ77="YES",AS77="NON_TEXT"),"INVALID_TYPE",IF(AND(AQ77="YES",AS77="TEXT",AT77&lt;&gt;"",OR(LOWER(AT77)="null",LOWER(AT77)="undefined",LOWER(AT77)="n/a",LOWER(AT77)="na",LOWER(AT77)="none")),"NULL_LIKE_STRING",""))</f>
      </c>
      <c r="BZ77" t="str">
        <f>IF(AND(AU77="YES",AW77="NON_TEXT"),"INVALID_TYPE",IF(AND(AU77="YES",AW77="TEXT",AX77&lt;&gt;"",OR(LOWER(AX77)="null",LOWER(AX77)="undefined",LOWER(AX77)="n/a",LOWER(AX77)="na",LOWER(AX77)="none")),"NULL_LIKE_STRING",""))</f>
      </c>
      <c r="CA77" t="str">
        <f>IF(AND(AY77="YES",BA77="NON_TEXT"),"INVALID_TYPE",IF(AND(AY77="YES",BB77&lt;&gt;"",NOT(OR(EXACT(BB77,"READY_TO_SHARE"),EXACT(BB77,"NOT_READY_TO_SHARE")))),"UNSUPPORTED_VALUE",""))</f>
      </c>
      <c r="CB77" t="str">
        <f>IF(AND(BC77="YES",BE77="NON_TEXT"),"INVALID_TYPE",IF(AND(BC77="YES",BF77&lt;&gt;"",NOT(OR(EXACT(BF77,"SEO_OVERLAP"),EXACT(BF77,"PPC_OVERLAP"),EXACT(BF77,"AI_VISIBILITY"),EXACT(BF77,"CI_PLATFORM"),EXACT(BF77,"SALES_CUSTOMER"),EXACT(BF77,"MANUAL_STRATEGY"),EXACT(BF77,"MIXED"),EXACT(BF77,"UNKNOWN")))),"UNSUPPORTED_VALUE",""))</f>
      </c>
      <c r="CC77" t="str">
        <f>IF(AND(BG77="YES",BI77="NON_TEXT"),"INVALID_TYPE",IF(AND(BG77="YES",BI77="TEXT",BJ77&lt;&gt;"",OR(LOWER(BJ77)="null",LOWER(BJ77)="undefined",LOWER(BJ77)="n/a",LOWER(BJ77)="na",LOWER(BJ77)="none")),"NULL_LIKE_STRING",""))</f>
      </c>
      <c r="CD77" t="str">
        <f>IF(AND(BK77="YES",BM77="NON_TEXT"),"INVALID_TYPE",IF(AND(BK77="YES",BM77="TEXT",BN77&lt;&gt;"",OR(LOWER(BN77)="null",LOWER(BN77)="undefined",LOWER(BN77)="n/a",LOWER(BN77)="na",LOWER(BN77)="none")),"NULL_LIKE_STRING",""))</f>
      </c>
      <c r="CE77" t="str">
        <f>IF(L77="FALSE","INVALID_INPUT_OBJECT",IF(BO77&lt;&gt;"",BO77,IF(BP77&lt;&gt;"",BP77,IF(BQ77&lt;&gt;"",BQ77,IF(BR77&lt;&gt;"",BR77,IF(BS77&lt;&gt;"",BS77,IF(BT77&lt;&gt;"",BT77,IF(BU77&lt;&gt;"",BU77,IF(BV77&lt;&gt;"",BV77,IF(BW77&lt;&gt;"",BW77,IF(BX77&lt;&gt;"",BX77,IF(CC77&lt;&gt;"",CC77,IF(BY77&lt;&gt;"",BY77,IF(BZ77&lt;&gt;"",BZ77,IF(CD77&lt;&gt;"",CD77,IF(CA77&lt;&gt;"",CA77,CB77))))))))))))))))</f>
      </c>
      <c r="CF77" t="b">
        <f>OR(N77="MISSING",O77="",Q77="MISSING",R77="",T77="MISSING",U77="",W77="MISSING",X77="",Z77="MISSING",AA77="",AC77="MISSING",AD77="",AF77="MISSING",AG77="",AI77="MISSING",AJ77="",AL77="MISSING",AM77="",AO77="MISSING",AP77="",EXACT(AP77,"INCOMPLETE"),AND(AY77="YES",AZ77&lt;&gt;"",BB77=""),AND(BC77="YES",BD77&lt;&gt;"",BF77=""))</f>
        <v>0</v>
      </c>
      <c r="CG77" t="str">
        <f>IF(AND(EXACT(X77,"INDEPENDENT"),EXACT(AD77,"NO")),"INDEPENDENT_WITHOUT_SUPPORT",IF(AND(EXACT(R77,"FALSE_NEGATIVE"),AQ77="YES",AT77=""),"FALSE_NEGATIVE_REQUIRES_CORRECTED_SET",IF(AND(EXACT(R77,"SCOPE_DRIFT"),AU77="YES",AX77=""),"SCOPE_DRIFT_REQUIRES_CHANGED_DIMENSION",IF(AND(EXACT(AA77,"NO"),AY77="YES",EXACT(BB77,"READY_TO_SHARE")),"UNSTARTED_READY_TO_SHARE_CONFLICT",""))))</f>
        <v>INDEPENDENT_WITHOUT_SUPPORT</v>
      </c>
    </row>
    <row r="78">
      <c r="A78" s="50" t="str">
        <v>XFD-002</v>
      </c>
      <c r="B78" s="50" t="str">
        <v>CROSS_FIELD</v>
      </c>
      <c r="C78" s="50" t="str">
        <v>INVALID_INPUT</v>
      </c>
      <c r="D78" s="50" t="str">
        <v>FALSE_NEGATIVE_REQUIRES_CORRECTED_SET</v>
      </c>
      <c r="E78" s="50" t="str">
        <v>INVALID_INPUT</v>
      </c>
      <c r="F78" s="50" t="str">
        <v>FALSE_NEGATIVE_REQUIRES_CORRECTED_SET</v>
      </c>
      <c r="G78" s="50" t="str">
        <v>PASS</v>
      </c>
      <c r="H78" s="50" t="str">
        <v>{"affectedOutput": "CONTENT_GAP", "correctedCompetitorSet": "", "correctionWithoutFullRebuild": "YES", "decisionSupported": "Approve Q4 content and positioning budget", "dependencyType": "INDEPENDENT", "errorClass": "FALSE_NEGATIVE", "executionStarted": "NO", "independentSupport": "YES", "recommendationCouldChange": "NO", "recordCompleteness": "COMPLETE", "scopeKnown": "YES"}</v>
      </c>
      <c r="I78" s="50" t="str">
        <f>IF(CE78&lt;&gt;"","INVALID_INPUT",IF(CG78&lt;&gt;"","INVALID_INPUT",IF(CF78,"INCOMPLETE",IF(NOT(EXACT(AM78,"YES")),"RESOLVE_DECISION_SCOPE",IF(EXACT(X78,"UNKNOWN_DEPENDENCY"),"FREEZE_AND_REQUALIFY",IF(AND(EXACT(AA78,"YES"),EXACT(AG78,"YES")),"REOPEN_PRIOR_DECISION",IF(AND(EXACT(X78,"DIRECTLY_DEPENDENT"),EXACT(AD78,"NO"),EXACT(AJ78,"NO")),"REBUILD_CONTAMINATED_OUTPUT",IF(OR(EXACT(X78,"DIRECTLY_DEPENDENT"),EXACT(X78,"PARTIALLY_DEPENDENT")),"BOUNDED_RECHECK_REQUIRED",IF(AND(EXACT(X78,"INDEPENDENT"),EXACT(AD78,"YES"),EXACT(AG78,"NO")),"NO_MATERIAL_CONTAMINATION_FOUND","FREEZE_AND_REQUALIFY")))))))))</f>
        <v>INVALID_INPUT</v>
      </c>
      <c r="J78" s="50" t="str">
        <f>IF(CE78&lt;&gt;"",CE78,IF(CG78&lt;&gt;"",CG78,IF(CF78,"REQUIRED_EVIDENCE_MISSING",IF(NOT(EXACT(AM78,"YES")),IF(EXACT(AM78,"NO"),"DECISION_SCOPE_NOT_DEFINED","DECISION_SCOPE_UNCERTAIN"),IF(EXACT(X78,"UNKNOWN_DEPENDENCY"),"DOWNSTREAM_DEPENDENCY_UNKNOWN",IF(AND(EXACT(AA78,"YES"),EXACT(AG78,"YES")),"EXECUTED_RECOMMENDATION_MAY_CHANGE",IF(AND(EXACT(X78,"DIRECTLY_DEPENDENT"),EXACT(AD78,"NO"),EXACT(AJ78,"NO")),"DIRECT_DEPENDENCY_NO_INDEPENDENT_SUPPORT",IF(EXACT(X78,"DIRECTLY_DEPENDENT"),"DIRECT_DEPENDENCY_RECHECK",IF(EXACT(X78,"PARTIALLY_DEPENDENT"),"PARTIAL_DEPENDENCY_RECHECK",IF(AND(EXACT(X78,"INDEPENDENT"),EXACT(AD78,"YES"),EXACT(AG78,"NO")),"INDEPENDENT_SUPPORT_RECOMMENDATION_UNCHANGED","DEPENDENCY_OR_RECOMMENDATION_UNRESOLVED"))))))))))</f>
        <v>FALSE_NEGATIVE_REQUIRES_CORRECTED_SET</v>
      </c>
      <c r="K78" s="51" t="str">
        <f>IF(AND(EXACT(C78,I78),EXACT(D78,J78)),"PASS","FAIL")</f>
        <v>PASS</v>
      </c>
      <c r="L78" t="str">
        <v>TRUE</v>
      </c>
      <c r="M78" t="str">
        <v>Approve Q4 content and positioning budget</v>
      </c>
      <c r="N78" t="str">
        <v>TEXT</v>
      </c>
      <c r="O78" t="str">
        <f>IF(ISTEXT(M78),TRIM(SUBSTITUTE(SUBSTITUTE(SUBSTITUTE(SUBSTITUTE(SUBSTITUTE(SUBSTITUTE(M78,CHAR(160)," "),CHAR(9)," "),CHAR(10)," "),CHAR(11)," "),CHAR(12)," "),CHAR(13)," ")),"")</f>
        <v>Approve Q4 content and positioning budget</v>
      </c>
      <c r="P78" t="str">
        <v>FALSE_NEGATIVE</v>
      </c>
      <c r="Q78" t="str">
        <v>TEXT</v>
      </c>
      <c r="R78" t="str">
        <f>IF(ISTEXT(P78),TRIM(SUBSTITUTE(SUBSTITUTE(SUBSTITUTE(SUBSTITUTE(SUBSTITUTE(SUBSTITUTE(P78,CHAR(160)," "),CHAR(9)," "),CHAR(10)," "),CHAR(11)," "),CHAR(12)," "),CHAR(13)," ")),"")</f>
        <v>FALSE_NEGATIVE</v>
      </c>
      <c r="S78" t="str">
        <v>CONTENT_GAP</v>
      </c>
      <c r="T78" t="str">
        <v>TEXT</v>
      </c>
      <c r="U78" t="str">
        <f>IF(ISTEXT(S78),TRIM(SUBSTITUTE(SUBSTITUTE(SUBSTITUTE(SUBSTITUTE(SUBSTITUTE(SUBSTITUTE(S78,CHAR(160)," "),CHAR(9)," "),CHAR(10)," "),CHAR(11)," "),CHAR(12)," "),CHAR(13)," ")),"")</f>
        <v>CONTENT_GAP</v>
      </c>
      <c r="V78" t="str">
        <v>INDEPENDENT</v>
      </c>
      <c r="W78" t="str">
        <v>TEXT</v>
      </c>
      <c r="X78" t="str">
        <f>IF(ISTEXT(V78),TRIM(SUBSTITUTE(SUBSTITUTE(SUBSTITUTE(SUBSTITUTE(SUBSTITUTE(SUBSTITUTE(V78,CHAR(160)," "),CHAR(9)," "),CHAR(10)," "),CHAR(11)," "),CHAR(12)," "),CHAR(13)," ")),"")</f>
        <v>INDEPENDENT</v>
      </c>
      <c r="Y78" t="str">
        <v>NO</v>
      </c>
      <c r="Z78" t="str">
        <v>TEXT</v>
      </c>
      <c r="AA78" t="str">
        <f>IF(ISTEXT(Y78),TRIM(SUBSTITUTE(SUBSTITUTE(SUBSTITUTE(SUBSTITUTE(SUBSTITUTE(SUBSTITUTE(Y78,CHAR(160)," "),CHAR(9)," "),CHAR(10)," "),CHAR(11)," "),CHAR(12)," "),CHAR(13)," ")),"")</f>
        <v>NO</v>
      </c>
      <c r="AB78" t="str">
        <v>YES</v>
      </c>
      <c r="AC78" t="str">
        <v>TEXT</v>
      </c>
      <c r="AD78" t="str">
        <f>IF(ISTEXT(AB78),TRIM(SUBSTITUTE(SUBSTITUTE(SUBSTITUTE(SUBSTITUTE(SUBSTITUTE(SUBSTITUTE(AB78,CHAR(160)," "),CHAR(9)," "),CHAR(10)," "),CHAR(11)," "),CHAR(12)," "),CHAR(13)," ")),"")</f>
        <v>YES</v>
      </c>
      <c r="AE78" t="str">
        <v>NO</v>
      </c>
      <c r="AF78" t="str">
        <v>TEXT</v>
      </c>
      <c r="AG78" t="str">
        <f>IF(ISTEXT(AE78),TRIM(SUBSTITUTE(SUBSTITUTE(SUBSTITUTE(SUBSTITUTE(SUBSTITUTE(SUBSTITUTE(AE78,CHAR(160)," "),CHAR(9)," "),CHAR(10)," "),CHAR(11)," "),CHAR(12)," "),CHAR(13)," ")),"")</f>
        <v>NO</v>
      </c>
      <c r="AH78" t="str">
        <v>YES</v>
      </c>
      <c r="AI78" t="str">
        <v>TEXT</v>
      </c>
      <c r="AJ78" t="str">
        <f>IF(ISTEXT(AH78),TRIM(SUBSTITUTE(SUBSTITUTE(SUBSTITUTE(SUBSTITUTE(SUBSTITUTE(SUBSTITUTE(AH78,CHAR(160)," "),CHAR(9)," "),CHAR(10)," "),CHAR(11)," "),CHAR(12)," "),CHAR(13)," ")),"")</f>
        <v>YES</v>
      </c>
      <c r="AK78" t="str">
        <v>YES</v>
      </c>
      <c r="AL78" t="str">
        <v>TEXT</v>
      </c>
      <c r="AM78" t="str">
        <f>IF(ISTEXT(AK78),TRIM(SUBSTITUTE(SUBSTITUTE(SUBSTITUTE(SUBSTITUTE(SUBSTITUTE(SUBSTITUTE(AK78,CHAR(160)," "),CHAR(9)," "),CHAR(10)," "),CHAR(11)," "),CHAR(12)," "),CHAR(13)," ")),"")</f>
        <v>YES</v>
      </c>
      <c r="AN78" t="str">
        <v>COMPLETE</v>
      </c>
      <c r="AO78" t="str">
        <v>TEXT</v>
      </c>
      <c r="AP78" t="str">
        <f>IF(ISTEXT(AN78),TRIM(SUBSTITUTE(SUBSTITUTE(SUBSTITUTE(SUBSTITUTE(SUBSTITUTE(SUBSTITUTE(AN78,CHAR(160)," "),CHAR(9)," "),CHAR(10)," "),CHAR(11)," "),CHAR(12)," "),CHAR(13)," ")),"")</f>
        <v>COMPLETE</v>
      </c>
      <c r="AQ78" t="str">
        <v>YES</v>
      </c>
      <c r="AR78" t="str"/>
      <c r="AS78" t="str">
        <v>TEXT</v>
      </c>
      <c r="AT78" t="str">
        <f>IF(ISTEXT(AR78),TRIM(SUBSTITUTE(SUBSTITUTE(SUBSTITUTE(SUBSTITUTE(SUBSTITUTE(SUBSTITUTE(AR78,CHAR(160)," "),CHAR(9)," "),CHAR(10)," "),CHAR(11)," "),CHAR(12)," "),CHAR(13)," ")),"")</f>
      </c>
      <c r="AU78" t="str">
        <v>NO</v>
      </c>
      <c r="AV78" t="str"/>
      <c r="AW78" t="str">
        <v>MISSING</v>
      </c>
      <c r="AX78" t="str">
        <f>IF(ISTEXT(AV78),TRIM(SUBSTITUTE(SUBSTITUTE(SUBSTITUTE(SUBSTITUTE(SUBSTITUTE(SUBSTITUTE(AV78,CHAR(160)," "),CHAR(9)," "),CHAR(10)," "),CHAR(11)," "),CHAR(12)," "),CHAR(13)," ")),"")</f>
      </c>
      <c r="AY78" t="str">
        <v>NO</v>
      </c>
      <c r="AZ78" t="str"/>
      <c r="BA78" t="str">
        <v>MISSING</v>
      </c>
      <c r="BB78" t="str">
        <f>IF(ISTEXT(AZ78),TRIM(SUBSTITUTE(SUBSTITUTE(SUBSTITUTE(SUBSTITUTE(SUBSTITUTE(SUBSTITUTE(AZ78,CHAR(160)," "),CHAR(9)," "),CHAR(10)," "),CHAR(11)," "),CHAR(12)," "),CHAR(13)," ")),"")</f>
      </c>
      <c r="BC78" t="str">
        <v>NO</v>
      </c>
      <c r="BD78" t="str"/>
      <c r="BE78" t="str">
        <v>MISSING</v>
      </c>
      <c r="BF78" t="str">
        <f>IF(ISTEXT(BD78),TRIM(SUBSTITUTE(SUBSTITUTE(SUBSTITUTE(SUBSTITUTE(SUBSTITUTE(SUBSTITUTE(BD78,CHAR(160)," "),CHAR(9)," "),CHAR(10)," "),CHAR(11)," "),CHAR(12)," "),CHAR(13)," ")),"")</f>
      </c>
      <c r="BG78" t="str">
        <v>NO</v>
      </c>
      <c r="BH78" t="str"/>
      <c r="BI78" t="str">
        <v>MISSING</v>
      </c>
      <c r="BJ78" t="str">
        <f>IF(ISTEXT(BH78),TRIM(SUBSTITUTE(SUBSTITUTE(SUBSTITUTE(SUBSTITUTE(SUBSTITUTE(SUBSTITUTE(BH78,CHAR(160)," "),CHAR(9)," "),CHAR(10)," "),CHAR(11)," "),CHAR(12)," "),CHAR(13)," ")),"")</f>
      </c>
      <c r="BK78" t="str">
        <v>NO</v>
      </c>
      <c r="BL78" t="str"/>
      <c r="BM78" t="str">
        <v>MISSING</v>
      </c>
      <c r="BN78" t="str">
        <f>IF(ISTEXT(BL78),TRIM(SUBSTITUTE(SUBSTITUTE(SUBSTITUTE(SUBSTITUTE(SUBSTITUTE(SUBSTITUTE(BL78,CHAR(160)," "),CHAR(9)," "),CHAR(10)," "),CHAR(11)," "),CHAR(12)," "),CHAR(13)," ")),"")</f>
      </c>
      <c r="BO78" t="str">
        <f>IF(N78="NON_TEXT","INVALID_TYPE",IF(AND(N78="TEXT",O78&lt;&gt;"",OR(LOWER(O78)="null",LOWER(O78)="undefined",LOWER(O78)="n/a",LOWER(O78)="na",LOWER(O78)="none")),"NULL_LIKE_STRING",""))</f>
      </c>
      <c r="BP78" t="str">
        <f>IF(Q78="NON_TEXT","INVALID_TYPE",IF(AND(R78&lt;&gt;"",NOT(OR(EXACT(R78,"FALSE_POSITIVE"),EXACT(R78,"FALSE_NEGATIVE"),EXACT(R78,"ROLE_ERROR"),EXACT(R78,"SCOPE_DRIFT")))),"UNSUPPORTED_VALUE",""))</f>
      </c>
      <c r="BQ78" t="str">
        <f>IF(T78="NON_TEXT","INVALID_TYPE",IF(AND(U78&lt;&gt;"",NOT(OR(EXACT(U78,"CONTENT_GAP"),EXACT(U78,"AUTHORITY_BENCHMARK"),EXACT(U78,"POSITIONING"),EXACT(U78,"PRICING_COMPARISON"),EXACT(U78,"BATTLECARD"),EXACT(U78,"ROADMAP"),EXACT(U78,"MARKET_ENTRY_RECOMMENDATION"),EXACT(U78,"BUDGET_RECOMMENDATION"),EXACT(U78,"EXECUTIVE_BRIEF"),EXACT(U78,"AI_VISIBILITY_BENCHMARK"),EXACT(U78,"PAID_SEARCH_BENCHMARK"),EXACT(U78,"OTHER")))),"UNSUPPORTED_VALUE",""))</f>
      </c>
      <c r="BR78" t="str">
        <f>IF(W78="NON_TEXT","INVALID_TYPE",IF(AND(X78&lt;&gt;"",NOT(OR(EXACT(X78,"DIRECTLY_DEPENDENT"),EXACT(X78,"PARTIALLY_DEPENDENT"),EXACT(X78,"INDEPENDENT"),EXACT(X78,"UNKNOWN_DEPENDENCY")))),"UNSUPPORTED_VALUE",""))</f>
      </c>
      <c r="BS78" t="str">
        <f>IF(Z78="NON_TEXT","INVALID_TYPE",IF(AND(AA78&lt;&gt;"",NOT(OR(EXACT(AA78,"YES"),EXACT(AA78,"NO"),EXACT(AA78,"UNKNOWN")))),"UNSUPPORTED_VALUE",""))</f>
      </c>
      <c r="BT78" t="str">
        <f>IF(AC78="NON_TEXT","INVALID_TYPE",IF(AND(AD78&lt;&gt;"",NOT(OR(EXACT(AD78,"YES"),EXACT(AD78,"NO"),EXACT(AD78,"UNKNOWN")))),"UNSUPPORTED_VALUE",""))</f>
      </c>
      <c r="BU78" t="str">
        <f>IF(AF78="NON_TEXT","INVALID_TYPE",IF(AND(AG78&lt;&gt;"",NOT(OR(EXACT(AG78,"YES"),EXACT(AG78,"NO"),EXACT(AG78,"UNKNOWN")))),"UNSUPPORTED_VALUE",""))</f>
      </c>
      <c r="BV78" t="str">
        <f>IF(AI78="NON_TEXT","INVALID_TYPE",IF(AND(AJ78&lt;&gt;"",NOT(OR(EXACT(AJ78,"YES"),EXACT(AJ78,"NO"),EXACT(AJ78,"UNKNOWN")))),"UNSUPPORTED_VALUE",""))</f>
      </c>
      <c r="BW78" t="str">
        <f>IF(AL78="NON_TEXT","INVALID_TYPE",IF(AND(AM78&lt;&gt;"",NOT(OR(EXACT(AM78,"YES"),EXACT(AM78,"NO"),EXACT(AM78,"UNKNOWN")))),"UNSUPPORTED_VALUE",""))</f>
      </c>
      <c r="BX78" t="str">
        <f>IF(AO78="NON_TEXT","INVALID_TYPE",IF(AND(AP78&lt;&gt;"",NOT(OR(EXACT(AP78,"COMPLETE"),EXACT(AP78,"INCOMPLETE")))),"UNSUPPORTED_VALUE",""))</f>
      </c>
      <c r="BY78" t="str">
        <f>IF(AND(AQ78="YES",AS78="NON_TEXT"),"INVALID_TYPE",IF(AND(AQ78="YES",AS78="TEXT",AT78&lt;&gt;"",OR(LOWER(AT78)="null",LOWER(AT78)="undefined",LOWER(AT78)="n/a",LOWER(AT78)="na",LOWER(AT78)="none")),"NULL_LIKE_STRING",""))</f>
      </c>
      <c r="BZ78" t="str">
        <f>IF(AND(AU78="YES",AW78="NON_TEXT"),"INVALID_TYPE",IF(AND(AU78="YES",AW78="TEXT",AX78&lt;&gt;"",OR(LOWER(AX78)="null",LOWER(AX78)="undefined",LOWER(AX78)="n/a",LOWER(AX78)="na",LOWER(AX78)="none")),"NULL_LIKE_STRING",""))</f>
      </c>
      <c r="CA78" t="str">
        <f>IF(AND(AY78="YES",BA78="NON_TEXT"),"INVALID_TYPE",IF(AND(AY78="YES",BB78&lt;&gt;"",NOT(OR(EXACT(BB78,"READY_TO_SHARE"),EXACT(BB78,"NOT_READY_TO_SHARE")))),"UNSUPPORTED_VALUE",""))</f>
      </c>
      <c r="CB78" t="str">
        <f>IF(AND(BC78="YES",BE78="NON_TEXT"),"INVALID_TYPE",IF(AND(BC78="YES",BF78&lt;&gt;"",NOT(OR(EXACT(BF78,"SEO_OVERLAP"),EXACT(BF78,"PPC_OVERLAP"),EXACT(BF78,"AI_VISIBILITY"),EXACT(BF78,"CI_PLATFORM"),EXACT(BF78,"SALES_CUSTOMER"),EXACT(BF78,"MANUAL_STRATEGY"),EXACT(BF78,"MIXED"),EXACT(BF78,"UNKNOWN")))),"UNSUPPORTED_VALUE",""))</f>
      </c>
      <c r="CC78" t="str">
        <f>IF(AND(BG78="YES",BI78="NON_TEXT"),"INVALID_TYPE",IF(AND(BG78="YES",BI78="TEXT",BJ78&lt;&gt;"",OR(LOWER(BJ78)="null",LOWER(BJ78)="undefined",LOWER(BJ78)="n/a",LOWER(BJ78)="na",LOWER(BJ78)="none")),"NULL_LIKE_STRING",""))</f>
      </c>
      <c r="CD78" t="str">
        <f>IF(AND(BK78="YES",BM78="NON_TEXT"),"INVALID_TYPE",IF(AND(BK78="YES",BM78="TEXT",BN78&lt;&gt;"",OR(LOWER(BN78)="null",LOWER(BN78)="undefined",LOWER(BN78)="n/a",LOWER(BN78)="na",LOWER(BN78)="none")),"NULL_LIKE_STRING",""))</f>
      </c>
      <c r="CE78" t="str">
        <f>IF(L78="FALSE","INVALID_INPUT_OBJECT",IF(BO78&lt;&gt;"",BO78,IF(BP78&lt;&gt;"",BP78,IF(BQ78&lt;&gt;"",BQ78,IF(BR78&lt;&gt;"",BR78,IF(BS78&lt;&gt;"",BS78,IF(BT78&lt;&gt;"",BT78,IF(BU78&lt;&gt;"",BU78,IF(BV78&lt;&gt;"",BV78,IF(BW78&lt;&gt;"",BW78,IF(BX78&lt;&gt;"",BX78,IF(CC78&lt;&gt;"",CC78,IF(BY78&lt;&gt;"",BY78,IF(BZ78&lt;&gt;"",BZ78,IF(CD78&lt;&gt;"",CD78,IF(CA78&lt;&gt;"",CA78,CB78))))))))))))))))</f>
      </c>
      <c r="CF78" t="b">
        <f>OR(N78="MISSING",O78="",Q78="MISSING",R78="",T78="MISSING",U78="",W78="MISSING",X78="",Z78="MISSING",AA78="",AC78="MISSING",AD78="",AF78="MISSING",AG78="",AI78="MISSING",AJ78="",AL78="MISSING",AM78="",AO78="MISSING",AP78="",EXACT(AP78,"INCOMPLETE"),AND(AY78="YES",AZ78&lt;&gt;"",BB78=""),AND(BC78="YES",BD78&lt;&gt;"",BF78=""))</f>
        <v>0</v>
      </c>
      <c r="CG78" t="str">
        <f>IF(AND(EXACT(X78,"INDEPENDENT"),EXACT(AD78,"NO")),"INDEPENDENT_WITHOUT_SUPPORT",IF(AND(EXACT(R78,"FALSE_NEGATIVE"),AQ78="YES",AT78=""),"FALSE_NEGATIVE_REQUIRES_CORRECTED_SET",IF(AND(EXACT(R78,"SCOPE_DRIFT"),AU78="YES",AX78=""),"SCOPE_DRIFT_REQUIRES_CHANGED_DIMENSION",IF(AND(EXACT(AA78,"NO"),AY78="YES",EXACT(BB78,"READY_TO_SHARE")),"UNSTARTED_READY_TO_SHARE_CONFLICT",""))))</f>
        <v>FALSE_NEGATIVE_REQUIRES_CORRECTED_SET</v>
      </c>
    </row>
    <row r="79">
      <c r="A79" s="50" t="str">
        <v>XFD-003</v>
      </c>
      <c r="B79" s="50" t="str">
        <v>CROSS_FIELD</v>
      </c>
      <c r="C79" s="50" t="str">
        <v>INVALID_INPUT</v>
      </c>
      <c r="D79" s="50" t="str">
        <v>SCOPE_DRIFT_REQUIRES_CHANGED_DIMENSION</v>
      </c>
      <c r="E79" s="50" t="str">
        <v>INVALID_INPUT</v>
      </c>
      <c r="F79" s="50" t="str">
        <v>SCOPE_DRIFT_REQUIRES_CHANGED_DIMENSION</v>
      </c>
      <c r="G79" s="50" t="str">
        <v>PASS</v>
      </c>
      <c r="H79" s="50" t="str">
        <v>{"affectedOutput": "CONTENT_GAP", "changedScopeDimension": "", "correctionWithoutFullRebuild": "YES", "decisionSupported": "Approve Q4 content and positioning budget", "dependencyType": "INDEPENDENT", "errorClass": "SCOPE_DRIFT", "executionStarted": "NO", "independentSupport": "YES", "recommendationCouldChange": "NO", "recordCompleteness": "COMPLETE", "scopeKnown": "YES"}</v>
      </c>
      <c r="I79" s="50" t="str">
        <f>IF(CE79&lt;&gt;"","INVALID_INPUT",IF(CG79&lt;&gt;"","INVALID_INPUT",IF(CF79,"INCOMPLETE",IF(NOT(EXACT(AM79,"YES")),"RESOLVE_DECISION_SCOPE",IF(EXACT(X79,"UNKNOWN_DEPENDENCY"),"FREEZE_AND_REQUALIFY",IF(AND(EXACT(AA79,"YES"),EXACT(AG79,"YES")),"REOPEN_PRIOR_DECISION",IF(AND(EXACT(X79,"DIRECTLY_DEPENDENT"),EXACT(AD79,"NO"),EXACT(AJ79,"NO")),"REBUILD_CONTAMINATED_OUTPUT",IF(OR(EXACT(X79,"DIRECTLY_DEPENDENT"),EXACT(X79,"PARTIALLY_DEPENDENT")),"BOUNDED_RECHECK_REQUIRED",IF(AND(EXACT(X79,"INDEPENDENT"),EXACT(AD79,"YES"),EXACT(AG79,"NO")),"NO_MATERIAL_CONTAMINATION_FOUND","FREEZE_AND_REQUALIFY")))))))))</f>
        <v>INVALID_INPUT</v>
      </c>
      <c r="J79" s="50" t="str">
        <f>IF(CE79&lt;&gt;"",CE79,IF(CG79&lt;&gt;"",CG79,IF(CF79,"REQUIRED_EVIDENCE_MISSING",IF(NOT(EXACT(AM79,"YES")),IF(EXACT(AM79,"NO"),"DECISION_SCOPE_NOT_DEFINED","DECISION_SCOPE_UNCERTAIN"),IF(EXACT(X79,"UNKNOWN_DEPENDENCY"),"DOWNSTREAM_DEPENDENCY_UNKNOWN",IF(AND(EXACT(AA79,"YES"),EXACT(AG79,"YES")),"EXECUTED_RECOMMENDATION_MAY_CHANGE",IF(AND(EXACT(X79,"DIRECTLY_DEPENDENT"),EXACT(AD79,"NO"),EXACT(AJ79,"NO")),"DIRECT_DEPENDENCY_NO_INDEPENDENT_SUPPORT",IF(EXACT(X79,"DIRECTLY_DEPENDENT"),"DIRECT_DEPENDENCY_RECHECK",IF(EXACT(X79,"PARTIALLY_DEPENDENT"),"PARTIAL_DEPENDENCY_RECHECK",IF(AND(EXACT(X79,"INDEPENDENT"),EXACT(AD79,"YES"),EXACT(AG79,"NO")),"INDEPENDENT_SUPPORT_RECOMMENDATION_UNCHANGED","DEPENDENCY_OR_RECOMMENDATION_UNRESOLVED"))))))))))</f>
        <v>SCOPE_DRIFT_REQUIRES_CHANGED_DIMENSION</v>
      </c>
      <c r="K79" s="51" t="str">
        <f>IF(AND(EXACT(C79,I79),EXACT(D79,J79)),"PASS","FAIL")</f>
        <v>PASS</v>
      </c>
      <c r="L79" t="str">
        <v>TRUE</v>
      </c>
      <c r="M79" t="str">
        <v>Approve Q4 content and positioning budget</v>
      </c>
      <c r="N79" t="str">
        <v>TEXT</v>
      </c>
      <c r="O79" t="str">
        <f>IF(ISTEXT(M79),TRIM(SUBSTITUTE(SUBSTITUTE(SUBSTITUTE(SUBSTITUTE(SUBSTITUTE(SUBSTITUTE(M79,CHAR(160)," "),CHAR(9)," "),CHAR(10)," "),CHAR(11)," "),CHAR(12)," "),CHAR(13)," ")),"")</f>
        <v>Approve Q4 content and positioning budget</v>
      </c>
      <c r="P79" t="str">
        <v>SCOPE_DRIFT</v>
      </c>
      <c r="Q79" t="str">
        <v>TEXT</v>
      </c>
      <c r="R79" t="str">
        <f>IF(ISTEXT(P79),TRIM(SUBSTITUTE(SUBSTITUTE(SUBSTITUTE(SUBSTITUTE(SUBSTITUTE(SUBSTITUTE(P79,CHAR(160)," "),CHAR(9)," "),CHAR(10)," "),CHAR(11)," "),CHAR(12)," "),CHAR(13)," ")),"")</f>
        <v>SCOPE_DRIFT</v>
      </c>
      <c r="S79" t="str">
        <v>CONTENT_GAP</v>
      </c>
      <c r="T79" t="str">
        <v>TEXT</v>
      </c>
      <c r="U79" t="str">
        <f>IF(ISTEXT(S79),TRIM(SUBSTITUTE(SUBSTITUTE(SUBSTITUTE(SUBSTITUTE(SUBSTITUTE(SUBSTITUTE(S79,CHAR(160)," "),CHAR(9)," "),CHAR(10)," "),CHAR(11)," "),CHAR(12)," "),CHAR(13)," ")),"")</f>
        <v>CONTENT_GAP</v>
      </c>
      <c r="V79" t="str">
        <v>INDEPENDENT</v>
      </c>
      <c r="W79" t="str">
        <v>TEXT</v>
      </c>
      <c r="X79" t="str">
        <f>IF(ISTEXT(V79),TRIM(SUBSTITUTE(SUBSTITUTE(SUBSTITUTE(SUBSTITUTE(SUBSTITUTE(SUBSTITUTE(V79,CHAR(160)," "),CHAR(9)," "),CHAR(10)," "),CHAR(11)," "),CHAR(12)," "),CHAR(13)," ")),"")</f>
        <v>INDEPENDENT</v>
      </c>
      <c r="Y79" t="str">
        <v>NO</v>
      </c>
      <c r="Z79" t="str">
        <v>TEXT</v>
      </c>
      <c r="AA79" t="str">
        <f>IF(ISTEXT(Y79),TRIM(SUBSTITUTE(SUBSTITUTE(SUBSTITUTE(SUBSTITUTE(SUBSTITUTE(SUBSTITUTE(Y79,CHAR(160)," "),CHAR(9)," "),CHAR(10)," "),CHAR(11)," "),CHAR(12)," "),CHAR(13)," ")),"")</f>
        <v>NO</v>
      </c>
      <c r="AB79" t="str">
        <v>YES</v>
      </c>
      <c r="AC79" t="str">
        <v>TEXT</v>
      </c>
      <c r="AD79" t="str">
        <f>IF(ISTEXT(AB79),TRIM(SUBSTITUTE(SUBSTITUTE(SUBSTITUTE(SUBSTITUTE(SUBSTITUTE(SUBSTITUTE(AB79,CHAR(160)," "),CHAR(9)," "),CHAR(10)," "),CHAR(11)," "),CHAR(12)," "),CHAR(13)," ")),"")</f>
        <v>YES</v>
      </c>
      <c r="AE79" t="str">
        <v>NO</v>
      </c>
      <c r="AF79" t="str">
        <v>TEXT</v>
      </c>
      <c r="AG79" t="str">
        <f>IF(ISTEXT(AE79),TRIM(SUBSTITUTE(SUBSTITUTE(SUBSTITUTE(SUBSTITUTE(SUBSTITUTE(SUBSTITUTE(AE79,CHAR(160)," "),CHAR(9)," "),CHAR(10)," "),CHAR(11)," "),CHAR(12)," "),CHAR(13)," ")),"")</f>
        <v>NO</v>
      </c>
      <c r="AH79" t="str">
        <v>YES</v>
      </c>
      <c r="AI79" t="str">
        <v>TEXT</v>
      </c>
      <c r="AJ79" t="str">
        <f>IF(ISTEXT(AH79),TRIM(SUBSTITUTE(SUBSTITUTE(SUBSTITUTE(SUBSTITUTE(SUBSTITUTE(SUBSTITUTE(AH79,CHAR(160)," "),CHAR(9)," "),CHAR(10)," "),CHAR(11)," "),CHAR(12)," "),CHAR(13)," ")),"")</f>
        <v>YES</v>
      </c>
      <c r="AK79" t="str">
        <v>YES</v>
      </c>
      <c r="AL79" t="str">
        <v>TEXT</v>
      </c>
      <c r="AM79" t="str">
        <f>IF(ISTEXT(AK79),TRIM(SUBSTITUTE(SUBSTITUTE(SUBSTITUTE(SUBSTITUTE(SUBSTITUTE(SUBSTITUTE(AK79,CHAR(160)," "),CHAR(9)," "),CHAR(10)," "),CHAR(11)," "),CHAR(12)," "),CHAR(13)," ")),"")</f>
        <v>YES</v>
      </c>
      <c r="AN79" t="str">
        <v>COMPLETE</v>
      </c>
      <c r="AO79" t="str">
        <v>TEXT</v>
      </c>
      <c r="AP79" t="str">
        <f>IF(ISTEXT(AN79),TRIM(SUBSTITUTE(SUBSTITUTE(SUBSTITUTE(SUBSTITUTE(SUBSTITUTE(SUBSTITUTE(AN79,CHAR(160)," "),CHAR(9)," "),CHAR(10)," "),CHAR(11)," "),CHAR(12)," "),CHAR(13)," ")),"")</f>
        <v>COMPLETE</v>
      </c>
      <c r="AQ79" t="str">
        <v>NO</v>
      </c>
      <c r="AR79" t="str"/>
      <c r="AS79" t="str">
        <v>MISSING</v>
      </c>
      <c r="AT79" t="str">
        <f>IF(ISTEXT(AR79),TRIM(SUBSTITUTE(SUBSTITUTE(SUBSTITUTE(SUBSTITUTE(SUBSTITUTE(SUBSTITUTE(AR79,CHAR(160)," "),CHAR(9)," "),CHAR(10)," "),CHAR(11)," "),CHAR(12)," "),CHAR(13)," ")),"")</f>
      </c>
      <c r="AU79" t="str">
        <v>YES</v>
      </c>
      <c r="AV79" t="str"/>
      <c r="AW79" t="str">
        <v>TEXT</v>
      </c>
      <c r="AX79" t="str">
        <f>IF(ISTEXT(AV79),TRIM(SUBSTITUTE(SUBSTITUTE(SUBSTITUTE(SUBSTITUTE(SUBSTITUTE(SUBSTITUTE(AV79,CHAR(160)," "),CHAR(9)," "),CHAR(10)," "),CHAR(11)," "),CHAR(12)," "),CHAR(13)," ")),"")</f>
      </c>
      <c r="AY79" t="str">
        <v>NO</v>
      </c>
      <c r="AZ79" t="str"/>
      <c r="BA79" t="str">
        <v>MISSING</v>
      </c>
      <c r="BB79" t="str">
        <f>IF(ISTEXT(AZ79),TRIM(SUBSTITUTE(SUBSTITUTE(SUBSTITUTE(SUBSTITUTE(SUBSTITUTE(SUBSTITUTE(AZ79,CHAR(160)," "),CHAR(9)," "),CHAR(10)," "),CHAR(11)," "),CHAR(12)," "),CHAR(13)," ")),"")</f>
      </c>
      <c r="BC79" t="str">
        <v>NO</v>
      </c>
      <c r="BD79" t="str"/>
      <c r="BE79" t="str">
        <v>MISSING</v>
      </c>
      <c r="BF79" t="str">
        <f>IF(ISTEXT(BD79),TRIM(SUBSTITUTE(SUBSTITUTE(SUBSTITUTE(SUBSTITUTE(SUBSTITUTE(SUBSTITUTE(BD79,CHAR(160)," "),CHAR(9)," "),CHAR(10)," "),CHAR(11)," "),CHAR(12)," "),CHAR(13)," ")),"")</f>
      </c>
      <c r="BG79" t="str">
        <v>NO</v>
      </c>
      <c r="BH79" t="str"/>
      <c r="BI79" t="str">
        <v>MISSING</v>
      </c>
      <c r="BJ79" t="str">
        <f>IF(ISTEXT(BH79),TRIM(SUBSTITUTE(SUBSTITUTE(SUBSTITUTE(SUBSTITUTE(SUBSTITUTE(SUBSTITUTE(BH79,CHAR(160)," "),CHAR(9)," "),CHAR(10)," "),CHAR(11)," "),CHAR(12)," "),CHAR(13)," ")),"")</f>
      </c>
      <c r="BK79" t="str">
        <v>NO</v>
      </c>
      <c r="BL79" t="str"/>
      <c r="BM79" t="str">
        <v>MISSING</v>
      </c>
      <c r="BN79" t="str">
        <f>IF(ISTEXT(BL79),TRIM(SUBSTITUTE(SUBSTITUTE(SUBSTITUTE(SUBSTITUTE(SUBSTITUTE(SUBSTITUTE(BL79,CHAR(160)," "),CHAR(9)," "),CHAR(10)," "),CHAR(11)," "),CHAR(12)," "),CHAR(13)," ")),"")</f>
      </c>
      <c r="BO79" t="str">
        <f>IF(N79="NON_TEXT","INVALID_TYPE",IF(AND(N79="TEXT",O79&lt;&gt;"",OR(LOWER(O79)="null",LOWER(O79)="undefined",LOWER(O79)="n/a",LOWER(O79)="na",LOWER(O79)="none")),"NULL_LIKE_STRING",""))</f>
      </c>
      <c r="BP79" t="str">
        <f>IF(Q79="NON_TEXT","INVALID_TYPE",IF(AND(R79&lt;&gt;"",NOT(OR(EXACT(R79,"FALSE_POSITIVE"),EXACT(R79,"FALSE_NEGATIVE"),EXACT(R79,"ROLE_ERROR"),EXACT(R79,"SCOPE_DRIFT")))),"UNSUPPORTED_VALUE",""))</f>
      </c>
      <c r="BQ79" t="str">
        <f>IF(T79="NON_TEXT","INVALID_TYPE",IF(AND(U79&lt;&gt;"",NOT(OR(EXACT(U79,"CONTENT_GAP"),EXACT(U79,"AUTHORITY_BENCHMARK"),EXACT(U79,"POSITIONING"),EXACT(U79,"PRICING_COMPARISON"),EXACT(U79,"BATTLECARD"),EXACT(U79,"ROADMAP"),EXACT(U79,"MARKET_ENTRY_RECOMMENDATION"),EXACT(U79,"BUDGET_RECOMMENDATION"),EXACT(U79,"EXECUTIVE_BRIEF"),EXACT(U79,"AI_VISIBILITY_BENCHMARK"),EXACT(U79,"PAID_SEARCH_BENCHMARK"),EXACT(U79,"OTHER")))),"UNSUPPORTED_VALUE",""))</f>
      </c>
      <c r="BR79" t="str">
        <f>IF(W79="NON_TEXT","INVALID_TYPE",IF(AND(X79&lt;&gt;"",NOT(OR(EXACT(X79,"DIRECTLY_DEPENDENT"),EXACT(X79,"PARTIALLY_DEPENDENT"),EXACT(X79,"INDEPENDENT"),EXACT(X79,"UNKNOWN_DEPENDENCY")))),"UNSUPPORTED_VALUE",""))</f>
      </c>
      <c r="BS79" t="str">
        <f>IF(Z79="NON_TEXT","INVALID_TYPE",IF(AND(AA79&lt;&gt;"",NOT(OR(EXACT(AA79,"YES"),EXACT(AA79,"NO"),EXACT(AA79,"UNKNOWN")))),"UNSUPPORTED_VALUE",""))</f>
      </c>
      <c r="BT79" t="str">
        <f>IF(AC79="NON_TEXT","INVALID_TYPE",IF(AND(AD79&lt;&gt;"",NOT(OR(EXACT(AD79,"YES"),EXACT(AD79,"NO"),EXACT(AD79,"UNKNOWN")))),"UNSUPPORTED_VALUE",""))</f>
      </c>
      <c r="BU79" t="str">
        <f>IF(AF79="NON_TEXT","INVALID_TYPE",IF(AND(AG79&lt;&gt;"",NOT(OR(EXACT(AG79,"YES"),EXACT(AG79,"NO"),EXACT(AG79,"UNKNOWN")))),"UNSUPPORTED_VALUE",""))</f>
      </c>
      <c r="BV79" t="str">
        <f>IF(AI79="NON_TEXT","INVALID_TYPE",IF(AND(AJ79&lt;&gt;"",NOT(OR(EXACT(AJ79,"YES"),EXACT(AJ79,"NO"),EXACT(AJ79,"UNKNOWN")))),"UNSUPPORTED_VALUE",""))</f>
      </c>
      <c r="BW79" t="str">
        <f>IF(AL79="NON_TEXT","INVALID_TYPE",IF(AND(AM79&lt;&gt;"",NOT(OR(EXACT(AM79,"YES"),EXACT(AM79,"NO"),EXACT(AM79,"UNKNOWN")))),"UNSUPPORTED_VALUE",""))</f>
      </c>
      <c r="BX79" t="str">
        <f>IF(AO79="NON_TEXT","INVALID_TYPE",IF(AND(AP79&lt;&gt;"",NOT(OR(EXACT(AP79,"COMPLETE"),EXACT(AP79,"INCOMPLETE")))),"UNSUPPORTED_VALUE",""))</f>
      </c>
      <c r="BY79" t="str">
        <f>IF(AND(AQ79="YES",AS79="NON_TEXT"),"INVALID_TYPE",IF(AND(AQ79="YES",AS79="TEXT",AT79&lt;&gt;"",OR(LOWER(AT79)="null",LOWER(AT79)="undefined",LOWER(AT79)="n/a",LOWER(AT79)="na",LOWER(AT79)="none")),"NULL_LIKE_STRING",""))</f>
      </c>
      <c r="BZ79" t="str">
        <f>IF(AND(AU79="YES",AW79="NON_TEXT"),"INVALID_TYPE",IF(AND(AU79="YES",AW79="TEXT",AX79&lt;&gt;"",OR(LOWER(AX79)="null",LOWER(AX79)="undefined",LOWER(AX79)="n/a",LOWER(AX79)="na",LOWER(AX79)="none")),"NULL_LIKE_STRING",""))</f>
      </c>
      <c r="CA79" t="str">
        <f>IF(AND(AY79="YES",BA79="NON_TEXT"),"INVALID_TYPE",IF(AND(AY79="YES",BB79&lt;&gt;"",NOT(OR(EXACT(BB79,"READY_TO_SHARE"),EXACT(BB79,"NOT_READY_TO_SHARE")))),"UNSUPPORTED_VALUE",""))</f>
      </c>
      <c r="CB79" t="str">
        <f>IF(AND(BC79="YES",BE79="NON_TEXT"),"INVALID_TYPE",IF(AND(BC79="YES",BF79&lt;&gt;"",NOT(OR(EXACT(BF79,"SEO_OVERLAP"),EXACT(BF79,"PPC_OVERLAP"),EXACT(BF79,"AI_VISIBILITY"),EXACT(BF79,"CI_PLATFORM"),EXACT(BF79,"SALES_CUSTOMER"),EXACT(BF79,"MANUAL_STRATEGY"),EXACT(BF79,"MIXED"),EXACT(BF79,"UNKNOWN")))),"UNSUPPORTED_VALUE",""))</f>
      </c>
      <c r="CC79" t="str">
        <f>IF(AND(BG79="YES",BI79="NON_TEXT"),"INVALID_TYPE",IF(AND(BG79="YES",BI79="TEXT",BJ79&lt;&gt;"",OR(LOWER(BJ79)="null",LOWER(BJ79)="undefined",LOWER(BJ79)="n/a",LOWER(BJ79)="na",LOWER(BJ79)="none")),"NULL_LIKE_STRING",""))</f>
      </c>
      <c r="CD79" t="str">
        <f>IF(AND(BK79="YES",BM79="NON_TEXT"),"INVALID_TYPE",IF(AND(BK79="YES",BM79="TEXT",BN79&lt;&gt;"",OR(LOWER(BN79)="null",LOWER(BN79)="undefined",LOWER(BN79)="n/a",LOWER(BN79)="na",LOWER(BN79)="none")),"NULL_LIKE_STRING",""))</f>
      </c>
      <c r="CE79" t="str">
        <f>IF(L79="FALSE","INVALID_INPUT_OBJECT",IF(BO79&lt;&gt;"",BO79,IF(BP79&lt;&gt;"",BP79,IF(BQ79&lt;&gt;"",BQ79,IF(BR79&lt;&gt;"",BR79,IF(BS79&lt;&gt;"",BS79,IF(BT79&lt;&gt;"",BT79,IF(BU79&lt;&gt;"",BU79,IF(BV79&lt;&gt;"",BV79,IF(BW79&lt;&gt;"",BW79,IF(BX79&lt;&gt;"",BX79,IF(CC79&lt;&gt;"",CC79,IF(BY79&lt;&gt;"",BY79,IF(BZ79&lt;&gt;"",BZ79,IF(CD79&lt;&gt;"",CD79,IF(CA79&lt;&gt;"",CA79,CB79))))))))))))))))</f>
      </c>
      <c r="CF79" t="b">
        <f>OR(N79="MISSING",O79="",Q79="MISSING",R79="",T79="MISSING",U79="",W79="MISSING",X79="",Z79="MISSING",AA79="",AC79="MISSING",AD79="",AF79="MISSING",AG79="",AI79="MISSING",AJ79="",AL79="MISSING",AM79="",AO79="MISSING",AP79="",EXACT(AP79,"INCOMPLETE"),AND(AY79="YES",AZ79&lt;&gt;"",BB79=""),AND(BC79="YES",BD79&lt;&gt;"",BF79=""))</f>
        <v>0</v>
      </c>
      <c r="CG79" t="str">
        <f>IF(AND(EXACT(X79,"INDEPENDENT"),EXACT(AD79,"NO")),"INDEPENDENT_WITHOUT_SUPPORT",IF(AND(EXACT(R79,"FALSE_NEGATIVE"),AQ79="YES",AT79=""),"FALSE_NEGATIVE_REQUIRES_CORRECTED_SET",IF(AND(EXACT(R79,"SCOPE_DRIFT"),AU79="YES",AX79=""),"SCOPE_DRIFT_REQUIRES_CHANGED_DIMENSION",IF(AND(EXACT(AA79,"NO"),AY79="YES",EXACT(BB79,"READY_TO_SHARE")),"UNSTARTED_READY_TO_SHARE_CONFLICT",""))))</f>
        <v>SCOPE_DRIFT_REQUIRES_CHANGED_DIMENSION</v>
      </c>
    </row>
    <row r="80">
      <c r="A80" s="50" t="str">
        <v>XFD-004</v>
      </c>
      <c r="B80" s="50" t="str">
        <v>CROSS_FIELD</v>
      </c>
      <c r="C80" s="50" t="str">
        <v>INVALID_INPUT</v>
      </c>
      <c r="D80" s="50" t="str">
        <v>UNSTARTED_READY_TO_SHARE_CONFLICT</v>
      </c>
      <c r="E80" s="50" t="str">
        <v>INVALID_INPUT</v>
      </c>
      <c r="F80" s="50" t="str">
        <v>UNSTARTED_READY_TO_SHARE_CONFLICT</v>
      </c>
      <c r="G80" s="50" t="str">
        <v>PASS</v>
      </c>
      <c r="H80" s="50" t="str">
        <v>{"affectedOutput": "CONTENT_GAP", "correctionWithoutFullRebuild": "YES", "decisionSupported": "Approve Q4 content and positioning budget", "dependencyType": "INDEPENDENT", "errorClass": "FALSE_POSITIVE", "executionStarted": "NO", "independentSupport": "YES", "publicationStateInput": "READY_TO_SHARE", "recommendationCouldChange": "NO", "recordCompleteness": "COMPLETE", "scopeKnown": "YES"}</v>
      </c>
      <c r="I80" s="50" t="str">
        <f>IF(CE80&lt;&gt;"","INVALID_INPUT",IF(CG80&lt;&gt;"","INVALID_INPUT",IF(CF80,"INCOMPLETE",IF(NOT(EXACT(AM80,"YES")),"RESOLVE_DECISION_SCOPE",IF(EXACT(X80,"UNKNOWN_DEPENDENCY"),"FREEZE_AND_REQUALIFY",IF(AND(EXACT(AA80,"YES"),EXACT(AG80,"YES")),"REOPEN_PRIOR_DECISION",IF(AND(EXACT(X80,"DIRECTLY_DEPENDENT"),EXACT(AD80,"NO"),EXACT(AJ80,"NO")),"REBUILD_CONTAMINATED_OUTPUT",IF(OR(EXACT(X80,"DIRECTLY_DEPENDENT"),EXACT(X80,"PARTIALLY_DEPENDENT")),"BOUNDED_RECHECK_REQUIRED",IF(AND(EXACT(X80,"INDEPENDENT"),EXACT(AD80,"YES"),EXACT(AG80,"NO")),"NO_MATERIAL_CONTAMINATION_FOUND","FREEZE_AND_REQUALIFY")))))))))</f>
        <v>INVALID_INPUT</v>
      </c>
      <c r="J80" s="50" t="str">
        <f>IF(CE80&lt;&gt;"",CE80,IF(CG80&lt;&gt;"",CG80,IF(CF80,"REQUIRED_EVIDENCE_MISSING",IF(NOT(EXACT(AM80,"YES")),IF(EXACT(AM80,"NO"),"DECISION_SCOPE_NOT_DEFINED","DECISION_SCOPE_UNCERTAIN"),IF(EXACT(X80,"UNKNOWN_DEPENDENCY"),"DOWNSTREAM_DEPENDENCY_UNKNOWN",IF(AND(EXACT(AA80,"YES"),EXACT(AG80,"YES")),"EXECUTED_RECOMMENDATION_MAY_CHANGE",IF(AND(EXACT(X80,"DIRECTLY_DEPENDENT"),EXACT(AD80,"NO"),EXACT(AJ80,"NO")),"DIRECT_DEPENDENCY_NO_INDEPENDENT_SUPPORT",IF(EXACT(X80,"DIRECTLY_DEPENDENT"),"DIRECT_DEPENDENCY_RECHECK",IF(EXACT(X80,"PARTIALLY_DEPENDENT"),"PARTIAL_DEPENDENCY_RECHECK",IF(AND(EXACT(X80,"INDEPENDENT"),EXACT(AD80,"YES"),EXACT(AG80,"NO")),"INDEPENDENT_SUPPORT_RECOMMENDATION_UNCHANGED","DEPENDENCY_OR_RECOMMENDATION_UNRESOLVED"))))))))))</f>
        <v>UNSTARTED_READY_TO_SHARE_CONFLICT</v>
      </c>
      <c r="K80" s="51" t="str">
        <f>IF(AND(EXACT(C80,I80),EXACT(D80,J80)),"PASS","FAIL")</f>
        <v>PASS</v>
      </c>
      <c r="L80" t="str">
        <v>TRUE</v>
      </c>
      <c r="M80" t="str">
        <v>Approve Q4 content and positioning budget</v>
      </c>
      <c r="N80" t="str">
        <v>TEXT</v>
      </c>
      <c r="O80" t="str">
        <f>IF(ISTEXT(M80),TRIM(SUBSTITUTE(SUBSTITUTE(SUBSTITUTE(SUBSTITUTE(SUBSTITUTE(SUBSTITUTE(M80,CHAR(160)," "),CHAR(9)," "),CHAR(10)," "),CHAR(11)," "),CHAR(12)," "),CHAR(13)," ")),"")</f>
        <v>Approve Q4 content and positioning budget</v>
      </c>
      <c r="P80" t="str">
        <v>FALSE_POSITIVE</v>
      </c>
      <c r="Q80" t="str">
        <v>TEXT</v>
      </c>
      <c r="R80" t="str">
        <f>IF(ISTEXT(P80),TRIM(SUBSTITUTE(SUBSTITUTE(SUBSTITUTE(SUBSTITUTE(SUBSTITUTE(SUBSTITUTE(P80,CHAR(160)," "),CHAR(9)," "),CHAR(10)," "),CHAR(11)," "),CHAR(12)," "),CHAR(13)," ")),"")</f>
        <v>FALSE_POSITIVE</v>
      </c>
      <c r="S80" t="str">
        <v>CONTENT_GAP</v>
      </c>
      <c r="T80" t="str">
        <v>TEXT</v>
      </c>
      <c r="U80" t="str">
        <f>IF(ISTEXT(S80),TRIM(SUBSTITUTE(SUBSTITUTE(SUBSTITUTE(SUBSTITUTE(SUBSTITUTE(SUBSTITUTE(S80,CHAR(160)," "),CHAR(9)," "),CHAR(10)," "),CHAR(11)," "),CHAR(12)," "),CHAR(13)," ")),"")</f>
        <v>CONTENT_GAP</v>
      </c>
      <c r="V80" t="str">
        <v>INDEPENDENT</v>
      </c>
      <c r="W80" t="str">
        <v>TEXT</v>
      </c>
      <c r="X80" t="str">
        <f>IF(ISTEXT(V80),TRIM(SUBSTITUTE(SUBSTITUTE(SUBSTITUTE(SUBSTITUTE(SUBSTITUTE(SUBSTITUTE(V80,CHAR(160)," "),CHAR(9)," "),CHAR(10)," "),CHAR(11)," "),CHAR(12)," "),CHAR(13)," ")),"")</f>
        <v>INDEPENDENT</v>
      </c>
      <c r="Y80" t="str">
        <v>NO</v>
      </c>
      <c r="Z80" t="str">
        <v>TEXT</v>
      </c>
      <c r="AA80" t="str">
        <f>IF(ISTEXT(Y80),TRIM(SUBSTITUTE(SUBSTITUTE(SUBSTITUTE(SUBSTITUTE(SUBSTITUTE(SUBSTITUTE(Y80,CHAR(160)," "),CHAR(9)," "),CHAR(10)," "),CHAR(11)," "),CHAR(12)," "),CHAR(13)," ")),"")</f>
        <v>NO</v>
      </c>
      <c r="AB80" t="str">
        <v>YES</v>
      </c>
      <c r="AC80" t="str">
        <v>TEXT</v>
      </c>
      <c r="AD80" t="str">
        <f>IF(ISTEXT(AB80),TRIM(SUBSTITUTE(SUBSTITUTE(SUBSTITUTE(SUBSTITUTE(SUBSTITUTE(SUBSTITUTE(AB80,CHAR(160)," "),CHAR(9)," "),CHAR(10)," "),CHAR(11)," "),CHAR(12)," "),CHAR(13)," ")),"")</f>
        <v>YES</v>
      </c>
      <c r="AE80" t="str">
        <v>NO</v>
      </c>
      <c r="AF80" t="str">
        <v>TEXT</v>
      </c>
      <c r="AG80" t="str">
        <f>IF(ISTEXT(AE80),TRIM(SUBSTITUTE(SUBSTITUTE(SUBSTITUTE(SUBSTITUTE(SUBSTITUTE(SUBSTITUTE(AE80,CHAR(160)," "),CHAR(9)," "),CHAR(10)," "),CHAR(11)," "),CHAR(12)," "),CHAR(13)," ")),"")</f>
        <v>NO</v>
      </c>
      <c r="AH80" t="str">
        <v>YES</v>
      </c>
      <c r="AI80" t="str">
        <v>TEXT</v>
      </c>
      <c r="AJ80" t="str">
        <f>IF(ISTEXT(AH80),TRIM(SUBSTITUTE(SUBSTITUTE(SUBSTITUTE(SUBSTITUTE(SUBSTITUTE(SUBSTITUTE(AH80,CHAR(160)," "),CHAR(9)," "),CHAR(10)," "),CHAR(11)," "),CHAR(12)," "),CHAR(13)," ")),"")</f>
        <v>YES</v>
      </c>
      <c r="AK80" t="str">
        <v>YES</v>
      </c>
      <c r="AL80" t="str">
        <v>TEXT</v>
      </c>
      <c r="AM80" t="str">
        <f>IF(ISTEXT(AK80),TRIM(SUBSTITUTE(SUBSTITUTE(SUBSTITUTE(SUBSTITUTE(SUBSTITUTE(SUBSTITUTE(AK80,CHAR(160)," "),CHAR(9)," "),CHAR(10)," "),CHAR(11)," "),CHAR(12)," "),CHAR(13)," ")),"")</f>
        <v>YES</v>
      </c>
      <c r="AN80" t="str">
        <v>COMPLETE</v>
      </c>
      <c r="AO80" t="str">
        <v>TEXT</v>
      </c>
      <c r="AP80" t="str">
        <f>IF(ISTEXT(AN80),TRIM(SUBSTITUTE(SUBSTITUTE(SUBSTITUTE(SUBSTITUTE(SUBSTITUTE(SUBSTITUTE(AN80,CHAR(160)," "),CHAR(9)," "),CHAR(10)," "),CHAR(11)," "),CHAR(12)," "),CHAR(13)," ")),"")</f>
        <v>COMPLETE</v>
      </c>
      <c r="AQ80" t="str">
        <v>NO</v>
      </c>
      <c r="AR80" t="str"/>
      <c r="AS80" t="str">
        <v>MISSING</v>
      </c>
      <c r="AT80" t="str">
        <f>IF(ISTEXT(AR80),TRIM(SUBSTITUTE(SUBSTITUTE(SUBSTITUTE(SUBSTITUTE(SUBSTITUTE(SUBSTITUTE(AR80,CHAR(160)," "),CHAR(9)," "),CHAR(10)," "),CHAR(11)," "),CHAR(12)," "),CHAR(13)," ")),"")</f>
      </c>
      <c r="AU80" t="str">
        <v>NO</v>
      </c>
      <c r="AV80" t="str"/>
      <c r="AW80" t="str">
        <v>MISSING</v>
      </c>
      <c r="AX80" t="str">
        <f>IF(ISTEXT(AV80),TRIM(SUBSTITUTE(SUBSTITUTE(SUBSTITUTE(SUBSTITUTE(SUBSTITUTE(SUBSTITUTE(AV80,CHAR(160)," "),CHAR(9)," "),CHAR(10)," "),CHAR(11)," "),CHAR(12)," "),CHAR(13)," ")),"")</f>
      </c>
      <c r="AY80" t="str">
        <v>YES</v>
      </c>
      <c r="AZ80" t="str">
        <v>READY_TO_SHARE</v>
      </c>
      <c r="BA80" t="str">
        <v>TEXT</v>
      </c>
      <c r="BB80" t="str">
        <f>IF(ISTEXT(AZ80),TRIM(SUBSTITUTE(SUBSTITUTE(SUBSTITUTE(SUBSTITUTE(SUBSTITUTE(SUBSTITUTE(AZ80,CHAR(160)," "),CHAR(9)," "),CHAR(10)," "),CHAR(11)," "),CHAR(12)," "),CHAR(13)," ")),"")</f>
        <v>READY_TO_SHARE</v>
      </c>
      <c r="BC80" t="str">
        <v>NO</v>
      </c>
      <c r="BD80" t="str"/>
      <c r="BE80" t="str">
        <v>MISSING</v>
      </c>
      <c r="BF80" t="str">
        <f>IF(ISTEXT(BD80),TRIM(SUBSTITUTE(SUBSTITUTE(SUBSTITUTE(SUBSTITUTE(SUBSTITUTE(SUBSTITUTE(BD80,CHAR(160)," "),CHAR(9)," "),CHAR(10)," "),CHAR(11)," "),CHAR(12)," "),CHAR(13)," ")),"")</f>
      </c>
      <c r="BG80" t="str">
        <v>NO</v>
      </c>
      <c r="BH80" t="str"/>
      <c r="BI80" t="str">
        <v>MISSING</v>
      </c>
      <c r="BJ80" t="str">
        <f>IF(ISTEXT(BH80),TRIM(SUBSTITUTE(SUBSTITUTE(SUBSTITUTE(SUBSTITUTE(SUBSTITUTE(SUBSTITUTE(BH80,CHAR(160)," "),CHAR(9)," "),CHAR(10)," "),CHAR(11)," "),CHAR(12)," "),CHAR(13)," ")),"")</f>
      </c>
      <c r="BK80" t="str">
        <v>NO</v>
      </c>
      <c r="BL80" t="str"/>
      <c r="BM80" t="str">
        <v>MISSING</v>
      </c>
      <c r="BN80" t="str">
        <f>IF(ISTEXT(BL80),TRIM(SUBSTITUTE(SUBSTITUTE(SUBSTITUTE(SUBSTITUTE(SUBSTITUTE(SUBSTITUTE(BL80,CHAR(160)," "),CHAR(9)," "),CHAR(10)," "),CHAR(11)," "),CHAR(12)," "),CHAR(13)," ")),"")</f>
      </c>
      <c r="BO80" t="str">
        <f>IF(N80="NON_TEXT","INVALID_TYPE",IF(AND(N80="TEXT",O80&lt;&gt;"",OR(LOWER(O80)="null",LOWER(O80)="undefined",LOWER(O80)="n/a",LOWER(O80)="na",LOWER(O80)="none")),"NULL_LIKE_STRING",""))</f>
      </c>
      <c r="BP80" t="str">
        <f>IF(Q80="NON_TEXT","INVALID_TYPE",IF(AND(R80&lt;&gt;"",NOT(OR(EXACT(R80,"FALSE_POSITIVE"),EXACT(R80,"FALSE_NEGATIVE"),EXACT(R80,"ROLE_ERROR"),EXACT(R80,"SCOPE_DRIFT")))),"UNSUPPORTED_VALUE",""))</f>
      </c>
      <c r="BQ80" t="str">
        <f>IF(T80="NON_TEXT","INVALID_TYPE",IF(AND(U80&lt;&gt;"",NOT(OR(EXACT(U80,"CONTENT_GAP"),EXACT(U80,"AUTHORITY_BENCHMARK"),EXACT(U80,"POSITIONING"),EXACT(U80,"PRICING_COMPARISON"),EXACT(U80,"BATTLECARD"),EXACT(U80,"ROADMAP"),EXACT(U80,"MARKET_ENTRY_RECOMMENDATION"),EXACT(U80,"BUDGET_RECOMMENDATION"),EXACT(U80,"EXECUTIVE_BRIEF"),EXACT(U80,"AI_VISIBILITY_BENCHMARK"),EXACT(U80,"PAID_SEARCH_BENCHMARK"),EXACT(U80,"OTHER")))),"UNSUPPORTED_VALUE",""))</f>
      </c>
      <c r="BR80" t="str">
        <f>IF(W80="NON_TEXT","INVALID_TYPE",IF(AND(X80&lt;&gt;"",NOT(OR(EXACT(X80,"DIRECTLY_DEPENDENT"),EXACT(X80,"PARTIALLY_DEPENDENT"),EXACT(X80,"INDEPENDENT"),EXACT(X80,"UNKNOWN_DEPENDENCY")))),"UNSUPPORTED_VALUE",""))</f>
      </c>
      <c r="BS80" t="str">
        <f>IF(Z80="NON_TEXT","INVALID_TYPE",IF(AND(AA80&lt;&gt;"",NOT(OR(EXACT(AA80,"YES"),EXACT(AA80,"NO"),EXACT(AA80,"UNKNOWN")))),"UNSUPPORTED_VALUE",""))</f>
      </c>
      <c r="BT80" t="str">
        <f>IF(AC80="NON_TEXT","INVALID_TYPE",IF(AND(AD80&lt;&gt;"",NOT(OR(EXACT(AD80,"YES"),EXACT(AD80,"NO"),EXACT(AD80,"UNKNOWN")))),"UNSUPPORTED_VALUE",""))</f>
      </c>
      <c r="BU80" t="str">
        <f>IF(AF80="NON_TEXT","INVALID_TYPE",IF(AND(AG80&lt;&gt;"",NOT(OR(EXACT(AG80,"YES"),EXACT(AG80,"NO"),EXACT(AG80,"UNKNOWN")))),"UNSUPPORTED_VALUE",""))</f>
      </c>
      <c r="BV80" t="str">
        <f>IF(AI80="NON_TEXT","INVALID_TYPE",IF(AND(AJ80&lt;&gt;"",NOT(OR(EXACT(AJ80,"YES"),EXACT(AJ80,"NO"),EXACT(AJ80,"UNKNOWN")))),"UNSUPPORTED_VALUE",""))</f>
      </c>
      <c r="BW80" t="str">
        <f>IF(AL80="NON_TEXT","INVALID_TYPE",IF(AND(AM80&lt;&gt;"",NOT(OR(EXACT(AM80,"YES"),EXACT(AM80,"NO"),EXACT(AM80,"UNKNOWN")))),"UNSUPPORTED_VALUE",""))</f>
      </c>
      <c r="BX80" t="str">
        <f>IF(AO80="NON_TEXT","INVALID_TYPE",IF(AND(AP80&lt;&gt;"",NOT(OR(EXACT(AP80,"COMPLETE"),EXACT(AP80,"INCOMPLETE")))),"UNSUPPORTED_VALUE",""))</f>
      </c>
      <c r="BY80" t="str">
        <f>IF(AND(AQ80="YES",AS80="NON_TEXT"),"INVALID_TYPE",IF(AND(AQ80="YES",AS80="TEXT",AT80&lt;&gt;"",OR(LOWER(AT80)="null",LOWER(AT80)="undefined",LOWER(AT80)="n/a",LOWER(AT80)="na",LOWER(AT80)="none")),"NULL_LIKE_STRING",""))</f>
      </c>
      <c r="BZ80" t="str">
        <f>IF(AND(AU80="YES",AW80="NON_TEXT"),"INVALID_TYPE",IF(AND(AU80="YES",AW80="TEXT",AX80&lt;&gt;"",OR(LOWER(AX80)="null",LOWER(AX80)="undefined",LOWER(AX80)="n/a",LOWER(AX80)="na",LOWER(AX80)="none")),"NULL_LIKE_STRING",""))</f>
      </c>
      <c r="CA80" t="str">
        <f>IF(AND(AY80="YES",BA80="NON_TEXT"),"INVALID_TYPE",IF(AND(AY80="YES",BB80&lt;&gt;"",NOT(OR(EXACT(BB80,"READY_TO_SHARE"),EXACT(BB80,"NOT_READY_TO_SHARE")))),"UNSUPPORTED_VALUE",""))</f>
      </c>
      <c r="CB80" t="str">
        <f>IF(AND(BC80="YES",BE80="NON_TEXT"),"INVALID_TYPE",IF(AND(BC80="YES",BF80&lt;&gt;"",NOT(OR(EXACT(BF80,"SEO_OVERLAP"),EXACT(BF80,"PPC_OVERLAP"),EXACT(BF80,"AI_VISIBILITY"),EXACT(BF80,"CI_PLATFORM"),EXACT(BF80,"SALES_CUSTOMER"),EXACT(BF80,"MANUAL_STRATEGY"),EXACT(BF80,"MIXED"),EXACT(BF80,"UNKNOWN")))),"UNSUPPORTED_VALUE",""))</f>
      </c>
      <c r="CC80" t="str">
        <f>IF(AND(BG80="YES",BI80="NON_TEXT"),"INVALID_TYPE",IF(AND(BG80="YES",BI80="TEXT",BJ80&lt;&gt;"",OR(LOWER(BJ80)="null",LOWER(BJ80)="undefined",LOWER(BJ80)="n/a",LOWER(BJ80)="na",LOWER(BJ80)="none")),"NULL_LIKE_STRING",""))</f>
      </c>
      <c r="CD80" t="str">
        <f>IF(AND(BK80="YES",BM80="NON_TEXT"),"INVALID_TYPE",IF(AND(BK80="YES",BM80="TEXT",BN80&lt;&gt;"",OR(LOWER(BN80)="null",LOWER(BN80)="undefined",LOWER(BN80)="n/a",LOWER(BN80)="na",LOWER(BN80)="none")),"NULL_LIKE_STRING",""))</f>
      </c>
      <c r="CE80" t="str">
        <f>IF(L80="FALSE","INVALID_INPUT_OBJECT",IF(BO80&lt;&gt;"",BO80,IF(BP80&lt;&gt;"",BP80,IF(BQ80&lt;&gt;"",BQ80,IF(BR80&lt;&gt;"",BR80,IF(BS80&lt;&gt;"",BS80,IF(BT80&lt;&gt;"",BT80,IF(BU80&lt;&gt;"",BU80,IF(BV80&lt;&gt;"",BV80,IF(BW80&lt;&gt;"",BW80,IF(BX80&lt;&gt;"",BX80,IF(CC80&lt;&gt;"",CC80,IF(BY80&lt;&gt;"",BY80,IF(BZ80&lt;&gt;"",BZ80,IF(CD80&lt;&gt;"",CD80,IF(CA80&lt;&gt;"",CA80,CB80))))))))))))))))</f>
      </c>
      <c r="CF80" t="b">
        <f>OR(N80="MISSING",O80="",Q80="MISSING",R80="",T80="MISSING",U80="",W80="MISSING",X80="",Z80="MISSING",AA80="",AC80="MISSING",AD80="",AF80="MISSING",AG80="",AI80="MISSING",AJ80="",AL80="MISSING",AM80="",AO80="MISSING",AP80="",EXACT(AP80,"INCOMPLETE"),AND(AY80="YES",AZ80&lt;&gt;"",BB80=""),AND(BC80="YES",BD80&lt;&gt;"",BF80=""))</f>
        <v>0</v>
      </c>
      <c r="CG80" t="str">
        <f>IF(AND(EXACT(X80,"INDEPENDENT"),EXACT(AD80,"NO")),"INDEPENDENT_WITHOUT_SUPPORT",IF(AND(EXACT(R80,"FALSE_NEGATIVE"),AQ80="YES",AT80=""),"FALSE_NEGATIVE_REQUIRES_CORRECTED_SET",IF(AND(EXACT(R80,"SCOPE_DRIFT"),AU80="YES",AX80=""),"SCOPE_DRIFT_REQUIRES_CHANGED_DIMENSION",IF(AND(EXACT(AA80,"NO"),AY80="YES",EXACT(BB80,"READY_TO_SHARE")),"UNSTARTED_READY_TO_SHARE_CONFLICT",""))))</f>
        <v>UNSTARTED_READY_TO_SHARE_CONFLICT</v>
      </c>
    </row>
    <row r="81">
      <c r="A81" s="50" t="str">
        <v>LIF-001</v>
      </c>
      <c r="B81" s="50" t="str">
        <v>LIFECYCLE_EDGE</v>
      </c>
      <c r="C81" s="50" t="str">
        <v>REOPEN_PRIOR_DECISION</v>
      </c>
      <c r="D81" s="50" t="str">
        <v>EXECUTED_RECOMMENDATION_MAY_CHANGE</v>
      </c>
      <c r="E81" s="50" t="str">
        <v>REOPEN_PRIOR_DECISION</v>
      </c>
      <c r="F81" s="50" t="str">
        <v>EXECUTED_RECOMMENDATION_MAY_CHANGE</v>
      </c>
      <c r="G81" s="50" t="str">
        <v>PASS</v>
      </c>
      <c r="H81" s="50" t="str">
        <v>{"affectedOutput": "CONTENT_GAP", "correctionWithoutFullRebuild": "YES", "decisionSupported": "Approve Q4 content and positioning budget", "dependencyType": "PARTIALLY_DEPENDENT", "errorClass": "FALSE_POSITIVE", "executionStarted": "YES", "independentSupport": "YES", "recommendationCouldChange": "YES", "recordCompleteness": "COMPLETE", "reviewTrigger": "Corrected set approved", "scopeKnown": "YES"}</v>
      </c>
      <c r="I81" s="50" t="str">
        <f>IF(CE81&lt;&gt;"","INVALID_INPUT",IF(CG81&lt;&gt;"","INVALID_INPUT",IF(CF81,"INCOMPLETE",IF(NOT(EXACT(AM81,"YES")),"RESOLVE_DECISION_SCOPE",IF(EXACT(X81,"UNKNOWN_DEPENDENCY"),"FREEZE_AND_REQUALIFY",IF(AND(EXACT(AA81,"YES"),EXACT(AG81,"YES")),"REOPEN_PRIOR_DECISION",IF(AND(EXACT(X81,"DIRECTLY_DEPENDENT"),EXACT(AD81,"NO"),EXACT(AJ81,"NO")),"REBUILD_CONTAMINATED_OUTPUT",IF(OR(EXACT(X81,"DIRECTLY_DEPENDENT"),EXACT(X81,"PARTIALLY_DEPENDENT")),"BOUNDED_RECHECK_REQUIRED",IF(AND(EXACT(X81,"INDEPENDENT"),EXACT(AD81,"YES"),EXACT(AG81,"NO")),"NO_MATERIAL_CONTAMINATION_FOUND","FREEZE_AND_REQUALIFY")))))))))</f>
        <v>REOPEN_PRIOR_DECISION</v>
      </c>
      <c r="J81" s="50" t="str">
        <f>IF(CE81&lt;&gt;"",CE81,IF(CG81&lt;&gt;"",CG81,IF(CF81,"REQUIRED_EVIDENCE_MISSING",IF(NOT(EXACT(AM81,"YES")),IF(EXACT(AM81,"NO"),"DECISION_SCOPE_NOT_DEFINED","DECISION_SCOPE_UNCERTAIN"),IF(EXACT(X81,"UNKNOWN_DEPENDENCY"),"DOWNSTREAM_DEPENDENCY_UNKNOWN",IF(AND(EXACT(AA81,"YES"),EXACT(AG81,"YES")),"EXECUTED_RECOMMENDATION_MAY_CHANGE",IF(AND(EXACT(X81,"DIRECTLY_DEPENDENT"),EXACT(AD81,"NO"),EXACT(AJ81,"NO")),"DIRECT_DEPENDENCY_NO_INDEPENDENT_SUPPORT",IF(EXACT(X81,"DIRECTLY_DEPENDENT"),"DIRECT_DEPENDENCY_RECHECK",IF(EXACT(X81,"PARTIALLY_DEPENDENT"),"PARTIAL_DEPENDENCY_RECHECK",IF(AND(EXACT(X81,"INDEPENDENT"),EXACT(AD81,"YES"),EXACT(AG81,"NO")),"INDEPENDENT_SUPPORT_RECOMMENDATION_UNCHANGED","DEPENDENCY_OR_RECOMMENDATION_UNRESOLVED"))))))))))</f>
        <v>EXECUTED_RECOMMENDATION_MAY_CHANGE</v>
      </c>
      <c r="K81" s="51" t="str">
        <f>IF(AND(EXACT(C81,I81),EXACT(D81,J81)),"PASS","FAIL")</f>
        <v>PASS</v>
      </c>
      <c r="L81" t="str">
        <v>TRUE</v>
      </c>
      <c r="M81" t="str">
        <v>Approve Q4 content and positioning budget</v>
      </c>
      <c r="N81" t="str">
        <v>TEXT</v>
      </c>
      <c r="O81" t="str">
        <f>IF(ISTEXT(M81),TRIM(SUBSTITUTE(SUBSTITUTE(SUBSTITUTE(SUBSTITUTE(SUBSTITUTE(SUBSTITUTE(M81,CHAR(160)," "),CHAR(9)," "),CHAR(10)," "),CHAR(11)," "),CHAR(12)," "),CHAR(13)," ")),"")</f>
        <v>Approve Q4 content and positioning budget</v>
      </c>
      <c r="P81" t="str">
        <v>FALSE_POSITIVE</v>
      </c>
      <c r="Q81" t="str">
        <v>TEXT</v>
      </c>
      <c r="R81" t="str">
        <f>IF(ISTEXT(P81),TRIM(SUBSTITUTE(SUBSTITUTE(SUBSTITUTE(SUBSTITUTE(SUBSTITUTE(SUBSTITUTE(P81,CHAR(160)," "),CHAR(9)," "),CHAR(10)," "),CHAR(11)," "),CHAR(12)," "),CHAR(13)," ")),"")</f>
        <v>FALSE_POSITIVE</v>
      </c>
      <c r="S81" t="str">
        <v>CONTENT_GAP</v>
      </c>
      <c r="T81" t="str">
        <v>TEXT</v>
      </c>
      <c r="U81" t="str">
        <f>IF(ISTEXT(S81),TRIM(SUBSTITUTE(SUBSTITUTE(SUBSTITUTE(SUBSTITUTE(SUBSTITUTE(SUBSTITUTE(S81,CHAR(160)," "),CHAR(9)," "),CHAR(10)," "),CHAR(11)," "),CHAR(12)," "),CHAR(13)," ")),"")</f>
        <v>CONTENT_GAP</v>
      </c>
      <c r="V81" t="str">
        <v>PARTIALLY_DEPENDENT</v>
      </c>
      <c r="W81" t="str">
        <v>TEXT</v>
      </c>
      <c r="X81" t="str">
        <f>IF(ISTEXT(V81),TRIM(SUBSTITUTE(SUBSTITUTE(SUBSTITUTE(SUBSTITUTE(SUBSTITUTE(SUBSTITUTE(V81,CHAR(160)," "),CHAR(9)," "),CHAR(10)," "),CHAR(11)," "),CHAR(12)," "),CHAR(13)," ")),"")</f>
        <v>PARTIALLY_DEPENDENT</v>
      </c>
      <c r="Y81" t="str">
        <v>YES</v>
      </c>
      <c r="Z81" t="str">
        <v>TEXT</v>
      </c>
      <c r="AA81" t="str">
        <f>IF(ISTEXT(Y81),TRIM(SUBSTITUTE(SUBSTITUTE(SUBSTITUTE(SUBSTITUTE(SUBSTITUTE(SUBSTITUTE(Y81,CHAR(160)," "),CHAR(9)," "),CHAR(10)," "),CHAR(11)," "),CHAR(12)," "),CHAR(13)," ")),"")</f>
        <v>YES</v>
      </c>
      <c r="AB81" t="str">
        <v>YES</v>
      </c>
      <c r="AC81" t="str">
        <v>TEXT</v>
      </c>
      <c r="AD81" t="str">
        <f>IF(ISTEXT(AB81),TRIM(SUBSTITUTE(SUBSTITUTE(SUBSTITUTE(SUBSTITUTE(SUBSTITUTE(SUBSTITUTE(AB81,CHAR(160)," "),CHAR(9)," "),CHAR(10)," "),CHAR(11)," "),CHAR(12)," "),CHAR(13)," ")),"")</f>
        <v>YES</v>
      </c>
      <c r="AE81" t="str">
        <v>YES</v>
      </c>
      <c r="AF81" t="str">
        <v>TEXT</v>
      </c>
      <c r="AG81" t="str">
        <f>IF(ISTEXT(AE81),TRIM(SUBSTITUTE(SUBSTITUTE(SUBSTITUTE(SUBSTITUTE(SUBSTITUTE(SUBSTITUTE(AE81,CHAR(160)," "),CHAR(9)," "),CHAR(10)," "),CHAR(11)," "),CHAR(12)," "),CHAR(13)," ")),"")</f>
        <v>YES</v>
      </c>
      <c r="AH81" t="str">
        <v>YES</v>
      </c>
      <c r="AI81" t="str">
        <v>TEXT</v>
      </c>
      <c r="AJ81" t="str">
        <f>IF(ISTEXT(AH81),TRIM(SUBSTITUTE(SUBSTITUTE(SUBSTITUTE(SUBSTITUTE(SUBSTITUTE(SUBSTITUTE(AH81,CHAR(160)," "),CHAR(9)," "),CHAR(10)," "),CHAR(11)," "),CHAR(12)," "),CHAR(13)," ")),"")</f>
        <v>YES</v>
      </c>
      <c r="AK81" t="str">
        <v>YES</v>
      </c>
      <c r="AL81" t="str">
        <v>TEXT</v>
      </c>
      <c r="AM81" t="str">
        <f>IF(ISTEXT(AK81),TRIM(SUBSTITUTE(SUBSTITUTE(SUBSTITUTE(SUBSTITUTE(SUBSTITUTE(SUBSTITUTE(AK81,CHAR(160)," "),CHAR(9)," "),CHAR(10)," "),CHAR(11)," "),CHAR(12)," "),CHAR(13)," ")),"")</f>
        <v>YES</v>
      </c>
      <c r="AN81" t="str">
        <v>COMPLETE</v>
      </c>
      <c r="AO81" t="str">
        <v>TEXT</v>
      </c>
      <c r="AP81" t="str">
        <f>IF(ISTEXT(AN81),TRIM(SUBSTITUTE(SUBSTITUTE(SUBSTITUTE(SUBSTITUTE(SUBSTITUTE(SUBSTITUTE(AN81,CHAR(160)," "),CHAR(9)," "),CHAR(10)," "),CHAR(11)," "),CHAR(12)," "),CHAR(13)," ")),"")</f>
        <v>COMPLETE</v>
      </c>
      <c r="AQ81" t="str">
        <v>NO</v>
      </c>
      <c r="AR81" t="str"/>
      <c r="AS81" t="str">
        <v>MISSING</v>
      </c>
      <c r="AT81" t="str">
        <f>IF(ISTEXT(AR81),TRIM(SUBSTITUTE(SUBSTITUTE(SUBSTITUTE(SUBSTITUTE(SUBSTITUTE(SUBSTITUTE(AR81,CHAR(160)," "),CHAR(9)," "),CHAR(10)," "),CHAR(11)," "),CHAR(12)," "),CHAR(13)," ")),"")</f>
      </c>
      <c r="AU81" t="str">
        <v>NO</v>
      </c>
      <c r="AV81" t="str"/>
      <c r="AW81" t="str">
        <v>MISSING</v>
      </c>
      <c r="AX81" t="str">
        <f>IF(ISTEXT(AV81),TRIM(SUBSTITUTE(SUBSTITUTE(SUBSTITUTE(SUBSTITUTE(SUBSTITUTE(SUBSTITUTE(AV81,CHAR(160)," "),CHAR(9)," "),CHAR(10)," "),CHAR(11)," "),CHAR(12)," "),CHAR(13)," ")),"")</f>
      </c>
      <c r="AY81" t="str">
        <v>NO</v>
      </c>
      <c r="AZ81" t="str"/>
      <c r="BA81" t="str">
        <v>MISSING</v>
      </c>
      <c r="BB81" t="str">
        <f>IF(ISTEXT(AZ81),TRIM(SUBSTITUTE(SUBSTITUTE(SUBSTITUTE(SUBSTITUTE(SUBSTITUTE(SUBSTITUTE(AZ81,CHAR(160)," "),CHAR(9)," "),CHAR(10)," "),CHAR(11)," "),CHAR(12)," "),CHAR(13)," ")),"")</f>
      </c>
      <c r="BC81" t="str">
        <v>NO</v>
      </c>
      <c r="BD81" t="str"/>
      <c r="BE81" t="str">
        <v>MISSING</v>
      </c>
      <c r="BF81" t="str">
        <f>IF(ISTEXT(BD81),TRIM(SUBSTITUTE(SUBSTITUTE(SUBSTITUTE(SUBSTITUTE(SUBSTITUTE(SUBSTITUTE(BD81,CHAR(160)," "),CHAR(9)," "),CHAR(10)," "),CHAR(11)," "),CHAR(12)," "),CHAR(13)," ")),"")</f>
      </c>
      <c r="BG81" t="str">
        <v>NO</v>
      </c>
      <c r="BH81" t="str"/>
      <c r="BI81" t="str">
        <v>MISSING</v>
      </c>
      <c r="BJ81" t="str">
        <f>IF(ISTEXT(BH81),TRIM(SUBSTITUTE(SUBSTITUTE(SUBSTITUTE(SUBSTITUTE(SUBSTITUTE(SUBSTITUTE(BH81,CHAR(160)," "),CHAR(9)," "),CHAR(10)," "),CHAR(11)," "),CHAR(12)," "),CHAR(13)," ")),"")</f>
      </c>
      <c r="BK81" t="str">
        <v>YES</v>
      </c>
      <c r="BL81" t="str">
        <v>Corrected set approved</v>
      </c>
      <c r="BM81" t="str">
        <v>TEXT</v>
      </c>
      <c r="BN81" t="str">
        <f>IF(ISTEXT(BL81),TRIM(SUBSTITUTE(SUBSTITUTE(SUBSTITUTE(SUBSTITUTE(SUBSTITUTE(SUBSTITUTE(BL81,CHAR(160)," "),CHAR(9)," "),CHAR(10)," "),CHAR(11)," "),CHAR(12)," "),CHAR(13)," ")),"")</f>
        <v>Corrected set approved</v>
      </c>
      <c r="BO81" t="str">
        <f>IF(N81="NON_TEXT","INVALID_TYPE",IF(AND(N81="TEXT",O81&lt;&gt;"",OR(LOWER(O81)="null",LOWER(O81)="undefined",LOWER(O81)="n/a",LOWER(O81)="na",LOWER(O81)="none")),"NULL_LIKE_STRING",""))</f>
      </c>
      <c r="BP81" t="str">
        <f>IF(Q81="NON_TEXT","INVALID_TYPE",IF(AND(R81&lt;&gt;"",NOT(OR(EXACT(R81,"FALSE_POSITIVE"),EXACT(R81,"FALSE_NEGATIVE"),EXACT(R81,"ROLE_ERROR"),EXACT(R81,"SCOPE_DRIFT")))),"UNSUPPORTED_VALUE",""))</f>
      </c>
      <c r="BQ81" t="str">
        <f>IF(T81="NON_TEXT","INVALID_TYPE",IF(AND(U81&lt;&gt;"",NOT(OR(EXACT(U81,"CONTENT_GAP"),EXACT(U81,"AUTHORITY_BENCHMARK"),EXACT(U81,"POSITIONING"),EXACT(U81,"PRICING_COMPARISON"),EXACT(U81,"BATTLECARD"),EXACT(U81,"ROADMAP"),EXACT(U81,"MARKET_ENTRY_RECOMMENDATION"),EXACT(U81,"BUDGET_RECOMMENDATION"),EXACT(U81,"EXECUTIVE_BRIEF"),EXACT(U81,"AI_VISIBILITY_BENCHMARK"),EXACT(U81,"PAID_SEARCH_BENCHMARK"),EXACT(U81,"OTHER")))),"UNSUPPORTED_VALUE",""))</f>
      </c>
      <c r="BR81" t="str">
        <f>IF(W81="NON_TEXT","INVALID_TYPE",IF(AND(X81&lt;&gt;"",NOT(OR(EXACT(X81,"DIRECTLY_DEPENDENT"),EXACT(X81,"PARTIALLY_DEPENDENT"),EXACT(X81,"INDEPENDENT"),EXACT(X81,"UNKNOWN_DEPENDENCY")))),"UNSUPPORTED_VALUE",""))</f>
      </c>
      <c r="BS81" t="str">
        <f>IF(Z81="NON_TEXT","INVALID_TYPE",IF(AND(AA81&lt;&gt;"",NOT(OR(EXACT(AA81,"YES"),EXACT(AA81,"NO"),EXACT(AA81,"UNKNOWN")))),"UNSUPPORTED_VALUE",""))</f>
      </c>
      <c r="BT81" t="str">
        <f>IF(AC81="NON_TEXT","INVALID_TYPE",IF(AND(AD81&lt;&gt;"",NOT(OR(EXACT(AD81,"YES"),EXACT(AD81,"NO"),EXACT(AD81,"UNKNOWN")))),"UNSUPPORTED_VALUE",""))</f>
      </c>
      <c r="BU81" t="str">
        <f>IF(AF81="NON_TEXT","INVALID_TYPE",IF(AND(AG81&lt;&gt;"",NOT(OR(EXACT(AG81,"YES"),EXACT(AG81,"NO"),EXACT(AG81,"UNKNOWN")))),"UNSUPPORTED_VALUE",""))</f>
      </c>
      <c r="BV81" t="str">
        <f>IF(AI81="NON_TEXT","INVALID_TYPE",IF(AND(AJ81&lt;&gt;"",NOT(OR(EXACT(AJ81,"YES"),EXACT(AJ81,"NO"),EXACT(AJ81,"UNKNOWN")))),"UNSUPPORTED_VALUE",""))</f>
      </c>
      <c r="BW81" t="str">
        <f>IF(AL81="NON_TEXT","INVALID_TYPE",IF(AND(AM81&lt;&gt;"",NOT(OR(EXACT(AM81,"YES"),EXACT(AM81,"NO"),EXACT(AM81,"UNKNOWN")))),"UNSUPPORTED_VALUE",""))</f>
      </c>
      <c r="BX81" t="str">
        <f>IF(AO81="NON_TEXT","INVALID_TYPE",IF(AND(AP81&lt;&gt;"",NOT(OR(EXACT(AP81,"COMPLETE"),EXACT(AP81,"INCOMPLETE")))),"UNSUPPORTED_VALUE",""))</f>
      </c>
      <c r="BY81" t="str">
        <f>IF(AND(AQ81="YES",AS81="NON_TEXT"),"INVALID_TYPE",IF(AND(AQ81="YES",AS81="TEXT",AT81&lt;&gt;"",OR(LOWER(AT81)="null",LOWER(AT81)="undefined",LOWER(AT81)="n/a",LOWER(AT81)="na",LOWER(AT81)="none")),"NULL_LIKE_STRING",""))</f>
      </c>
      <c r="BZ81" t="str">
        <f>IF(AND(AU81="YES",AW81="NON_TEXT"),"INVALID_TYPE",IF(AND(AU81="YES",AW81="TEXT",AX81&lt;&gt;"",OR(LOWER(AX81)="null",LOWER(AX81)="undefined",LOWER(AX81)="n/a",LOWER(AX81)="na",LOWER(AX81)="none")),"NULL_LIKE_STRING",""))</f>
      </c>
      <c r="CA81" t="str">
        <f>IF(AND(AY81="YES",BA81="NON_TEXT"),"INVALID_TYPE",IF(AND(AY81="YES",BB81&lt;&gt;"",NOT(OR(EXACT(BB81,"READY_TO_SHARE"),EXACT(BB81,"NOT_READY_TO_SHARE")))),"UNSUPPORTED_VALUE",""))</f>
      </c>
      <c r="CB81" t="str">
        <f>IF(AND(BC81="YES",BE81="NON_TEXT"),"INVALID_TYPE",IF(AND(BC81="YES",BF81&lt;&gt;"",NOT(OR(EXACT(BF81,"SEO_OVERLAP"),EXACT(BF81,"PPC_OVERLAP"),EXACT(BF81,"AI_VISIBILITY"),EXACT(BF81,"CI_PLATFORM"),EXACT(BF81,"SALES_CUSTOMER"),EXACT(BF81,"MANUAL_STRATEGY"),EXACT(BF81,"MIXED"),EXACT(BF81,"UNKNOWN")))),"UNSUPPORTED_VALUE",""))</f>
      </c>
      <c r="CC81" t="str">
        <f>IF(AND(BG81="YES",BI81="NON_TEXT"),"INVALID_TYPE",IF(AND(BG81="YES",BI81="TEXT",BJ81&lt;&gt;"",OR(LOWER(BJ81)="null",LOWER(BJ81)="undefined",LOWER(BJ81)="n/a",LOWER(BJ81)="na",LOWER(BJ81)="none")),"NULL_LIKE_STRING",""))</f>
      </c>
      <c r="CD81" t="str">
        <f>IF(AND(BK81="YES",BM81="NON_TEXT"),"INVALID_TYPE",IF(AND(BK81="YES",BM81="TEXT",BN81&lt;&gt;"",OR(LOWER(BN81)="null",LOWER(BN81)="undefined",LOWER(BN81)="n/a",LOWER(BN81)="na",LOWER(BN81)="none")),"NULL_LIKE_STRING",""))</f>
      </c>
      <c r="CE81" t="str">
        <f>IF(L81="FALSE","INVALID_INPUT_OBJECT",IF(BO81&lt;&gt;"",BO81,IF(BP81&lt;&gt;"",BP81,IF(BQ81&lt;&gt;"",BQ81,IF(BR81&lt;&gt;"",BR81,IF(BS81&lt;&gt;"",BS81,IF(BT81&lt;&gt;"",BT81,IF(BU81&lt;&gt;"",BU81,IF(BV81&lt;&gt;"",BV81,IF(BW81&lt;&gt;"",BW81,IF(BX81&lt;&gt;"",BX81,IF(CC81&lt;&gt;"",CC81,IF(BY81&lt;&gt;"",BY81,IF(BZ81&lt;&gt;"",BZ81,IF(CD81&lt;&gt;"",CD81,IF(CA81&lt;&gt;"",CA81,CB81))))))))))))))))</f>
      </c>
      <c r="CF81" t="b">
        <f>OR(N81="MISSING",O81="",Q81="MISSING",R81="",T81="MISSING",U81="",W81="MISSING",X81="",Z81="MISSING",AA81="",AC81="MISSING",AD81="",AF81="MISSING",AG81="",AI81="MISSING",AJ81="",AL81="MISSING",AM81="",AO81="MISSING",AP81="",EXACT(AP81,"INCOMPLETE"),AND(AY81="YES",AZ81&lt;&gt;"",BB81=""),AND(BC81="YES",BD81&lt;&gt;"",BF81=""))</f>
        <v>0</v>
      </c>
      <c r="CG81" t="str">
        <f>IF(AND(EXACT(X81,"INDEPENDENT"),EXACT(AD81,"NO")),"INDEPENDENT_WITHOUT_SUPPORT",IF(AND(EXACT(R81,"FALSE_NEGATIVE"),AQ81="YES",AT81=""),"FALSE_NEGATIVE_REQUIRES_CORRECTED_SET",IF(AND(EXACT(R81,"SCOPE_DRIFT"),AU81="YES",AX81=""),"SCOPE_DRIFT_REQUIRES_CHANGED_DIMENSION",IF(AND(EXACT(AA81,"NO"),AY81="YES",EXACT(BB81,"READY_TO_SHARE")),"UNSTARTED_READY_TO_SHARE_CONFLICT",""))))</f>
      </c>
    </row>
    <row r="82">
      <c r="A82" s="50" t="str">
        <v>LIF-002</v>
      </c>
      <c r="B82" s="50" t="str">
        <v>LIFECYCLE_EDGE</v>
      </c>
      <c r="C82" s="50" t="str">
        <v>REBUILD_CONTAMINATED_OUTPUT</v>
      </c>
      <c r="D82" s="50" t="str">
        <v>DIRECT_DEPENDENCY_NO_INDEPENDENT_SUPPORT</v>
      </c>
      <c r="E82" s="50" t="str">
        <v>REBUILD_CONTAMINATED_OUTPUT</v>
      </c>
      <c r="F82" s="50" t="str">
        <v>DIRECT_DEPENDENCY_NO_INDEPENDENT_SUPPORT</v>
      </c>
      <c r="G82" s="50" t="str">
        <v>PASS</v>
      </c>
      <c r="H82" s="50" t="str">
        <v>{"affectedOutput": "CONTENT_GAP", "correctedCompetitorSet": "Vendor B", "correctionWithoutFullRebuild": "NO", "decisionSupported": "Approve Q4 content and positioning budget", "dependencyType": "DIRECTLY_DEPENDENT", "errorClass": "FALSE_POSITIVE", "executionStarted": "NO", "independentSupport": "NO", "originalCompetitorSet": "Publisher A", "recommendationCouldChange": "NO", "recordCompleteness": "COMPLETE", "scopeKnown": "YES"}</v>
      </c>
      <c r="I82" s="50" t="str">
        <f>IF(CE82&lt;&gt;"","INVALID_INPUT",IF(CG82&lt;&gt;"","INVALID_INPUT",IF(CF82,"INCOMPLETE",IF(NOT(EXACT(AM82,"YES")),"RESOLVE_DECISION_SCOPE",IF(EXACT(X82,"UNKNOWN_DEPENDENCY"),"FREEZE_AND_REQUALIFY",IF(AND(EXACT(AA82,"YES"),EXACT(AG82,"YES")),"REOPEN_PRIOR_DECISION",IF(AND(EXACT(X82,"DIRECTLY_DEPENDENT"),EXACT(AD82,"NO"),EXACT(AJ82,"NO")),"REBUILD_CONTAMINATED_OUTPUT",IF(OR(EXACT(X82,"DIRECTLY_DEPENDENT"),EXACT(X82,"PARTIALLY_DEPENDENT")),"BOUNDED_RECHECK_REQUIRED",IF(AND(EXACT(X82,"INDEPENDENT"),EXACT(AD82,"YES"),EXACT(AG82,"NO")),"NO_MATERIAL_CONTAMINATION_FOUND","FREEZE_AND_REQUALIFY")))))))))</f>
        <v>REBUILD_CONTAMINATED_OUTPUT</v>
      </c>
      <c r="J82" s="50" t="str">
        <f>IF(CE82&lt;&gt;"",CE82,IF(CG82&lt;&gt;"",CG82,IF(CF82,"REQUIRED_EVIDENCE_MISSING",IF(NOT(EXACT(AM82,"YES")),IF(EXACT(AM82,"NO"),"DECISION_SCOPE_NOT_DEFINED","DECISION_SCOPE_UNCERTAIN"),IF(EXACT(X82,"UNKNOWN_DEPENDENCY"),"DOWNSTREAM_DEPENDENCY_UNKNOWN",IF(AND(EXACT(AA82,"YES"),EXACT(AG82,"YES")),"EXECUTED_RECOMMENDATION_MAY_CHANGE",IF(AND(EXACT(X82,"DIRECTLY_DEPENDENT"),EXACT(AD82,"NO"),EXACT(AJ82,"NO")),"DIRECT_DEPENDENCY_NO_INDEPENDENT_SUPPORT",IF(EXACT(X82,"DIRECTLY_DEPENDENT"),"DIRECT_DEPENDENCY_RECHECK",IF(EXACT(X82,"PARTIALLY_DEPENDENT"),"PARTIAL_DEPENDENCY_RECHECK",IF(AND(EXACT(X82,"INDEPENDENT"),EXACT(AD82,"YES"),EXACT(AG82,"NO")),"INDEPENDENT_SUPPORT_RECOMMENDATION_UNCHANGED","DEPENDENCY_OR_RECOMMENDATION_UNRESOLVED"))))))))))</f>
        <v>DIRECT_DEPENDENCY_NO_INDEPENDENT_SUPPORT</v>
      </c>
      <c r="K82" s="51" t="str">
        <f>IF(AND(EXACT(C82,I82),EXACT(D82,J82)),"PASS","FAIL")</f>
        <v>PASS</v>
      </c>
      <c r="L82" t="str">
        <v>TRUE</v>
      </c>
      <c r="M82" t="str">
        <v>Approve Q4 content and positioning budget</v>
      </c>
      <c r="N82" t="str">
        <v>TEXT</v>
      </c>
      <c r="O82" t="str">
        <f>IF(ISTEXT(M82),TRIM(SUBSTITUTE(SUBSTITUTE(SUBSTITUTE(SUBSTITUTE(SUBSTITUTE(SUBSTITUTE(M82,CHAR(160)," "),CHAR(9)," "),CHAR(10)," "),CHAR(11)," "),CHAR(12)," "),CHAR(13)," ")),"")</f>
        <v>Approve Q4 content and positioning budget</v>
      </c>
      <c r="P82" t="str">
        <v>FALSE_POSITIVE</v>
      </c>
      <c r="Q82" t="str">
        <v>TEXT</v>
      </c>
      <c r="R82" t="str">
        <f>IF(ISTEXT(P82),TRIM(SUBSTITUTE(SUBSTITUTE(SUBSTITUTE(SUBSTITUTE(SUBSTITUTE(SUBSTITUTE(P82,CHAR(160)," "),CHAR(9)," "),CHAR(10)," "),CHAR(11)," "),CHAR(12)," "),CHAR(13)," ")),"")</f>
        <v>FALSE_POSITIVE</v>
      </c>
      <c r="S82" t="str">
        <v>CONTENT_GAP</v>
      </c>
      <c r="T82" t="str">
        <v>TEXT</v>
      </c>
      <c r="U82" t="str">
        <f>IF(ISTEXT(S82),TRIM(SUBSTITUTE(SUBSTITUTE(SUBSTITUTE(SUBSTITUTE(SUBSTITUTE(SUBSTITUTE(S82,CHAR(160)," "),CHAR(9)," "),CHAR(10)," "),CHAR(11)," "),CHAR(12)," "),CHAR(13)," ")),"")</f>
        <v>CONTENT_GAP</v>
      </c>
      <c r="V82" t="str">
        <v>DIRECTLY_DEPENDENT</v>
      </c>
      <c r="W82" t="str">
        <v>TEXT</v>
      </c>
      <c r="X82" t="str">
        <f>IF(ISTEXT(V82),TRIM(SUBSTITUTE(SUBSTITUTE(SUBSTITUTE(SUBSTITUTE(SUBSTITUTE(SUBSTITUTE(V82,CHAR(160)," "),CHAR(9)," "),CHAR(10)," "),CHAR(11)," "),CHAR(12)," "),CHAR(13)," ")),"")</f>
        <v>DIRECTLY_DEPENDENT</v>
      </c>
      <c r="Y82" t="str">
        <v>NO</v>
      </c>
      <c r="Z82" t="str">
        <v>TEXT</v>
      </c>
      <c r="AA82" t="str">
        <f>IF(ISTEXT(Y82),TRIM(SUBSTITUTE(SUBSTITUTE(SUBSTITUTE(SUBSTITUTE(SUBSTITUTE(SUBSTITUTE(Y82,CHAR(160)," "),CHAR(9)," "),CHAR(10)," "),CHAR(11)," "),CHAR(12)," "),CHAR(13)," ")),"")</f>
        <v>NO</v>
      </c>
      <c r="AB82" t="str">
        <v>NO</v>
      </c>
      <c r="AC82" t="str">
        <v>TEXT</v>
      </c>
      <c r="AD82" t="str">
        <f>IF(ISTEXT(AB82),TRIM(SUBSTITUTE(SUBSTITUTE(SUBSTITUTE(SUBSTITUTE(SUBSTITUTE(SUBSTITUTE(AB82,CHAR(160)," "),CHAR(9)," "),CHAR(10)," "),CHAR(11)," "),CHAR(12)," "),CHAR(13)," ")),"")</f>
        <v>NO</v>
      </c>
      <c r="AE82" t="str">
        <v>NO</v>
      </c>
      <c r="AF82" t="str">
        <v>TEXT</v>
      </c>
      <c r="AG82" t="str">
        <f>IF(ISTEXT(AE82),TRIM(SUBSTITUTE(SUBSTITUTE(SUBSTITUTE(SUBSTITUTE(SUBSTITUTE(SUBSTITUTE(AE82,CHAR(160)," "),CHAR(9)," "),CHAR(10)," "),CHAR(11)," "),CHAR(12)," "),CHAR(13)," ")),"")</f>
        <v>NO</v>
      </c>
      <c r="AH82" t="str">
        <v>NO</v>
      </c>
      <c r="AI82" t="str">
        <v>TEXT</v>
      </c>
      <c r="AJ82" t="str">
        <f>IF(ISTEXT(AH82),TRIM(SUBSTITUTE(SUBSTITUTE(SUBSTITUTE(SUBSTITUTE(SUBSTITUTE(SUBSTITUTE(AH82,CHAR(160)," "),CHAR(9)," "),CHAR(10)," "),CHAR(11)," "),CHAR(12)," "),CHAR(13)," ")),"")</f>
        <v>NO</v>
      </c>
      <c r="AK82" t="str">
        <v>YES</v>
      </c>
      <c r="AL82" t="str">
        <v>TEXT</v>
      </c>
      <c r="AM82" t="str">
        <f>IF(ISTEXT(AK82),TRIM(SUBSTITUTE(SUBSTITUTE(SUBSTITUTE(SUBSTITUTE(SUBSTITUTE(SUBSTITUTE(AK82,CHAR(160)," "),CHAR(9)," "),CHAR(10)," "),CHAR(11)," "),CHAR(12)," "),CHAR(13)," ")),"")</f>
        <v>YES</v>
      </c>
      <c r="AN82" t="str">
        <v>COMPLETE</v>
      </c>
      <c r="AO82" t="str">
        <v>TEXT</v>
      </c>
      <c r="AP82" t="str">
        <f>IF(ISTEXT(AN82),TRIM(SUBSTITUTE(SUBSTITUTE(SUBSTITUTE(SUBSTITUTE(SUBSTITUTE(SUBSTITUTE(AN82,CHAR(160)," "),CHAR(9)," "),CHAR(10)," "),CHAR(11)," "),CHAR(12)," "),CHAR(13)," ")),"")</f>
        <v>COMPLETE</v>
      </c>
      <c r="AQ82" t="str">
        <v>YES</v>
      </c>
      <c r="AR82" t="str">
        <v>Vendor B</v>
      </c>
      <c r="AS82" t="str">
        <v>TEXT</v>
      </c>
      <c r="AT82" t="str">
        <f>IF(ISTEXT(AR82),TRIM(SUBSTITUTE(SUBSTITUTE(SUBSTITUTE(SUBSTITUTE(SUBSTITUTE(SUBSTITUTE(AR82,CHAR(160)," "),CHAR(9)," "),CHAR(10)," "),CHAR(11)," "),CHAR(12)," "),CHAR(13)," ")),"")</f>
        <v>Vendor B</v>
      </c>
      <c r="AU82" t="str">
        <v>NO</v>
      </c>
      <c r="AV82" t="str"/>
      <c r="AW82" t="str">
        <v>MISSING</v>
      </c>
      <c r="AX82" t="str">
        <f>IF(ISTEXT(AV82),TRIM(SUBSTITUTE(SUBSTITUTE(SUBSTITUTE(SUBSTITUTE(SUBSTITUTE(SUBSTITUTE(AV82,CHAR(160)," "),CHAR(9)," "),CHAR(10)," "),CHAR(11)," "),CHAR(12)," "),CHAR(13)," ")),"")</f>
      </c>
      <c r="AY82" t="str">
        <v>NO</v>
      </c>
      <c r="AZ82" t="str"/>
      <c r="BA82" t="str">
        <v>MISSING</v>
      </c>
      <c r="BB82" t="str">
        <f>IF(ISTEXT(AZ82),TRIM(SUBSTITUTE(SUBSTITUTE(SUBSTITUTE(SUBSTITUTE(SUBSTITUTE(SUBSTITUTE(AZ82,CHAR(160)," "),CHAR(9)," "),CHAR(10)," "),CHAR(11)," "),CHAR(12)," "),CHAR(13)," ")),"")</f>
      </c>
      <c r="BC82" t="str">
        <v>NO</v>
      </c>
      <c r="BD82" t="str"/>
      <c r="BE82" t="str">
        <v>MISSING</v>
      </c>
      <c r="BF82" t="str">
        <f>IF(ISTEXT(BD82),TRIM(SUBSTITUTE(SUBSTITUTE(SUBSTITUTE(SUBSTITUTE(SUBSTITUTE(SUBSTITUTE(BD82,CHAR(160)," "),CHAR(9)," "),CHAR(10)," "),CHAR(11)," "),CHAR(12)," "),CHAR(13)," ")),"")</f>
      </c>
      <c r="BG82" t="str">
        <v>YES</v>
      </c>
      <c r="BH82" t="str">
        <v>Publisher A</v>
      </c>
      <c r="BI82" t="str">
        <v>TEXT</v>
      </c>
      <c r="BJ82" t="str">
        <f>IF(ISTEXT(BH82),TRIM(SUBSTITUTE(SUBSTITUTE(SUBSTITUTE(SUBSTITUTE(SUBSTITUTE(SUBSTITUTE(BH82,CHAR(160)," "),CHAR(9)," "),CHAR(10)," "),CHAR(11)," "),CHAR(12)," "),CHAR(13)," ")),"")</f>
        <v>Publisher A</v>
      </c>
      <c r="BK82" t="str">
        <v>NO</v>
      </c>
      <c r="BL82" t="str"/>
      <c r="BM82" t="str">
        <v>MISSING</v>
      </c>
      <c r="BN82" t="str">
        <f>IF(ISTEXT(BL82),TRIM(SUBSTITUTE(SUBSTITUTE(SUBSTITUTE(SUBSTITUTE(SUBSTITUTE(SUBSTITUTE(BL82,CHAR(160)," "),CHAR(9)," "),CHAR(10)," "),CHAR(11)," "),CHAR(12)," "),CHAR(13)," ")),"")</f>
      </c>
      <c r="BO82" t="str">
        <f>IF(N82="NON_TEXT","INVALID_TYPE",IF(AND(N82="TEXT",O82&lt;&gt;"",OR(LOWER(O82)="null",LOWER(O82)="undefined",LOWER(O82)="n/a",LOWER(O82)="na",LOWER(O82)="none")),"NULL_LIKE_STRING",""))</f>
      </c>
      <c r="BP82" t="str">
        <f>IF(Q82="NON_TEXT","INVALID_TYPE",IF(AND(R82&lt;&gt;"",NOT(OR(EXACT(R82,"FALSE_POSITIVE"),EXACT(R82,"FALSE_NEGATIVE"),EXACT(R82,"ROLE_ERROR"),EXACT(R82,"SCOPE_DRIFT")))),"UNSUPPORTED_VALUE",""))</f>
      </c>
      <c r="BQ82" t="str">
        <f>IF(T82="NON_TEXT","INVALID_TYPE",IF(AND(U82&lt;&gt;"",NOT(OR(EXACT(U82,"CONTENT_GAP"),EXACT(U82,"AUTHORITY_BENCHMARK"),EXACT(U82,"POSITIONING"),EXACT(U82,"PRICING_COMPARISON"),EXACT(U82,"BATTLECARD"),EXACT(U82,"ROADMAP"),EXACT(U82,"MARKET_ENTRY_RECOMMENDATION"),EXACT(U82,"BUDGET_RECOMMENDATION"),EXACT(U82,"EXECUTIVE_BRIEF"),EXACT(U82,"AI_VISIBILITY_BENCHMARK"),EXACT(U82,"PAID_SEARCH_BENCHMARK"),EXACT(U82,"OTHER")))),"UNSUPPORTED_VALUE",""))</f>
      </c>
      <c r="BR82" t="str">
        <f>IF(W82="NON_TEXT","INVALID_TYPE",IF(AND(X82&lt;&gt;"",NOT(OR(EXACT(X82,"DIRECTLY_DEPENDENT"),EXACT(X82,"PARTIALLY_DEPENDENT"),EXACT(X82,"INDEPENDENT"),EXACT(X82,"UNKNOWN_DEPENDENCY")))),"UNSUPPORTED_VALUE",""))</f>
      </c>
      <c r="BS82" t="str">
        <f>IF(Z82="NON_TEXT","INVALID_TYPE",IF(AND(AA82&lt;&gt;"",NOT(OR(EXACT(AA82,"YES"),EXACT(AA82,"NO"),EXACT(AA82,"UNKNOWN")))),"UNSUPPORTED_VALUE",""))</f>
      </c>
      <c r="BT82" t="str">
        <f>IF(AC82="NON_TEXT","INVALID_TYPE",IF(AND(AD82&lt;&gt;"",NOT(OR(EXACT(AD82,"YES"),EXACT(AD82,"NO"),EXACT(AD82,"UNKNOWN")))),"UNSUPPORTED_VALUE",""))</f>
      </c>
      <c r="BU82" t="str">
        <f>IF(AF82="NON_TEXT","INVALID_TYPE",IF(AND(AG82&lt;&gt;"",NOT(OR(EXACT(AG82,"YES"),EXACT(AG82,"NO"),EXACT(AG82,"UNKNOWN")))),"UNSUPPORTED_VALUE",""))</f>
      </c>
      <c r="BV82" t="str">
        <f>IF(AI82="NON_TEXT","INVALID_TYPE",IF(AND(AJ82&lt;&gt;"",NOT(OR(EXACT(AJ82,"YES"),EXACT(AJ82,"NO"),EXACT(AJ82,"UNKNOWN")))),"UNSUPPORTED_VALUE",""))</f>
      </c>
      <c r="BW82" t="str">
        <f>IF(AL82="NON_TEXT","INVALID_TYPE",IF(AND(AM82&lt;&gt;"",NOT(OR(EXACT(AM82,"YES"),EXACT(AM82,"NO"),EXACT(AM82,"UNKNOWN")))),"UNSUPPORTED_VALUE",""))</f>
      </c>
      <c r="BX82" t="str">
        <f>IF(AO82="NON_TEXT","INVALID_TYPE",IF(AND(AP82&lt;&gt;"",NOT(OR(EXACT(AP82,"COMPLETE"),EXACT(AP82,"INCOMPLETE")))),"UNSUPPORTED_VALUE",""))</f>
      </c>
      <c r="BY82" t="str">
        <f>IF(AND(AQ82="YES",AS82="NON_TEXT"),"INVALID_TYPE",IF(AND(AQ82="YES",AS82="TEXT",AT82&lt;&gt;"",OR(LOWER(AT82)="null",LOWER(AT82)="undefined",LOWER(AT82)="n/a",LOWER(AT82)="na",LOWER(AT82)="none")),"NULL_LIKE_STRING",""))</f>
      </c>
      <c r="BZ82" t="str">
        <f>IF(AND(AU82="YES",AW82="NON_TEXT"),"INVALID_TYPE",IF(AND(AU82="YES",AW82="TEXT",AX82&lt;&gt;"",OR(LOWER(AX82)="null",LOWER(AX82)="undefined",LOWER(AX82)="n/a",LOWER(AX82)="na",LOWER(AX82)="none")),"NULL_LIKE_STRING",""))</f>
      </c>
      <c r="CA82" t="str">
        <f>IF(AND(AY82="YES",BA82="NON_TEXT"),"INVALID_TYPE",IF(AND(AY82="YES",BB82&lt;&gt;"",NOT(OR(EXACT(BB82,"READY_TO_SHARE"),EXACT(BB82,"NOT_READY_TO_SHARE")))),"UNSUPPORTED_VALUE",""))</f>
      </c>
      <c r="CB82" t="str">
        <f>IF(AND(BC82="YES",BE82="NON_TEXT"),"INVALID_TYPE",IF(AND(BC82="YES",BF82&lt;&gt;"",NOT(OR(EXACT(BF82,"SEO_OVERLAP"),EXACT(BF82,"PPC_OVERLAP"),EXACT(BF82,"AI_VISIBILITY"),EXACT(BF82,"CI_PLATFORM"),EXACT(BF82,"SALES_CUSTOMER"),EXACT(BF82,"MANUAL_STRATEGY"),EXACT(BF82,"MIXED"),EXACT(BF82,"UNKNOWN")))),"UNSUPPORTED_VALUE",""))</f>
      </c>
      <c r="CC82" t="str">
        <f>IF(AND(BG82="YES",BI82="NON_TEXT"),"INVALID_TYPE",IF(AND(BG82="YES",BI82="TEXT",BJ82&lt;&gt;"",OR(LOWER(BJ82)="null",LOWER(BJ82)="undefined",LOWER(BJ82)="n/a",LOWER(BJ82)="na",LOWER(BJ82)="none")),"NULL_LIKE_STRING",""))</f>
      </c>
      <c r="CD82" t="str">
        <f>IF(AND(BK82="YES",BM82="NON_TEXT"),"INVALID_TYPE",IF(AND(BK82="YES",BM82="TEXT",BN82&lt;&gt;"",OR(LOWER(BN82)="null",LOWER(BN82)="undefined",LOWER(BN82)="n/a",LOWER(BN82)="na",LOWER(BN82)="none")),"NULL_LIKE_STRING",""))</f>
      </c>
      <c r="CE82" t="str">
        <f>IF(L82="FALSE","INVALID_INPUT_OBJECT",IF(BO82&lt;&gt;"",BO82,IF(BP82&lt;&gt;"",BP82,IF(BQ82&lt;&gt;"",BQ82,IF(BR82&lt;&gt;"",BR82,IF(BS82&lt;&gt;"",BS82,IF(BT82&lt;&gt;"",BT82,IF(BU82&lt;&gt;"",BU82,IF(BV82&lt;&gt;"",BV82,IF(BW82&lt;&gt;"",BW82,IF(BX82&lt;&gt;"",BX82,IF(CC82&lt;&gt;"",CC82,IF(BY82&lt;&gt;"",BY82,IF(BZ82&lt;&gt;"",BZ82,IF(CD82&lt;&gt;"",CD82,IF(CA82&lt;&gt;"",CA82,CB82))))))))))))))))</f>
      </c>
      <c r="CF82" t="b">
        <f>OR(N82="MISSING",O82="",Q82="MISSING",R82="",T82="MISSING",U82="",W82="MISSING",X82="",Z82="MISSING",AA82="",AC82="MISSING",AD82="",AF82="MISSING",AG82="",AI82="MISSING",AJ82="",AL82="MISSING",AM82="",AO82="MISSING",AP82="",EXACT(AP82,"INCOMPLETE"),AND(AY82="YES",AZ82&lt;&gt;"",BB82=""),AND(BC82="YES",BD82&lt;&gt;"",BF82=""))</f>
        <v>0</v>
      </c>
      <c r="CG82" t="str">
        <f>IF(AND(EXACT(X82,"INDEPENDENT"),EXACT(AD82,"NO")),"INDEPENDENT_WITHOUT_SUPPORT",IF(AND(EXACT(R82,"FALSE_NEGATIVE"),AQ82="YES",AT82=""),"FALSE_NEGATIVE_REQUIRES_CORRECTED_SET",IF(AND(EXACT(R82,"SCOPE_DRIFT"),AU82="YES",AX82=""),"SCOPE_DRIFT_REQUIRES_CHANGED_DIMENSION",IF(AND(EXACT(AA82,"NO"),AY82="YES",EXACT(BB82,"READY_TO_SHARE")),"UNSTARTED_READY_TO_SHARE_CONFLICT",""))))</f>
      </c>
    </row>
    <row r="83">
      <c r="A83" s="50" t="str">
        <v>LIF-003</v>
      </c>
      <c r="B83" s="50" t="str">
        <v>LIFECYCLE_EDGE</v>
      </c>
      <c r="C83" s="50" t="str">
        <v>BOUNDED_RECHECK_REQUIRED</v>
      </c>
      <c r="D83" s="50" t="str">
        <v>PARTIAL_DEPENDENCY_RECHECK</v>
      </c>
      <c r="E83" s="50" t="str">
        <v>BOUNDED_RECHECK_REQUIRED</v>
      </c>
      <c r="F83" s="50" t="str">
        <v>PARTIAL_DEPENDENCY_RECHECK</v>
      </c>
      <c r="G83" s="50" t="str">
        <v>PASS</v>
      </c>
      <c r="H83" s="50" t="str">
        <v>{"affectedOutput": "CONTENT_GAP", "correctionWithoutFullRebuild": "YES", "decisionSupported": "Approve Q4 content and positioning budget", "dependencyType": "PARTIALLY_DEPENDENT", "errorClass": "FALSE_POSITIVE", "executionStarted": "NO", "independentSupport": "YES", "recommendationCouldChange": "NO", "recordCompleteness": "COMPLETE", "reviewTrigger": "Geography changed", "scopeKnown": "YES"}</v>
      </c>
      <c r="I83" s="50" t="str">
        <f>IF(CE83&lt;&gt;"","INVALID_INPUT",IF(CG83&lt;&gt;"","INVALID_INPUT",IF(CF83,"INCOMPLETE",IF(NOT(EXACT(AM83,"YES")),"RESOLVE_DECISION_SCOPE",IF(EXACT(X83,"UNKNOWN_DEPENDENCY"),"FREEZE_AND_REQUALIFY",IF(AND(EXACT(AA83,"YES"),EXACT(AG83,"YES")),"REOPEN_PRIOR_DECISION",IF(AND(EXACT(X83,"DIRECTLY_DEPENDENT"),EXACT(AD83,"NO"),EXACT(AJ83,"NO")),"REBUILD_CONTAMINATED_OUTPUT",IF(OR(EXACT(X83,"DIRECTLY_DEPENDENT"),EXACT(X83,"PARTIALLY_DEPENDENT")),"BOUNDED_RECHECK_REQUIRED",IF(AND(EXACT(X83,"INDEPENDENT"),EXACT(AD83,"YES"),EXACT(AG83,"NO")),"NO_MATERIAL_CONTAMINATION_FOUND","FREEZE_AND_REQUALIFY")))))))))</f>
        <v>BOUNDED_RECHECK_REQUIRED</v>
      </c>
      <c r="J83" s="50" t="str">
        <f>IF(CE83&lt;&gt;"",CE83,IF(CG83&lt;&gt;"",CG83,IF(CF83,"REQUIRED_EVIDENCE_MISSING",IF(NOT(EXACT(AM83,"YES")),IF(EXACT(AM83,"NO"),"DECISION_SCOPE_NOT_DEFINED","DECISION_SCOPE_UNCERTAIN"),IF(EXACT(X83,"UNKNOWN_DEPENDENCY"),"DOWNSTREAM_DEPENDENCY_UNKNOWN",IF(AND(EXACT(AA83,"YES"),EXACT(AG83,"YES")),"EXECUTED_RECOMMENDATION_MAY_CHANGE",IF(AND(EXACT(X83,"DIRECTLY_DEPENDENT"),EXACT(AD83,"NO"),EXACT(AJ83,"NO")),"DIRECT_DEPENDENCY_NO_INDEPENDENT_SUPPORT",IF(EXACT(X83,"DIRECTLY_DEPENDENT"),"DIRECT_DEPENDENCY_RECHECK",IF(EXACT(X83,"PARTIALLY_DEPENDENT"),"PARTIAL_DEPENDENCY_RECHECK",IF(AND(EXACT(X83,"INDEPENDENT"),EXACT(AD83,"YES"),EXACT(AG83,"NO")),"INDEPENDENT_SUPPORT_RECOMMENDATION_UNCHANGED","DEPENDENCY_OR_RECOMMENDATION_UNRESOLVED"))))))))))</f>
        <v>PARTIAL_DEPENDENCY_RECHECK</v>
      </c>
      <c r="K83" s="51" t="str">
        <f>IF(AND(EXACT(C83,I83),EXACT(D83,J83)),"PASS","FAIL")</f>
        <v>PASS</v>
      </c>
      <c r="L83" t="str">
        <v>TRUE</v>
      </c>
      <c r="M83" t="str">
        <v>Approve Q4 content and positioning budget</v>
      </c>
      <c r="N83" t="str">
        <v>TEXT</v>
      </c>
      <c r="O83" t="str">
        <f>IF(ISTEXT(M83),TRIM(SUBSTITUTE(SUBSTITUTE(SUBSTITUTE(SUBSTITUTE(SUBSTITUTE(SUBSTITUTE(M83,CHAR(160)," "),CHAR(9)," "),CHAR(10)," "),CHAR(11)," "),CHAR(12)," "),CHAR(13)," ")),"")</f>
        <v>Approve Q4 content and positioning budget</v>
      </c>
      <c r="P83" t="str">
        <v>FALSE_POSITIVE</v>
      </c>
      <c r="Q83" t="str">
        <v>TEXT</v>
      </c>
      <c r="R83" t="str">
        <f>IF(ISTEXT(P83),TRIM(SUBSTITUTE(SUBSTITUTE(SUBSTITUTE(SUBSTITUTE(SUBSTITUTE(SUBSTITUTE(P83,CHAR(160)," "),CHAR(9)," "),CHAR(10)," "),CHAR(11)," "),CHAR(12)," "),CHAR(13)," ")),"")</f>
        <v>FALSE_POSITIVE</v>
      </c>
      <c r="S83" t="str">
        <v>CONTENT_GAP</v>
      </c>
      <c r="T83" t="str">
        <v>TEXT</v>
      </c>
      <c r="U83" t="str">
        <f>IF(ISTEXT(S83),TRIM(SUBSTITUTE(SUBSTITUTE(SUBSTITUTE(SUBSTITUTE(SUBSTITUTE(SUBSTITUTE(S83,CHAR(160)," "),CHAR(9)," "),CHAR(10)," "),CHAR(11)," "),CHAR(12)," "),CHAR(13)," ")),"")</f>
        <v>CONTENT_GAP</v>
      </c>
      <c r="V83" t="str">
        <v>PARTIALLY_DEPENDENT</v>
      </c>
      <c r="W83" t="str">
        <v>TEXT</v>
      </c>
      <c r="X83" t="str">
        <f>IF(ISTEXT(V83),TRIM(SUBSTITUTE(SUBSTITUTE(SUBSTITUTE(SUBSTITUTE(SUBSTITUTE(SUBSTITUTE(V83,CHAR(160)," "),CHAR(9)," "),CHAR(10)," "),CHAR(11)," "),CHAR(12)," "),CHAR(13)," ")),"")</f>
        <v>PARTIALLY_DEPENDENT</v>
      </c>
      <c r="Y83" t="str">
        <v>NO</v>
      </c>
      <c r="Z83" t="str">
        <v>TEXT</v>
      </c>
      <c r="AA83" t="str">
        <f>IF(ISTEXT(Y83),TRIM(SUBSTITUTE(SUBSTITUTE(SUBSTITUTE(SUBSTITUTE(SUBSTITUTE(SUBSTITUTE(Y83,CHAR(160)," "),CHAR(9)," "),CHAR(10)," "),CHAR(11)," "),CHAR(12)," "),CHAR(13)," ")),"")</f>
        <v>NO</v>
      </c>
      <c r="AB83" t="str">
        <v>YES</v>
      </c>
      <c r="AC83" t="str">
        <v>TEXT</v>
      </c>
      <c r="AD83" t="str">
        <f>IF(ISTEXT(AB83),TRIM(SUBSTITUTE(SUBSTITUTE(SUBSTITUTE(SUBSTITUTE(SUBSTITUTE(SUBSTITUTE(AB83,CHAR(160)," "),CHAR(9)," "),CHAR(10)," "),CHAR(11)," "),CHAR(12)," "),CHAR(13)," ")),"")</f>
        <v>YES</v>
      </c>
      <c r="AE83" t="str">
        <v>NO</v>
      </c>
      <c r="AF83" t="str">
        <v>TEXT</v>
      </c>
      <c r="AG83" t="str">
        <f>IF(ISTEXT(AE83),TRIM(SUBSTITUTE(SUBSTITUTE(SUBSTITUTE(SUBSTITUTE(SUBSTITUTE(SUBSTITUTE(AE83,CHAR(160)," "),CHAR(9)," "),CHAR(10)," "),CHAR(11)," "),CHAR(12)," "),CHAR(13)," ")),"")</f>
        <v>NO</v>
      </c>
      <c r="AH83" t="str">
        <v>YES</v>
      </c>
      <c r="AI83" t="str">
        <v>TEXT</v>
      </c>
      <c r="AJ83" t="str">
        <f>IF(ISTEXT(AH83),TRIM(SUBSTITUTE(SUBSTITUTE(SUBSTITUTE(SUBSTITUTE(SUBSTITUTE(SUBSTITUTE(AH83,CHAR(160)," "),CHAR(9)," "),CHAR(10)," "),CHAR(11)," "),CHAR(12)," "),CHAR(13)," ")),"")</f>
        <v>YES</v>
      </c>
      <c r="AK83" t="str">
        <v>YES</v>
      </c>
      <c r="AL83" t="str">
        <v>TEXT</v>
      </c>
      <c r="AM83" t="str">
        <f>IF(ISTEXT(AK83),TRIM(SUBSTITUTE(SUBSTITUTE(SUBSTITUTE(SUBSTITUTE(SUBSTITUTE(SUBSTITUTE(AK83,CHAR(160)," "),CHAR(9)," "),CHAR(10)," "),CHAR(11)," "),CHAR(12)," "),CHAR(13)," ")),"")</f>
        <v>YES</v>
      </c>
      <c r="AN83" t="str">
        <v>COMPLETE</v>
      </c>
      <c r="AO83" t="str">
        <v>TEXT</v>
      </c>
      <c r="AP83" t="str">
        <f>IF(ISTEXT(AN83),TRIM(SUBSTITUTE(SUBSTITUTE(SUBSTITUTE(SUBSTITUTE(SUBSTITUTE(SUBSTITUTE(AN83,CHAR(160)," "),CHAR(9)," "),CHAR(10)," "),CHAR(11)," "),CHAR(12)," "),CHAR(13)," ")),"")</f>
        <v>COMPLETE</v>
      </c>
      <c r="AQ83" t="str">
        <v>NO</v>
      </c>
      <c r="AR83" t="str"/>
      <c r="AS83" t="str">
        <v>MISSING</v>
      </c>
      <c r="AT83" t="str">
        <f>IF(ISTEXT(AR83),TRIM(SUBSTITUTE(SUBSTITUTE(SUBSTITUTE(SUBSTITUTE(SUBSTITUTE(SUBSTITUTE(AR83,CHAR(160)," "),CHAR(9)," "),CHAR(10)," "),CHAR(11)," "),CHAR(12)," "),CHAR(13)," ")),"")</f>
      </c>
      <c r="AU83" t="str">
        <v>NO</v>
      </c>
      <c r="AV83" t="str"/>
      <c r="AW83" t="str">
        <v>MISSING</v>
      </c>
      <c r="AX83" t="str">
        <f>IF(ISTEXT(AV83),TRIM(SUBSTITUTE(SUBSTITUTE(SUBSTITUTE(SUBSTITUTE(SUBSTITUTE(SUBSTITUTE(AV83,CHAR(160)," "),CHAR(9)," "),CHAR(10)," "),CHAR(11)," "),CHAR(12)," "),CHAR(13)," ")),"")</f>
      </c>
      <c r="AY83" t="str">
        <v>NO</v>
      </c>
      <c r="AZ83" t="str"/>
      <c r="BA83" t="str">
        <v>MISSING</v>
      </c>
      <c r="BB83" t="str">
        <f>IF(ISTEXT(AZ83),TRIM(SUBSTITUTE(SUBSTITUTE(SUBSTITUTE(SUBSTITUTE(SUBSTITUTE(SUBSTITUTE(AZ83,CHAR(160)," "),CHAR(9)," "),CHAR(10)," "),CHAR(11)," "),CHAR(12)," "),CHAR(13)," ")),"")</f>
      </c>
      <c r="BC83" t="str">
        <v>NO</v>
      </c>
      <c r="BD83" t="str"/>
      <c r="BE83" t="str">
        <v>MISSING</v>
      </c>
      <c r="BF83" t="str">
        <f>IF(ISTEXT(BD83),TRIM(SUBSTITUTE(SUBSTITUTE(SUBSTITUTE(SUBSTITUTE(SUBSTITUTE(SUBSTITUTE(BD83,CHAR(160)," "),CHAR(9)," "),CHAR(10)," "),CHAR(11)," "),CHAR(12)," "),CHAR(13)," ")),"")</f>
      </c>
      <c r="BG83" t="str">
        <v>NO</v>
      </c>
      <c r="BH83" t="str"/>
      <c r="BI83" t="str">
        <v>MISSING</v>
      </c>
      <c r="BJ83" t="str">
        <f>IF(ISTEXT(BH83),TRIM(SUBSTITUTE(SUBSTITUTE(SUBSTITUTE(SUBSTITUTE(SUBSTITUTE(SUBSTITUTE(BH83,CHAR(160)," "),CHAR(9)," "),CHAR(10)," "),CHAR(11)," "),CHAR(12)," "),CHAR(13)," ")),"")</f>
      </c>
      <c r="BK83" t="str">
        <v>YES</v>
      </c>
      <c r="BL83" t="str">
        <v>Geography changed</v>
      </c>
      <c r="BM83" t="str">
        <v>TEXT</v>
      </c>
      <c r="BN83" t="str">
        <f>IF(ISTEXT(BL83),TRIM(SUBSTITUTE(SUBSTITUTE(SUBSTITUTE(SUBSTITUTE(SUBSTITUTE(SUBSTITUTE(BL83,CHAR(160)," "),CHAR(9)," "),CHAR(10)," "),CHAR(11)," "),CHAR(12)," "),CHAR(13)," ")),"")</f>
        <v>Geography changed</v>
      </c>
      <c r="BO83" t="str">
        <f>IF(N83="NON_TEXT","INVALID_TYPE",IF(AND(N83="TEXT",O83&lt;&gt;"",OR(LOWER(O83)="null",LOWER(O83)="undefined",LOWER(O83)="n/a",LOWER(O83)="na",LOWER(O83)="none")),"NULL_LIKE_STRING",""))</f>
      </c>
      <c r="BP83" t="str">
        <f>IF(Q83="NON_TEXT","INVALID_TYPE",IF(AND(R83&lt;&gt;"",NOT(OR(EXACT(R83,"FALSE_POSITIVE"),EXACT(R83,"FALSE_NEGATIVE"),EXACT(R83,"ROLE_ERROR"),EXACT(R83,"SCOPE_DRIFT")))),"UNSUPPORTED_VALUE",""))</f>
      </c>
      <c r="BQ83" t="str">
        <f>IF(T83="NON_TEXT","INVALID_TYPE",IF(AND(U83&lt;&gt;"",NOT(OR(EXACT(U83,"CONTENT_GAP"),EXACT(U83,"AUTHORITY_BENCHMARK"),EXACT(U83,"POSITIONING"),EXACT(U83,"PRICING_COMPARISON"),EXACT(U83,"BATTLECARD"),EXACT(U83,"ROADMAP"),EXACT(U83,"MARKET_ENTRY_RECOMMENDATION"),EXACT(U83,"BUDGET_RECOMMENDATION"),EXACT(U83,"EXECUTIVE_BRIEF"),EXACT(U83,"AI_VISIBILITY_BENCHMARK"),EXACT(U83,"PAID_SEARCH_BENCHMARK"),EXACT(U83,"OTHER")))),"UNSUPPORTED_VALUE",""))</f>
      </c>
      <c r="BR83" t="str">
        <f>IF(W83="NON_TEXT","INVALID_TYPE",IF(AND(X83&lt;&gt;"",NOT(OR(EXACT(X83,"DIRECTLY_DEPENDENT"),EXACT(X83,"PARTIALLY_DEPENDENT"),EXACT(X83,"INDEPENDENT"),EXACT(X83,"UNKNOWN_DEPENDENCY")))),"UNSUPPORTED_VALUE",""))</f>
      </c>
      <c r="BS83" t="str">
        <f>IF(Z83="NON_TEXT","INVALID_TYPE",IF(AND(AA83&lt;&gt;"",NOT(OR(EXACT(AA83,"YES"),EXACT(AA83,"NO"),EXACT(AA83,"UNKNOWN")))),"UNSUPPORTED_VALUE",""))</f>
      </c>
      <c r="BT83" t="str">
        <f>IF(AC83="NON_TEXT","INVALID_TYPE",IF(AND(AD83&lt;&gt;"",NOT(OR(EXACT(AD83,"YES"),EXACT(AD83,"NO"),EXACT(AD83,"UNKNOWN")))),"UNSUPPORTED_VALUE",""))</f>
      </c>
      <c r="BU83" t="str">
        <f>IF(AF83="NON_TEXT","INVALID_TYPE",IF(AND(AG83&lt;&gt;"",NOT(OR(EXACT(AG83,"YES"),EXACT(AG83,"NO"),EXACT(AG83,"UNKNOWN")))),"UNSUPPORTED_VALUE",""))</f>
      </c>
      <c r="BV83" t="str">
        <f>IF(AI83="NON_TEXT","INVALID_TYPE",IF(AND(AJ83&lt;&gt;"",NOT(OR(EXACT(AJ83,"YES"),EXACT(AJ83,"NO"),EXACT(AJ83,"UNKNOWN")))),"UNSUPPORTED_VALUE",""))</f>
      </c>
      <c r="BW83" t="str">
        <f>IF(AL83="NON_TEXT","INVALID_TYPE",IF(AND(AM83&lt;&gt;"",NOT(OR(EXACT(AM83,"YES"),EXACT(AM83,"NO"),EXACT(AM83,"UNKNOWN")))),"UNSUPPORTED_VALUE",""))</f>
      </c>
      <c r="BX83" t="str">
        <f>IF(AO83="NON_TEXT","INVALID_TYPE",IF(AND(AP83&lt;&gt;"",NOT(OR(EXACT(AP83,"COMPLETE"),EXACT(AP83,"INCOMPLETE")))),"UNSUPPORTED_VALUE",""))</f>
      </c>
      <c r="BY83" t="str">
        <f>IF(AND(AQ83="YES",AS83="NON_TEXT"),"INVALID_TYPE",IF(AND(AQ83="YES",AS83="TEXT",AT83&lt;&gt;"",OR(LOWER(AT83)="null",LOWER(AT83)="undefined",LOWER(AT83)="n/a",LOWER(AT83)="na",LOWER(AT83)="none")),"NULL_LIKE_STRING",""))</f>
      </c>
      <c r="BZ83" t="str">
        <f>IF(AND(AU83="YES",AW83="NON_TEXT"),"INVALID_TYPE",IF(AND(AU83="YES",AW83="TEXT",AX83&lt;&gt;"",OR(LOWER(AX83)="null",LOWER(AX83)="undefined",LOWER(AX83)="n/a",LOWER(AX83)="na",LOWER(AX83)="none")),"NULL_LIKE_STRING",""))</f>
      </c>
      <c r="CA83" t="str">
        <f>IF(AND(AY83="YES",BA83="NON_TEXT"),"INVALID_TYPE",IF(AND(AY83="YES",BB83&lt;&gt;"",NOT(OR(EXACT(BB83,"READY_TO_SHARE"),EXACT(BB83,"NOT_READY_TO_SHARE")))),"UNSUPPORTED_VALUE",""))</f>
      </c>
      <c r="CB83" t="str">
        <f>IF(AND(BC83="YES",BE83="NON_TEXT"),"INVALID_TYPE",IF(AND(BC83="YES",BF83&lt;&gt;"",NOT(OR(EXACT(BF83,"SEO_OVERLAP"),EXACT(BF83,"PPC_OVERLAP"),EXACT(BF83,"AI_VISIBILITY"),EXACT(BF83,"CI_PLATFORM"),EXACT(BF83,"SALES_CUSTOMER"),EXACT(BF83,"MANUAL_STRATEGY"),EXACT(BF83,"MIXED"),EXACT(BF83,"UNKNOWN")))),"UNSUPPORTED_VALUE",""))</f>
      </c>
      <c r="CC83" t="str">
        <f>IF(AND(BG83="YES",BI83="NON_TEXT"),"INVALID_TYPE",IF(AND(BG83="YES",BI83="TEXT",BJ83&lt;&gt;"",OR(LOWER(BJ83)="null",LOWER(BJ83)="undefined",LOWER(BJ83)="n/a",LOWER(BJ83)="na",LOWER(BJ83)="none")),"NULL_LIKE_STRING",""))</f>
      </c>
      <c r="CD83" t="str">
        <f>IF(AND(BK83="YES",BM83="NON_TEXT"),"INVALID_TYPE",IF(AND(BK83="YES",BM83="TEXT",BN83&lt;&gt;"",OR(LOWER(BN83)="null",LOWER(BN83)="undefined",LOWER(BN83)="n/a",LOWER(BN83)="na",LOWER(BN83)="none")),"NULL_LIKE_STRING",""))</f>
      </c>
      <c r="CE83" t="str">
        <f>IF(L83="FALSE","INVALID_INPUT_OBJECT",IF(BO83&lt;&gt;"",BO83,IF(BP83&lt;&gt;"",BP83,IF(BQ83&lt;&gt;"",BQ83,IF(BR83&lt;&gt;"",BR83,IF(BS83&lt;&gt;"",BS83,IF(BT83&lt;&gt;"",BT83,IF(BU83&lt;&gt;"",BU83,IF(BV83&lt;&gt;"",BV83,IF(BW83&lt;&gt;"",BW83,IF(BX83&lt;&gt;"",BX83,IF(CC83&lt;&gt;"",CC83,IF(BY83&lt;&gt;"",BY83,IF(BZ83&lt;&gt;"",BZ83,IF(CD83&lt;&gt;"",CD83,IF(CA83&lt;&gt;"",CA83,CB83))))))))))))))))</f>
      </c>
      <c r="CF83" t="b">
        <f>OR(N83="MISSING",O83="",Q83="MISSING",R83="",T83="MISSING",U83="",W83="MISSING",X83="",Z83="MISSING",AA83="",AC83="MISSING",AD83="",AF83="MISSING",AG83="",AI83="MISSING",AJ83="",AL83="MISSING",AM83="",AO83="MISSING",AP83="",EXACT(AP83,"INCOMPLETE"),AND(AY83="YES",AZ83&lt;&gt;"",BB83=""),AND(BC83="YES",BD83&lt;&gt;"",BF83=""))</f>
        <v>0</v>
      </c>
      <c r="CG83" t="str">
        <f>IF(AND(EXACT(X83,"INDEPENDENT"),EXACT(AD83,"NO")),"INDEPENDENT_WITHOUT_SUPPORT",IF(AND(EXACT(R83,"FALSE_NEGATIVE"),AQ83="YES",AT83=""),"FALSE_NEGATIVE_REQUIRES_CORRECTED_SET",IF(AND(EXACT(R83,"SCOPE_DRIFT"),AU83="YES",AX83=""),"SCOPE_DRIFT_REQUIRES_CHANGED_DIMENSION",IF(AND(EXACT(AA83,"NO"),AY83="YES",EXACT(BB83,"READY_TO_SHARE")),"UNSTARTED_READY_TO_SHARE_CONFLICT",""))))</f>
      </c>
    </row>
    <row r="84">
      <c r="A84" s="50" t="str">
        <v>LIF-004</v>
      </c>
      <c r="B84" s="50" t="str">
        <v>LIFECYCLE_EDGE</v>
      </c>
      <c r="C84" s="50" t="str">
        <v>REOPEN_PRIOR_DECISION</v>
      </c>
      <c r="D84" s="50" t="str">
        <v>EXECUTED_RECOMMENDATION_MAY_CHANGE</v>
      </c>
      <c r="E84" s="50" t="str">
        <v>REOPEN_PRIOR_DECISION</v>
      </c>
      <c r="F84" s="50" t="str">
        <v>EXECUTED_RECOMMENDATION_MAY_CHANGE</v>
      </c>
      <c r="G84" s="50" t="str">
        <v>PASS</v>
      </c>
      <c r="H84" s="50" t="str">
        <v>{"affectedOutput": "CONTENT_GAP", "correctionWithoutFullRebuild": "YES", "decisionSupported": "Approve Q4 content and positioning budget", "dependencyType": "INDEPENDENT", "errorClass": "FALSE_POSITIVE", "executionStarted": "YES", "independentSupport": "YES", "publicationStateInput": "NOT_READY_TO_SHARE", "recommendationCouldChange": "YES", "recordCompleteness": "COMPLETE", "scopeKnown": "YES"}</v>
      </c>
      <c r="I84" s="50" t="str">
        <f>IF(CE84&lt;&gt;"","INVALID_INPUT",IF(CG84&lt;&gt;"","INVALID_INPUT",IF(CF84,"INCOMPLETE",IF(NOT(EXACT(AM84,"YES")),"RESOLVE_DECISION_SCOPE",IF(EXACT(X84,"UNKNOWN_DEPENDENCY"),"FREEZE_AND_REQUALIFY",IF(AND(EXACT(AA84,"YES"),EXACT(AG84,"YES")),"REOPEN_PRIOR_DECISION",IF(AND(EXACT(X84,"DIRECTLY_DEPENDENT"),EXACT(AD84,"NO"),EXACT(AJ84,"NO")),"REBUILD_CONTAMINATED_OUTPUT",IF(OR(EXACT(X84,"DIRECTLY_DEPENDENT"),EXACT(X84,"PARTIALLY_DEPENDENT")),"BOUNDED_RECHECK_REQUIRED",IF(AND(EXACT(X84,"INDEPENDENT"),EXACT(AD84,"YES"),EXACT(AG84,"NO")),"NO_MATERIAL_CONTAMINATION_FOUND","FREEZE_AND_REQUALIFY")))))))))</f>
        <v>REOPEN_PRIOR_DECISION</v>
      </c>
      <c r="J84" s="50" t="str">
        <f>IF(CE84&lt;&gt;"",CE84,IF(CG84&lt;&gt;"",CG84,IF(CF84,"REQUIRED_EVIDENCE_MISSING",IF(NOT(EXACT(AM84,"YES")),IF(EXACT(AM84,"NO"),"DECISION_SCOPE_NOT_DEFINED","DECISION_SCOPE_UNCERTAIN"),IF(EXACT(X84,"UNKNOWN_DEPENDENCY"),"DOWNSTREAM_DEPENDENCY_UNKNOWN",IF(AND(EXACT(AA84,"YES"),EXACT(AG84,"YES")),"EXECUTED_RECOMMENDATION_MAY_CHANGE",IF(AND(EXACT(X84,"DIRECTLY_DEPENDENT"),EXACT(AD84,"NO"),EXACT(AJ84,"NO")),"DIRECT_DEPENDENCY_NO_INDEPENDENT_SUPPORT",IF(EXACT(X84,"DIRECTLY_DEPENDENT"),"DIRECT_DEPENDENCY_RECHECK",IF(EXACT(X84,"PARTIALLY_DEPENDENT"),"PARTIAL_DEPENDENCY_RECHECK",IF(AND(EXACT(X84,"INDEPENDENT"),EXACT(AD84,"YES"),EXACT(AG84,"NO")),"INDEPENDENT_SUPPORT_RECOMMENDATION_UNCHANGED","DEPENDENCY_OR_RECOMMENDATION_UNRESOLVED"))))))))))</f>
        <v>EXECUTED_RECOMMENDATION_MAY_CHANGE</v>
      </c>
      <c r="K84" s="51" t="str">
        <f>IF(AND(EXACT(C84,I84),EXACT(D84,J84)),"PASS","FAIL")</f>
        <v>PASS</v>
      </c>
      <c r="L84" t="str">
        <v>TRUE</v>
      </c>
      <c r="M84" t="str">
        <v>Approve Q4 content and positioning budget</v>
      </c>
      <c r="N84" t="str">
        <v>TEXT</v>
      </c>
      <c r="O84" t="str">
        <f>IF(ISTEXT(M84),TRIM(SUBSTITUTE(SUBSTITUTE(SUBSTITUTE(SUBSTITUTE(SUBSTITUTE(SUBSTITUTE(M84,CHAR(160)," "),CHAR(9)," "),CHAR(10)," "),CHAR(11)," "),CHAR(12)," "),CHAR(13)," ")),"")</f>
        <v>Approve Q4 content and positioning budget</v>
      </c>
      <c r="P84" t="str">
        <v>FALSE_POSITIVE</v>
      </c>
      <c r="Q84" t="str">
        <v>TEXT</v>
      </c>
      <c r="R84" t="str">
        <f>IF(ISTEXT(P84),TRIM(SUBSTITUTE(SUBSTITUTE(SUBSTITUTE(SUBSTITUTE(SUBSTITUTE(SUBSTITUTE(P84,CHAR(160)," "),CHAR(9)," "),CHAR(10)," "),CHAR(11)," "),CHAR(12)," "),CHAR(13)," ")),"")</f>
        <v>FALSE_POSITIVE</v>
      </c>
      <c r="S84" t="str">
        <v>CONTENT_GAP</v>
      </c>
      <c r="T84" t="str">
        <v>TEXT</v>
      </c>
      <c r="U84" t="str">
        <f>IF(ISTEXT(S84),TRIM(SUBSTITUTE(SUBSTITUTE(SUBSTITUTE(SUBSTITUTE(SUBSTITUTE(SUBSTITUTE(S84,CHAR(160)," "),CHAR(9)," "),CHAR(10)," "),CHAR(11)," "),CHAR(12)," "),CHAR(13)," ")),"")</f>
        <v>CONTENT_GAP</v>
      </c>
      <c r="V84" t="str">
        <v>INDEPENDENT</v>
      </c>
      <c r="W84" t="str">
        <v>TEXT</v>
      </c>
      <c r="X84" t="str">
        <f>IF(ISTEXT(V84),TRIM(SUBSTITUTE(SUBSTITUTE(SUBSTITUTE(SUBSTITUTE(SUBSTITUTE(SUBSTITUTE(V84,CHAR(160)," "),CHAR(9)," "),CHAR(10)," "),CHAR(11)," "),CHAR(12)," "),CHAR(13)," ")),"")</f>
        <v>INDEPENDENT</v>
      </c>
      <c r="Y84" t="str">
        <v>YES</v>
      </c>
      <c r="Z84" t="str">
        <v>TEXT</v>
      </c>
      <c r="AA84" t="str">
        <f>IF(ISTEXT(Y84),TRIM(SUBSTITUTE(SUBSTITUTE(SUBSTITUTE(SUBSTITUTE(SUBSTITUTE(SUBSTITUTE(Y84,CHAR(160)," "),CHAR(9)," "),CHAR(10)," "),CHAR(11)," "),CHAR(12)," "),CHAR(13)," ")),"")</f>
        <v>YES</v>
      </c>
      <c r="AB84" t="str">
        <v>YES</v>
      </c>
      <c r="AC84" t="str">
        <v>TEXT</v>
      </c>
      <c r="AD84" t="str">
        <f>IF(ISTEXT(AB84),TRIM(SUBSTITUTE(SUBSTITUTE(SUBSTITUTE(SUBSTITUTE(SUBSTITUTE(SUBSTITUTE(AB84,CHAR(160)," "),CHAR(9)," "),CHAR(10)," "),CHAR(11)," "),CHAR(12)," "),CHAR(13)," ")),"")</f>
        <v>YES</v>
      </c>
      <c r="AE84" t="str">
        <v>YES</v>
      </c>
      <c r="AF84" t="str">
        <v>TEXT</v>
      </c>
      <c r="AG84" t="str">
        <f>IF(ISTEXT(AE84),TRIM(SUBSTITUTE(SUBSTITUTE(SUBSTITUTE(SUBSTITUTE(SUBSTITUTE(SUBSTITUTE(AE84,CHAR(160)," "),CHAR(9)," "),CHAR(10)," "),CHAR(11)," "),CHAR(12)," "),CHAR(13)," ")),"")</f>
        <v>YES</v>
      </c>
      <c r="AH84" t="str">
        <v>YES</v>
      </c>
      <c r="AI84" t="str">
        <v>TEXT</v>
      </c>
      <c r="AJ84" t="str">
        <f>IF(ISTEXT(AH84),TRIM(SUBSTITUTE(SUBSTITUTE(SUBSTITUTE(SUBSTITUTE(SUBSTITUTE(SUBSTITUTE(AH84,CHAR(160)," "),CHAR(9)," "),CHAR(10)," "),CHAR(11)," "),CHAR(12)," "),CHAR(13)," ")),"")</f>
        <v>YES</v>
      </c>
      <c r="AK84" t="str">
        <v>YES</v>
      </c>
      <c r="AL84" t="str">
        <v>TEXT</v>
      </c>
      <c r="AM84" t="str">
        <f>IF(ISTEXT(AK84),TRIM(SUBSTITUTE(SUBSTITUTE(SUBSTITUTE(SUBSTITUTE(SUBSTITUTE(SUBSTITUTE(AK84,CHAR(160)," "),CHAR(9)," "),CHAR(10)," "),CHAR(11)," "),CHAR(12)," "),CHAR(13)," ")),"")</f>
        <v>YES</v>
      </c>
      <c r="AN84" t="str">
        <v>COMPLETE</v>
      </c>
      <c r="AO84" t="str">
        <v>TEXT</v>
      </c>
      <c r="AP84" t="str">
        <f>IF(ISTEXT(AN84),TRIM(SUBSTITUTE(SUBSTITUTE(SUBSTITUTE(SUBSTITUTE(SUBSTITUTE(SUBSTITUTE(AN84,CHAR(160)," "),CHAR(9)," "),CHAR(10)," "),CHAR(11)," "),CHAR(12)," "),CHAR(13)," ")),"")</f>
        <v>COMPLETE</v>
      </c>
      <c r="AQ84" t="str">
        <v>NO</v>
      </c>
      <c r="AR84" t="str"/>
      <c r="AS84" t="str">
        <v>MISSING</v>
      </c>
      <c r="AT84" t="str">
        <f>IF(ISTEXT(AR84),TRIM(SUBSTITUTE(SUBSTITUTE(SUBSTITUTE(SUBSTITUTE(SUBSTITUTE(SUBSTITUTE(AR84,CHAR(160)," "),CHAR(9)," "),CHAR(10)," "),CHAR(11)," "),CHAR(12)," "),CHAR(13)," ")),"")</f>
      </c>
      <c r="AU84" t="str">
        <v>NO</v>
      </c>
      <c r="AV84" t="str"/>
      <c r="AW84" t="str">
        <v>MISSING</v>
      </c>
      <c r="AX84" t="str">
        <f>IF(ISTEXT(AV84),TRIM(SUBSTITUTE(SUBSTITUTE(SUBSTITUTE(SUBSTITUTE(SUBSTITUTE(SUBSTITUTE(AV84,CHAR(160)," "),CHAR(9)," "),CHAR(10)," "),CHAR(11)," "),CHAR(12)," "),CHAR(13)," ")),"")</f>
      </c>
      <c r="AY84" t="str">
        <v>YES</v>
      </c>
      <c r="AZ84" t="str">
        <v>NOT_READY_TO_SHARE</v>
      </c>
      <c r="BA84" t="str">
        <v>TEXT</v>
      </c>
      <c r="BB84" t="str">
        <f>IF(ISTEXT(AZ84),TRIM(SUBSTITUTE(SUBSTITUTE(SUBSTITUTE(SUBSTITUTE(SUBSTITUTE(SUBSTITUTE(AZ84,CHAR(160)," "),CHAR(9)," "),CHAR(10)," "),CHAR(11)," "),CHAR(12)," "),CHAR(13)," ")),"")</f>
        <v>NOT_READY_TO_SHARE</v>
      </c>
      <c r="BC84" t="str">
        <v>NO</v>
      </c>
      <c r="BD84" t="str"/>
      <c r="BE84" t="str">
        <v>MISSING</v>
      </c>
      <c r="BF84" t="str">
        <f>IF(ISTEXT(BD84),TRIM(SUBSTITUTE(SUBSTITUTE(SUBSTITUTE(SUBSTITUTE(SUBSTITUTE(SUBSTITUTE(BD84,CHAR(160)," "),CHAR(9)," "),CHAR(10)," "),CHAR(11)," "),CHAR(12)," "),CHAR(13)," ")),"")</f>
      </c>
      <c r="BG84" t="str">
        <v>NO</v>
      </c>
      <c r="BH84" t="str"/>
      <c r="BI84" t="str">
        <v>MISSING</v>
      </c>
      <c r="BJ84" t="str">
        <f>IF(ISTEXT(BH84),TRIM(SUBSTITUTE(SUBSTITUTE(SUBSTITUTE(SUBSTITUTE(SUBSTITUTE(SUBSTITUTE(BH84,CHAR(160)," "),CHAR(9)," "),CHAR(10)," "),CHAR(11)," "),CHAR(12)," "),CHAR(13)," ")),"")</f>
      </c>
      <c r="BK84" t="str">
        <v>NO</v>
      </c>
      <c r="BL84" t="str"/>
      <c r="BM84" t="str">
        <v>MISSING</v>
      </c>
      <c r="BN84" t="str">
        <f>IF(ISTEXT(BL84),TRIM(SUBSTITUTE(SUBSTITUTE(SUBSTITUTE(SUBSTITUTE(SUBSTITUTE(SUBSTITUTE(BL84,CHAR(160)," "),CHAR(9)," "),CHAR(10)," "),CHAR(11)," "),CHAR(12)," "),CHAR(13)," ")),"")</f>
      </c>
      <c r="BO84" t="str">
        <f>IF(N84="NON_TEXT","INVALID_TYPE",IF(AND(N84="TEXT",O84&lt;&gt;"",OR(LOWER(O84)="null",LOWER(O84)="undefined",LOWER(O84)="n/a",LOWER(O84)="na",LOWER(O84)="none")),"NULL_LIKE_STRING",""))</f>
      </c>
      <c r="BP84" t="str">
        <f>IF(Q84="NON_TEXT","INVALID_TYPE",IF(AND(R84&lt;&gt;"",NOT(OR(EXACT(R84,"FALSE_POSITIVE"),EXACT(R84,"FALSE_NEGATIVE"),EXACT(R84,"ROLE_ERROR"),EXACT(R84,"SCOPE_DRIFT")))),"UNSUPPORTED_VALUE",""))</f>
      </c>
      <c r="BQ84" t="str">
        <f>IF(T84="NON_TEXT","INVALID_TYPE",IF(AND(U84&lt;&gt;"",NOT(OR(EXACT(U84,"CONTENT_GAP"),EXACT(U84,"AUTHORITY_BENCHMARK"),EXACT(U84,"POSITIONING"),EXACT(U84,"PRICING_COMPARISON"),EXACT(U84,"BATTLECARD"),EXACT(U84,"ROADMAP"),EXACT(U84,"MARKET_ENTRY_RECOMMENDATION"),EXACT(U84,"BUDGET_RECOMMENDATION"),EXACT(U84,"EXECUTIVE_BRIEF"),EXACT(U84,"AI_VISIBILITY_BENCHMARK"),EXACT(U84,"PAID_SEARCH_BENCHMARK"),EXACT(U84,"OTHER")))),"UNSUPPORTED_VALUE",""))</f>
      </c>
      <c r="BR84" t="str">
        <f>IF(W84="NON_TEXT","INVALID_TYPE",IF(AND(X84&lt;&gt;"",NOT(OR(EXACT(X84,"DIRECTLY_DEPENDENT"),EXACT(X84,"PARTIALLY_DEPENDENT"),EXACT(X84,"INDEPENDENT"),EXACT(X84,"UNKNOWN_DEPENDENCY")))),"UNSUPPORTED_VALUE",""))</f>
      </c>
      <c r="BS84" t="str">
        <f>IF(Z84="NON_TEXT","INVALID_TYPE",IF(AND(AA84&lt;&gt;"",NOT(OR(EXACT(AA84,"YES"),EXACT(AA84,"NO"),EXACT(AA84,"UNKNOWN")))),"UNSUPPORTED_VALUE",""))</f>
      </c>
      <c r="BT84" t="str">
        <f>IF(AC84="NON_TEXT","INVALID_TYPE",IF(AND(AD84&lt;&gt;"",NOT(OR(EXACT(AD84,"YES"),EXACT(AD84,"NO"),EXACT(AD84,"UNKNOWN")))),"UNSUPPORTED_VALUE",""))</f>
      </c>
      <c r="BU84" t="str">
        <f>IF(AF84="NON_TEXT","INVALID_TYPE",IF(AND(AG84&lt;&gt;"",NOT(OR(EXACT(AG84,"YES"),EXACT(AG84,"NO"),EXACT(AG84,"UNKNOWN")))),"UNSUPPORTED_VALUE",""))</f>
      </c>
      <c r="BV84" t="str">
        <f>IF(AI84="NON_TEXT","INVALID_TYPE",IF(AND(AJ84&lt;&gt;"",NOT(OR(EXACT(AJ84,"YES"),EXACT(AJ84,"NO"),EXACT(AJ84,"UNKNOWN")))),"UNSUPPORTED_VALUE",""))</f>
      </c>
      <c r="BW84" t="str">
        <f>IF(AL84="NON_TEXT","INVALID_TYPE",IF(AND(AM84&lt;&gt;"",NOT(OR(EXACT(AM84,"YES"),EXACT(AM84,"NO"),EXACT(AM84,"UNKNOWN")))),"UNSUPPORTED_VALUE",""))</f>
      </c>
      <c r="BX84" t="str">
        <f>IF(AO84="NON_TEXT","INVALID_TYPE",IF(AND(AP84&lt;&gt;"",NOT(OR(EXACT(AP84,"COMPLETE"),EXACT(AP84,"INCOMPLETE")))),"UNSUPPORTED_VALUE",""))</f>
      </c>
      <c r="BY84" t="str">
        <f>IF(AND(AQ84="YES",AS84="NON_TEXT"),"INVALID_TYPE",IF(AND(AQ84="YES",AS84="TEXT",AT84&lt;&gt;"",OR(LOWER(AT84)="null",LOWER(AT84)="undefined",LOWER(AT84)="n/a",LOWER(AT84)="na",LOWER(AT84)="none")),"NULL_LIKE_STRING",""))</f>
      </c>
      <c r="BZ84" t="str">
        <f>IF(AND(AU84="YES",AW84="NON_TEXT"),"INVALID_TYPE",IF(AND(AU84="YES",AW84="TEXT",AX84&lt;&gt;"",OR(LOWER(AX84)="null",LOWER(AX84)="undefined",LOWER(AX84)="n/a",LOWER(AX84)="na",LOWER(AX84)="none")),"NULL_LIKE_STRING",""))</f>
      </c>
      <c r="CA84" t="str">
        <f>IF(AND(AY84="YES",BA84="NON_TEXT"),"INVALID_TYPE",IF(AND(AY84="YES",BB84&lt;&gt;"",NOT(OR(EXACT(BB84,"READY_TO_SHARE"),EXACT(BB84,"NOT_READY_TO_SHARE")))),"UNSUPPORTED_VALUE",""))</f>
      </c>
      <c r="CB84" t="str">
        <f>IF(AND(BC84="YES",BE84="NON_TEXT"),"INVALID_TYPE",IF(AND(BC84="YES",BF84&lt;&gt;"",NOT(OR(EXACT(BF84,"SEO_OVERLAP"),EXACT(BF84,"PPC_OVERLAP"),EXACT(BF84,"AI_VISIBILITY"),EXACT(BF84,"CI_PLATFORM"),EXACT(BF84,"SALES_CUSTOMER"),EXACT(BF84,"MANUAL_STRATEGY"),EXACT(BF84,"MIXED"),EXACT(BF84,"UNKNOWN")))),"UNSUPPORTED_VALUE",""))</f>
      </c>
      <c r="CC84" t="str">
        <f>IF(AND(BG84="YES",BI84="NON_TEXT"),"INVALID_TYPE",IF(AND(BG84="YES",BI84="TEXT",BJ84&lt;&gt;"",OR(LOWER(BJ84)="null",LOWER(BJ84)="undefined",LOWER(BJ84)="n/a",LOWER(BJ84)="na",LOWER(BJ84)="none")),"NULL_LIKE_STRING",""))</f>
      </c>
      <c r="CD84" t="str">
        <f>IF(AND(BK84="YES",BM84="NON_TEXT"),"INVALID_TYPE",IF(AND(BK84="YES",BM84="TEXT",BN84&lt;&gt;"",OR(LOWER(BN84)="null",LOWER(BN84)="undefined",LOWER(BN84)="n/a",LOWER(BN84)="na",LOWER(BN84)="none")),"NULL_LIKE_STRING",""))</f>
      </c>
      <c r="CE84" t="str">
        <f>IF(L84="FALSE","INVALID_INPUT_OBJECT",IF(BO84&lt;&gt;"",BO84,IF(BP84&lt;&gt;"",BP84,IF(BQ84&lt;&gt;"",BQ84,IF(BR84&lt;&gt;"",BR84,IF(BS84&lt;&gt;"",BS84,IF(BT84&lt;&gt;"",BT84,IF(BU84&lt;&gt;"",BU84,IF(BV84&lt;&gt;"",BV84,IF(BW84&lt;&gt;"",BW84,IF(BX84&lt;&gt;"",BX84,IF(CC84&lt;&gt;"",CC84,IF(BY84&lt;&gt;"",BY84,IF(BZ84&lt;&gt;"",BZ84,IF(CD84&lt;&gt;"",CD84,IF(CA84&lt;&gt;"",CA84,CB84))))))))))))))))</f>
      </c>
      <c r="CF84" t="b">
        <f>OR(N84="MISSING",O84="",Q84="MISSING",R84="",T84="MISSING",U84="",W84="MISSING",X84="",Z84="MISSING",AA84="",AC84="MISSING",AD84="",AF84="MISSING",AG84="",AI84="MISSING",AJ84="",AL84="MISSING",AM84="",AO84="MISSING",AP84="",EXACT(AP84,"INCOMPLETE"),AND(AY84="YES",AZ84&lt;&gt;"",BB84=""),AND(BC84="YES",BD84&lt;&gt;"",BF84=""))</f>
        <v>0</v>
      </c>
      <c r="CG84" t="str">
        <f>IF(AND(EXACT(X84,"INDEPENDENT"),EXACT(AD84,"NO")),"INDEPENDENT_WITHOUT_SUPPORT",IF(AND(EXACT(R84,"FALSE_NEGATIVE"),AQ84="YES",AT84=""),"FALSE_NEGATIVE_REQUIRES_CORRECTED_SET",IF(AND(EXACT(R84,"SCOPE_DRIFT"),AU84="YES",AX84=""),"SCOPE_DRIFT_REQUIRES_CHANGED_DIMENSION",IF(AND(EXACT(AA84,"NO"),AY84="YES",EXACT(BB84,"READY_TO_SHARE")),"UNSTARTED_READY_TO_SHARE_CONFLICT",""))))</f>
      </c>
    </row>
    <row r="85">
      <c r="A85" s="50" t="str">
        <v>LIF-005</v>
      </c>
      <c r="B85" s="50" t="str">
        <v>LIFECYCLE_EDGE</v>
      </c>
      <c r="C85" s="50" t="str">
        <v>REOPEN_PRIOR_DECISION</v>
      </c>
      <c r="D85" s="50" t="str">
        <v>EXECUTED_RECOMMENDATION_MAY_CHANGE</v>
      </c>
      <c r="E85" s="50" t="str">
        <v>REOPEN_PRIOR_DECISION</v>
      </c>
      <c r="F85" s="50" t="str">
        <v>EXECUTED_RECOMMENDATION_MAY_CHANGE</v>
      </c>
      <c r="G85" s="50" t="str">
        <v>PASS</v>
      </c>
      <c r="H85" s="50" t="str">
        <v>{"affectedOutput": "BUDGET_RECOMMENDATION", "correctionWithoutFullRebuild": "YES", "decisionSupported": "Approve Q4 content and positioning budget", "dependencyType": "INDEPENDENT", "errorClass": "FALSE_POSITIVE", "executionStarted": "YES", "independentSupport": "YES", "recommendationCouldChange": "YES", "recordCompleteness": "COMPLETE", "scopeKnown": "YES"}</v>
      </c>
      <c r="I85" s="50" t="str">
        <f>IF(CE85&lt;&gt;"","INVALID_INPUT",IF(CG85&lt;&gt;"","INVALID_INPUT",IF(CF85,"INCOMPLETE",IF(NOT(EXACT(AM85,"YES")),"RESOLVE_DECISION_SCOPE",IF(EXACT(X85,"UNKNOWN_DEPENDENCY"),"FREEZE_AND_REQUALIFY",IF(AND(EXACT(AA85,"YES"),EXACT(AG85,"YES")),"REOPEN_PRIOR_DECISION",IF(AND(EXACT(X85,"DIRECTLY_DEPENDENT"),EXACT(AD85,"NO"),EXACT(AJ85,"NO")),"REBUILD_CONTAMINATED_OUTPUT",IF(OR(EXACT(X85,"DIRECTLY_DEPENDENT"),EXACT(X85,"PARTIALLY_DEPENDENT")),"BOUNDED_RECHECK_REQUIRED",IF(AND(EXACT(X85,"INDEPENDENT"),EXACT(AD85,"YES"),EXACT(AG85,"NO")),"NO_MATERIAL_CONTAMINATION_FOUND","FREEZE_AND_REQUALIFY")))))))))</f>
        <v>REOPEN_PRIOR_DECISION</v>
      </c>
      <c r="J85" s="50" t="str">
        <f>IF(CE85&lt;&gt;"",CE85,IF(CG85&lt;&gt;"",CG85,IF(CF85,"REQUIRED_EVIDENCE_MISSING",IF(NOT(EXACT(AM85,"YES")),IF(EXACT(AM85,"NO"),"DECISION_SCOPE_NOT_DEFINED","DECISION_SCOPE_UNCERTAIN"),IF(EXACT(X85,"UNKNOWN_DEPENDENCY"),"DOWNSTREAM_DEPENDENCY_UNKNOWN",IF(AND(EXACT(AA85,"YES"),EXACT(AG85,"YES")),"EXECUTED_RECOMMENDATION_MAY_CHANGE",IF(AND(EXACT(X85,"DIRECTLY_DEPENDENT"),EXACT(AD85,"NO"),EXACT(AJ85,"NO")),"DIRECT_DEPENDENCY_NO_INDEPENDENT_SUPPORT",IF(EXACT(X85,"DIRECTLY_DEPENDENT"),"DIRECT_DEPENDENCY_RECHECK",IF(EXACT(X85,"PARTIALLY_DEPENDENT"),"PARTIAL_DEPENDENCY_RECHECK",IF(AND(EXACT(X85,"INDEPENDENT"),EXACT(AD85,"YES"),EXACT(AG85,"NO")),"INDEPENDENT_SUPPORT_RECOMMENDATION_UNCHANGED","DEPENDENCY_OR_RECOMMENDATION_UNRESOLVED"))))))))))</f>
        <v>EXECUTED_RECOMMENDATION_MAY_CHANGE</v>
      </c>
      <c r="K85" s="51" t="str">
        <f>IF(AND(EXACT(C85,I85),EXACT(D85,J85)),"PASS","FAIL")</f>
        <v>PASS</v>
      </c>
      <c r="L85" t="str">
        <v>TRUE</v>
      </c>
      <c r="M85" t="str">
        <v>Approve Q4 content and positioning budget</v>
      </c>
      <c r="N85" t="str">
        <v>TEXT</v>
      </c>
      <c r="O85" t="str">
        <f>IF(ISTEXT(M85),TRIM(SUBSTITUTE(SUBSTITUTE(SUBSTITUTE(SUBSTITUTE(SUBSTITUTE(SUBSTITUTE(M85,CHAR(160)," "),CHAR(9)," "),CHAR(10)," "),CHAR(11)," "),CHAR(12)," "),CHAR(13)," ")),"")</f>
        <v>Approve Q4 content and positioning budget</v>
      </c>
      <c r="P85" t="str">
        <v>FALSE_POSITIVE</v>
      </c>
      <c r="Q85" t="str">
        <v>TEXT</v>
      </c>
      <c r="R85" t="str">
        <f>IF(ISTEXT(P85),TRIM(SUBSTITUTE(SUBSTITUTE(SUBSTITUTE(SUBSTITUTE(SUBSTITUTE(SUBSTITUTE(P85,CHAR(160)," "),CHAR(9)," "),CHAR(10)," "),CHAR(11)," "),CHAR(12)," "),CHAR(13)," ")),"")</f>
        <v>FALSE_POSITIVE</v>
      </c>
      <c r="S85" t="str">
        <v>BUDGET_RECOMMENDATION</v>
      </c>
      <c r="T85" t="str">
        <v>TEXT</v>
      </c>
      <c r="U85" t="str">
        <f>IF(ISTEXT(S85),TRIM(SUBSTITUTE(SUBSTITUTE(SUBSTITUTE(SUBSTITUTE(SUBSTITUTE(SUBSTITUTE(S85,CHAR(160)," "),CHAR(9)," "),CHAR(10)," "),CHAR(11)," "),CHAR(12)," "),CHAR(13)," ")),"")</f>
        <v>BUDGET_RECOMMENDATION</v>
      </c>
      <c r="V85" t="str">
        <v>INDEPENDENT</v>
      </c>
      <c r="W85" t="str">
        <v>TEXT</v>
      </c>
      <c r="X85" t="str">
        <f>IF(ISTEXT(V85),TRIM(SUBSTITUTE(SUBSTITUTE(SUBSTITUTE(SUBSTITUTE(SUBSTITUTE(SUBSTITUTE(V85,CHAR(160)," "),CHAR(9)," "),CHAR(10)," "),CHAR(11)," "),CHAR(12)," "),CHAR(13)," ")),"")</f>
        <v>INDEPENDENT</v>
      </c>
      <c r="Y85" t="str">
        <v>YES</v>
      </c>
      <c r="Z85" t="str">
        <v>TEXT</v>
      </c>
      <c r="AA85" t="str">
        <f>IF(ISTEXT(Y85),TRIM(SUBSTITUTE(SUBSTITUTE(SUBSTITUTE(SUBSTITUTE(SUBSTITUTE(SUBSTITUTE(Y85,CHAR(160)," "),CHAR(9)," "),CHAR(10)," "),CHAR(11)," "),CHAR(12)," "),CHAR(13)," ")),"")</f>
        <v>YES</v>
      </c>
      <c r="AB85" t="str">
        <v>YES</v>
      </c>
      <c r="AC85" t="str">
        <v>TEXT</v>
      </c>
      <c r="AD85" t="str">
        <f>IF(ISTEXT(AB85),TRIM(SUBSTITUTE(SUBSTITUTE(SUBSTITUTE(SUBSTITUTE(SUBSTITUTE(SUBSTITUTE(AB85,CHAR(160)," "),CHAR(9)," "),CHAR(10)," "),CHAR(11)," "),CHAR(12)," "),CHAR(13)," ")),"")</f>
        <v>YES</v>
      </c>
      <c r="AE85" t="str">
        <v>YES</v>
      </c>
      <c r="AF85" t="str">
        <v>TEXT</v>
      </c>
      <c r="AG85" t="str">
        <f>IF(ISTEXT(AE85),TRIM(SUBSTITUTE(SUBSTITUTE(SUBSTITUTE(SUBSTITUTE(SUBSTITUTE(SUBSTITUTE(AE85,CHAR(160)," "),CHAR(9)," "),CHAR(10)," "),CHAR(11)," "),CHAR(12)," "),CHAR(13)," ")),"")</f>
        <v>YES</v>
      </c>
      <c r="AH85" t="str">
        <v>YES</v>
      </c>
      <c r="AI85" t="str">
        <v>TEXT</v>
      </c>
      <c r="AJ85" t="str">
        <f>IF(ISTEXT(AH85),TRIM(SUBSTITUTE(SUBSTITUTE(SUBSTITUTE(SUBSTITUTE(SUBSTITUTE(SUBSTITUTE(AH85,CHAR(160)," "),CHAR(9)," "),CHAR(10)," "),CHAR(11)," "),CHAR(12)," "),CHAR(13)," ")),"")</f>
        <v>YES</v>
      </c>
      <c r="AK85" t="str">
        <v>YES</v>
      </c>
      <c r="AL85" t="str">
        <v>TEXT</v>
      </c>
      <c r="AM85" t="str">
        <f>IF(ISTEXT(AK85),TRIM(SUBSTITUTE(SUBSTITUTE(SUBSTITUTE(SUBSTITUTE(SUBSTITUTE(SUBSTITUTE(AK85,CHAR(160)," "),CHAR(9)," "),CHAR(10)," "),CHAR(11)," "),CHAR(12)," "),CHAR(13)," ")),"")</f>
        <v>YES</v>
      </c>
      <c r="AN85" t="str">
        <v>COMPLETE</v>
      </c>
      <c r="AO85" t="str">
        <v>TEXT</v>
      </c>
      <c r="AP85" t="str">
        <f>IF(ISTEXT(AN85),TRIM(SUBSTITUTE(SUBSTITUTE(SUBSTITUTE(SUBSTITUTE(SUBSTITUTE(SUBSTITUTE(AN85,CHAR(160)," "),CHAR(9)," "),CHAR(10)," "),CHAR(11)," "),CHAR(12)," "),CHAR(13)," ")),"")</f>
        <v>COMPLETE</v>
      </c>
      <c r="AQ85" t="str">
        <v>NO</v>
      </c>
      <c r="AR85" t="str"/>
      <c r="AS85" t="str">
        <v>MISSING</v>
      </c>
      <c r="AT85" t="str">
        <f>IF(ISTEXT(AR85),TRIM(SUBSTITUTE(SUBSTITUTE(SUBSTITUTE(SUBSTITUTE(SUBSTITUTE(SUBSTITUTE(AR85,CHAR(160)," "),CHAR(9)," "),CHAR(10)," "),CHAR(11)," "),CHAR(12)," "),CHAR(13)," ")),"")</f>
      </c>
      <c r="AU85" t="str">
        <v>NO</v>
      </c>
      <c r="AV85" t="str"/>
      <c r="AW85" t="str">
        <v>MISSING</v>
      </c>
      <c r="AX85" t="str">
        <f>IF(ISTEXT(AV85),TRIM(SUBSTITUTE(SUBSTITUTE(SUBSTITUTE(SUBSTITUTE(SUBSTITUTE(SUBSTITUTE(AV85,CHAR(160)," "),CHAR(9)," "),CHAR(10)," "),CHAR(11)," "),CHAR(12)," "),CHAR(13)," ")),"")</f>
      </c>
      <c r="AY85" t="str">
        <v>NO</v>
      </c>
      <c r="AZ85" t="str"/>
      <c r="BA85" t="str">
        <v>MISSING</v>
      </c>
      <c r="BB85" t="str">
        <f>IF(ISTEXT(AZ85),TRIM(SUBSTITUTE(SUBSTITUTE(SUBSTITUTE(SUBSTITUTE(SUBSTITUTE(SUBSTITUTE(AZ85,CHAR(160)," "),CHAR(9)," "),CHAR(10)," "),CHAR(11)," "),CHAR(12)," "),CHAR(13)," ")),"")</f>
      </c>
      <c r="BC85" t="str">
        <v>NO</v>
      </c>
      <c r="BD85" t="str"/>
      <c r="BE85" t="str">
        <v>MISSING</v>
      </c>
      <c r="BF85" t="str">
        <f>IF(ISTEXT(BD85),TRIM(SUBSTITUTE(SUBSTITUTE(SUBSTITUTE(SUBSTITUTE(SUBSTITUTE(SUBSTITUTE(BD85,CHAR(160)," "),CHAR(9)," "),CHAR(10)," "),CHAR(11)," "),CHAR(12)," "),CHAR(13)," ")),"")</f>
      </c>
      <c r="BG85" t="str">
        <v>NO</v>
      </c>
      <c r="BH85" t="str"/>
      <c r="BI85" t="str">
        <v>MISSING</v>
      </c>
      <c r="BJ85" t="str">
        <f>IF(ISTEXT(BH85),TRIM(SUBSTITUTE(SUBSTITUTE(SUBSTITUTE(SUBSTITUTE(SUBSTITUTE(SUBSTITUTE(BH85,CHAR(160)," "),CHAR(9)," "),CHAR(10)," "),CHAR(11)," "),CHAR(12)," "),CHAR(13)," ")),"")</f>
      </c>
      <c r="BK85" t="str">
        <v>NO</v>
      </c>
      <c r="BL85" t="str"/>
      <c r="BM85" t="str">
        <v>MISSING</v>
      </c>
      <c r="BN85" t="str">
        <f>IF(ISTEXT(BL85),TRIM(SUBSTITUTE(SUBSTITUTE(SUBSTITUTE(SUBSTITUTE(SUBSTITUTE(SUBSTITUTE(BL85,CHAR(160)," "),CHAR(9)," "),CHAR(10)," "),CHAR(11)," "),CHAR(12)," "),CHAR(13)," ")),"")</f>
      </c>
      <c r="BO85" t="str">
        <f>IF(N85="NON_TEXT","INVALID_TYPE",IF(AND(N85="TEXT",O85&lt;&gt;"",OR(LOWER(O85)="null",LOWER(O85)="undefined",LOWER(O85)="n/a",LOWER(O85)="na",LOWER(O85)="none")),"NULL_LIKE_STRING",""))</f>
      </c>
      <c r="BP85" t="str">
        <f>IF(Q85="NON_TEXT","INVALID_TYPE",IF(AND(R85&lt;&gt;"",NOT(OR(EXACT(R85,"FALSE_POSITIVE"),EXACT(R85,"FALSE_NEGATIVE"),EXACT(R85,"ROLE_ERROR"),EXACT(R85,"SCOPE_DRIFT")))),"UNSUPPORTED_VALUE",""))</f>
      </c>
      <c r="BQ85" t="str">
        <f>IF(T85="NON_TEXT","INVALID_TYPE",IF(AND(U85&lt;&gt;"",NOT(OR(EXACT(U85,"CONTENT_GAP"),EXACT(U85,"AUTHORITY_BENCHMARK"),EXACT(U85,"POSITIONING"),EXACT(U85,"PRICING_COMPARISON"),EXACT(U85,"BATTLECARD"),EXACT(U85,"ROADMAP"),EXACT(U85,"MARKET_ENTRY_RECOMMENDATION"),EXACT(U85,"BUDGET_RECOMMENDATION"),EXACT(U85,"EXECUTIVE_BRIEF"),EXACT(U85,"AI_VISIBILITY_BENCHMARK"),EXACT(U85,"PAID_SEARCH_BENCHMARK"),EXACT(U85,"OTHER")))),"UNSUPPORTED_VALUE",""))</f>
      </c>
      <c r="BR85" t="str">
        <f>IF(W85="NON_TEXT","INVALID_TYPE",IF(AND(X85&lt;&gt;"",NOT(OR(EXACT(X85,"DIRECTLY_DEPENDENT"),EXACT(X85,"PARTIALLY_DEPENDENT"),EXACT(X85,"INDEPENDENT"),EXACT(X85,"UNKNOWN_DEPENDENCY")))),"UNSUPPORTED_VALUE",""))</f>
      </c>
      <c r="BS85" t="str">
        <f>IF(Z85="NON_TEXT","INVALID_TYPE",IF(AND(AA85&lt;&gt;"",NOT(OR(EXACT(AA85,"YES"),EXACT(AA85,"NO"),EXACT(AA85,"UNKNOWN")))),"UNSUPPORTED_VALUE",""))</f>
      </c>
      <c r="BT85" t="str">
        <f>IF(AC85="NON_TEXT","INVALID_TYPE",IF(AND(AD85&lt;&gt;"",NOT(OR(EXACT(AD85,"YES"),EXACT(AD85,"NO"),EXACT(AD85,"UNKNOWN")))),"UNSUPPORTED_VALUE",""))</f>
      </c>
      <c r="BU85" t="str">
        <f>IF(AF85="NON_TEXT","INVALID_TYPE",IF(AND(AG85&lt;&gt;"",NOT(OR(EXACT(AG85,"YES"),EXACT(AG85,"NO"),EXACT(AG85,"UNKNOWN")))),"UNSUPPORTED_VALUE",""))</f>
      </c>
      <c r="BV85" t="str">
        <f>IF(AI85="NON_TEXT","INVALID_TYPE",IF(AND(AJ85&lt;&gt;"",NOT(OR(EXACT(AJ85,"YES"),EXACT(AJ85,"NO"),EXACT(AJ85,"UNKNOWN")))),"UNSUPPORTED_VALUE",""))</f>
      </c>
      <c r="BW85" t="str">
        <f>IF(AL85="NON_TEXT","INVALID_TYPE",IF(AND(AM85&lt;&gt;"",NOT(OR(EXACT(AM85,"YES"),EXACT(AM85,"NO"),EXACT(AM85,"UNKNOWN")))),"UNSUPPORTED_VALUE",""))</f>
      </c>
      <c r="BX85" t="str">
        <f>IF(AO85="NON_TEXT","INVALID_TYPE",IF(AND(AP85&lt;&gt;"",NOT(OR(EXACT(AP85,"COMPLETE"),EXACT(AP85,"INCOMPLETE")))),"UNSUPPORTED_VALUE",""))</f>
      </c>
      <c r="BY85" t="str">
        <f>IF(AND(AQ85="YES",AS85="NON_TEXT"),"INVALID_TYPE",IF(AND(AQ85="YES",AS85="TEXT",AT85&lt;&gt;"",OR(LOWER(AT85)="null",LOWER(AT85)="undefined",LOWER(AT85)="n/a",LOWER(AT85)="na",LOWER(AT85)="none")),"NULL_LIKE_STRING",""))</f>
      </c>
      <c r="BZ85" t="str">
        <f>IF(AND(AU85="YES",AW85="NON_TEXT"),"INVALID_TYPE",IF(AND(AU85="YES",AW85="TEXT",AX85&lt;&gt;"",OR(LOWER(AX85)="null",LOWER(AX85)="undefined",LOWER(AX85)="n/a",LOWER(AX85)="na",LOWER(AX85)="none")),"NULL_LIKE_STRING",""))</f>
      </c>
      <c r="CA85" t="str">
        <f>IF(AND(AY85="YES",BA85="NON_TEXT"),"INVALID_TYPE",IF(AND(AY85="YES",BB85&lt;&gt;"",NOT(OR(EXACT(BB85,"READY_TO_SHARE"),EXACT(BB85,"NOT_READY_TO_SHARE")))),"UNSUPPORTED_VALUE",""))</f>
      </c>
      <c r="CB85" t="str">
        <f>IF(AND(BC85="YES",BE85="NON_TEXT"),"INVALID_TYPE",IF(AND(BC85="YES",BF85&lt;&gt;"",NOT(OR(EXACT(BF85,"SEO_OVERLAP"),EXACT(BF85,"PPC_OVERLAP"),EXACT(BF85,"AI_VISIBILITY"),EXACT(BF85,"CI_PLATFORM"),EXACT(BF85,"SALES_CUSTOMER"),EXACT(BF85,"MANUAL_STRATEGY"),EXACT(BF85,"MIXED"),EXACT(BF85,"UNKNOWN")))),"UNSUPPORTED_VALUE",""))</f>
      </c>
      <c r="CC85" t="str">
        <f>IF(AND(BG85="YES",BI85="NON_TEXT"),"INVALID_TYPE",IF(AND(BG85="YES",BI85="TEXT",BJ85&lt;&gt;"",OR(LOWER(BJ85)="null",LOWER(BJ85)="undefined",LOWER(BJ85)="n/a",LOWER(BJ85)="na",LOWER(BJ85)="none")),"NULL_LIKE_STRING",""))</f>
      </c>
      <c r="CD85" t="str">
        <f>IF(AND(BK85="YES",BM85="NON_TEXT"),"INVALID_TYPE",IF(AND(BK85="YES",BM85="TEXT",BN85&lt;&gt;"",OR(LOWER(BN85)="null",LOWER(BN85)="undefined",LOWER(BN85)="n/a",LOWER(BN85)="na",LOWER(BN85)="none")),"NULL_LIKE_STRING",""))</f>
      </c>
      <c r="CE85" t="str">
        <f>IF(L85="FALSE","INVALID_INPUT_OBJECT",IF(BO85&lt;&gt;"",BO85,IF(BP85&lt;&gt;"",BP85,IF(BQ85&lt;&gt;"",BQ85,IF(BR85&lt;&gt;"",BR85,IF(BS85&lt;&gt;"",BS85,IF(BT85&lt;&gt;"",BT85,IF(BU85&lt;&gt;"",BU85,IF(BV85&lt;&gt;"",BV85,IF(BW85&lt;&gt;"",BW85,IF(BX85&lt;&gt;"",BX85,IF(CC85&lt;&gt;"",CC85,IF(BY85&lt;&gt;"",BY85,IF(BZ85&lt;&gt;"",BZ85,IF(CD85&lt;&gt;"",CD85,IF(CA85&lt;&gt;"",CA85,CB85))))))))))))))))</f>
      </c>
      <c r="CF85" t="b">
        <f>OR(N85="MISSING",O85="",Q85="MISSING",R85="",T85="MISSING",U85="",W85="MISSING",X85="",Z85="MISSING",AA85="",AC85="MISSING",AD85="",AF85="MISSING",AG85="",AI85="MISSING",AJ85="",AL85="MISSING",AM85="",AO85="MISSING",AP85="",EXACT(AP85,"INCOMPLETE"),AND(AY85="YES",AZ85&lt;&gt;"",BB85=""),AND(BC85="YES",BD85&lt;&gt;"",BF85=""))</f>
        <v>0</v>
      </c>
      <c r="CG85" t="str">
        <f>IF(AND(EXACT(X85,"INDEPENDENT"),EXACT(AD85,"NO")),"INDEPENDENT_WITHOUT_SUPPORT",IF(AND(EXACT(R85,"FALSE_NEGATIVE"),AQ85="YES",AT85=""),"FALSE_NEGATIVE_REQUIRES_CORRECTED_SET",IF(AND(EXACT(R85,"SCOPE_DRIFT"),AU85="YES",AX85=""),"SCOPE_DRIFT_REQUIRES_CHANGED_DIMENSION",IF(AND(EXACT(AA85,"NO"),AY85="YES",EXACT(BB85,"READY_TO_SHARE")),"UNSTARTED_READY_TO_SHARE_CONFLICT",""))))</f>
      </c>
    </row>
    <row r="86">
      <c r="A86" s="50" t="str">
        <v>LIF-006</v>
      </c>
      <c r="B86" s="50" t="str">
        <v>LIFECYCLE_EDGE</v>
      </c>
      <c r="C86" s="50" t="str">
        <v>FREEZE_AND_REQUALIFY</v>
      </c>
      <c r="D86" s="50" t="str">
        <v>DOWNSTREAM_DEPENDENCY_UNKNOWN</v>
      </c>
      <c r="E86" s="50" t="str">
        <v>FREEZE_AND_REQUALIFY</v>
      </c>
      <c r="F86" s="50" t="str">
        <v>DOWNSTREAM_DEPENDENCY_UNKNOWN</v>
      </c>
      <c r="G86" s="50" t="str">
        <v>PASS</v>
      </c>
      <c r="H86" s="50" t="str">
        <v>{"affectedOutput": "CONTENT_GAP", "changedScopeDimension": "Buyer segment changed", "correctionWithoutFullRebuild": "UNKNOWN", "decisionSupported": "Approve Q4 content and positioning budget", "dependencyType": "UNKNOWN_DEPENDENCY", "errorClass": "SCOPE_DRIFT", "executionStarted": "NO", "independentSupport": "UNKNOWN", "recommendationCouldChange": "UNKNOWN", "recordCompleteness": "COMPLETE", "scopeKnown": "YES"}</v>
      </c>
      <c r="I86" s="50" t="str">
        <f>IF(CE86&lt;&gt;"","INVALID_INPUT",IF(CG86&lt;&gt;"","INVALID_INPUT",IF(CF86,"INCOMPLETE",IF(NOT(EXACT(AM86,"YES")),"RESOLVE_DECISION_SCOPE",IF(EXACT(X86,"UNKNOWN_DEPENDENCY"),"FREEZE_AND_REQUALIFY",IF(AND(EXACT(AA86,"YES"),EXACT(AG86,"YES")),"REOPEN_PRIOR_DECISION",IF(AND(EXACT(X86,"DIRECTLY_DEPENDENT"),EXACT(AD86,"NO"),EXACT(AJ86,"NO")),"REBUILD_CONTAMINATED_OUTPUT",IF(OR(EXACT(X86,"DIRECTLY_DEPENDENT"),EXACT(X86,"PARTIALLY_DEPENDENT")),"BOUNDED_RECHECK_REQUIRED",IF(AND(EXACT(X86,"INDEPENDENT"),EXACT(AD86,"YES"),EXACT(AG86,"NO")),"NO_MATERIAL_CONTAMINATION_FOUND","FREEZE_AND_REQUALIFY")))))))))</f>
        <v>FREEZE_AND_REQUALIFY</v>
      </c>
      <c r="J86" s="50" t="str">
        <f>IF(CE86&lt;&gt;"",CE86,IF(CG86&lt;&gt;"",CG86,IF(CF86,"REQUIRED_EVIDENCE_MISSING",IF(NOT(EXACT(AM86,"YES")),IF(EXACT(AM86,"NO"),"DECISION_SCOPE_NOT_DEFINED","DECISION_SCOPE_UNCERTAIN"),IF(EXACT(X86,"UNKNOWN_DEPENDENCY"),"DOWNSTREAM_DEPENDENCY_UNKNOWN",IF(AND(EXACT(AA86,"YES"),EXACT(AG86,"YES")),"EXECUTED_RECOMMENDATION_MAY_CHANGE",IF(AND(EXACT(X86,"DIRECTLY_DEPENDENT"),EXACT(AD86,"NO"),EXACT(AJ86,"NO")),"DIRECT_DEPENDENCY_NO_INDEPENDENT_SUPPORT",IF(EXACT(X86,"DIRECTLY_DEPENDENT"),"DIRECT_DEPENDENCY_RECHECK",IF(EXACT(X86,"PARTIALLY_DEPENDENT"),"PARTIAL_DEPENDENCY_RECHECK",IF(AND(EXACT(X86,"INDEPENDENT"),EXACT(AD86,"YES"),EXACT(AG86,"NO")),"INDEPENDENT_SUPPORT_RECOMMENDATION_UNCHANGED","DEPENDENCY_OR_RECOMMENDATION_UNRESOLVED"))))))))))</f>
        <v>DOWNSTREAM_DEPENDENCY_UNKNOWN</v>
      </c>
      <c r="K86" s="51" t="str">
        <f>IF(AND(EXACT(C86,I86),EXACT(D86,J86)),"PASS","FAIL")</f>
        <v>PASS</v>
      </c>
      <c r="L86" t="str">
        <v>TRUE</v>
      </c>
      <c r="M86" t="str">
        <v>Approve Q4 content and positioning budget</v>
      </c>
      <c r="N86" t="str">
        <v>TEXT</v>
      </c>
      <c r="O86" t="str">
        <f>IF(ISTEXT(M86),TRIM(SUBSTITUTE(SUBSTITUTE(SUBSTITUTE(SUBSTITUTE(SUBSTITUTE(SUBSTITUTE(M86,CHAR(160)," "),CHAR(9)," "),CHAR(10)," "),CHAR(11)," "),CHAR(12)," "),CHAR(13)," ")),"")</f>
        <v>Approve Q4 content and positioning budget</v>
      </c>
      <c r="P86" t="str">
        <v>SCOPE_DRIFT</v>
      </c>
      <c r="Q86" t="str">
        <v>TEXT</v>
      </c>
      <c r="R86" t="str">
        <f>IF(ISTEXT(P86),TRIM(SUBSTITUTE(SUBSTITUTE(SUBSTITUTE(SUBSTITUTE(SUBSTITUTE(SUBSTITUTE(P86,CHAR(160)," "),CHAR(9)," "),CHAR(10)," "),CHAR(11)," "),CHAR(12)," "),CHAR(13)," ")),"")</f>
        <v>SCOPE_DRIFT</v>
      </c>
      <c r="S86" t="str">
        <v>CONTENT_GAP</v>
      </c>
      <c r="T86" t="str">
        <v>TEXT</v>
      </c>
      <c r="U86" t="str">
        <f>IF(ISTEXT(S86),TRIM(SUBSTITUTE(SUBSTITUTE(SUBSTITUTE(SUBSTITUTE(SUBSTITUTE(SUBSTITUTE(S86,CHAR(160)," "),CHAR(9)," "),CHAR(10)," "),CHAR(11)," "),CHAR(12)," "),CHAR(13)," ")),"")</f>
        <v>CONTENT_GAP</v>
      </c>
      <c r="V86" t="str">
        <v>UNKNOWN_DEPENDENCY</v>
      </c>
      <c r="W86" t="str">
        <v>TEXT</v>
      </c>
      <c r="X86" t="str">
        <f>IF(ISTEXT(V86),TRIM(SUBSTITUTE(SUBSTITUTE(SUBSTITUTE(SUBSTITUTE(SUBSTITUTE(SUBSTITUTE(V86,CHAR(160)," "),CHAR(9)," "),CHAR(10)," "),CHAR(11)," "),CHAR(12)," "),CHAR(13)," ")),"")</f>
        <v>UNKNOWN_DEPENDENCY</v>
      </c>
      <c r="Y86" t="str">
        <v>NO</v>
      </c>
      <c r="Z86" t="str">
        <v>TEXT</v>
      </c>
      <c r="AA86" t="str">
        <f>IF(ISTEXT(Y86),TRIM(SUBSTITUTE(SUBSTITUTE(SUBSTITUTE(SUBSTITUTE(SUBSTITUTE(SUBSTITUTE(Y86,CHAR(160)," "),CHAR(9)," "),CHAR(10)," "),CHAR(11)," "),CHAR(12)," "),CHAR(13)," ")),"")</f>
        <v>NO</v>
      </c>
      <c r="AB86" t="str">
        <v>UNKNOWN</v>
      </c>
      <c r="AC86" t="str">
        <v>TEXT</v>
      </c>
      <c r="AD86" t="str">
        <f>IF(ISTEXT(AB86),TRIM(SUBSTITUTE(SUBSTITUTE(SUBSTITUTE(SUBSTITUTE(SUBSTITUTE(SUBSTITUTE(AB86,CHAR(160)," "),CHAR(9)," "),CHAR(10)," "),CHAR(11)," "),CHAR(12)," "),CHAR(13)," ")),"")</f>
        <v>UNKNOWN</v>
      </c>
      <c r="AE86" t="str">
        <v>UNKNOWN</v>
      </c>
      <c r="AF86" t="str">
        <v>TEXT</v>
      </c>
      <c r="AG86" t="str">
        <f>IF(ISTEXT(AE86),TRIM(SUBSTITUTE(SUBSTITUTE(SUBSTITUTE(SUBSTITUTE(SUBSTITUTE(SUBSTITUTE(AE86,CHAR(160)," "),CHAR(9)," "),CHAR(10)," "),CHAR(11)," "),CHAR(12)," "),CHAR(13)," ")),"")</f>
        <v>UNKNOWN</v>
      </c>
      <c r="AH86" t="str">
        <v>UNKNOWN</v>
      </c>
      <c r="AI86" t="str">
        <v>TEXT</v>
      </c>
      <c r="AJ86" t="str">
        <f>IF(ISTEXT(AH86),TRIM(SUBSTITUTE(SUBSTITUTE(SUBSTITUTE(SUBSTITUTE(SUBSTITUTE(SUBSTITUTE(AH86,CHAR(160)," "),CHAR(9)," "),CHAR(10)," "),CHAR(11)," "),CHAR(12)," "),CHAR(13)," ")),"")</f>
        <v>UNKNOWN</v>
      </c>
      <c r="AK86" t="str">
        <v>YES</v>
      </c>
      <c r="AL86" t="str">
        <v>TEXT</v>
      </c>
      <c r="AM86" t="str">
        <f>IF(ISTEXT(AK86),TRIM(SUBSTITUTE(SUBSTITUTE(SUBSTITUTE(SUBSTITUTE(SUBSTITUTE(SUBSTITUTE(AK86,CHAR(160)," "),CHAR(9)," "),CHAR(10)," "),CHAR(11)," "),CHAR(12)," "),CHAR(13)," ")),"")</f>
        <v>YES</v>
      </c>
      <c r="AN86" t="str">
        <v>COMPLETE</v>
      </c>
      <c r="AO86" t="str">
        <v>TEXT</v>
      </c>
      <c r="AP86" t="str">
        <f>IF(ISTEXT(AN86),TRIM(SUBSTITUTE(SUBSTITUTE(SUBSTITUTE(SUBSTITUTE(SUBSTITUTE(SUBSTITUTE(AN86,CHAR(160)," "),CHAR(9)," "),CHAR(10)," "),CHAR(11)," "),CHAR(12)," "),CHAR(13)," ")),"")</f>
        <v>COMPLETE</v>
      </c>
      <c r="AQ86" t="str">
        <v>NO</v>
      </c>
      <c r="AR86" t="str"/>
      <c r="AS86" t="str">
        <v>MISSING</v>
      </c>
      <c r="AT86" t="str">
        <f>IF(ISTEXT(AR86),TRIM(SUBSTITUTE(SUBSTITUTE(SUBSTITUTE(SUBSTITUTE(SUBSTITUTE(SUBSTITUTE(AR86,CHAR(160)," "),CHAR(9)," "),CHAR(10)," "),CHAR(11)," "),CHAR(12)," "),CHAR(13)," ")),"")</f>
      </c>
      <c r="AU86" t="str">
        <v>YES</v>
      </c>
      <c r="AV86" t="str">
        <v>Buyer segment changed</v>
      </c>
      <c r="AW86" t="str">
        <v>TEXT</v>
      </c>
      <c r="AX86" t="str">
        <f>IF(ISTEXT(AV86),TRIM(SUBSTITUTE(SUBSTITUTE(SUBSTITUTE(SUBSTITUTE(SUBSTITUTE(SUBSTITUTE(AV86,CHAR(160)," "),CHAR(9)," "),CHAR(10)," "),CHAR(11)," "),CHAR(12)," "),CHAR(13)," ")),"")</f>
        <v>Buyer segment changed</v>
      </c>
      <c r="AY86" t="str">
        <v>NO</v>
      </c>
      <c r="AZ86" t="str"/>
      <c r="BA86" t="str">
        <v>MISSING</v>
      </c>
      <c r="BB86" t="str">
        <f>IF(ISTEXT(AZ86),TRIM(SUBSTITUTE(SUBSTITUTE(SUBSTITUTE(SUBSTITUTE(SUBSTITUTE(SUBSTITUTE(AZ86,CHAR(160)," "),CHAR(9)," "),CHAR(10)," "),CHAR(11)," "),CHAR(12)," "),CHAR(13)," ")),"")</f>
      </c>
      <c r="BC86" t="str">
        <v>NO</v>
      </c>
      <c r="BD86" t="str"/>
      <c r="BE86" t="str">
        <v>MISSING</v>
      </c>
      <c r="BF86" t="str">
        <f>IF(ISTEXT(BD86),TRIM(SUBSTITUTE(SUBSTITUTE(SUBSTITUTE(SUBSTITUTE(SUBSTITUTE(SUBSTITUTE(BD86,CHAR(160)," "),CHAR(9)," "),CHAR(10)," "),CHAR(11)," "),CHAR(12)," "),CHAR(13)," ")),"")</f>
      </c>
      <c r="BG86" t="str">
        <v>NO</v>
      </c>
      <c r="BH86" t="str"/>
      <c r="BI86" t="str">
        <v>MISSING</v>
      </c>
      <c r="BJ86" t="str">
        <f>IF(ISTEXT(BH86),TRIM(SUBSTITUTE(SUBSTITUTE(SUBSTITUTE(SUBSTITUTE(SUBSTITUTE(SUBSTITUTE(BH86,CHAR(160)," "),CHAR(9)," "),CHAR(10)," "),CHAR(11)," "),CHAR(12)," "),CHAR(13)," ")),"")</f>
      </c>
      <c r="BK86" t="str">
        <v>NO</v>
      </c>
      <c r="BL86" t="str"/>
      <c r="BM86" t="str">
        <v>MISSING</v>
      </c>
      <c r="BN86" t="str">
        <f>IF(ISTEXT(BL86),TRIM(SUBSTITUTE(SUBSTITUTE(SUBSTITUTE(SUBSTITUTE(SUBSTITUTE(SUBSTITUTE(BL86,CHAR(160)," "),CHAR(9)," "),CHAR(10)," "),CHAR(11)," "),CHAR(12)," "),CHAR(13)," ")),"")</f>
      </c>
      <c r="BO86" t="str">
        <f>IF(N86="NON_TEXT","INVALID_TYPE",IF(AND(N86="TEXT",O86&lt;&gt;"",OR(LOWER(O86)="null",LOWER(O86)="undefined",LOWER(O86)="n/a",LOWER(O86)="na",LOWER(O86)="none")),"NULL_LIKE_STRING",""))</f>
      </c>
      <c r="BP86" t="str">
        <f>IF(Q86="NON_TEXT","INVALID_TYPE",IF(AND(R86&lt;&gt;"",NOT(OR(EXACT(R86,"FALSE_POSITIVE"),EXACT(R86,"FALSE_NEGATIVE"),EXACT(R86,"ROLE_ERROR"),EXACT(R86,"SCOPE_DRIFT")))),"UNSUPPORTED_VALUE",""))</f>
      </c>
      <c r="BQ86" t="str">
        <f>IF(T86="NON_TEXT","INVALID_TYPE",IF(AND(U86&lt;&gt;"",NOT(OR(EXACT(U86,"CONTENT_GAP"),EXACT(U86,"AUTHORITY_BENCHMARK"),EXACT(U86,"POSITIONING"),EXACT(U86,"PRICING_COMPARISON"),EXACT(U86,"BATTLECARD"),EXACT(U86,"ROADMAP"),EXACT(U86,"MARKET_ENTRY_RECOMMENDATION"),EXACT(U86,"BUDGET_RECOMMENDATION"),EXACT(U86,"EXECUTIVE_BRIEF"),EXACT(U86,"AI_VISIBILITY_BENCHMARK"),EXACT(U86,"PAID_SEARCH_BENCHMARK"),EXACT(U86,"OTHER")))),"UNSUPPORTED_VALUE",""))</f>
      </c>
      <c r="BR86" t="str">
        <f>IF(W86="NON_TEXT","INVALID_TYPE",IF(AND(X86&lt;&gt;"",NOT(OR(EXACT(X86,"DIRECTLY_DEPENDENT"),EXACT(X86,"PARTIALLY_DEPENDENT"),EXACT(X86,"INDEPENDENT"),EXACT(X86,"UNKNOWN_DEPENDENCY")))),"UNSUPPORTED_VALUE",""))</f>
      </c>
      <c r="BS86" t="str">
        <f>IF(Z86="NON_TEXT","INVALID_TYPE",IF(AND(AA86&lt;&gt;"",NOT(OR(EXACT(AA86,"YES"),EXACT(AA86,"NO"),EXACT(AA86,"UNKNOWN")))),"UNSUPPORTED_VALUE",""))</f>
      </c>
      <c r="BT86" t="str">
        <f>IF(AC86="NON_TEXT","INVALID_TYPE",IF(AND(AD86&lt;&gt;"",NOT(OR(EXACT(AD86,"YES"),EXACT(AD86,"NO"),EXACT(AD86,"UNKNOWN")))),"UNSUPPORTED_VALUE",""))</f>
      </c>
      <c r="BU86" t="str">
        <f>IF(AF86="NON_TEXT","INVALID_TYPE",IF(AND(AG86&lt;&gt;"",NOT(OR(EXACT(AG86,"YES"),EXACT(AG86,"NO"),EXACT(AG86,"UNKNOWN")))),"UNSUPPORTED_VALUE",""))</f>
      </c>
      <c r="BV86" t="str">
        <f>IF(AI86="NON_TEXT","INVALID_TYPE",IF(AND(AJ86&lt;&gt;"",NOT(OR(EXACT(AJ86,"YES"),EXACT(AJ86,"NO"),EXACT(AJ86,"UNKNOWN")))),"UNSUPPORTED_VALUE",""))</f>
      </c>
      <c r="BW86" t="str">
        <f>IF(AL86="NON_TEXT","INVALID_TYPE",IF(AND(AM86&lt;&gt;"",NOT(OR(EXACT(AM86,"YES"),EXACT(AM86,"NO"),EXACT(AM86,"UNKNOWN")))),"UNSUPPORTED_VALUE",""))</f>
      </c>
      <c r="BX86" t="str">
        <f>IF(AO86="NON_TEXT","INVALID_TYPE",IF(AND(AP86&lt;&gt;"",NOT(OR(EXACT(AP86,"COMPLETE"),EXACT(AP86,"INCOMPLETE")))),"UNSUPPORTED_VALUE",""))</f>
      </c>
      <c r="BY86" t="str">
        <f>IF(AND(AQ86="YES",AS86="NON_TEXT"),"INVALID_TYPE",IF(AND(AQ86="YES",AS86="TEXT",AT86&lt;&gt;"",OR(LOWER(AT86)="null",LOWER(AT86)="undefined",LOWER(AT86)="n/a",LOWER(AT86)="na",LOWER(AT86)="none")),"NULL_LIKE_STRING",""))</f>
      </c>
      <c r="BZ86" t="str">
        <f>IF(AND(AU86="YES",AW86="NON_TEXT"),"INVALID_TYPE",IF(AND(AU86="YES",AW86="TEXT",AX86&lt;&gt;"",OR(LOWER(AX86)="null",LOWER(AX86)="undefined",LOWER(AX86)="n/a",LOWER(AX86)="na",LOWER(AX86)="none")),"NULL_LIKE_STRING",""))</f>
      </c>
      <c r="CA86" t="str">
        <f>IF(AND(AY86="YES",BA86="NON_TEXT"),"INVALID_TYPE",IF(AND(AY86="YES",BB86&lt;&gt;"",NOT(OR(EXACT(BB86,"READY_TO_SHARE"),EXACT(BB86,"NOT_READY_TO_SHARE")))),"UNSUPPORTED_VALUE",""))</f>
      </c>
      <c r="CB86" t="str">
        <f>IF(AND(BC86="YES",BE86="NON_TEXT"),"INVALID_TYPE",IF(AND(BC86="YES",BF86&lt;&gt;"",NOT(OR(EXACT(BF86,"SEO_OVERLAP"),EXACT(BF86,"PPC_OVERLAP"),EXACT(BF86,"AI_VISIBILITY"),EXACT(BF86,"CI_PLATFORM"),EXACT(BF86,"SALES_CUSTOMER"),EXACT(BF86,"MANUAL_STRATEGY"),EXACT(BF86,"MIXED"),EXACT(BF86,"UNKNOWN")))),"UNSUPPORTED_VALUE",""))</f>
      </c>
      <c r="CC86" t="str">
        <f>IF(AND(BG86="YES",BI86="NON_TEXT"),"INVALID_TYPE",IF(AND(BG86="YES",BI86="TEXT",BJ86&lt;&gt;"",OR(LOWER(BJ86)="null",LOWER(BJ86)="undefined",LOWER(BJ86)="n/a",LOWER(BJ86)="na",LOWER(BJ86)="none")),"NULL_LIKE_STRING",""))</f>
      </c>
      <c r="CD86" t="str">
        <f>IF(AND(BK86="YES",BM86="NON_TEXT"),"INVALID_TYPE",IF(AND(BK86="YES",BM86="TEXT",BN86&lt;&gt;"",OR(LOWER(BN86)="null",LOWER(BN86)="undefined",LOWER(BN86)="n/a",LOWER(BN86)="na",LOWER(BN86)="none")),"NULL_LIKE_STRING",""))</f>
      </c>
      <c r="CE86" t="str">
        <f>IF(L86="FALSE","INVALID_INPUT_OBJECT",IF(BO86&lt;&gt;"",BO86,IF(BP86&lt;&gt;"",BP86,IF(BQ86&lt;&gt;"",BQ86,IF(BR86&lt;&gt;"",BR86,IF(BS86&lt;&gt;"",BS86,IF(BT86&lt;&gt;"",BT86,IF(BU86&lt;&gt;"",BU86,IF(BV86&lt;&gt;"",BV86,IF(BW86&lt;&gt;"",BW86,IF(BX86&lt;&gt;"",BX86,IF(CC86&lt;&gt;"",CC86,IF(BY86&lt;&gt;"",BY86,IF(BZ86&lt;&gt;"",BZ86,IF(CD86&lt;&gt;"",CD86,IF(CA86&lt;&gt;"",CA86,CB86))))))))))))))))</f>
      </c>
      <c r="CF86" t="b">
        <f>OR(N86="MISSING",O86="",Q86="MISSING",R86="",T86="MISSING",U86="",W86="MISSING",X86="",Z86="MISSING",AA86="",AC86="MISSING",AD86="",AF86="MISSING",AG86="",AI86="MISSING",AJ86="",AL86="MISSING",AM86="",AO86="MISSING",AP86="",EXACT(AP86,"INCOMPLETE"),AND(AY86="YES",AZ86&lt;&gt;"",BB86=""),AND(BC86="YES",BD86&lt;&gt;"",BF86=""))</f>
        <v>0</v>
      </c>
      <c r="CG86" t="str">
        <f>IF(AND(EXACT(X86,"INDEPENDENT"),EXACT(AD86,"NO")),"INDEPENDENT_WITHOUT_SUPPORT",IF(AND(EXACT(R86,"FALSE_NEGATIVE"),AQ86="YES",AT86=""),"FALSE_NEGATIVE_REQUIRES_CORRECTED_SET",IF(AND(EXACT(R86,"SCOPE_DRIFT"),AU86="YES",AX86=""),"SCOPE_DRIFT_REQUIRES_CHANGED_DIMENSION",IF(AND(EXACT(AA86,"NO"),AY86="YES",EXACT(BB86,"READY_TO_SHARE")),"UNSTARTED_READY_TO_SHARE_CONFLICT",""))))</f>
      </c>
    </row>
    <row r="87">
      <c r="A87" s="50" t="str">
        <v>LIF-007</v>
      </c>
      <c r="B87" s="50" t="str">
        <v>LIFECYCLE_EDGE</v>
      </c>
      <c r="C87" s="50" t="str">
        <v>BOUNDED_RECHECK_REQUIRED</v>
      </c>
      <c r="D87" s="50" t="str">
        <v>PARTIAL_DEPENDENCY_RECHECK</v>
      </c>
      <c r="E87" s="50" t="str">
        <v>BOUNDED_RECHECK_REQUIRED</v>
      </c>
      <c r="F87" s="50" t="str">
        <v>PARTIAL_DEPENDENCY_RECHECK</v>
      </c>
      <c r="G87" s="50" t="str">
        <v>PASS</v>
      </c>
      <c r="H87" s="50" t="str">
        <v>{"affectedOutput": "CONTENT_GAP", "correctionWithoutFullRebuild": "YES", "decisionSupported": "Approve Q4 content and positioning budget", "dependencyType": "PARTIALLY_DEPENDENT", "errorClass": "FALSE_POSITIVE", "executionStarted": "NO", "independentSupport": "YES", "recommendationCouldChange": "NO", "recordCompleteness": "COMPLETE", "scopeKnown": "YES"}</v>
      </c>
      <c r="I87" s="50" t="str">
        <f>IF(CE87&lt;&gt;"","INVALID_INPUT",IF(CG87&lt;&gt;"","INVALID_INPUT",IF(CF87,"INCOMPLETE",IF(NOT(EXACT(AM87,"YES")),"RESOLVE_DECISION_SCOPE",IF(EXACT(X87,"UNKNOWN_DEPENDENCY"),"FREEZE_AND_REQUALIFY",IF(AND(EXACT(AA87,"YES"),EXACT(AG87,"YES")),"REOPEN_PRIOR_DECISION",IF(AND(EXACT(X87,"DIRECTLY_DEPENDENT"),EXACT(AD87,"NO"),EXACT(AJ87,"NO")),"REBUILD_CONTAMINATED_OUTPUT",IF(OR(EXACT(X87,"DIRECTLY_DEPENDENT"),EXACT(X87,"PARTIALLY_DEPENDENT")),"BOUNDED_RECHECK_REQUIRED",IF(AND(EXACT(X87,"INDEPENDENT"),EXACT(AD87,"YES"),EXACT(AG87,"NO")),"NO_MATERIAL_CONTAMINATION_FOUND","FREEZE_AND_REQUALIFY")))))))))</f>
        <v>BOUNDED_RECHECK_REQUIRED</v>
      </c>
      <c r="J87" s="50" t="str">
        <f>IF(CE87&lt;&gt;"",CE87,IF(CG87&lt;&gt;"",CG87,IF(CF87,"REQUIRED_EVIDENCE_MISSING",IF(NOT(EXACT(AM87,"YES")),IF(EXACT(AM87,"NO"),"DECISION_SCOPE_NOT_DEFINED","DECISION_SCOPE_UNCERTAIN"),IF(EXACT(X87,"UNKNOWN_DEPENDENCY"),"DOWNSTREAM_DEPENDENCY_UNKNOWN",IF(AND(EXACT(AA87,"YES"),EXACT(AG87,"YES")),"EXECUTED_RECOMMENDATION_MAY_CHANGE",IF(AND(EXACT(X87,"DIRECTLY_DEPENDENT"),EXACT(AD87,"NO"),EXACT(AJ87,"NO")),"DIRECT_DEPENDENCY_NO_INDEPENDENT_SUPPORT",IF(EXACT(X87,"DIRECTLY_DEPENDENT"),"DIRECT_DEPENDENCY_RECHECK",IF(EXACT(X87,"PARTIALLY_DEPENDENT"),"PARTIAL_DEPENDENCY_RECHECK",IF(AND(EXACT(X87,"INDEPENDENT"),EXACT(AD87,"YES"),EXACT(AG87,"NO")),"INDEPENDENT_SUPPORT_RECOMMENDATION_UNCHANGED","DEPENDENCY_OR_RECOMMENDATION_UNRESOLVED"))))))))))</f>
        <v>PARTIAL_DEPENDENCY_RECHECK</v>
      </c>
      <c r="K87" s="51" t="str">
        <f>IF(AND(EXACT(C87,I87),EXACT(D87,J87)),"PASS","FAIL")</f>
        <v>PASS</v>
      </c>
      <c r="L87" t="str">
        <v>TRUE</v>
      </c>
      <c r="M87" t="str">
        <v>Approve Q4 content and positioning budget</v>
      </c>
      <c r="N87" t="str">
        <v>TEXT</v>
      </c>
      <c r="O87" t="str">
        <f>IF(ISTEXT(M87),TRIM(SUBSTITUTE(SUBSTITUTE(SUBSTITUTE(SUBSTITUTE(SUBSTITUTE(SUBSTITUTE(M87,CHAR(160)," "),CHAR(9)," "),CHAR(10)," "),CHAR(11)," "),CHAR(12)," "),CHAR(13)," ")),"")</f>
        <v>Approve Q4 content and positioning budget</v>
      </c>
      <c r="P87" t="str">
        <v>FALSE_POSITIVE</v>
      </c>
      <c r="Q87" t="str">
        <v>TEXT</v>
      </c>
      <c r="R87" t="str">
        <f>IF(ISTEXT(P87),TRIM(SUBSTITUTE(SUBSTITUTE(SUBSTITUTE(SUBSTITUTE(SUBSTITUTE(SUBSTITUTE(P87,CHAR(160)," "),CHAR(9)," "),CHAR(10)," "),CHAR(11)," "),CHAR(12)," "),CHAR(13)," ")),"")</f>
        <v>FALSE_POSITIVE</v>
      </c>
      <c r="S87" t="str">
        <v>CONTENT_GAP</v>
      </c>
      <c r="T87" t="str">
        <v>TEXT</v>
      </c>
      <c r="U87" t="str">
        <f>IF(ISTEXT(S87),TRIM(SUBSTITUTE(SUBSTITUTE(SUBSTITUTE(SUBSTITUTE(SUBSTITUTE(SUBSTITUTE(S87,CHAR(160)," "),CHAR(9)," "),CHAR(10)," "),CHAR(11)," "),CHAR(12)," "),CHAR(13)," ")),"")</f>
        <v>CONTENT_GAP</v>
      </c>
      <c r="V87" t="str">
        <v>PARTIALLY_DEPENDENT</v>
      </c>
      <c r="W87" t="str">
        <v>TEXT</v>
      </c>
      <c r="X87" t="str">
        <f>IF(ISTEXT(V87),TRIM(SUBSTITUTE(SUBSTITUTE(SUBSTITUTE(SUBSTITUTE(SUBSTITUTE(SUBSTITUTE(V87,CHAR(160)," "),CHAR(9)," "),CHAR(10)," "),CHAR(11)," "),CHAR(12)," "),CHAR(13)," ")),"")</f>
        <v>PARTIALLY_DEPENDENT</v>
      </c>
      <c r="Y87" t="str">
        <v>NO</v>
      </c>
      <c r="Z87" t="str">
        <v>TEXT</v>
      </c>
      <c r="AA87" t="str">
        <f>IF(ISTEXT(Y87),TRIM(SUBSTITUTE(SUBSTITUTE(SUBSTITUTE(SUBSTITUTE(SUBSTITUTE(SUBSTITUTE(Y87,CHAR(160)," "),CHAR(9)," "),CHAR(10)," "),CHAR(11)," "),CHAR(12)," "),CHAR(13)," ")),"")</f>
        <v>NO</v>
      </c>
      <c r="AB87" t="str">
        <v>YES</v>
      </c>
      <c r="AC87" t="str">
        <v>TEXT</v>
      </c>
      <c r="AD87" t="str">
        <f>IF(ISTEXT(AB87),TRIM(SUBSTITUTE(SUBSTITUTE(SUBSTITUTE(SUBSTITUTE(SUBSTITUTE(SUBSTITUTE(AB87,CHAR(160)," "),CHAR(9)," "),CHAR(10)," "),CHAR(11)," "),CHAR(12)," "),CHAR(13)," ")),"")</f>
        <v>YES</v>
      </c>
      <c r="AE87" t="str">
        <v>NO</v>
      </c>
      <c r="AF87" t="str">
        <v>TEXT</v>
      </c>
      <c r="AG87" t="str">
        <f>IF(ISTEXT(AE87),TRIM(SUBSTITUTE(SUBSTITUTE(SUBSTITUTE(SUBSTITUTE(SUBSTITUTE(SUBSTITUTE(AE87,CHAR(160)," "),CHAR(9)," "),CHAR(10)," "),CHAR(11)," "),CHAR(12)," "),CHAR(13)," ")),"")</f>
        <v>NO</v>
      </c>
      <c r="AH87" t="str">
        <v>YES</v>
      </c>
      <c r="AI87" t="str">
        <v>TEXT</v>
      </c>
      <c r="AJ87" t="str">
        <f>IF(ISTEXT(AH87),TRIM(SUBSTITUTE(SUBSTITUTE(SUBSTITUTE(SUBSTITUTE(SUBSTITUTE(SUBSTITUTE(AH87,CHAR(160)," "),CHAR(9)," "),CHAR(10)," "),CHAR(11)," "),CHAR(12)," "),CHAR(13)," ")),"")</f>
        <v>YES</v>
      </c>
      <c r="AK87" t="str">
        <v>YES</v>
      </c>
      <c r="AL87" t="str">
        <v>TEXT</v>
      </c>
      <c r="AM87" t="str">
        <f>IF(ISTEXT(AK87),TRIM(SUBSTITUTE(SUBSTITUTE(SUBSTITUTE(SUBSTITUTE(SUBSTITUTE(SUBSTITUTE(AK87,CHAR(160)," "),CHAR(9)," "),CHAR(10)," "),CHAR(11)," "),CHAR(12)," "),CHAR(13)," ")),"")</f>
        <v>YES</v>
      </c>
      <c r="AN87" t="str">
        <v>COMPLETE</v>
      </c>
      <c r="AO87" t="str">
        <v>TEXT</v>
      </c>
      <c r="AP87" t="str">
        <f>IF(ISTEXT(AN87),TRIM(SUBSTITUTE(SUBSTITUTE(SUBSTITUTE(SUBSTITUTE(SUBSTITUTE(SUBSTITUTE(AN87,CHAR(160)," "),CHAR(9)," "),CHAR(10)," "),CHAR(11)," "),CHAR(12)," "),CHAR(13)," ")),"")</f>
        <v>COMPLETE</v>
      </c>
      <c r="AQ87" t="str">
        <v>NO</v>
      </c>
      <c r="AR87" t="str"/>
      <c r="AS87" t="str">
        <v>MISSING</v>
      </c>
      <c r="AT87" t="str">
        <f>IF(ISTEXT(AR87),TRIM(SUBSTITUTE(SUBSTITUTE(SUBSTITUTE(SUBSTITUTE(SUBSTITUTE(SUBSTITUTE(AR87,CHAR(160)," "),CHAR(9)," "),CHAR(10)," "),CHAR(11)," "),CHAR(12)," "),CHAR(13)," ")),"")</f>
      </c>
      <c r="AU87" t="str">
        <v>NO</v>
      </c>
      <c r="AV87" t="str"/>
      <c r="AW87" t="str">
        <v>MISSING</v>
      </c>
      <c r="AX87" t="str">
        <f>IF(ISTEXT(AV87),TRIM(SUBSTITUTE(SUBSTITUTE(SUBSTITUTE(SUBSTITUTE(SUBSTITUTE(SUBSTITUTE(AV87,CHAR(160)," "),CHAR(9)," "),CHAR(10)," "),CHAR(11)," "),CHAR(12)," "),CHAR(13)," ")),"")</f>
      </c>
      <c r="AY87" t="str">
        <v>NO</v>
      </c>
      <c r="AZ87" t="str"/>
      <c r="BA87" t="str">
        <v>MISSING</v>
      </c>
      <c r="BB87" t="str">
        <f>IF(ISTEXT(AZ87),TRIM(SUBSTITUTE(SUBSTITUTE(SUBSTITUTE(SUBSTITUTE(SUBSTITUTE(SUBSTITUTE(AZ87,CHAR(160)," "),CHAR(9)," "),CHAR(10)," "),CHAR(11)," "),CHAR(12)," "),CHAR(13)," ")),"")</f>
      </c>
      <c r="BC87" t="str">
        <v>NO</v>
      </c>
      <c r="BD87" t="str"/>
      <c r="BE87" t="str">
        <v>MISSING</v>
      </c>
      <c r="BF87" t="str">
        <f>IF(ISTEXT(BD87),TRIM(SUBSTITUTE(SUBSTITUTE(SUBSTITUTE(SUBSTITUTE(SUBSTITUTE(SUBSTITUTE(BD87,CHAR(160)," "),CHAR(9)," "),CHAR(10)," "),CHAR(11)," "),CHAR(12)," "),CHAR(13)," ")),"")</f>
      </c>
      <c r="BG87" t="str">
        <v>NO</v>
      </c>
      <c r="BH87" t="str"/>
      <c r="BI87" t="str">
        <v>MISSING</v>
      </c>
      <c r="BJ87" t="str">
        <f>IF(ISTEXT(BH87),TRIM(SUBSTITUTE(SUBSTITUTE(SUBSTITUTE(SUBSTITUTE(SUBSTITUTE(SUBSTITUTE(BH87,CHAR(160)," "),CHAR(9)," "),CHAR(10)," "),CHAR(11)," "),CHAR(12)," "),CHAR(13)," ")),"")</f>
      </c>
      <c r="BK87" t="str">
        <v>NO</v>
      </c>
      <c r="BL87" t="str"/>
      <c r="BM87" t="str">
        <v>MISSING</v>
      </c>
      <c r="BN87" t="str">
        <f>IF(ISTEXT(BL87),TRIM(SUBSTITUTE(SUBSTITUTE(SUBSTITUTE(SUBSTITUTE(SUBSTITUTE(SUBSTITUTE(BL87,CHAR(160)," "),CHAR(9)," "),CHAR(10)," "),CHAR(11)," "),CHAR(12)," "),CHAR(13)," ")),"")</f>
      </c>
      <c r="BO87" t="str">
        <f>IF(N87="NON_TEXT","INVALID_TYPE",IF(AND(N87="TEXT",O87&lt;&gt;"",OR(LOWER(O87)="null",LOWER(O87)="undefined",LOWER(O87)="n/a",LOWER(O87)="na",LOWER(O87)="none")),"NULL_LIKE_STRING",""))</f>
      </c>
      <c r="BP87" t="str">
        <f>IF(Q87="NON_TEXT","INVALID_TYPE",IF(AND(R87&lt;&gt;"",NOT(OR(EXACT(R87,"FALSE_POSITIVE"),EXACT(R87,"FALSE_NEGATIVE"),EXACT(R87,"ROLE_ERROR"),EXACT(R87,"SCOPE_DRIFT")))),"UNSUPPORTED_VALUE",""))</f>
      </c>
      <c r="BQ87" t="str">
        <f>IF(T87="NON_TEXT","INVALID_TYPE",IF(AND(U87&lt;&gt;"",NOT(OR(EXACT(U87,"CONTENT_GAP"),EXACT(U87,"AUTHORITY_BENCHMARK"),EXACT(U87,"POSITIONING"),EXACT(U87,"PRICING_COMPARISON"),EXACT(U87,"BATTLECARD"),EXACT(U87,"ROADMAP"),EXACT(U87,"MARKET_ENTRY_RECOMMENDATION"),EXACT(U87,"BUDGET_RECOMMENDATION"),EXACT(U87,"EXECUTIVE_BRIEF"),EXACT(U87,"AI_VISIBILITY_BENCHMARK"),EXACT(U87,"PAID_SEARCH_BENCHMARK"),EXACT(U87,"OTHER")))),"UNSUPPORTED_VALUE",""))</f>
      </c>
      <c r="BR87" t="str">
        <f>IF(W87="NON_TEXT","INVALID_TYPE",IF(AND(X87&lt;&gt;"",NOT(OR(EXACT(X87,"DIRECTLY_DEPENDENT"),EXACT(X87,"PARTIALLY_DEPENDENT"),EXACT(X87,"INDEPENDENT"),EXACT(X87,"UNKNOWN_DEPENDENCY")))),"UNSUPPORTED_VALUE",""))</f>
      </c>
      <c r="BS87" t="str">
        <f>IF(Z87="NON_TEXT","INVALID_TYPE",IF(AND(AA87&lt;&gt;"",NOT(OR(EXACT(AA87,"YES"),EXACT(AA87,"NO"),EXACT(AA87,"UNKNOWN")))),"UNSUPPORTED_VALUE",""))</f>
      </c>
      <c r="BT87" t="str">
        <f>IF(AC87="NON_TEXT","INVALID_TYPE",IF(AND(AD87&lt;&gt;"",NOT(OR(EXACT(AD87,"YES"),EXACT(AD87,"NO"),EXACT(AD87,"UNKNOWN")))),"UNSUPPORTED_VALUE",""))</f>
      </c>
      <c r="BU87" t="str">
        <f>IF(AF87="NON_TEXT","INVALID_TYPE",IF(AND(AG87&lt;&gt;"",NOT(OR(EXACT(AG87,"YES"),EXACT(AG87,"NO"),EXACT(AG87,"UNKNOWN")))),"UNSUPPORTED_VALUE",""))</f>
      </c>
      <c r="BV87" t="str">
        <f>IF(AI87="NON_TEXT","INVALID_TYPE",IF(AND(AJ87&lt;&gt;"",NOT(OR(EXACT(AJ87,"YES"),EXACT(AJ87,"NO"),EXACT(AJ87,"UNKNOWN")))),"UNSUPPORTED_VALUE",""))</f>
      </c>
      <c r="BW87" t="str">
        <f>IF(AL87="NON_TEXT","INVALID_TYPE",IF(AND(AM87&lt;&gt;"",NOT(OR(EXACT(AM87,"YES"),EXACT(AM87,"NO"),EXACT(AM87,"UNKNOWN")))),"UNSUPPORTED_VALUE",""))</f>
      </c>
      <c r="BX87" t="str">
        <f>IF(AO87="NON_TEXT","INVALID_TYPE",IF(AND(AP87&lt;&gt;"",NOT(OR(EXACT(AP87,"COMPLETE"),EXACT(AP87,"INCOMPLETE")))),"UNSUPPORTED_VALUE",""))</f>
      </c>
      <c r="BY87" t="str">
        <f>IF(AND(AQ87="YES",AS87="NON_TEXT"),"INVALID_TYPE",IF(AND(AQ87="YES",AS87="TEXT",AT87&lt;&gt;"",OR(LOWER(AT87)="null",LOWER(AT87)="undefined",LOWER(AT87)="n/a",LOWER(AT87)="na",LOWER(AT87)="none")),"NULL_LIKE_STRING",""))</f>
      </c>
      <c r="BZ87" t="str">
        <f>IF(AND(AU87="YES",AW87="NON_TEXT"),"INVALID_TYPE",IF(AND(AU87="YES",AW87="TEXT",AX87&lt;&gt;"",OR(LOWER(AX87)="null",LOWER(AX87)="undefined",LOWER(AX87)="n/a",LOWER(AX87)="na",LOWER(AX87)="none")),"NULL_LIKE_STRING",""))</f>
      </c>
      <c r="CA87" t="str">
        <f>IF(AND(AY87="YES",BA87="NON_TEXT"),"INVALID_TYPE",IF(AND(AY87="YES",BB87&lt;&gt;"",NOT(OR(EXACT(BB87,"READY_TO_SHARE"),EXACT(BB87,"NOT_READY_TO_SHARE")))),"UNSUPPORTED_VALUE",""))</f>
      </c>
      <c r="CB87" t="str">
        <f>IF(AND(BC87="YES",BE87="NON_TEXT"),"INVALID_TYPE",IF(AND(BC87="YES",BF87&lt;&gt;"",NOT(OR(EXACT(BF87,"SEO_OVERLAP"),EXACT(BF87,"PPC_OVERLAP"),EXACT(BF87,"AI_VISIBILITY"),EXACT(BF87,"CI_PLATFORM"),EXACT(BF87,"SALES_CUSTOMER"),EXACT(BF87,"MANUAL_STRATEGY"),EXACT(BF87,"MIXED"),EXACT(BF87,"UNKNOWN")))),"UNSUPPORTED_VALUE",""))</f>
      </c>
      <c r="CC87" t="str">
        <f>IF(AND(BG87="YES",BI87="NON_TEXT"),"INVALID_TYPE",IF(AND(BG87="YES",BI87="TEXT",BJ87&lt;&gt;"",OR(LOWER(BJ87)="null",LOWER(BJ87)="undefined",LOWER(BJ87)="n/a",LOWER(BJ87)="na",LOWER(BJ87)="none")),"NULL_LIKE_STRING",""))</f>
      </c>
      <c r="CD87" t="str">
        <f>IF(AND(BK87="YES",BM87="NON_TEXT"),"INVALID_TYPE",IF(AND(BK87="YES",BM87="TEXT",BN87&lt;&gt;"",OR(LOWER(BN87)="null",LOWER(BN87)="undefined",LOWER(BN87)="n/a",LOWER(BN87)="na",LOWER(BN87)="none")),"NULL_LIKE_STRING",""))</f>
      </c>
      <c r="CE87" t="str">
        <f>IF(L87="FALSE","INVALID_INPUT_OBJECT",IF(BO87&lt;&gt;"",BO87,IF(BP87&lt;&gt;"",BP87,IF(BQ87&lt;&gt;"",BQ87,IF(BR87&lt;&gt;"",BR87,IF(BS87&lt;&gt;"",BS87,IF(BT87&lt;&gt;"",BT87,IF(BU87&lt;&gt;"",BU87,IF(BV87&lt;&gt;"",BV87,IF(BW87&lt;&gt;"",BW87,IF(BX87&lt;&gt;"",BX87,IF(CC87&lt;&gt;"",CC87,IF(BY87&lt;&gt;"",BY87,IF(BZ87&lt;&gt;"",BZ87,IF(CD87&lt;&gt;"",CD87,IF(CA87&lt;&gt;"",CA87,CB87))))))))))))))))</f>
      </c>
      <c r="CF87" t="b">
        <f>OR(N87="MISSING",O87="",Q87="MISSING",R87="",T87="MISSING",U87="",W87="MISSING",X87="",Z87="MISSING",AA87="",AC87="MISSING",AD87="",AF87="MISSING",AG87="",AI87="MISSING",AJ87="",AL87="MISSING",AM87="",AO87="MISSING",AP87="",EXACT(AP87,"INCOMPLETE"),AND(AY87="YES",AZ87&lt;&gt;"",BB87=""),AND(BC87="YES",BD87&lt;&gt;"",BF87=""))</f>
        <v>0</v>
      </c>
      <c r="CG87" t="str">
        <f>IF(AND(EXACT(X87,"INDEPENDENT"),EXACT(AD87,"NO")),"INDEPENDENT_WITHOUT_SUPPORT",IF(AND(EXACT(R87,"FALSE_NEGATIVE"),AQ87="YES",AT87=""),"FALSE_NEGATIVE_REQUIRES_CORRECTED_SET",IF(AND(EXACT(R87,"SCOPE_DRIFT"),AU87="YES",AX87=""),"SCOPE_DRIFT_REQUIRES_CHANGED_DIMENSION",IF(AND(EXACT(AA87,"NO"),AY87="YES",EXACT(BB87,"READY_TO_SHARE")),"UNSTARTED_READY_TO_SHARE_CONFLICT",""))))</f>
      </c>
    </row>
    <row r="88">
      <c r="A88" s="50" t="str">
        <v>LIF-008</v>
      </c>
      <c r="B88" s="50" t="str">
        <v>LIFECYCLE_EDGE</v>
      </c>
      <c r="C88" s="50" t="str">
        <v>NO_MATERIAL_CONTAMINATION_FOUND</v>
      </c>
      <c r="D88" s="50" t="str">
        <v>INDEPENDENT_SUPPORT_RECOMMENDATION_UNCHANGED</v>
      </c>
      <c r="E88" s="50" t="str">
        <v>NO_MATERIAL_CONTAMINATION_FOUND</v>
      </c>
      <c r="F88" s="50" t="str">
        <v>INDEPENDENT_SUPPORT_RECOMMENDATION_UNCHANGED</v>
      </c>
      <c r="G88" s="50" t="str">
        <v>PASS</v>
      </c>
      <c r="H88" s="50" t="str">
        <v>{"affectedOutput": "CONTENT_GAP", "correctionWithoutFullRebuild": "YES", "decisionSupported": "Approve Q4 content and positioning budget", "dependencyType": "INDEPENDENT", "errorClass": "FALSE_POSITIVE", "executionStarted": "NO", "independentSupport": "YES", "recommendationCouldChange": "NO", "recordCompleteness": "COMPLETE", "scopeKnown": "YES"}</v>
      </c>
      <c r="I88" s="50" t="str">
        <f>IF(CE88&lt;&gt;"","INVALID_INPUT",IF(CG88&lt;&gt;"","INVALID_INPUT",IF(CF88,"INCOMPLETE",IF(NOT(EXACT(AM88,"YES")),"RESOLVE_DECISION_SCOPE",IF(EXACT(X88,"UNKNOWN_DEPENDENCY"),"FREEZE_AND_REQUALIFY",IF(AND(EXACT(AA88,"YES"),EXACT(AG88,"YES")),"REOPEN_PRIOR_DECISION",IF(AND(EXACT(X88,"DIRECTLY_DEPENDENT"),EXACT(AD88,"NO"),EXACT(AJ88,"NO")),"REBUILD_CONTAMINATED_OUTPUT",IF(OR(EXACT(X88,"DIRECTLY_DEPENDENT"),EXACT(X88,"PARTIALLY_DEPENDENT")),"BOUNDED_RECHECK_REQUIRED",IF(AND(EXACT(X88,"INDEPENDENT"),EXACT(AD88,"YES"),EXACT(AG88,"NO")),"NO_MATERIAL_CONTAMINATION_FOUND","FREEZE_AND_REQUALIFY")))))))))</f>
        <v>NO_MATERIAL_CONTAMINATION_FOUND</v>
      </c>
      <c r="J88" s="50" t="str">
        <f>IF(CE88&lt;&gt;"",CE88,IF(CG88&lt;&gt;"",CG88,IF(CF88,"REQUIRED_EVIDENCE_MISSING",IF(NOT(EXACT(AM88,"YES")),IF(EXACT(AM88,"NO"),"DECISION_SCOPE_NOT_DEFINED","DECISION_SCOPE_UNCERTAIN"),IF(EXACT(X88,"UNKNOWN_DEPENDENCY"),"DOWNSTREAM_DEPENDENCY_UNKNOWN",IF(AND(EXACT(AA88,"YES"),EXACT(AG88,"YES")),"EXECUTED_RECOMMENDATION_MAY_CHANGE",IF(AND(EXACT(X88,"DIRECTLY_DEPENDENT"),EXACT(AD88,"NO"),EXACT(AJ88,"NO")),"DIRECT_DEPENDENCY_NO_INDEPENDENT_SUPPORT",IF(EXACT(X88,"DIRECTLY_DEPENDENT"),"DIRECT_DEPENDENCY_RECHECK",IF(EXACT(X88,"PARTIALLY_DEPENDENT"),"PARTIAL_DEPENDENCY_RECHECK",IF(AND(EXACT(X88,"INDEPENDENT"),EXACT(AD88,"YES"),EXACT(AG88,"NO")),"INDEPENDENT_SUPPORT_RECOMMENDATION_UNCHANGED","DEPENDENCY_OR_RECOMMENDATION_UNRESOLVED"))))))))))</f>
        <v>INDEPENDENT_SUPPORT_RECOMMENDATION_UNCHANGED</v>
      </c>
      <c r="K88" s="51" t="str">
        <f>IF(AND(EXACT(C88,I88),EXACT(D88,J88)),"PASS","FAIL")</f>
        <v>PASS</v>
      </c>
      <c r="L88" t="str">
        <v>TRUE</v>
      </c>
      <c r="M88" t="str">
        <v>Approve Q4 content and positioning budget</v>
      </c>
      <c r="N88" t="str">
        <v>TEXT</v>
      </c>
      <c r="O88" t="str">
        <f>IF(ISTEXT(M88),TRIM(SUBSTITUTE(SUBSTITUTE(SUBSTITUTE(SUBSTITUTE(SUBSTITUTE(SUBSTITUTE(M88,CHAR(160)," "),CHAR(9)," "),CHAR(10)," "),CHAR(11)," "),CHAR(12)," "),CHAR(13)," ")),"")</f>
        <v>Approve Q4 content and positioning budget</v>
      </c>
      <c r="P88" t="str">
        <v>FALSE_POSITIVE</v>
      </c>
      <c r="Q88" t="str">
        <v>TEXT</v>
      </c>
      <c r="R88" t="str">
        <f>IF(ISTEXT(P88),TRIM(SUBSTITUTE(SUBSTITUTE(SUBSTITUTE(SUBSTITUTE(SUBSTITUTE(SUBSTITUTE(P88,CHAR(160)," "),CHAR(9)," "),CHAR(10)," "),CHAR(11)," "),CHAR(12)," "),CHAR(13)," ")),"")</f>
        <v>FALSE_POSITIVE</v>
      </c>
      <c r="S88" t="str">
        <v>CONTENT_GAP</v>
      </c>
      <c r="T88" t="str">
        <v>TEXT</v>
      </c>
      <c r="U88" t="str">
        <f>IF(ISTEXT(S88),TRIM(SUBSTITUTE(SUBSTITUTE(SUBSTITUTE(SUBSTITUTE(SUBSTITUTE(SUBSTITUTE(S88,CHAR(160)," "),CHAR(9)," "),CHAR(10)," "),CHAR(11)," "),CHAR(12)," "),CHAR(13)," ")),"")</f>
        <v>CONTENT_GAP</v>
      </c>
      <c r="V88" t="str">
        <v>INDEPENDENT</v>
      </c>
      <c r="W88" t="str">
        <v>TEXT</v>
      </c>
      <c r="X88" t="str">
        <f>IF(ISTEXT(V88),TRIM(SUBSTITUTE(SUBSTITUTE(SUBSTITUTE(SUBSTITUTE(SUBSTITUTE(SUBSTITUTE(V88,CHAR(160)," "),CHAR(9)," "),CHAR(10)," "),CHAR(11)," "),CHAR(12)," "),CHAR(13)," ")),"")</f>
        <v>INDEPENDENT</v>
      </c>
      <c r="Y88" t="str">
        <v>NO</v>
      </c>
      <c r="Z88" t="str">
        <v>TEXT</v>
      </c>
      <c r="AA88" t="str">
        <f>IF(ISTEXT(Y88),TRIM(SUBSTITUTE(SUBSTITUTE(SUBSTITUTE(SUBSTITUTE(SUBSTITUTE(SUBSTITUTE(Y88,CHAR(160)," "),CHAR(9)," "),CHAR(10)," "),CHAR(11)," "),CHAR(12)," "),CHAR(13)," ")),"")</f>
        <v>NO</v>
      </c>
      <c r="AB88" t="str">
        <v>YES</v>
      </c>
      <c r="AC88" t="str">
        <v>TEXT</v>
      </c>
      <c r="AD88" t="str">
        <f>IF(ISTEXT(AB88),TRIM(SUBSTITUTE(SUBSTITUTE(SUBSTITUTE(SUBSTITUTE(SUBSTITUTE(SUBSTITUTE(AB88,CHAR(160)," "),CHAR(9)," "),CHAR(10)," "),CHAR(11)," "),CHAR(12)," "),CHAR(13)," ")),"")</f>
        <v>YES</v>
      </c>
      <c r="AE88" t="str">
        <v>NO</v>
      </c>
      <c r="AF88" t="str">
        <v>TEXT</v>
      </c>
      <c r="AG88" t="str">
        <f>IF(ISTEXT(AE88),TRIM(SUBSTITUTE(SUBSTITUTE(SUBSTITUTE(SUBSTITUTE(SUBSTITUTE(SUBSTITUTE(AE88,CHAR(160)," "),CHAR(9)," "),CHAR(10)," "),CHAR(11)," "),CHAR(12)," "),CHAR(13)," ")),"")</f>
        <v>NO</v>
      </c>
      <c r="AH88" t="str">
        <v>YES</v>
      </c>
      <c r="AI88" t="str">
        <v>TEXT</v>
      </c>
      <c r="AJ88" t="str">
        <f>IF(ISTEXT(AH88),TRIM(SUBSTITUTE(SUBSTITUTE(SUBSTITUTE(SUBSTITUTE(SUBSTITUTE(SUBSTITUTE(AH88,CHAR(160)," "),CHAR(9)," "),CHAR(10)," "),CHAR(11)," "),CHAR(12)," "),CHAR(13)," ")),"")</f>
        <v>YES</v>
      </c>
      <c r="AK88" t="str">
        <v>YES</v>
      </c>
      <c r="AL88" t="str">
        <v>TEXT</v>
      </c>
      <c r="AM88" t="str">
        <f>IF(ISTEXT(AK88),TRIM(SUBSTITUTE(SUBSTITUTE(SUBSTITUTE(SUBSTITUTE(SUBSTITUTE(SUBSTITUTE(AK88,CHAR(160)," "),CHAR(9)," "),CHAR(10)," "),CHAR(11)," "),CHAR(12)," "),CHAR(13)," ")),"")</f>
        <v>YES</v>
      </c>
      <c r="AN88" t="str">
        <v>COMPLETE</v>
      </c>
      <c r="AO88" t="str">
        <v>TEXT</v>
      </c>
      <c r="AP88" t="str">
        <f>IF(ISTEXT(AN88),TRIM(SUBSTITUTE(SUBSTITUTE(SUBSTITUTE(SUBSTITUTE(SUBSTITUTE(SUBSTITUTE(AN88,CHAR(160)," "),CHAR(9)," "),CHAR(10)," "),CHAR(11)," "),CHAR(12)," "),CHAR(13)," ")),"")</f>
        <v>COMPLETE</v>
      </c>
      <c r="AQ88" t="str">
        <v>NO</v>
      </c>
      <c r="AR88" t="str"/>
      <c r="AS88" t="str">
        <v>MISSING</v>
      </c>
      <c r="AT88" t="str">
        <f>IF(ISTEXT(AR88),TRIM(SUBSTITUTE(SUBSTITUTE(SUBSTITUTE(SUBSTITUTE(SUBSTITUTE(SUBSTITUTE(AR88,CHAR(160)," "),CHAR(9)," "),CHAR(10)," "),CHAR(11)," "),CHAR(12)," "),CHAR(13)," ")),"")</f>
      </c>
      <c r="AU88" t="str">
        <v>NO</v>
      </c>
      <c r="AV88" t="str"/>
      <c r="AW88" t="str">
        <v>MISSING</v>
      </c>
      <c r="AX88" t="str">
        <f>IF(ISTEXT(AV88),TRIM(SUBSTITUTE(SUBSTITUTE(SUBSTITUTE(SUBSTITUTE(SUBSTITUTE(SUBSTITUTE(AV88,CHAR(160)," "),CHAR(9)," "),CHAR(10)," "),CHAR(11)," "),CHAR(12)," "),CHAR(13)," ")),"")</f>
      </c>
      <c r="AY88" t="str">
        <v>NO</v>
      </c>
      <c r="AZ88" t="str"/>
      <c r="BA88" t="str">
        <v>MISSING</v>
      </c>
      <c r="BB88" t="str">
        <f>IF(ISTEXT(AZ88),TRIM(SUBSTITUTE(SUBSTITUTE(SUBSTITUTE(SUBSTITUTE(SUBSTITUTE(SUBSTITUTE(AZ88,CHAR(160)," "),CHAR(9)," "),CHAR(10)," "),CHAR(11)," "),CHAR(12)," "),CHAR(13)," ")),"")</f>
      </c>
      <c r="BC88" t="str">
        <v>NO</v>
      </c>
      <c r="BD88" t="str"/>
      <c r="BE88" t="str">
        <v>MISSING</v>
      </c>
      <c r="BF88" t="str">
        <f>IF(ISTEXT(BD88),TRIM(SUBSTITUTE(SUBSTITUTE(SUBSTITUTE(SUBSTITUTE(SUBSTITUTE(SUBSTITUTE(BD88,CHAR(160)," "),CHAR(9)," "),CHAR(10)," "),CHAR(11)," "),CHAR(12)," "),CHAR(13)," ")),"")</f>
      </c>
      <c r="BG88" t="str">
        <v>NO</v>
      </c>
      <c r="BH88" t="str"/>
      <c r="BI88" t="str">
        <v>MISSING</v>
      </c>
      <c r="BJ88" t="str">
        <f>IF(ISTEXT(BH88),TRIM(SUBSTITUTE(SUBSTITUTE(SUBSTITUTE(SUBSTITUTE(SUBSTITUTE(SUBSTITUTE(BH88,CHAR(160)," "),CHAR(9)," "),CHAR(10)," "),CHAR(11)," "),CHAR(12)," "),CHAR(13)," ")),"")</f>
      </c>
      <c r="BK88" t="str">
        <v>NO</v>
      </c>
      <c r="BL88" t="str"/>
      <c r="BM88" t="str">
        <v>MISSING</v>
      </c>
      <c r="BN88" t="str">
        <f>IF(ISTEXT(BL88),TRIM(SUBSTITUTE(SUBSTITUTE(SUBSTITUTE(SUBSTITUTE(SUBSTITUTE(SUBSTITUTE(BL88,CHAR(160)," "),CHAR(9)," "),CHAR(10)," "),CHAR(11)," "),CHAR(12)," "),CHAR(13)," ")),"")</f>
      </c>
      <c r="BO88" t="str">
        <f>IF(N88="NON_TEXT","INVALID_TYPE",IF(AND(N88="TEXT",O88&lt;&gt;"",OR(LOWER(O88)="null",LOWER(O88)="undefined",LOWER(O88)="n/a",LOWER(O88)="na",LOWER(O88)="none")),"NULL_LIKE_STRING",""))</f>
      </c>
      <c r="BP88" t="str">
        <f>IF(Q88="NON_TEXT","INVALID_TYPE",IF(AND(R88&lt;&gt;"",NOT(OR(EXACT(R88,"FALSE_POSITIVE"),EXACT(R88,"FALSE_NEGATIVE"),EXACT(R88,"ROLE_ERROR"),EXACT(R88,"SCOPE_DRIFT")))),"UNSUPPORTED_VALUE",""))</f>
      </c>
      <c r="BQ88" t="str">
        <f>IF(T88="NON_TEXT","INVALID_TYPE",IF(AND(U88&lt;&gt;"",NOT(OR(EXACT(U88,"CONTENT_GAP"),EXACT(U88,"AUTHORITY_BENCHMARK"),EXACT(U88,"POSITIONING"),EXACT(U88,"PRICING_COMPARISON"),EXACT(U88,"BATTLECARD"),EXACT(U88,"ROADMAP"),EXACT(U88,"MARKET_ENTRY_RECOMMENDATION"),EXACT(U88,"BUDGET_RECOMMENDATION"),EXACT(U88,"EXECUTIVE_BRIEF"),EXACT(U88,"AI_VISIBILITY_BENCHMARK"),EXACT(U88,"PAID_SEARCH_BENCHMARK"),EXACT(U88,"OTHER")))),"UNSUPPORTED_VALUE",""))</f>
      </c>
      <c r="BR88" t="str">
        <f>IF(W88="NON_TEXT","INVALID_TYPE",IF(AND(X88&lt;&gt;"",NOT(OR(EXACT(X88,"DIRECTLY_DEPENDENT"),EXACT(X88,"PARTIALLY_DEPENDENT"),EXACT(X88,"INDEPENDENT"),EXACT(X88,"UNKNOWN_DEPENDENCY")))),"UNSUPPORTED_VALUE",""))</f>
      </c>
      <c r="BS88" t="str">
        <f>IF(Z88="NON_TEXT","INVALID_TYPE",IF(AND(AA88&lt;&gt;"",NOT(OR(EXACT(AA88,"YES"),EXACT(AA88,"NO"),EXACT(AA88,"UNKNOWN")))),"UNSUPPORTED_VALUE",""))</f>
      </c>
      <c r="BT88" t="str">
        <f>IF(AC88="NON_TEXT","INVALID_TYPE",IF(AND(AD88&lt;&gt;"",NOT(OR(EXACT(AD88,"YES"),EXACT(AD88,"NO"),EXACT(AD88,"UNKNOWN")))),"UNSUPPORTED_VALUE",""))</f>
      </c>
      <c r="BU88" t="str">
        <f>IF(AF88="NON_TEXT","INVALID_TYPE",IF(AND(AG88&lt;&gt;"",NOT(OR(EXACT(AG88,"YES"),EXACT(AG88,"NO"),EXACT(AG88,"UNKNOWN")))),"UNSUPPORTED_VALUE",""))</f>
      </c>
      <c r="BV88" t="str">
        <f>IF(AI88="NON_TEXT","INVALID_TYPE",IF(AND(AJ88&lt;&gt;"",NOT(OR(EXACT(AJ88,"YES"),EXACT(AJ88,"NO"),EXACT(AJ88,"UNKNOWN")))),"UNSUPPORTED_VALUE",""))</f>
      </c>
      <c r="BW88" t="str">
        <f>IF(AL88="NON_TEXT","INVALID_TYPE",IF(AND(AM88&lt;&gt;"",NOT(OR(EXACT(AM88,"YES"),EXACT(AM88,"NO"),EXACT(AM88,"UNKNOWN")))),"UNSUPPORTED_VALUE",""))</f>
      </c>
      <c r="BX88" t="str">
        <f>IF(AO88="NON_TEXT","INVALID_TYPE",IF(AND(AP88&lt;&gt;"",NOT(OR(EXACT(AP88,"COMPLETE"),EXACT(AP88,"INCOMPLETE")))),"UNSUPPORTED_VALUE",""))</f>
      </c>
      <c r="BY88" t="str">
        <f>IF(AND(AQ88="YES",AS88="NON_TEXT"),"INVALID_TYPE",IF(AND(AQ88="YES",AS88="TEXT",AT88&lt;&gt;"",OR(LOWER(AT88)="null",LOWER(AT88)="undefined",LOWER(AT88)="n/a",LOWER(AT88)="na",LOWER(AT88)="none")),"NULL_LIKE_STRING",""))</f>
      </c>
      <c r="BZ88" t="str">
        <f>IF(AND(AU88="YES",AW88="NON_TEXT"),"INVALID_TYPE",IF(AND(AU88="YES",AW88="TEXT",AX88&lt;&gt;"",OR(LOWER(AX88)="null",LOWER(AX88)="undefined",LOWER(AX88)="n/a",LOWER(AX88)="na",LOWER(AX88)="none")),"NULL_LIKE_STRING",""))</f>
      </c>
      <c r="CA88" t="str">
        <f>IF(AND(AY88="YES",BA88="NON_TEXT"),"INVALID_TYPE",IF(AND(AY88="YES",BB88&lt;&gt;"",NOT(OR(EXACT(BB88,"READY_TO_SHARE"),EXACT(BB88,"NOT_READY_TO_SHARE")))),"UNSUPPORTED_VALUE",""))</f>
      </c>
      <c r="CB88" t="str">
        <f>IF(AND(BC88="YES",BE88="NON_TEXT"),"INVALID_TYPE",IF(AND(BC88="YES",BF88&lt;&gt;"",NOT(OR(EXACT(BF88,"SEO_OVERLAP"),EXACT(BF88,"PPC_OVERLAP"),EXACT(BF88,"AI_VISIBILITY"),EXACT(BF88,"CI_PLATFORM"),EXACT(BF88,"SALES_CUSTOMER"),EXACT(BF88,"MANUAL_STRATEGY"),EXACT(BF88,"MIXED"),EXACT(BF88,"UNKNOWN")))),"UNSUPPORTED_VALUE",""))</f>
      </c>
      <c r="CC88" t="str">
        <f>IF(AND(BG88="YES",BI88="NON_TEXT"),"INVALID_TYPE",IF(AND(BG88="YES",BI88="TEXT",BJ88&lt;&gt;"",OR(LOWER(BJ88)="null",LOWER(BJ88)="undefined",LOWER(BJ88)="n/a",LOWER(BJ88)="na",LOWER(BJ88)="none")),"NULL_LIKE_STRING",""))</f>
      </c>
      <c r="CD88" t="str">
        <f>IF(AND(BK88="YES",BM88="NON_TEXT"),"INVALID_TYPE",IF(AND(BK88="YES",BM88="TEXT",BN88&lt;&gt;"",OR(LOWER(BN88)="null",LOWER(BN88)="undefined",LOWER(BN88)="n/a",LOWER(BN88)="na",LOWER(BN88)="none")),"NULL_LIKE_STRING",""))</f>
      </c>
      <c r="CE88" t="str">
        <f>IF(L88="FALSE","INVALID_INPUT_OBJECT",IF(BO88&lt;&gt;"",BO88,IF(BP88&lt;&gt;"",BP88,IF(BQ88&lt;&gt;"",BQ88,IF(BR88&lt;&gt;"",BR88,IF(BS88&lt;&gt;"",BS88,IF(BT88&lt;&gt;"",BT88,IF(BU88&lt;&gt;"",BU88,IF(BV88&lt;&gt;"",BV88,IF(BW88&lt;&gt;"",BW88,IF(BX88&lt;&gt;"",BX88,IF(CC88&lt;&gt;"",CC88,IF(BY88&lt;&gt;"",BY88,IF(BZ88&lt;&gt;"",BZ88,IF(CD88&lt;&gt;"",CD88,IF(CA88&lt;&gt;"",CA88,CB88))))))))))))))))</f>
      </c>
      <c r="CF88" t="b">
        <f>OR(N88="MISSING",O88="",Q88="MISSING",R88="",T88="MISSING",U88="",W88="MISSING",X88="",Z88="MISSING",AA88="",AC88="MISSING",AD88="",AF88="MISSING",AG88="",AI88="MISSING",AJ88="",AL88="MISSING",AM88="",AO88="MISSING",AP88="",EXACT(AP88,"INCOMPLETE"),AND(AY88="YES",AZ88&lt;&gt;"",BB88=""),AND(BC88="YES",BD88&lt;&gt;"",BF88=""))</f>
        <v>0</v>
      </c>
      <c r="CG88" t="str">
        <f>IF(AND(EXACT(X88,"INDEPENDENT"),EXACT(AD88,"NO")),"INDEPENDENT_WITHOUT_SUPPORT",IF(AND(EXACT(R88,"FALSE_NEGATIVE"),AQ88="YES",AT88=""),"FALSE_NEGATIVE_REQUIRES_CORRECTED_SET",IF(AND(EXACT(R88,"SCOPE_DRIFT"),AU88="YES",AX88=""),"SCOPE_DRIFT_REQUIRES_CHANGED_DIMENSION",IF(AND(EXACT(AA88,"NO"),AY88="YES",EXACT(BB88,"READY_TO_SHARE")),"UNSTARTED_READY_TO_SHARE_CONFLICT",""))))</f>
      </c>
    </row>
    <row r="89">
      <c r="A89" s="50" t="str">
        <v>LIF-009</v>
      </c>
      <c r="B89" s="50" t="str">
        <v>LIFECYCLE_EDGE</v>
      </c>
      <c r="C89" s="50" t="str">
        <v>BOUNDED_RECHECK_REQUIRED</v>
      </c>
      <c r="D89" s="50" t="str">
        <v>PARTIAL_DEPENDENCY_RECHECK</v>
      </c>
      <c r="E89" s="50" t="str">
        <v>BOUNDED_RECHECK_REQUIRED</v>
      </c>
      <c r="F89" s="50" t="str">
        <v>PARTIAL_DEPENDENCY_RECHECK</v>
      </c>
      <c r="G89" s="50" t="str">
        <v>PASS</v>
      </c>
      <c r="H89" s="50" t="str">
        <v>{"affectedOutput": "CONTENT_GAP", "correctionWithoutFullRebuild": "YES", "decisionSupported": "Approve Q4 content and positioning budget", "dependencyType": "PARTIALLY_DEPENDENT", "errorClass": "ROLE_ERROR", "executionStarted": "NO", "independentSupport": "YES", "recommendationCouldChange": "NO", "recordCompleteness": "COMPLETE", "scopeKnown": "YES"}</v>
      </c>
      <c r="I89" s="50" t="str">
        <f>IF(CE89&lt;&gt;"","INVALID_INPUT",IF(CG89&lt;&gt;"","INVALID_INPUT",IF(CF89,"INCOMPLETE",IF(NOT(EXACT(AM89,"YES")),"RESOLVE_DECISION_SCOPE",IF(EXACT(X89,"UNKNOWN_DEPENDENCY"),"FREEZE_AND_REQUALIFY",IF(AND(EXACT(AA89,"YES"),EXACT(AG89,"YES")),"REOPEN_PRIOR_DECISION",IF(AND(EXACT(X89,"DIRECTLY_DEPENDENT"),EXACT(AD89,"NO"),EXACT(AJ89,"NO")),"REBUILD_CONTAMINATED_OUTPUT",IF(OR(EXACT(X89,"DIRECTLY_DEPENDENT"),EXACT(X89,"PARTIALLY_DEPENDENT")),"BOUNDED_RECHECK_REQUIRED",IF(AND(EXACT(X89,"INDEPENDENT"),EXACT(AD89,"YES"),EXACT(AG89,"NO")),"NO_MATERIAL_CONTAMINATION_FOUND","FREEZE_AND_REQUALIFY")))))))))</f>
        <v>BOUNDED_RECHECK_REQUIRED</v>
      </c>
      <c r="J89" s="50" t="str">
        <f>IF(CE89&lt;&gt;"",CE89,IF(CG89&lt;&gt;"",CG89,IF(CF89,"REQUIRED_EVIDENCE_MISSING",IF(NOT(EXACT(AM89,"YES")),IF(EXACT(AM89,"NO"),"DECISION_SCOPE_NOT_DEFINED","DECISION_SCOPE_UNCERTAIN"),IF(EXACT(X89,"UNKNOWN_DEPENDENCY"),"DOWNSTREAM_DEPENDENCY_UNKNOWN",IF(AND(EXACT(AA89,"YES"),EXACT(AG89,"YES")),"EXECUTED_RECOMMENDATION_MAY_CHANGE",IF(AND(EXACT(X89,"DIRECTLY_DEPENDENT"),EXACT(AD89,"NO"),EXACT(AJ89,"NO")),"DIRECT_DEPENDENCY_NO_INDEPENDENT_SUPPORT",IF(EXACT(X89,"DIRECTLY_DEPENDENT"),"DIRECT_DEPENDENCY_RECHECK",IF(EXACT(X89,"PARTIALLY_DEPENDENT"),"PARTIAL_DEPENDENCY_RECHECK",IF(AND(EXACT(X89,"INDEPENDENT"),EXACT(AD89,"YES"),EXACT(AG89,"NO")),"INDEPENDENT_SUPPORT_RECOMMENDATION_UNCHANGED","DEPENDENCY_OR_RECOMMENDATION_UNRESOLVED"))))))))))</f>
        <v>PARTIAL_DEPENDENCY_RECHECK</v>
      </c>
      <c r="K89" s="51" t="str">
        <f>IF(AND(EXACT(C89,I89),EXACT(D89,J89)),"PASS","FAIL")</f>
        <v>PASS</v>
      </c>
      <c r="L89" t="str">
        <v>TRUE</v>
      </c>
      <c r="M89" t="str">
        <v>Approve Q4 content and positioning budget</v>
      </c>
      <c r="N89" t="str">
        <v>TEXT</v>
      </c>
      <c r="O89" t="str">
        <f>IF(ISTEXT(M89),TRIM(SUBSTITUTE(SUBSTITUTE(SUBSTITUTE(SUBSTITUTE(SUBSTITUTE(SUBSTITUTE(M89,CHAR(160)," "),CHAR(9)," "),CHAR(10)," "),CHAR(11)," "),CHAR(12)," "),CHAR(13)," ")),"")</f>
        <v>Approve Q4 content and positioning budget</v>
      </c>
      <c r="P89" t="str">
        <v>ROLE_ERROR</v>
      </c>
      <c r="Q89" t="str">
        <v>TEXT</v>
      </c>
      <c r="R89" t="str">
        <f>IF(ISTEXT(P89),TRIM(SUBSTITUTE(SUBSTITUTE(SUBSTITUTE(SUBSTITUTE(SUBSTITUTE(SUBSTITUTE(P89,CHAR(160)," "),CHAR(9)," "),CHAR(10)," "),CHAR(11)," "),CHAR(12)," "),CHAR(13)," ")),"")</f>
        <v>ROLE_ERROR</v>
      </c>
      <c r="S89" t="str">
        <v>CONTENT_GAP</v>
      </c>
      <c r="T89" t="str">
        <v>TEXT</v>
      </c>
      <c r="U89" t="str">
        <f>IF(ISTEXT(S89),TRIM(SUBSTITUTE(SUBSTITUTE(SUBSTITUTE(SUBSTITUTE(SUBSTITUTE(SUBSTITUTE(S89,CHAR(160)," "),CHAR(9)," "),CHAR(10)," "),CHAR(11)," "),CHAR(12)," "),CHAR(13)," ")),"")</f>
        <v>CONTENT_GAP</v>
      </c>
      <c r="V89" t="str">
        <v>PARTIALLY_DEPENDENT</v>
      </c>
      <c r="W89" t="str">
        <v>TEXT</v>
      </c>
      <c r="X89" t="str">
        <f>IF(ISTEXT(V89),TRIM(SUBSTITUTE(SUBSTITUTE(SUBSTITUTE(SUBSTITUTE(SUBSTITUTE(SUBSTITUTE(V89,CHAR(160)," "),CHAR(9)," "),CHAR(10)," "),CHAR(11)," "),CHAR(12)," "),CHAR(13)," ")),"")</f>
        <v>PARTIALLY_DEPENDENT</v>
      </c>
      <c r="Y89" t="str">
        <v>NO</v>
      </c>
      <c r="Z89" t="str">
        <v>TEXT</v>
      </c>
      <c r="AA89" t="str">
        <f>IF(ISTEXT(Y89),TRIM(SUBSTITUTE(SUBSTITUTE(SUBSTITUTE(SUBSTITUTE(SUBSTITUTE(SUBSTITUTE(Y89,CHAR(160)," "),CHAR(9)," "),CHAR(10)," "),CHAR(11)," "),CHAR(12)," "),CHAR(13)," ")),"")</f>
        <v>NO</v>
      </c>
      <c r="AB89" t="str">
        <v>YES</v>
      </c>
      <c r="AC89" t="str">
        <v>TEXT</v>
      </c>
      <c r="AD89" t="str">
        <f>IF(ISTEXT(AB89),TRIM(SUBSTITUTE(SUBSTITUTE(SUBSTITUTE(SUBSTITUTE(SUBSTITUTE(SUBSTITUTE(AB89,CHAR(160)," "),CHAR(9)," "),CHAR(10)," "),CHAR(11)," "),CHAR(12)," "),CHAR(13)," ")),"")</f>
        <v>YES</v>
      </c>
      <c r="AE89" t="str">
        <v>NO</v>
      </c>
      <c r="AF89" t="str">
        <v>TEXT</v>
      </c>
      <c r="AG89" t="str">
        <f>IF(ISTEXT(AE89),TRIM(SUBSTITUTE(SUBSTITUTE(SUBSTITUTE(SUBSTITUTE(SUBSTITUTE(SUBSTITUTE(AE89,CHAR(160)," "),CHAR(9)," "),CHAR(10)," "),CHAR(11)," "),CHAR(12)," "),CHAR(13)," ")),"")</f>
        <v>NO</v>
      </c>
      <c r="AH89" t="str">
        <v>YES</v>
      </c>
      <c r="AI89" t="str">
        <v>TEXT</v>
      </c>
      <c r="AJ89" t="str">
        <f>IF(ISTEXT(AH89),TRIM(SUBSTITUTE(SUBSTITUTE(SUBSTITUTE(SUBSTITUTE(SUBSTITUTE(SUBSTITUTE(AH89,CHAR(160)," "),CHAR(9)," "),CHAR(10)," "),CHAR(11)," "),CHAR(12)," "),CHAR(13)," ")),"")</f>
        <v>YES</v>
      </c>
      <c r="AK89" t="str">
        <v>YES</v>
      </c>
      <c r="AL89" t="str">
        <v>TEXT</v>
      </c>
      <c r="AM89" t="str">
        <f>IF(ISTEXT(AK89),TRIM(SUBSTITUTE(SUBSTITUTE(SUBSTITUTE(SUBSTITUTE(SUBSTITUTE(SUBSTITUTE(AK89,CHAR(160)," "),CHAR(9)," "),CHAR(10)," "),CHAR(11)," "),CHAR(12)," "),CHAR(13)," ")),"")</f>
        <v>YES</v>
      </c>
      <c r="AN89" t="str">
        <v>COMPLETE</v>
      </c>
      <c r="AO89" t="str">
        <v>TEXT</v>
      </c>
      <c r="AP89" t="str">
        <f>IF(ISTEXT(AN89),TRIM(SUBSTITUTE(SUBSTITUTE(SUBSTITUTE(SUBSTITUTE(SUBSTITUTE(SUBSTITUTE(AN89,CHAR(160)," "),CHAR(9)," "),CHAR(10)," "),CHAR(11)," "),CHAR(12)," "),CHAR(13)," ")),"")</f>
        <v>COMPLETE</v>
      </c>
      <c r="AQ89" t="str">
        <v>NO</v>
      </c>
      <c r="AR89" t="str"/>
      <c r="AS89" t="str">
        <v>MISSING</v>
      </c>
      <c r="AT89" t="str">
        <f>IF(ISTEXT(AR89),TRIM(SUBSTITUTE(SUBSTITUTE(SUBSTITUTE(SUBSTITUTE(SUBSTITUTE(SUBSTITUTE(AR89,CHAR(160)," "),CHAR(9)," "),CHAR(10)," "),CHAR(11)," "),CHAR(12)," "),CHAR(13)," ")),"")</f>
      </c>
      <c r="AU89" t="str">
        <v>NO</v>
      </c>
      <c r="AV89" t="str"/>
      <c r="AW89" t="str">
        <v>MISSING</v>
      </c>
      <c r="AX89" t="str">
        <f>IF(ISTEXT(AV89),TRIM(SUBSTITUTE(SUBSTITUTE(SUBSTITUTE(SUBSTITUTE(SUBSTITUTE(SUBSTITUTE(AV89,CHAR(160)," "),CHAR(9)," "),CHAR(10)," "),CHAR(11)," "),CHAR(12)," "),CHAR(13)," ")),"")</f>
      </c>
      <c r="AY89" t="str">
        <v>NO</v>
      </c>
      <c r="AZ89" t="str"/>
      <c r="BA89" t="str">
        <v>MISSING</v>
      </c>
      <c r="BB89" t="str">
        <f>IF(ISTEXT(AZ89),TRIM(SUBSTITUTE(SUBSTITUTE(SUBSTITUTE(SUBSTITUTE(SUBSTITUTE(SUBSTITUTE(AZ89,CHAR(160)," "),CHAR(9)," "),CHAR(10)," "),CHAR(11)," "),CHAR(12)," "),CHAR(13)," ")),"")</f>
      </c>
      <c r="BC89" t="str">
        <v>NO</v>
      </c>
      <c r="BD89" t="str"/>
      <c r="BE89" t="str">
        <v>MISSING</v>
      </c>
      <c r="BF89" t="str">
        <f>IF(ISTEXT(BD89),TRIM(SUBSTITUTE(SUBSTITUTE(SUBSTITUTE(SUBSTITUTE(SUBSTITUTE(SUBSTITUTE(BD89,CHAR(160)," "),CHAR(9)," "),CHAR(10)," "),CHAR(11)," "),CHAR(12)," "),CHAR(13)," ")),"")</f>
      </c>
      <c r="BG89" t="str">
        <v>NO</v>
      </c>
      <c r="BH89" t="str"/>
      <c r="BI89" t="str">
        <v>MISSING</v>
      </c>
      <c r="BJ89" t="str">
        <f>IF(ISTEXT(BH89),TRIM(SUBSTITUTE(SUBSTITUTE(SUBSTITUTE(SUBSTITUTE(SUBSTITUTE(SUBSTITUTE(BH89,CHAR(160)," "),CHAR(9)," "),CHAR(10)," "),CHAR(11)," "),CHAR(12)," "),CHAR(13)," ")),"")</f>
      </c>
      <c r="BK89" t="str">
        <v>NO</v>
      </c>
      <c r="BL89" t="str"/>
      <c r="BM89" t="str">
        <v>MISSING</v>
      </c>
      <c r="BN89" t="str">
        <f>IF(ISTEXT(BL89),TRIM(SUBSTITUTE(SUBSTITUTE(SUBSTITUTE(SUBSTITUTE(SUBSTITUTE(SUBSTITUTE(BL89,CHAR(160)," "),CHAR(9)," "),CHAR(10)," "),CHAR(11)," "),CHAR(12)," "),CHAR(13)," ")),"")</f>
      </c>
      <c r="BO89" t="str">
        <f>IF(N89="NON_TEXT","INVALID_TYPE",IF(AND(N89="TEXT",O89&lt;&gt;"",OR(LOWER(O89)="null",LOWER(O89)="undefined",LOWER(O89)="n/a",LOWER(O89)="na",LOWER(O89)="none")),"NULL_LIKE_STRING",""))</f>
      </c>
      <c r="BP89" t="str">
        <f>IF(Q89="NON_TEXT","INVALID_TYPE",IF(AND(R89&lt;&gt;"",NOT(OR(EXACT(R89,"FALSE_POSITIVE"),EXACT(R89,"FALSE_NEGATIVE"),EXACT(R89,"ROLE_ERROR"),EXACT(R89,"SCOPE_DRIFT")))),"UNSUPPORTED_VALUE",""))</f>
      </c>
      <c r="BQ89" t="str">
        <f>IF(T89="NON_TEXT","INVALID_TYPE",IF(AND(U89&lt;&gt;"",NOT(OR(EXACT(U89,"CONTENT_GAP"),EXACT(U89,"AUTHORITY_BENCHMARK"),EXACT(U89,"POSITIONING"),EXACT(U89,"PRICING_COMPARISON"),EXACT(U89,"BATTLECARD"),EXACT(U89,"ROADMAP"),EXACT(U89,"MARKET_ENTRY_RECOMMENDATION"),EXACT(U89,"BUDGET_RECOMMENDATION"),EXACT(U89,"EXECUTIVE_BRIEF"),EXACT(U89,"AI_VISIBILITY_BENCHMARK"),EXACT(U89,"PAID_SEARCH_BENCHMARK"),EXACT(U89,"OTHER")))),"UNSUPPORTED_VALUE",""))</f>
      </c>
      <c r="BR89" t="str">
        <f>IF(W89="NON_TEXT","INVALID_TYPE",IF(AND(X89&lt;&gt;"",NOT(OR(EXACT(X89,"DIRECTLY_DEPENDENT"),EXACT(X89,"PARTIALLY_DEPENDENT"),EXACT(X89,"INDEPENDENT"),EXACT(X89,"UNKNOWN_DEPENDENCY")))),"UNSUPPORTED_VALUE",""))</f>
      </c>
      <c r="BS89" t="str">
        <f>IF(Z89="NON_TEXT","INVALID_TYPE",IF(AND(AA89&lt;&gt;"",NOT(OR(EXACT(AA89,"YES"),EXACT(AA89,"NO"),EXACT(AA89,"UNKNOWN")))),"UNSUPPORTED_VALUE",""))</f>
      </c>
      <c r="BT89" t="str">
        <f>IF(AC89="NON_TEXT","INVALID_TYPE",IF(AND(AD89&lt;&gt;"",NOT(OR(EXACT(AD89,"YES"),EXACT(AD89,"NO"),EXACT(AD89,"UNKNOWN")))),"UNSUPPORTED_VALUE",""))</f>
      </c>
      <c r="BU89" t="str">
        <f>IF(AF89="NON_TEXT","INVALID_TYPE",IF(AND(AG89&lt;&gt;"",NOT(OR(EXACT(AG89,"YES"),EXACT(AG89,"NO"),EXACT(AG89,"UNKNOWN")))),"UNSUPPORTED_VALUE",""))</f>
      </c>
      <c r="BV89" t="str">
        <f>IF(AI89="NON_TEXT","INVALID_TYPE",IF(AND(AJ89&lt;&gt;"",NOT(OR(EXACT(AJ89,"YES"),EXACT(AJ89,"NO"),EXACT(AJ89,"UNKNOWN")))),"UNSUPPORTED_VALUE",""))</f>
      </c>
      <c r="BW89" t="str">
        <f>IF(AL89="NON_TEXT","INVALID_TYPE",IF(AND(AM89&lt;&gt;"",NOT(OR(EXACT(AM89,"YES"),EXACT(AM89,"NO"),EXACT(AM89,"UNKNOWN")))),"UNSUPPORTED_VALUE",""))</f>
      </c>
      <c r="BX89" t="str">
        <f>IF(AO89="NON_TEXT","INVALID_TYPE",IF(AND(AP89&lt;&gt;"",NOT(OR(EXACT(AP89,"COMPLETE"),EXACT(AP89,"INCOMPLETE")))),"UNSUPPORTED_VALUE",""))</f>
      </c>
      <c r="BY89" t="str">
        <f>IF(AND(AQ89="YES",AS89="NON_TEXT"),"INVALID_TYPE",IF(AND(AQ89="YES",AS89="TEXT",AT89&lt;&gt;"",OR(LOWER(AT89)="null",LOWER(AT89)="undefined",LOWER(AT89)="n/a",LOWER(AT89)="na",LOWER(AT89)="none")),"NULL_LIKE_STRING",""))</f>
      </c>
      <c r="BZ89" t="str">
        <f>IF(AND(AU89="YES",AW89="NON_TEXT"),"INVALID_TYPE",IF(AND(AU89="YES",AW89="TEXT",AX89&lt;&gt;"",OR(LOWER(AX89)="null",LOWER(AX89)="undefined",LOWER(AX89)="n/a",LOWER(AX89)="na",LOWER(AX89)="none")),"NULL_LIKE_STRING",""))</f>
      </c>
      <c r="CA89" t="str">
        <f>IF(AND(AY89="YES",BA89="NON_TEXT"),"INVALID_TYPE",IF(AND(AY89="YES",BB89&lt;&gt;"",NOT(OR(EXACT(BB89,"READY_TO_SHARE"),EXACT(BB89,"NOT_READY_TO_SHARE")))),"UNSUPPORTED_VALUE",""))</f>
      </c>
      <c r="CB89" t="str">
        <f>IF(AND(BC89="YES",BE89="NON_TEXT"),"INVALID_TYPE",IF(AND(BC89="YES",BF89&lt;&gt;"",NOT(OR(EXACT(BF89,"SEO_OVERLAP"),EXACT(BF89,"PPC_OVERLAP"),EXACT(BF89,"AI_VISIBILITY"),EXACT(BF89,"CI_PLATFORM"),EXACT(BF89,"SALES_CUSTOMER"),EXACT(BF89,"MANUAL_STRATEGY"),EXACT(BF89,"MIXED"),EXACT(BF89,"UNKNOWN")))),"UNSUPPORTED_VALUE",""))</f>
      </c>
      <c r="CC89" t="str">
        <f>IF(AND(BG89="YES",BI89="NON_TEXT"),"INVALID_TYPE",IF(AND(BG89="YES",BI89="TEXT",BJ89&lt;&gt;"",OR(LOWER(BJ89)="null",LOWER(BJ89)="undefined",LOWER(BJ89)="n/a",LOWER(BJ89)="na",LOWER(BJ89)="none")),"NULL_LIKE_STRING",""))</f>
      </c>
      <c r="CD89" t="str">
        <f>IF(AND(BK89="YES",BM89="NON_TEXT"),"INVALID_TYPE",IF(AND(BK89="YES",BM89="TEXT",BN89&lt;&gt;"",OR(LOWER(BN89)="null",LOWER(BN89)="undefined",LOWER(BN89)="n/a",LOWER(BN89)="na",LOWER(BN89)="none")),"NULL_LIKE_STRING",""))</f>
      </c>
      <c r="CE89" t="str">
        <f>IF(L89="FALSE","INVALID_INPUT_OBJECT",IF(BO89&lt;&gt;"",BO89,IF(BP89&lt;&gt;"",BP89,IF(BQ89&lt;&gt;"",BQ89,IF(BR89&lt;&gt;"",BR89,IF(BS89&lt;&gt;"",BS89,IF(BT89&lt;&gt;"",BT89,IF(BU89&lt;&gt;"",BU89,IF(BV89&lt;&gt;"",BV89,IF(BW89&lt;&gt;"",BW89,IF(BX89&lt;&gt;"",BX89,IF(CC89&lt;&gt;"",CC89,IF(BY89&lt;&gt;"",BY89,IF(BZ89&lt;&gt;"",BZ89,IF(CD89&lt;&gt;"",CD89,IF(CA89&lt;&gt;"",CA89,CB89))))))))))))))))</f>
      </c>
      <c r="CF89" t="b">
        <f>OR(N89="MISSING",O89="",Q89="MISSING",R89="",T89="MISSING",U89="",W89="MISSING",X89="",Z89="MISSING",AA89="",AC89="MISSING",AD89="",AF89="MISSING",AG89="",AI89="MISSING",AJ89="",AL89="MISSING",AM89="",AO89="MISSING",AP89="",EXACT(AP89,"INCOMPLETE"),AND(AY89="YES",AZ89&lt;&gt;"",BB89=""),AND(BC89="YES",BD89&lt;&gt;"",BF89=""))</f>
        <v>0</v>
      </c>
      <c r="CG89" t="str">
        <f>IF(AND(EXACT(X89,"INDEPENDENT"),EXACT(AD89,"NO")),"INDEPENDENT_WITHOUT_SUPPORT",IF(AND(EXACT(R89,"FALSE_NEGATIVE"),AQ89="YES",AT89=""),"FALSE_NEGATIVE_REQUIRES_CORRECTED_SET",IF(AND(EXACT(R89,"SCOPE_DRIFT"),AU89="YES",AX89=""),"SCOPE_DRIFT_REQUIRES_CHANGED_DIMENSION",IF(AND(EXACT(AA89,"NO"),AY89="YES",EXACT(BB89,"READY_TO_SHARE")),"UNSTARTED_READY_TO_SHARE_CONFLICT",""))))</f>
      </c>
    </row>
    <row r="90">
      <c r="A90" s="50" t="str">
        <v>LIF-010</v>
      </c>
      <c r="B90" s="50" t="str">
        <v>LIFECYCLE_EDGE</v>
      </c>
      <c r="C90" s="50" t="str">
        <v>REOPEN_PRIOR_DECISION</v>
      </c>
      <c r="D90" s="50" t="str">
        <v>EXECUTED_RECOMMENDATION_MAY_CHANGE</v>
      </c>
      <c r="E90" s="50" t="str">
        <v>REOPEN_PRIOR_DECISION</v>
      </c>
      <c r="F90" s="50" t="str">
        <v>EXECUTED_RECOMMENDATION_MAY_CHANGE</v>
      </c>
      <c r="G90" s="50" t="str">
        <v>PASS</v>
      </c>
      <c r="H90" s="50" t="str">
        <v>{"affectedOutput": "CONTENT_GAP", "correctedCompetitorSet": "Specialist vendor", "correctionWithoutFullRebuild": "YES", "decisionSupported": "Approve Q4 content and positioning budget", "dependencyType": "INDEPENDENT", "errorClass": "FALSE_NEGATIVE", "executionStarted": "YES", "independentSupport": "YES", "recommendationCouldChange": "YES", "recordCompleteness": "COMPLETE", "scopeKnown": "YES"}</v>
      </c>
      <c r="I90" s="50" t="str">
        <f>IF(CE90&lt;&gt;"","INVALID_INPUT",IF(CG90&lt;&gt;"","INVALID_INPUT",IF(CF90,"INCOMPLETE",IF(NOT(EXACT(AM90,"YES")),"RESOLVE_DECISION_SCOPE",IF(EXACT(X90,"UNKNOWN_DEPENDENCY"),"FREEZE_AND_REQUALIFY",IF(AND(EXACT(AA90,"YES"),EXACT(AG90,"YES")),"REOPEN_PRIOR_DECISION",IF(AND(EXACT(X90,"DIRECTLY_DEPENDENT"),EXACT(AD90,"NO"),EXACT(AJ90,"NO")),"REBUILD_CONTAMINATED_OUTPUT",IF(OR(EXACT(X90,"DIRECTLY_DEPENDENT"),EXACT(X90,"PARTIALLY_DEPENDENT")),"BOUNDED_RECHECK_REQUIRED",IF(AND(EXACT(X90,"INDEPENDENT"),EXACT(AD90,"YES"),EXACT(AG90,"NO")),"NO_MATERIAL_CONTAMINATION_FOUND","FREEZE_AND_REQUALIFY")))))))))</f>
        <v>REOPEN_PRIOR_DECISION</v>
      </c>
      <c r="J90" s="50" t="str">
        <f>IF(CE90&lt;&gt;"",CE90,IF(CG90&lt;&gt;"",CG90,IF(CF90,"REQUIRED_EVIDENCE_MISSING",IF(NOT(EXACT(AM90,"YES")),IF(EXACT(AM90,"NO"),"DECISION_SCOPE_NOT_DEFINED","DECISION_SCOPE_UNCERTAIN"),IF(EXACT(X90,"UNKNOWN_DEPENDENCY"),"DOWNSTREAM_DEPENDENCY_UNKNOWN",IF(AND(EXACT(AA90,"YES"),EXACT(AG90,"YES")),"EXECUTED_RECOMMENDATION_MAY_CHANGE",IF(AND(EXACT(X90,"DIRECTLY_DEPENDENT"),EXACT(AD90,"NO"),EXACT(AJ90,"NO")),"DIRECT_DEPENDENCY_NO_INDEPENDENT_SUPPORT",IF(EXACT(X90,"DIRECTLY_DEPENDENT"),"DIRECT_DEPENDENCY_RECHECK",IF(EXACT(X90,"PARTIALLY_DEPENDENT"),"PARTIAL_DEPENDENCY_RECHECK",IF(AND(EXACT(X90,"INDEPENDENT"),EXACT(AD90,"YES"),EXACT(AG90,"NO")),"INDEPENDENT_SUPPORT_RECOMMENDATION_UNCHANGED","DEPENDENCY_OR_RECOMMENDATION_UNRESOLVED"))))))))))</f>
        <v>EXECUTED_RECOMMENDATION_MAY_CHANGE</v>
      </c>
      <c r="K90" s="51" t="str">
        <f>IF(AND(EXACT(C90,I90),EXACT(D90,J90)),"PASS","FAIL")</f>
        <v>PASS</v>
      </c>
      <c r="L90" t="str">
        <v>TRUE</v>
      </c>
      <c r="M90" t="str">
        <v>Approve Q4 content and positioning budget</v>
      </c>
      <c r="N90" t="str">
        <v>TEXT</v>
      </c>
      <c r="O90" t="str">
        <f>IF(ISTEXT(M90),TRIM(SUBSTITUTE(SUBSTITUTE(SUBSTITUTE(SUBSTITUTE(SUBSTITUTE(SUBSTITUTE(M90,CHAR(160)," "),CHAR(9)," "),CHAR(10)," "),CHAR(11)," "),CHAR(12)," "),CHAR(13)," ")),"")</f>
        <v>Approve Q4 content and positioning budget</v>
      </c>
      <c r="P90" t="str">
        <v>FALSE_NEGATIVE</v>
      </c>
      <c r="Q90" t="str">
        <v>TEXT</v>
      </c>
      <c r="R90" t="str">
        <f>IF(ISTEXT(P90),TRIM(SUBSTITUTE(SUBSTITUTE(SUBSTITUTE(SUBSTITUTE(SUBSTITUTE(SUBSTITUTE(P90,CHAR(160)," "),CHAR(9)," "),CHAR(10)," "),CHAR(11)," "),CHAR(12)," "),CHAR(13)," ")),"")</f>
        <v>FALSE_NEGATIVE</v>
      </c>
      <c r="S90" t="str">
        <v>CONTENT_GAP</v>
      </c>
      <c r="T90" t="str">
        <v>TEXT</v>
      </c>
      <c r="U90" t="str">
        <f>IF(ISTEXT(S90),TRIM(SUBSTITUTE(SUBSTITUTE(SUBSTITUTE(SUBSTITUTE(SUBSTITUTE(SUBSTITUTE(S90,CHAR(160)," "),CHAR(9)," "),CHAR(10)," "),CHAR(11)," "),CHAR(12)," "),CHAR(13)," ")),"")</f>
        <v>CONTENT_GAP</v>
      </c>
      <c r="V90" t="str">
        <v>INDEPENDENT</v>
      </c>
      <c r="W90" t="str">
        <v>TEXT</v>
      </c>
      <c r="X90" t="str">
        <f>IF(ISTEXT(V90),TRIM(SUBSTITUTE(SUBSTITUTE(SUBSTITUTE(SUBSTITUTE(SUBSTITUTE(SUBSTITUTE(V90,CHAR(160)," "),CHAR(9)," "),CHAR(10)," "),CHAR(11)," "),CHAR(12)," "),CHAR(13)," ")),"")</f>
        <v>INDEPENDENT</v>
      </c>
      <c r="Y90" t="str">
        <v>YES</v>
      </c>
      <c r="Z90" t="str">
        <v>TEXT</v>
      </c>
      <c r="AA90" t="str">
        <f>IF(ISTEXT(Y90),TRIM(SUBSTITUTE(SUBSTITUTE(SUBSTITUTE(SUBSTITUTE(SUBSTITUTE(SUBSTITUTE(Y90,CHAR(160)," "),CHAR(9)," "),CHAR(10)," "),CHAR(11)," "),CHAR(12)," "),CHAR(13)," ")),"")</f>
        <v>YES</v>
      </c>
      <c r="AB90" t="str">
        <v>YES</v>
      </c>
      <c r="AC90" t="str">
        <v>TEXT</v>
      </c>
      <c r="AD90" t="str">
        <f>IF(ISTEXT(AB90),TRIM(SUBSTITUTE(SUBSTITUTE(SUBSTITUTE(SUBSTITUTE(SUBSTITUTE(SUBSTITUTE(AB90,CHAR(160)," "),CHAR(9)," "),CHAR(10)," "),CHAR(11)," "),CHAR(12)," "),CHAR(13)," ")),"")</f>
        <v>YES</v>
      </c>
      <c r="AE90" t="str">
        <v>YES</v>
      </c>
      <c r="AF90" t="str">
        <v>TEXT</v>
      </c>
      <c r="AG90" t="str">
        <f>IF(ISTEXT(AE90),TRIM(SUBSTITUTE(SUBSTITUTE(SUBSTITUTE(SUBSTITUTE(SUBSTITUTE(SUBSTITUTE(AE90,CHAR(160)," "),CHAR(9)," "),CHAR(10)," "),CHAR(11)," "),CHAR(12)," "),CHAR(13)," ")),"")</f>
        <v>YES</v>
      </c>
      <c r="AH90" t="str">
        <v>YES</v>
      </c>
      <c r="AI90" t="str">
        <v>TEXT</v>
      </c>
      <c r="AJ90" t="str">
        <f>IF(ISTEXT(AH90),TRIM(SUBSTITUTE(SUBSTITUTE(SUBSTITUTE(SUBSTITUTE(SUBSTITUTE(SUBSTITUTE(AH90,CHAR(160)," "),CHAR(9)," "),CHAR(10)," "),CHAR(11)," "),CHAR(12)," "),CHAR(13)," ")),"")</f>
        <v>YES</v>
      </c>
      <c r="AK90" t="str">
        <v>YES</v>
      </c>
      <c r="AL90" t="str">
        <v>TEXT</v>
      </c>
      <c r="AM90" t="str">
        <f>IF(ISTEXT(AK90),TRIM(SUBSTITUTE(SUBSTITUTE(SUBSTITUTE(SUBSTITUTE(SUBSTITUTE(SUBSTITUTE(AK90,CHAR(160)," "),CHAR(9)," "),CHAR(10)," "),CHAR(11)," "),CHAR(12)," "),CHAR(13)," ")),"")</f>
        <v>YES</v>
      </c>
      <c r="AN90" t="str">
        <v>COMPLETE</v>
      </c>
      <c r="AO90" t="str">
        <v>TEXT</v>
      </c>
      <c r="AP90" t="str">
        <f>IF(ISTEXT(AN90),TRIM(SUBSTITUTE(SUBSTITUTE(SUBSTITUTE(SUBSTITUTE(SUBSTITUTE(SUBSTITUTE(AN90,CHAR(160)," "),CHAR(9)," "),CHAR(10)," "),CHAR(11)," "),CHAR(12)," "),CHAR(13)," ")),"")</f>
        <v>COMPLETE</v>
      </c>
      <c r="AQ90" t="str">
        <v>YES</v>
      </c>
      <c r="AR90" t="str">
        <v>Specialist vendor</v>
      </c>
      <c r="AS90" t="str">
        <v>TEXT</v>
      </c>
      <c r="AT90" t="str">
        <f>IF(ISTEXT(AR90),TRIM(SUBSTITUTE(SUBSTITUTE(SUBSTITUTE(SUBSTITUTE(SUBSTITUTE(SUBSTITUTE(AR90,CHAR(160)," "),CHAR(9)," "),CHAR(10)," "),CHAR(11)," "),CHAR(12)," "),CHAR(13)," ")),"")</f>
        <v>Specialist vendor</v>
      </c>
      <c r="AU90" t="str">
        <v>NO</v>
      </c>
      <c r="AV90" t="str"/>
      <c r="AW90" t="str">
        <v>MISSING</v>
      </c>
      <c r="AX90" t="str">
        <f>IF(ISTEXT(AV90),TRIM(SUBSTITUTE(SUBSTITUTE(SUBSTITUTE(SUBSTITUTE(SUBSTITUTE(SUBSTITUTE(AV90,CHAR(160)," "),CHAR(9)," "),CHAR(10)," "),CHAR(11)," "),CHAR(12)," "),CHAR(13)," ")),"")</f>
      </c>
      <c r="AY90" t="str">
        <v>NO</v>
      </c>
      <c r="AZ90" t="str"/>
      <c r="BA90" t="str">
        <v>MISSING</v>
      </c>
      <c r="BB90" t="str">
        <f>IF(ISTEXT(AZ90),TRIM(SUBSTITUTE(SUBSTITUTE(SUBSTITUTE(SUBSTITUTE(SUBSTITUTE(SUBSTITUTE(AZ90,CHAR(160)," "),CHAR(9)," "),CHAR(10)," "),CHAR(11)," "),CHAR(12)," "),CHAR(13)," ")),"")</f>
      </c>
      <c r="BC90" t="str">
        <v>NO</v>
      </c>
      <c r="BD90" t="str"/>
      <c r="BE90" t="str">
        <v>MISSING</v>
      </c>
      <c r="BF90" t="str">
        <f>IF(ISTEXT(BD90),TRIM(SUBSTITUTE(SUBSTITUTE(SUBSTITUTE(SUBSTITUTE(SUBSTITUTE(SUBSTITUTE(BD90,CHAR(160)," "),CHAR(9)," "),CHAR(10)," "),CHAR(11)," "),CHAR(12)," "),CHAR(13)," ")),"")</f>
      </c>
      <c r="BG90" t="str">
        <v>NO</v>
      </c>
      <c r="BH90" t="str"/>
      <c r="BI90" t="str">
        <v>MISSING</v>
      </c>
      <c r="BJ90" t="str">
        <f>IF(ISTEXT(BH90),TRIM(SUBSTITUTE(SUBSTITUTE(SUBSTITUTE(SUBSTITUTE(SUBSTITUTE(SUBSTITUTE(BH90,CHAR(160)," "),CHAR(9)," "),CHAR(10)," "),CHAR(11)," "),CHAR(12)," "),CHAR(13)," ")),"")</f>
      </c>
      <c r="BK90" t="str">
        <v>NO</v>
      </c>
      <c r="BL90" t="str"/>
      <c r="BM90" t="str">
        <v>MISSING</v>
      </c>
      <c r="BN90" t="str">
        <f>IF(ISTEXT(BL90),TRIM(SUBSTITUTE(SUBSTITUTE(SUBSTITUTE(SUBSTITUTE(SUBSTITUTE(SUBSTITUTE(BL90,CHAR(160)," "),CHAR(9)," "),CHAR(10)," "),CHAR(11)," "),CHAR(12)," "),CHAR(13)," ")),"")</f>
      </c>
      <c r="BO90" t="str">
        <f>IF(N90="NON_TEXT","INVALID_TYPE",IF(AND(N90="TEXT",O90&lt;&gt;"",OR(LOWER(O90)="null",LOWER(O90)="undefined",LOWER(O90)="n/a",LOWER(O90)="na",LOWER(O90)="none")),"NULL_LIKE_STRING",""))</f>
      </c>
      <c r="BP90" t="str">
        <f>IF(Q90="NON_TEXT","INVALID_TYPE",IF(AND(R90&lt;&gt;"",NOT(OR(EXACT(R90,"FALSE_POSITIVE"),EXACT(R90,"FALSE_NEGATIVE"),EXACT(R90,"ROLE_ERROR"),EXACT(R90,"SCOPE_DRIFT")))),"UNSUPPORTED_VALUE",""))</f>
      </c>
      <c r="BQ90" t="str">
        <f>IF(T90="NON_TEXT","INVALID_TYPE",IF(AND(U90&lt;&gt;"",NOT(OR(EXACT(U90,"CONTENT_GAP"),EXACT(U90,"AUTHORITY_BENCHMARK"),EXACT(U90,"POSITIONING"),EXACT(U90,"PRICING_COMPARISON"),EXACT(U90,"BATTLECARD"),EXACT(U90,"ROADMAP"),EXACT(U90,"MARKET_ENTRY_RECOMMENDATION"),EXACT(U90,"BUDGET_RECOMMENDATION"),EXACT(U90,"EXECUTIVE_BRIEF"),EXACT(U90,"AI_VISIBILITY_BENCHMARK"),EXACT(U90,"PAID_SEARCH_BENCHMARK"),EXACT(U90,"OTHER")))),"UNSUPPORTED_VALUE",""))</f>
      </c>
      <c r="BR90" t="str">
        <f>IF(W90="NON_TEXT","INVALID_TYPE",IF(AND(X90&lt;&gt;"",NOT(OR(EXACT(X90,"DIRECTLY_DEPENDENT"),EXACT(X90,"PARTIALLY_DEPENDENT"),EXACT(X90,"INDEPENDENT"),EXACT(X90,"UNKNOWN_DEPENDENCY")))),"UNSUPPORTED_VALUE",""))</f>
      </c>
      <c r="BS90" t="str">
        <f>IF(Z90="NON_TEXT","INVALID_TYPE",IF(AND(AA90&lt;&gt;"",NOT(OR(EXACT(AA90,"YES"),EXACT(AA90,"NO"),EXACT(AA90,"UNKNOWN")))),"UNSUPPORTED_VALUE",""))</f>
      </c>
      <c r="BT90" t="str">
        <f>IF(AC90="NON_TEXT","INVALID_TYPE",IF(AND(AD90&lt;&gt;"",NOT(OR(EXACT(AD90,"YES"),EXACT(AD90,"NO"),EXACT(AD90,"UNKNOWN")))),"UNSUPPORTED_VALUE",""))</f>
      </c>
      <c r="BU90" t="str">
        <f>IF(AF90="NON_TEXT","INVALID_TYPE",IF(AND(AG90&lt;&gt;"",NOT(OR(EXACT(AG90,"YES"),EXACT(AG90,"NO"),EXACT(AG90,"UNKNOWN")))),"UNSUPPORTED_VALUE",""))</f>
      </c>
      <c r="BV90" t="str">
        <f>IF(AI90="NON_TEXT","INVALID_TYPE",IF(AND(AJ90&lt;&gt;"",NOT(OR(EXACT(AJ90,"YES"),EXACT(AJ90,"NO"),EXACT(AJ90,"UNKNOWN")))),"UNSUPPORTED_VALUE",""))</f>
      </c>
      <c r="BW90" t="str">
        <f>IF(AL90="NON_TEXT","INVALID_TYPE",IF(AND(AM90&lt;&gt;"",NOT(OR(EXACT(AM90,"YES"),EXACT(AM90,"NO"),EXACT(AM90,"UNKNOWN")))),"UNSUPPORTED_VALUE",""))</f>
      </c>
      <c r="BX90" t="str">
        <f>IF(AO90="NON_TEXT","INVALID_TYPE",IF(AND(AP90&lt;&gt;"",NOT(OR(EXACT(AP90,"COMPLETE"),EXACT(AP90,"INCOMPLETE")))),"UNSUPPORTED_VALUE",""))</f>
      </c>
      <c r="BY90" t="str">
        <f>IF(AND(AQ90="YES",AS90="NON_TEXT"),"INVALID_TYPE",IF(AND(AQ90="YES",AS90="TEXT",AT90&lt;&gt;"",OR(LOWER(AT90)="null",LOWER(AT90)="undefined",LOWER(AT90)="n/a",LOWER(AT90)="na",LOWER(AT90)="none")),"NULL_LIKE_STRING",""))</f>
      </c>
      <c r="BZ90" t="str">
        <f>IF(AND(AU90="YES",AW90="NON_TEXT"),"INVALID_TYPE",IF(AND(AU90="YES",AW90="TEXT",AX90&lt;&gt;"",OR(LOWER(AX90)="null",LOWER(AX90)="undefined",LOWER(AX90)="n/a",LOWER(AX90)="na",LOWER(AX90)="none")),"NULL_LIKE_STRING",""))</f>
      </c>
      <c r="CA90" t="str">
        <f>IF(AND(AY90="YES",BA90="NON_TEXT"),"INVALID_TYPE",IF(AND(AY90="YES",BB90&lt;&gt;"",NOT(OR(EXACT(BB90,"READY_TO_SHARE"),EXACT(BB90,"NOT_READY_TO_SHARE")))),"UNSUPPORTED_VALUE",""))</f>
      </c>
      <c r="CB90" t="str">
        <f>IF(AND(BC90="YES",BE90="NON_TEXT"),"INVALID_TYPE",IF(AND(BC90="YES",BF90&lt;&gt;"",NOT(OR(EXACT(BF90,"SEO_OVERLAP"),EXACT(BF90,"PPC_OVERLAP"),EXACT(BF90,"AI_VISIBILITY"),EXACT(BF90,"CI_PLATFORM"),EXACT(BF90,"SALES_CUSTOMER"),EXACT(BF90,"MANUAL_STRATEGY"),EXACT(BF90,"MIXED"),EXACT(BF90,"UNKNOWN")))),"UNSUPPORTED_VALUE",""))</f>
      </c>
      <c r="CC90" t="str">
        <f>IF(AND(BG90="YES",BI90="NON_TEXT"),"INVALID_TYPE",IF(AND(BG90="YES",BI90="TEXT",BJ90&lt;&gt;"",OR(LOWER(BJ90)="null",LOWER(BJ90)="undefined",LOWER(BJ90)="n/a",LOWER(BJ90)="na",LOWER(BJ90)="none")),"NULL_LIKE_STRING",""))</f>
      </c>
      <c r="CD90" t="str">
        <f>IF(AND(BK90="YES",BM90="NON_TEXT"),"INVALID_TYPE",IF(AND(BK90="YES",BM90="TEXT",BN90&lt;&gt;"",OR(LOWER(BN90)="null",LOWER(BN90)="undefined",LOWER(BN90)="n/a",LOWER(BN90)="na",LOWER(BN90)="none")),"NULL_LIKE_STRING",""))</f>
      </c>
      <c r="CE90" t="str">
        <f>IF(L90="FALSE","INVALID_INPUT_OBJECT",IF(BO90&lt;&gt;"",BO90,IF(BP90&lt;&gt;"",BP90,IF(BQ90&lt;&gt;"",BQ90,IF(BR90&lt;&gt;"",BR90,IF(BS90&lt;&gt;"",BS90,IF(BT90&lt;&gt;"",BT90,IF(BU90&lt;&gt;"",BU90,IF(BV90&lt;&gt;"",BV90,IF(BW90&lt;&gt;"",BW90,IF(BX90&lt;&gt;"",BX90,IF(CC90&lt;&gt;"",CC90,IF(BY90&lt;&gt;"",BY90,IF(BZ90&lt;&gt;"",BZ90,IF(CD90&lt;&gt;"",CD90,IF(CA90&lt;&gt;"",CA90,CB90))))))))))))))))</f>
      </c>
      <c r="CF90" t="b">
        <f>OR(N90="MISSING",O90="",Q90="MISSING",R90="",T90="MISSING",U90="",W90="MISSING",X90="",Z90="MISSING",AA90="",AC90="MISSING",AD90="",AF90="MISSING",AG90="",AI90="MISSING",AJ90="",AL90="MISSING",AM90="",AO90="MISSING",AP90="",EXACT(AP90,"INCOMPLETE"),AND(AY90="YES",AZ90&lt;&gt;"",BB90=""),AND(BC90="YES",BD90&lt;&gt;"",BF90=""))</f>
        <v>0</v>
      </c>
      <c r="CG90" t="str">
        <f>IF(AND(EXACT(X90,"INDEPENDENT"),EXACT(AD90,"NO")),"INDEPENDENT_WITHOUT_SUPPORT",IF(AND(EXACT(R90,"FALSE_NEGATIVE"),AQ90="YES",AT90=""),"FALSE_NEGATIVE_REQUIRES_CORRECTED_SET",IF(AND(EXACT(R90,"SCOPE_DRIFT"),AU90="YES",AX90=""),"SCOPE_DRIFT_REQUIRES_CHANGED_DIMENSION",IF(AND(EXACT(AA90,"NO"),AY90="YES",EXACT(BB90,"READY_TO_SHARE")),"UNSTARTED_READY_TO_SHARE_CONFLICT",""))))</f>
      </c>
    </row>
    <row r="91">
      <c r="A91" s="50" t="str">
        <v>LIF-011</v>
      </c>
      <c r="B91" s="50" t="str">
        <v>LIFECYCLE_EDGE</v>
      </c>
      <c r="C91" s="50" t="str">
        <v>NO_MATERIAL_CONTAMINATION_FOUND</v>
      </c>
      <c r="D91" s="50" t="str">
        <v>INDEPENDENT_SUPPORT_RECOMMENDATION_UNCHANGED</v>
      </c>
      <c r="E91" s="50" t="str">
        <v>NO_MATERIAL_CONTAMINATION_FOUND</v>
      </c>
      <c r="F91" s="50" t="str">
        <v>INDEPENDENT_SUPPORT_RECOMMENDATION_UNCHANGED</v>
      </c>
      <c r="G91" s="50" t="str">
        <v>PASS</v>
      </c>
      <c r="H91" s="50" t="str">
        <v>{"affectedOutput": "CONTENT_GAP", "changedScopeDimension": "New geography", "correctionWithoutFullRebuild": "YES", "decisionSupported": "Approve Q4 content and positioning budget", "dependencyType": "INDEPENDENT", "errorClass": "SCOPE_DRIFT", "executionStarted": "NO", "independentSupport": "YES", "recommendationCouldChange": "NO", "recordCompleteness": "COMPLETE", "scopeKnown": "YES"}</v>
      </c>
      <c r="I91" s="50" t="str">
        <f>IF(CE91&lt;&gt;"","INVALID_INPUT",IF(CG91&lt;&gt;"","INVALID_INPUT",IF(CF91,"INCOMPLETE",IF(NOT(EXACT(AM91,"YES")),"RESOLVE_DECISION_SCOPE",IF(EXACT(X91,"UNKNOWN_DEPENDENCY"),"FREEZE_AND_REQUALIFY",IF(AND(EXACT(AA91,"YES"),EXACT(AG91,"YES")),"REOPEN_PRIOR_DECISION",IF(AND(EXACT(X91,"DIRECTLY_DEPENDENT"),EXACT(AD91,"NO"),EXACT(AJ91,"NO")),"REBUILD_CONTAMINATED_OUTPUT",IF(OR(EXACT(X91,"DIRECTLY_DEPENDENT"),EXACT(X91,"PARTIALLY_DEPENDENT")),"BOUNDED_RECHECK_REQUIRED",IF(AND(EXACT(X91,"INDEPENDENT"),EXACT(AD91,"YES"),EXACT(AG91,"NO")),"NO_MATERIAL_CONTAMINATION_FOUND","FREEZE_AND_REQUALIFY")))))))))</f>
        <v>NO_MATERIAL_CONTAMINATION_FOUND</v>
      </c>
      <c r="J91" s="50" t="str">
        <f>IF(CE91&lt;&gt;"",CE91,IF(CG91&lt;&gt;"",CG91,IF(CF91,"REQUIRED_EVIDENCE_MISSING",IF(NOT(EXACT(AM91,"YES")),IF(EXACT(AM91,"NO"),"DECISION_SCOPE_NOT_DEFINED","DECISION_SCOPE_UNCERTAIN"),IF(EXACT(X91,"UNKNOWN_DEPENDENCY"),"DOWNSTREAM_DEPENDENCY_UNKNOWN",IF(AND(EXACT(AA91,"YES"),EXACT(AG91,"YES")),"EXECUTED_RECOMMENDATION_MAY_CHANGE",IF(AND(EXACT(X91,"DIRECTLY_DEPENDENT"),EXACT(AD91,"NO"),EXACT(AJ91,"NO")),"DIRECT_DEPENDENCY_NO_INDEPENDENT_SUPPORT",IF(EXACT(X91,"DIRECTLY_DEPENDENT"),"DIRECT_DEPENDENCY_RECHECK",IF(EXACT(X91,"PARTIALLY_DEPENDENT"),"PARTIAL_DEPENDENCY_RECHECK",IF(AND(EXACT(X91,"INDEPENDENT"),EXACT(AD91,"YES"),EXACT(AG91,"NO")),"INDEPENDENT_SUPPORT_RECOMMENDATION_UNCHANGED","DEPENDENCY_OR_RECOMMENDATION_UNRESOLVED"))))))))))</f>
        <v>INDEPENDENT_SUPPORT_RECOMMENDATION_UNCHANGED</v>
      </c>
      <c r="K91" s="51" t="str">
        <f>IF(AND(EXACT(C91,I91),EXACT(D91,J91)),"PASS","FAIL")</f>
        <v>PASS</v>
      </c>
      <c r="L91" t="str">
        <v>TRUE</v>
      </c>
      <c r="M91" t="str">
        <v>Approve Q4 content and positioning budget</v>
      </c>
      <c r="N91" t="str">
        <v>TEXT</v>
      </c>
      <c r="O91" t="str">
        <f>IF(ISTEXT(M91),TRIM(SUBSTITUTE(SUBSTITUTE(SUBSTITUTE(SUBSTITUTE(SUBSTITUTE(SUBSTITUTE(M91,CHAR(160)," "),CHAR(9)," "),CHAR(10)," "),CHAR(11)," "),CHAR(12)," "),CHAR(13)," ")),"")</f>
        <v>Approve Q4 content and positioning budget</v>
      </c>
      <c r="P91" t="str">
        <v>SCOPE_DRIFT</v>
      </c>
      <c r="Q91" t="str">
        <v>TEXT</v>
      </c>
      <c r="R91" t="str">
        <f>IF(ISTEXT(P91),TRIM(SUBSTITUTE(SUBSTITUTE(SUBSTITUTE(SUBSTITUTE(SUBSTITUTE(SUBSTITUTE(P91,CHAR(160)," "),CHAR(9)," "),CHAR(10)," "),CHAR(11)," "),CHAR(12)," "),CHAR(13)," ")),"")</f>
        <v>SCOPE_DRIFT</v>
      </c>
      <c r="S91" t="str">
        <v>CONTENT_GAP</v>
      </c>
      <c r="T91" t="str">
        <v>TEXT</v>
      </c>
      <c r="U91" t="str">
        <f>IF(ISTEXT(S91),TRIM(SUBSTITUTE(SUBSTITUTE(SUBSTITUTE(SUBSTITUTE(SUBSTITUTE(SUBSTITUTE(S91,CHAR(160)," "),CHAR(9)," "),CHAR(10)," "),CHAR(11)," "),CHAR(12)," "),CHAR(13)," ")),"")</f>
        <v>CONTENT_GAP</v>
      </c>
      <c r="V91" t="str">
        <v>INDEPENDENT</v>
      </c>
      <c r="W91" t="str">
        <v>TEXT</v>
      </c>
      <c r="X91" t="str">
        <f>IF(ISTEXT(V91),TRIM(SUBSTITUTE(SUBSTITUTE(SUBSTITUTE(SUBSTITUTE(SUBSTITUTE(SUBSTITUTE(V91,CHAR(160)," "),CHAR(9)," "),CHAR(10)," "),CHAR(11)," "),CHAR(12)," "),CHAR(13)," ")),"")</f>
        <v>INDEPENDENT</v>
      </c>
      <c r="Y91" t="str">
        <v>NO</v>
      </c>
      <c r="Z91" t="str">
        <v>TEXT</v>
      </c>
      <c r="AA91" t="str">
        <f>IF(ISTEXT(Y91),TRIM(SUBSTITUTE(SUBSTITUTE(SUBSTITUTE(SUBSTITUTE(SUBSTITUTE(SUBSTITUTE(Y91,CHAR(160)," "),CHAR(9)," "),CHAR(10)," "),CHAR(11)," "),CHAR(12)," "),CHAR(13)," ")),"")</f>
        <v>NO</v>
      </c>
      <c r="AB91" t="str">
        <v>YES</v>
      </c>
      <c r="AC91" t="str">
        <v>TEXT</v>
      </c>
      <c r="AD91" t="str">
        <f>IF(ISTEXT(AB91),TRIM(SUBSTITUTE(SUBSTITUTE(SUBSTITUTE(SUBSTITUTE(SUBSTITUTE(SUBSTITUTE(AB91,CHAR(160)," "),CHAR(9)," "),CHAR(10)," "),CHAR(11)," "),CHAR(12)," "),CHAR(13)," ")),"")</f>
        <v>YES</v>
      </c>
      <c r="AE91" t="str">
        <v>NO</v>
      </c>
      <c r="AF91" t="str">
        <v>TEXT</v>
      </c>
      <c r="AG91" t="str">
        <f>IF(ISTEXT(AE91),TRIM(SUBSTITUTE(SUBSTITUTE(SUBSTITUTE(SUBSTITUTE(SUBSTITUTE(SUBSTITUTE(AE91,CHAR(160)," "),CHAR(9)," "),CHAR(10)," "),CHAR(11)," "),CHAR(12)," "),CHAR(13)," ")),"")</f>
        <v>NO</v>
      </c>
      <c r="AH91" t="str">
        <v>YES</v>
      </c>
      <c r="AI91" t="str">
        <v>TEXT</v>
      </c>
      <c r="AJ91" t="str">
        <f>IF(ISTEXT(AH91),TRIM(SUBSTITUTE(SUBSTITUTE(SUBSTITUTE(SUBSTITUTE(SUBSTITUTE(SUBSTITUTE(AH91,CHAR(160)," "),CHAR(9)," "),CHAR(10)," "),CHAR(11)," "),CHAR(12)," "),CHAR(13)," ")),"")</f>
        <v>YES</v>
      </c>
      <c r="AK91" t="str">
        <v>YES</v>
      </c>
      <c r="AL91" t="str">
        <v>TEXT</v>
      </c>
      <c r="AM91" t="str">
        <f>IF(ISTEXT(AK91),TRIM(SUBSTITUTE(SUBSTITUTE(SUBSTITUTE(SUBSTITUTE(SUBSTITUTE(SUBSTITUTE(AK91,CHAR(160)," "),CHAR(9)," "),CHAR(10)," "),CHAR(11)," "),CHAR(12)," "),CHAR(13)," ")),"")</f>
        <v>YES</v>
      </c>
      <c r="AN91" t="str">
        <v>COMPLETE</v>
      </c>
      <c r="AO91" t="str">
        <v>TEXT</v>
      </c>
      <c r="AP91" t="str">
        <f>IF(ISTEXT(AN91),TRIM(SUBSTITUTE(SUBSTITUTE(SUBSTITUTE(SUBSTITUTE(SUBSTITUTE(SUBSTITUTE(AN91,CHAR(160)," "),CHAR(9)," "),CHAR(10)," "),CHAR(11)," "),CHAR(12)," "),CHAR(13)," ")),"")</f>
        <v>COMPLETE</v>
      </c>
      <c r="AQ91" t="str">
        <v>NO</v>
      </c>
      <c r="AR91" t="str"/>
      <c r="AS91" t="str">
        <v>MISSING</v>
      </c>
      <c r="AT91" t="str">
        <f>IF(ISTEXT(AR91),TRIM(SUBSTITUTE(SUBSTITUTE(SUBSTITUTE(SUBSTITUTE(SUBSTITUTE(SUBSTITUTE(AR91,CHAR(160)," "),CHAR(9)," "),CHAR(10)," "),CHAR(11)," "),CHAR(12)," "),CHAR(13)," ")),"")</f>
      </c>
      <c r="AU91" t="str">
        <v>YES</v>
      </c>
      <c r="AV91" t="str">
        <v>New geography</v>
      </c>
      <c r="AW91" t="str">
        <v>TEXT</v>
      </c>
      <c r="AX91" t="str">
        <f>IF(ISTEXT(AV91),TRIM(SUBSTITUTE(SUBSTITUTE(SUBSTITUTE(SUBSTITUTE(SUBSTITUTE(SUBSTITUTE(AV91,CHAR(160)," "),CHAR(9)," "),CHAR(10)," "),CHAR(11)," "),CHAR(12)," "),CHAR(13)," ")),"")</f>
        <v>New geography</v>
      </c>
      <c r="AY91" t="str">
        <v>NO</v>
      </c>
      <c r="AZ91" t="str"/>
      <c r="BA91" t="str">
        <v>MISSING</v>
      </c>
      <c r="BB91" t="str">
        <f>IF(ISTEXT(AZ91),TRIM(SUBSTITUTE(SUBSTITUTE(SUBSTITUTE(SUBSTITUTE(SUBSTITUTE(SUBSTITUTE(AZ91,CHAR(160)," "),CHAR(9)," "),CHAR(10)," "),CHAR(11)," "),CHAR(12)," "),CHAR(13)," ")),"")</f>
      </c>
      <c r="BC91" t="str">
        <v>NO</v>
      </c>
      <c r="BD91" t="str"/>
      <c r="BE91" t="str">
        <v>MISSING</v>
      </c>
      <c r="BF91" t="str">
        <f>IF(ISTEXT(BD91),TRIM(SUBSTITUTE(SUBSTITUTE(SUBSTITUTE(SUBSTITUTE(SUBSTITUTE(SUBSTITUTE(BD91,CHAR(160)," "),CHAR(9)," "),CHAR(10)," "),CHAR(11)," "),CHAR(12)," "),CHAR(13)," ")),"")</f>
      </c>
      <c r="BG91" t="str">
        <v>NO</v>
      </c>
      <c r="BH91" t="str"/>
      <c r="BI91" t="str">
        <v>MISSING</v>
      </c>
      <c r="BJ91" t="str">
        <f>IF(ISTEXT(BH91),TRIM(SUBSTITUTE(SUBSTITUTE(SUBSTITUTE(SUBSTITUTE(SUBSTITUTE(SUBSTITUTE(BH91,CHAR(160)," "),CHAR(9)," "),CHAR(10)," "),CHAR(11)," "),CHAR(12)," "),CHAR(13)," ")),"")</f>
      </c>
      <c r="BK91" t="str">
        <v>NO</v>
      </c>
      <c r="BL91" t="str"/>
      <c r="BM91" t="str">
        <v>MISSING</v>
      </c>
      <c r="BN91" t="str">
        <f>IF(ISTEXT(BL91),TRIM(SUBSTITUTE(SUBSTITUTE(SUBSTITUTE(SUBSTITUTE(SUBSTITUTE(SUBSTITUTE(BL91,CHAR(160)," "),CHAR(9)," "),CHAR(10)," "),CHAR(11)," "),CHAR(12)," "),CHAR(13)," ")),"")</f>
      </c>
      <c r="BO91" t="str">
        <f>IF(N91="NON_TEXT","INVALID_TYPE",IF(AND(N91="TEXT",O91&lt;&gt;"",OR(LOWER(O91)="null",LOWER(O91)="undefined",LOWER(O91)="n/a",LOWER(O91)="na",LOWER(O91)="none")),"NULL_LIKE_STRING",""))</f>
      </c>
      <c r="BP91" t="str">
        <f>IF(Q91="NON_TEXT","INVALID_TYPE",IF(AND(R91&lt;&gt;"",NOT(OR(EXACT(R91,"FALSE_POSITIVE"),EXACT(R91,"FALSE_NEGATIVE"),EXACT(R91,"ROLE_ERROR"),EXACT(R91,"SCOPE_DRIFT")))),"UNSUPPORTED_VALUE",""))</f>
      </c>
      <c r="BQ91" t="str">
        <f>IF(T91="NON_TEXT","INVALID_TYPE",IF(AND(U91&lt;&gt;"",NOT(OR(EXACT(U91,"CONTENT_GAP"),EXACT(U91,"AUTHORITY_BENCHMARK"),EXACT(U91,"POSITIONING"),EXACT(U91,"PRICING_COMPARISON"),EXACT(U91,"BATTLECARD"),EXACT(U91,"ROADMAP"),EXACT(U91,"MARKET_ENTRY_RECOMMENDATION"),EXACT(U91,"BUDGET_RECOMMENDATION"),EXACT(U91,"EXECUTIVE_BRIEF"),EXACT(U91,"AI_VISIBILITY_BENCHMARK"),EXACT(U91,"PAID_SEARCH_BENCHMARK"),EXACT(U91,"OTHER")))),"UNSUPPORTED_VALUE",""))</f>
      </c>
      <c r="BR91" t="str">
        <f>IF(W91="NON_TEXT","INVALID_TYPE",IF(AND(X91&lt;&gt;"",NOT(OR(EXACT(X91,"DIRECTLY_DEPENDENT"),EXACT(X91,"PARTIALLY_DEPENDENT"),EXACT(X91,"INDEPENDENT"),EXACT(X91,"UNKNOWN_DEPENDENCY")))),"UNSUPPORTED_VALUE",""))</f>
      </c>
      <c r="BS91" t="str">
        <f>IF(Z91="NON_TEXT","INVALID_TYPE",IF(AND(AA91&lt;&gt;"",NOT(OR(EXACT(AA91,"YES"),EXACT(AA91,"NO"),EXACT(AA91,"UNKNOWN")))),"UNSUPPORTED_VALUE",""))</f>
      </c>
      <c r="BT91" t="str">
        <f>IF(AC91="NON_TEXT","INVALID_TYPE",IF(AND(AD91&lt;&gt;"",NOT(OR(EXACT(AD91,"YES"),EXACT(AD91,"NO"),EXACT(AD91,"UNKNOWN")))),"UNSUPPORTED_VALUE",""))</f>
      </c>
      <c r="BU91" t="str">
        <f>IF(AF91="NON_TEXT","INVALID_TYPE",IF(AND(AG91&lt;&gt;"",NOT(OR(EXACT(AG91,"YES"),EXACT(AG91,"NO"),EXACT(AG91,"UNKNOWN")))),"UNSUPPORTED_VALUE",""))</f>
      </c>
      <c r="BV91" t="str">
        <f>IF(AI91="NON_TEXT","INVALID_TYPE",IF(AND(AJ91&lt;&gt;"",NOT(OR(EXACT(AJ91,"YES"),EXACT(AJ91,"NO"),EXACT(AJ91,"UNKNOWN")))),"UNSUPPORTED_VALUE",""))</f>
      </c>
      <c r="BW91" t="str">
        <f>IF(AL91="NON_TEXT","INVALID_TYPE",IF(AND(AM91&lt;&gt;"",NOT(OR(EXACT(AM91,"YES"),EXACT(AM91,"NO"),EXACT(AM91,"UNKNOWN")))),"UNSUPPORTED_VALUE",""))</f>
      </c>
      <c r="BX91" t="str">
        <f>IF(AO91="NON_TEXT","INVALID_TYPE",IF(AND(AP91&lt;&gt;"",NOT(OR(EXACT(AP91,"COMPLETE"),EXACT(AP91,"INCOMPLETE")))),"UNSUPPORTED_VALUE",""))</f>
      </c>
      <c r="BY91" t="str">
        <f>IF(AND(AQ91="YES",AS91="NON_TEXT"),"INVALID_TYPE",IF(AND(AQ91="YES",AS91="TEXT",AT91&lt;&gt;"",OR(LOWER(AT91)="null",LOWER(AT91)="undefined",LOWER(AT91)="n/a",LOWER(AT91)="na",LOWER(AT91)="none")),"NULL_LIKE_STRING",""))</f>
      </c>
      <c r="BZ91" t="str">
        <f>IF(AND(AU91="YES",AW91="NON_TEXT"),"INVALID_TYPE",IF(AND(AU91="YES",AW91="TEXT",AX91&lt;&gt;"",OR(LOWER(AX91)="null",LOWER(AX91)="undefined",LOWER(AX91)="n/a",LOWER(AX91)="na",LOWER(AX91)="none")),"NULL_LIKE_STRING",""))</f>
      </c>
      <c r="CA91" t="str">
        <f>IF(AND(AY91="YES",BA91="NON_TEXT"),"INVALID_TYPE",IF(AND(AY91="YES",BB91&lt;&gt;"",NOT(OR(EXACT(BB91,"READY_TO_SHARE"),EXACT(BB91,"NOT_READY_TO_SHARE")))),"UNSUPPORTED_VALUE",""))</f>
      </c>
      <c r="CB91" t="str">
        <f>IF(AND(BC91="YES",BE91="NON_TEXT"),"INVALID_TYPE",IF(AND(BC91="YES",BF91&lt;&gt;"",NOT(OR(EXACT(BF91,"SEO_OVERLAP"),EXACT(BF91,"PPC_OVERLAP"),EXACT(BF91,"AI_VISIBILITY"),EXACT(BF91,"CI_PLATFORM"),EXACT(BF91,"SALES_CUSTOMER"),EXACT(BF91,"MANUAL_STRATEGY"),EXACT(BF91,"MIXED"),EXACT(BF91,"UNKNOWN")))),"UNSUPPORTED_VALUE",""))</f>
      </c>
      <c r="CC91" t="str">
        <f>IF(AND(BG91="YES",BI91="NON_TEXT"),"INVALID_TYPE",IF(AND(BG91="YES",BI91="TEXT",BJ91&lt;&gt;"",OR(LOWER(BJ91)="null",LOWER(BJ91)="undefined",LOWER(BJ91)="n/a",LOWER(BJ91)="na",LOWER(BJ91)="none")),"NULL_LIKE_STRING",""))</f>
      </c>
      <c r="CD91" t="str">
        <f>IF(AND(BK91="YES",BM91="NON_TEXT"),"INVALID_TYPE",IF(AND(BK91="YES",BM91="TEXT",BN91&lt;&gt;"",OR(LOWER(BN91)="null",LOWER(BN91)="undefined",LOWER(BN91)="n/a",LOWER(BN91)="na",LOWER(BN91)="none")),"NULL_LIKE_STRING",""))</f>
      </c>
      <c r="CE91" t="str">
        <f>IF(L91="FALSE","INVALID_INPUT_OBJECT",IF(BO91&lt;&gt;"",BO91,IF(BP91&lt;&gt;"",BP91,IF(BQ91&lt;&gt;"",BQ91,IF(BR91&lt;&gt;"",BR91,IF(BS91&lt;&gt;"",BS91,IF(BT91&lt;&gt;"",BT91,IF(BU91&lt;&gt;"",BU91,IF(BV91&lt;&gt;"",BV91,IF(BW91&lt;&gt;"",BW91,IF(BX91&lt;&gt;"",BX91,IF(CC91&lt;&gt;"",CC91,IF(BY91&lt;&gt;"",BY91,IF(BZ91&lt;&gt;"",BZ91,IF(CD91&lt;&gt;"",CD91,IF(CA91&lt;&gt;"",CA91,CB91))))))))))))))))</f>
      </c>
      <c r="CF91" t="b">
        <f>OR(N91="MISSING",O91="",Q91="MISSING",R91="",T91="MISSING",U91="",W91="MISSING",X91="",Z91="MISSING",AA91="",AC91="MISSING",AD91="",AF91="MISSING",AG91="",AI91="MISSING",AJ91="",AL91="MISSING",AM91="",AO91="MISSING",AP91="",EXACT(AP91,"INCOMPLETE"),AND(AY91="YES",AZ91&lt;&gt;"",BB91=""),AND(BC91="YES",BD91&lt;&gt;"",BF91=""))</f>
        <v>0</v>
      </c>
      <c r="CG91" t="str">
        <f>IF(AND(EXACT(X91,"INDEPENDENT"),EXACT(AD91,"NO")),"INDEPENDENT_WITHOUT_SUPPORT",IF(AND(EXACT(R91,"FALSE_NEGATIVE"),AQ91="YES",AT91=""),"FALSE_NEGATIVE_REQUIRES_CORRECTED_SET",IF(AND(EXACT(R91,"SCOPE_DRIFT"),AU91="YES",AX91=""),"SCOPE_DRIFT_REQUIRES_CHANGED_DIMENSION",IF(AND(EXACT(AA91,"NO"),AY91="YES",EXACT(BB91,"READY_TO_SHARE")),"UNSTARTED_READY_TO_SHARE_CONFLICT",""))))</f>
      </c>
    </row>
    <row r="92">
      <c r="A92" s="50" t="str">
        <v>LIF-012</v>
      </c>
      <c r="B92" s="50" t="str">
        <v>LIFECYCLE_EDGE</v>
      </c>
      <c r="C92" s="50" t="str">
        <v>NO_MATERIAL_CONTAMINATION_FOUND</v>
      </c>
      <c r="D92" s="50" t="str">
        <v>INDEPENDENT_SUPPORT_RECOMMENDATION_UNCHANGED</v>
      </c>
      <c r="E92" s="50" t="str">
        <v>NO_MATERIAL_CONTAMINATION_FOUND</v>
      </c>
      <c r="F92" s="50" t="str">
        <v>INDEPENDENT_SUPPORT_RECOMMENDATION_UNCHANGED</v>
      </c>
      <c r="G92" s="50" t="str">
        <v>PASS</v>
      </c>
      <c r="H92" s="50" t="str">
        <v>{"affectedOutput": "CONTENT_GAP", "correctionWithoutFullRebuild": "YES", "decisionSupported": "Approve Q4 content and positioning budget", "dependencyType": "INDEPENDENT", "errorClass": "FALSE_POSITIVE", "executionStarted": "NO", "independentSupport": "YES", "recommendationCouldChange": "NO", "recordCompleteness": "COMPLETE", "scopeKnown": "YES"}</v>
      </c>
      <c r="I92" s="50" t="str">
        <f>IF(CE92&lt;&gt;"","INVALID_INPUT",IF(CG92&lt;&gt;"","INVALID_INPUT",IF(CF92,"INCOMPLETE",IF(NOT(EXACT(AM92,"YES")),"RESOLVE_DECISION_SCOPE",IF(EXACT(X92,"UNKNOWN_DEPENDENCY"),"FREEZE_AND_REQUALIFY",IF(AND(EXACT(AA92,"YES"),EXACT(AG92,"YES")),"REOPEN_PRIOR_DECISION",IF(AND(EXACT(X92,"DIRECTLY_DEPENDENT"),EXACT(AD92,"NO"),EXACT(AJ92,"NO")),"REBUILD_CONTAMINATED_OUTPUT",IF(OR(EXACT(X92,"DIRECTLY_DEPENDENT"),EXACT(X92,"PARTIALLY_DEPENDENT")),"BOUNDED_RECHECK_REQUIRED",IF(AND(EXACT(X92,"INDEPENDENT"),EXACT(AD92,"YES"),EXACT(AG92,"NO")),"NO_MATERIAL_CONTAMINATION_FOUND","FREEZE_AND_REQUALIFY")))))))))</f>
        <v>NO_MATERIAL_CONTAMINATION_FOUND</v>
      </c>
      <c r="J92" s="50" t="str">
        <f>IF(CE92&lt;&gt;"",CE92,IF(CG92&lt;&gt;"",CG92,IF(CF92,"REQUIRED_EVIDENCE_MISSING",IF(NOT(EXACT(AM92,"YES")),IF(EXACT(AM92,"NO"),"DECISION_SCOPE_NOT_DEFINED","DECISION_SCOPE_UNCERTAIN"),IF(EXACT(X92,"UNKNOWN_DEPENDENCY"),"DOWNSTREAM_DEPENDENCY_UNKNOWN",IF(AND(EXACT(AA92,"YES"),EXACT(AG92,"YES")),"EXECUTED_RECOMMENDATION_MAY_CHANGE",IF(AND(EXACT(X92,"DIRECTLY_DEPENDENT"),EXACT(AD92,"NO"),EXACT(AJ92,"NO")),"DIRECT_DEPENDENCY_NO_INDEPENDENT_SUPPORT",IF(EXACT(X92,"DIRECTLY_DEPENDENT"),"DIRECT_DEPENDENCY_RECHECK",IF(EXACT(X92,"PARTIALLY_DEPENDENT"),"PARTIAL_DEPENDENCY_RECHECK",IF(AND(EXACT(X92,"INDEPENDENT"),EXACT(AD92,"YES"),EXACT(AG92,"NO")),"INDEPENDENT_SUPPORT_RECOMMENDATION_UNCHANGED","DEPENDENCY_OR_RECOMMENDATION_UNRESOLVED"))))))))))</f>
        <v>INDEPENDENT_SUPPORT_RECOMMENDATION_UNCHANGED</v>
      </c>
      <c r="K92" s="51" t="str">
        <f>IF(AND(EXACT(C92,I92),EXACT(D92,J92)),"PASS","FAIL")</f>
        <v>PASS</v>
      </c>
      <c r="L92" t="str">
        <v>TRUE</v>
      </c>
      <c r="M92" t="str">
        <v>Approve Q4 content and positioning budget</v>
      </c>
      <c r="N92" t="str">
        <v>TEXT</v>
      </c>
      <c r="O92" t="str">
        <f>IF(ISTEXT(M92),TRIM(SUBSTITUTE(SUBSTITUTE(SUBSTITUTE(SUBSTITUTE(SUBSTITUTE(SUBSTITUTE(M92,CHAR(160)," "),CHAR(9)," "),CHAR(10)," "),CHAR(11)," "),CHAR(12)," "),CHAR(13)," ")),"")</f>
        <v>Approve Q4 content and positioning budget</v>
      </c>
      <c r="P92" t="str">
        <v>FALSE_POSITIVE</v>
      </c>
      <c r="Q92" t="str">
        <v>TEXT</v>
      </c>
      <c r="R92" t="str">
        <f>IF(ISTEXT(P92),TRIM(SUBSTITUTE(SUBSTITUTE(SUBSTITUTE(SUBSTITUTE(SUBSTITUTE(SUBSTITUTE(P92,CHAR(160)," "),CHAR(9)," "),CHAR(10)," "),CHAR(11)," "),CHAR(12)," "),CHAR(13)," ")),"")</f>
        <v>FALSE_POSITIVE</v>
      </c>
      <c r="S92" t="str">
        <v>CONTENT_GAP</v>
      </c>
      <c r="T92" t="str">
        <v>TEXT</v>
      </c>
      <c r="U92" t="str">
        <f>IF(ISTEXT(S92),TRIM(SUBSTITUTE(SUBSTITUTE(SUBSTITUTE(SUBSTITUTE(SUBSTITUTE(SUBSTITUTE(S92,CHAR(160)," "),CHAR(9)," "),CHAR(10)," "),CHAR(11)," "),CHAR(12)," "),CHAR(13)," ")),"")</f>
        <v>CONTENT_GAP</v>
      </c>
      <c r="V92" t="str">
        <v>INDEPENDENT</v>
      </c>
      <c r="W92" t="str">
        <v>TEXT</v>
      </c>
      <c r="X92" t="str">
        <f>IF(ISTEXT(V92),TRIM(SUBSTITUTE(SUBSTITUTE(SUBSTITUTE(SUBSTITUTE(SUBSTITUTE(SUBSTITUTE(V92,CHAR(160)," "),CHAR(9)," "),CHAR(10)," "),CHAR(11)," "),CHAR(12)," "),CHAR(13)," ")),"")</f>
        <v>INDEPENDENT</v>
      </c>
      <c r="Y92" t="str">
        <v>NO</v>
      </c>
      <c r="Z92" t="str">
        <v>TEXT</v>
      </c>
      <c r="AA92" t="str">
        <f>IF(ISTEXT(Y92),TRIM(SUBSTITUTE(SUBSTITUTE(SUBSTITUTE(SUBSTITUTE(SUBSTITUTE(SUBSTITUTE(Y92,CHAR(160)," "),CHAR(9)," "),CHAR(10)," "),CHAR(11)," "),CHAR(12)," "),CHAR(13)," ")),"")</f>
        <v>NO</v>
      </c>
      <c r="AB92" t="str">
        <v>YES</v>
      </c>
      <c r="AC92" t="str">
        <v>TEXT</v>
      </c>
      <c r="AD92" t="str">
        <f>IF(ISTEXT(AB92),TRIM(SUBSTITUTE(SUBSTITUTE(SUBSTITUTE(SUBSTITUTE(SUBSTITUTE(SUBSTITUTE(AB92,CHAR(160)," "),CHAR(9)," "),CHAR(10)," "),CHAR(11)," "),CHAR(12)," "),CHAR(13)," ")),"")</f>
        <v>YES</v>
      </c>
      <c r="AE92" t="str">
        <v>NO</v>
      </c>
      <c r="AF92" t="str">
        <v>TEXT</v>
      </c>
      <c r="AG92" t="str">
        <f>IF(ISTEXT(AE92),TRIM(SUBSTITUTE(SUBSTITUTE(SUBSTITUTE(SUBSTITUTE(SUBSTITUTE(SUBSTITUTE(AE92,CHAR(160)," "),CHAR(9)," "),CHAR(10)," "),CHAR(11)," "),CHAR(12)," "),CHAR(13)," ")),"")</f>
        <v>NO</v>
      </c>
      <c r="AH92" t="str">
        <v>YES</v>
      </c>
      <c r="AI92" t="str">
        <v>TEXT</v>
      </c>
      <c r="AJ92" t="str">
        <f>IF(ISTEXT(AH92),TRIM(SUBSTITUTE(SUBSTITUTE(SUBSTITUTE(SUBSTITUTE(SUBSTITUTE(SUBSTITUTE(AH92,CHAR(160)," "),CHAR(9)," "),CHAR(10)," "),CHAR(11)," "),CHAR(12)," "),CHAR(13)," ")),"")</f>
        <v>YES</v>
      </c>
      <c r="AK92" t="str">
        <v>YES</v>
      </c>
      <c r="AL92" t="str">
        <v>TEXT</v>
      </c>
      <c r="AM92" t="str">
        <f>IF(ISTEXT(AK92),TRIM(SUBSTITUTE(SUBSTITUTE(SUBSTITUTE(SUBSTITUTE(SUBSTITUTE(SUBSTITUTE(AK92,CHAR(160)," "),CHAR(9)," "),CHAR(10)," "),CHAR(11)," "),CHAR(12)," "),CHAR(13)," ")),"")</f>
        <v>YES</v>
      </c>
      <c r="AN92" t="str">
        <v>COMPLETE</v>
      </c>
      <c r="AO92" t="str">
        <v>TEXT</v>
      </c>
      <c r="AP92" t="str">
        <f>IF(ISTEXT(AN92),TRIM(SUBSTITUTE(SUBSTITUTE(SUBSTITUTE(SUBSTITUTE(SUBSTITUTE(SUBSTITUTE(AN92,CHAR(160)," "),CHAR(9)," "),CHAR(10)," "),CHAR(11)," "),CHAR(12)," "),CHAR(13)," ")),"")</f>
        <v>COMPLETE</v>
      </c>
      <c r="AQ92" t="str">
        <v>NO</v>
      </c>
      <c r="AR92" t="str"/>
      <c r="AS92" t="str">
        <v>MISSING</v>
      </c>
      <c r="AT92" t="str">
        <f>IF(ISTEXT(AR92),TRIM(SUBSTITUTE(SUBSTITUTE(SUBSTITUTE(SUBSTITUTE(SUBSTITUTE(SUBSTITUTE(AR92,CHAR(160)," "),CHAR(9)," "),CHAR(10)," "),CHAR(11)," "),CHAR(12)," "),CHAR(13)," ")),"")</f>
      </c>
      <c r="AU92" t="str">
        <v>NO</v>
      </c>
      <c r="AV92" t="str"/>
      <c r="AW92" t="str">
        <v>MISSING</v>
      </c>
      <c r="AX92" t="str">
        <f>IF(ISTEXT(AV92),TRIM(SUBSTITUTE(SUBSTITUTE(SUBSTITUTE(SUBSTITUTE(SUBSTITUTE(SUBSTITUTE(AV92,CHAR(160)," "),CHAR(9)," "),CHAR(10)," "),CHAR(11)," "),CHAR(12)," "),CHAR(13)," ")),"")</f>
      </c>
      <c r="AY92" t="str">
        <v>NO</v>
      </c>
      <c r="AZ92" t="str"/>
      <c r="BA92" t="str">
        <v>MISSING</v>
      </c>
      <c r="BB92" t="str">
        <f>IF(ISTEXT(AZ92),TRIM(SUBSTITUTE(SUBSTITUTE(SUBSTITUTE(SUBSTITUTE(SUBSTITUTE(SUBSTITUTE(AZ92,CHAR(160)," "),CHAR(9)," "),CHAR(10)," "),CHAR(11)," "),CHAR(12)," "),CHAR(13)," ")),"")</f>
      </c>
      <c r="BC92" t="str">
        <v>NO</v>
      </c>
      <c r="BD92" t="str"/>
      <c r="BE92" t="str">
        <v>MISSING</v>
      </c>
      <c r="BF92" t="str">
        <f>IF(ISTEXT(BD92),TRIM(SUBSTITUTE(SUBSTITUTE(SUBSTITUTE(SUBSTITUTE(SUBSTITUTE(SUBSTITUTE(BD92,CHAR(160)," "),CHAR(9)," "),CHAR(10)," "),CHAR(11)," "),CHAR(12)," "),CHAR(13)," ")),"")</f>
      </c>
      <c r="BG92" t="str">
        <v>NO</v>
      </c>
      <c r="BH92" t="str"/>
      <c r="BI92" t="str">
        <v>MISSING</v>
      </c>
      <c r="BJ92" t="str">
        <f>IF(ISTEXT(BH92),TRIM(SUBSTITUTE(SUBSTITUTE(SUBSTITUTE(SUBSTITUTE(SUBSTITUTE(SUBSTITUTE(BH92,CHAR(160)," "),CHAR(9)," "),CHAR(10)," "),CHAR(11)," "),CHAR(12)," "),CHAR(13)," ")),"")</f>
      </c>
      <c r="BK92" t="str">
        <v>NO</v>
      </c>
      <c r="BL92" t="str"/>
      <c r="BM92" t="str">
        <v>MISSING</v>
      </c>
      <c r="BN92" t="str">
        <f>IF(ISTEXT(BL92),TRIM(SUBSTITUTE(SUBSTITUTE(SUBSTITUTE(SUBSTITUTE(SUBSTITUTE(SUBSTITUTE(BL92,CHAR(160)," "),CHAR(9)," "),CHAR(10)," "),CHAR(11)," "),CHAR(12)," "),CHAR(13)," ")),"")</f>
      </c>
      <c r="BO92" t="str">
        <f>IF(N92="NON_TEXT","INVALID_TYPE",IF(AND(N92="TEXT",O92&lt;&gt;"",OR(LOWER(O92)="null",LOWER(O92)="undefined",LOWER(O92)="n/a",LOWER(O92)="na",LOWER(O92)="none")),"NULL_LIKE_STRING",""))</f>
      </c>
      <c r="BP92" t="str">
        <f>IF(Q92="NON_TEXT","INVALID_TYPE",IF(AND(R92&lt;&gt;"",NOT(OR(EXACT(R92,"FALSE_POSITIVE"),EXACT(R92,"FALSE_NEGATIVE"),EXACT(R92,"ROLE_ERROR"),EXACT(R92,"SCOPE_DRIFT")))),"UNSUPPORTED_VALUE",""))</f>
      </c>
      <c r="BQ92" t="str">
        <f>IF(T92="NON_TEXT","INVALID_TYPE",IF(AND(U92&lt;&gt;"",NOT(OR(EXACT(U92,"CONTENT_GAP"),EXACT(U92,"AUTHORITY_BENCHMARK"),EXACT(U92,"POSITIONING"),EXACT(U92,"PRICING_COMPARISON"),EXACT(U92,"BATTLECARD"),EXACT(U92,"ROADMAP"),EXACT(U92,"MARKET_ENTRY_RECOMMENDATION"),EXACT(U92,"BUDGET_RECOMMENDATION"),EXACT(U92,"EXECUTIVE_BRIEF"),EXACT(U92,"AI_VISIBILITY_BENCHMARK"),EXACT(U92,"PAID_SEARCH_BENCHMARK"),EXACT(U92,"OTHER")))),"UNSUPPORTED_VALUE",""))</f>
      </c>
      <c r="BR92" t="str">
        <f>IF(W92="NON_TEXT","INVALID_TYPE",IF(AND(X92&lt;&gt;"",NOT(OR(EXACT(X92,"DIRECTLY_DEPENDENT"),EXACT(X92,"PARTIALLY_DEPENDENT"),EXACT(X92,"INDEPENDENT"),EXACT(X92,"UNKNOWN_DEPENDENCY")))),"UNSUPPORTED_VALUE",""))</f>
      </c>
      <c r="BS92" t="str">
        <f>IF(Z92="NON_TEXT","INVALID_TYPE",IF(AND(AA92&lt;&gt;"",NOT(OR(EXACT(AA92,"YES"),EXACT(AA92,"NO"),EXACT(AA92,"UNKNOWN")))),"UNSUPPORTED_VALUE",""))</f>
      </c>
      <c r="BT92" t="str">
        <f>IF(AC92="NON_TEXT","INVALID_TYPE",IF(AND(AD92&lt;&gt;"",NOT(OR(EXACT(AD92,"YES"),EXACT(AD92,"NO"),EXACT(AD92,"UNKNOWN")))),"UNSUPPORTED_VALUE",""))</f>
      </c>
      <c r="BU92" t="str">
        <f>IF(AF92="NON_TEXT","INVALID_TYPE",IF(AND(AG92&lt;&gt;"",NOT(OR(EXACT(AG92,"YES"),EXACT(AG92,"NO"),EXACT(AG92,"UNKNOWN")))),"UNSUPPORTED_VALUE",""))</f>
      </c>
      <c r="BV92" t="str">
        <f>IF(AI92="NON_TEXT","INVALID_TYPE",IF(AND(AJ92&lt;&gt;"",NOT(OR(EXACT(AJ92,"YES"),EXACT(AJ92,"NO"),EXACT(AJ92,"UNKNOWN")))),"UNSUPPORTED_VALUE",""))</f>
      </c>
      <c r="BW92" t="str">
        <f>IF(AL92="NON_TEXT","INVALID_TYPE",IF(AND(AM92&lt;&gt;"",NOT(OR(EXACT(AM92,"YES"),EXACT(AM92,"NO"),EXACT(AM92,"UNKNOWN")))),"UNSUPPORTED_VALUE",""))</f>
      </c>
      <c r="BX92" t="str">
        <f>IF(AO92="NON_TEXT","INVALID_TYPE",IF(AND(AP92&lt;&gt;"",NOT(OR(EXACT(AP92,"COMPLETE"),EXACT(AP92,"INCOMPLETE")))),"UNSUPPORTED_VALUE",""))</f>
      </c>
      <c r="BY92" t="str">
        <f>IF(AND(AQ92="YES",AS92="NON_TEXT"),"INVALID_TYPE",IF(AND(AQ92="YES",AS92="TEXT",AT92&lt;&gt;"",OR(LOWER(AT92)="null",LOWER(AT92)="undefined",LOWER(AT92)="n/a",LOWER(AT92)="na",LOWER(AT92)="none")),"NULL_LIKE_STRING",""))</f>
      </c>
      <c r="BZ92" t="str">
        <f>IF(AND(AU92="YES",AW92="NON_TEXT"),"INVALID_TYPE",IF(AND(AU92="YES",AW92="TEXT",AX92&lt;&gt;"",OR(LOWER(AX92)="null",LOWER(AX92)="undefined",LOWER(AX92)="n/a",LOWER(AX92)="na",LOWER(AX92)="none")),"NULL_LIKE_STRING",""))</f>
      </c>
      <c r="CA92" t="str">
        <f>IF(AND(AY92="YES",BA92="NON_TEXT"),"INVALID_TYPE",IF(AND(AY92="YES",BB92&lt;&gt;"",NOT(OR(EXACT(BB92,"READY_TO_SHARE"),EXACT(BB92,"NOT_READY_TO_SHARE")))),"UNSUPPORTED_VALUE",""))</f>
      </c>
      <c r="CB92" t="str">
        <f>IF(AND(BC92="YES",BE92="NON_TEXT"),"INVALID_TYPE",IF(AND(BC92="YES",BF92&lt;&gt;"",NOT(OR(EXACT(BF92,"SEO_OVERLAP"),EXACT(BF92,"PPC_OVERLAP"),EXACT(BF92,"AI_VISIBILITY"),EXACT(BF92,"CI_PLATFORM"),EXACT(BF92,"SALES_CUSTOMER"),EXACT(BF92,"MANUAL_STRATEGY"),EXACT(BF92,"MIXED"),EXACT(BF92,"UNKNOWN")))),"UNSUPPORTED_VALUE",""))</f>
      </c>
      <c r="CC92" t="str">
        <f>IF(AND(BG92="YES",BI92="NON_TEXT"),"INVALID_TYPE",IF(AND(BG92="YES",BI92="TEXT",BJ92&lt;&gt;"",OR(LOWER(BJ92)="null",LOWER(BJ92)="undefined",LOWER(BJ92)="n/a",LOWER(BJ92)="na",LOWER(BJ92)="none")),"NULL_LIKE_STRING",""))</f>
      </c>
      <c r="CD92" t="str">
        <f>IF(AND(BK92="YES",BM92="NON_TEXT"),"INVALID_TYPE",IF(AND(BK92="YES",BM92="TEXT",BN92&lt;&gt;"",OR(LOWER(BN92)="null",LOWER(BN92)="undefined",LOWER(BN92)="n/a",LOWER(BN92)="na",LOWER(BN92)="none")),"NULL_LIKE_STRING",""))</f>
      </c>
      <c r="CE92" t="str">
        <f>IF(L92="FALSE","INVALID_INPUT_OBJECT",IF(BO92&lt;&gt;"",BO92,IF(BP92&lt;&gt;"",BP92,IF(BQ92&lt;&gt;"",BQ92,IF(BR92&lt;&gt;"",BR92,IF(BS92&lt;&gt;"",BS92,IF(BT92&lt;&gt;"",BT92,IF(BU92&lt;&gt;"",BU92,IF(BV92&lt;&gt;"",BV92,IF(BW92&lt;&gt;"",BW92,IF(BX92&lt;&gt;"",BX92,IF(CC92&lt;&gt;"",CC92,IF(BY92&lt;&gt;"",BY92,IF(BZ92&lt;&gt;"",BZ92,IF(CD92&lt;&gt;"",CD92,IF(CA92&lt;&gt;"",CA92,CB92))))))))))))))))</f>
      </c>
      <c r="CF92" t="b">
        <f>OR(N92="MISSING",O92="",Q92="MISSING",R92="",T92="MISSING",U92="",W92="MISSING",X92="",Z92="MISSING",AA92="",AC92="MISSING",AD92="",AF92="MISSING",AG92="",AI92="MISSING",AJ92="",AL92="MISSING",AM92="",AO92="MISSING",AP92="",EXACT(AP92,"INCOMPLETE"),AND(AY92="YES",AZ92&lt;&gt;"",BB92=""),AND(BC92="YES",BD92&lt;&gt;"",BF92=""))</f>
        <v>0</v>
      </c>
      <c r="CG92" t="str">
        <f>IF(AND(EXACT(X92,"INDEPENDENT"),EXACT(AD92,"NO")),"INDEPENDENT_WITHOUT_SUPPORT",IF(AND(EXACT(R92,"FALSE_NEGATIVE"),AQ92="YES",AT92=""),"FALSE_NEGATIVE_REQUIRES_CORRECTED_SET",IF(AND(EXACT(R92,"SCOPE_DRIFT"),AU92="YES",AX92=""),"SCOPE_DRIFT_REQUIRES_CHANGED_DIMENSION",IF(AND(EXACT(AA92,"NO"),AY92="YES",EXACT(BB92,"READY_TO_SHARE")),"UNSTARTED_READY_TO_SHARE_CONFLICT",""))))</f>
      </c>
    </row>
    <row r="93">
      <c r="A93" s="50" t="str">
        <v>LIF-013</v>
      </c>
      <c r="B93" s="50" t="str">
        <v>LIFECYCLE_EDGE</v>
      </c>
      <c r="C93" s="50" t="str">
        <v>BOUNDED_RECHECK_REQUIRED</v>
      </c>
      <c r="D93" s="50" t="str">
        <v>PARTIAL_DEPENDENCY_RECHECK</v>
      </c>
      <c r="E93" s="50" t="str">
        <v>BOUNDED_RECHECK_REQUIRED</v>
      </c>
      <c r="F93" s="50" t="str">
        <v>PARTIAL_DEPENDENCY_RECHECK</v>
      </c>
      <c r="G93" s="50" t="str">
        <v>PASS</v>
      </c>
      <c r="H93" s="50" t="str">
        <v>{"affectedOutput": "CONTENT_GAP", "correctionWithoutFullRebuild": "YES", "decisionSupported": "Approve Q4 content and positioning budget", "dependencyType": "PARTIALLY_DEPENDENT", "errorClass": "FALSE_POSITIVE", "executionStarted": "NO", "independentSupport": "YES", "recommendationCouldChange": "YES", "recordCompleteness": "COMPLETE", "scopeKnown": "YES"}</v>
      </c>
      <c r="I93" s="50" t="str">
        <f>IF(CE93&lt;&gt;"","INVALID_INPUT",IF(CG93&lt;&gt;"","INVALID_INPUT",IF(CF93,"INCOMPLETE",IF(NOT(EXACT(AM93,"YES")),"RESOLVE_DECISION_SCOPE",IF(EXACT(X93,"UNKNOWN_DEPENDENCY"),"FREEZE_AND_REQUALIFY",IF(AND(EXACT(AA93,"YES"),EXACT(AG93,"YES")),"REOPEN_PRIOR_DECISION",IF(AND(EXACT(X93,"DIRECTLY_DEPENDENT"),EXACT(AD93,"NO"),EXACT(AJ93,"NO")),"REBUILD_CONTAMINATED_OUTPUT",IF(OR(EXACT(X93,"DIRECTLY_DEPENDENT"),EXACT(X93,"PARTIALLY_DEPENDENT")),"BOUNDED_RECHECK_REQUIRED",IF(AND(EXACT(X93,"INDEPENDENT"),EXACT(AD93,"YES"),EXACT(AG93,"NO")),"NO_MATERIAL_CONTAMINATION_FOUND","FREEZE_AND_REQUALIFY")))))))))</f>
        <v>BOUNDED_RECHECK_REQUIRED</v>
      </c>
      <c r="J93" s="50" t="str">
        <f>IF(CE93&lt;&gt;"",CE93,IF(CG93&lt;&gt;"",CG93,IF(CF93,"REQUIRED_EVIDENCE_MISSING",IF(NOT(EXACT(AM93,"YES")),IF(EXACT(AM93,"NO"),"DECISION_SCOPE_NOT_DEFINED","DECISION_SCOPE_UNCERTAIN"),IF(EXACT(X93,"UNKNOWN_DEPENDENCY"),"DOWNSTREAM_DEPENDENCY_UNKNOWN",IF(AND(EXACT(AA93,"YES"),EXACT(AG93,"YES")),"EXECUTED_RECOMMENDATION_MAY_CHANGE",IF(AND(EXACT(X93,"DIRECTLY_DEPENDENT"),EXACT(AD93,"NO"),EXACT(AJ93,"NO")),"DIRECT_DEPENDENCY_NO_INDEPENDENT_SUPPORT",IF(EXACT(X93,"DIRECTLY_DEPENDENT"),"DIRECT_DEPENDENCY_RECHECK",IF(EXACT(X93,"PARTIALLY_DEPENDENT"),"PARTIAL_DEPENDENCY_RECHECK",IF(AND(EXACT(X93,"INDEPENDENT"),EXACT(AD93,"YES"),EXACT(AG93,"NO")),"INDEPENDENT_SUPPORT_RECOMMENDATION_UNCHANGED","DEPENDENCY_OR_RECOMMENDATION_UNRESOLVED"))))))))))</f>
        <v>PARTIAL_DEPENDENCY_RECHECK</v>
      </c>
      <c r="K93" s="51" t="str">
        <f>IF(AND(EXACT(C93,I93),EXACT(D93,J93)),"PASS","FAIL")</f>
        <v>PASS</v>
      </c>
      <c r="L93" t="str">
        <v>TRUE</v>
      </c>
      <c r="M93" t="str">
        <v>Approve Q4 content and positioning budget</v>
      </c>
      <c r="N93" t="str">
        <v>TEXT</v>
      </c>
      <c r="O93" t="str">
        <f>IF(ISTEXT(M93),TRIM(SUBSTITUTE(SUBSTITUTE(SUBSTITUTE(SUBSTITUTE(SUBSTITUTE(SUBSTITUTE(M93,CHAR(160)," "),CHAR(9)," "),CHAR(10)," "),CHAR(11)," "),CHAR(12)," "),CHAR(13)," ")),"")</f>
        <v>Approve Q4 content and positioning budget</v>
      </c>
      <c r="P93" t="str">
        <v>FALSE_POSITIVE</v>
      </c>
      <c r="Q93" t="str">
        <v>TEXT</v>
      </c>
      <c r="R93" t="str">
        <f>IF(ISTEXT(P93),TRIM(SUBSTITUTE(SUBSTITUTE(SUBSTITUTE(SUBSTITUTE(SUBSTITUTE(SUBSTITUTE(P93,CHAR(160)," "),CHAR(9)," "),CHAR(10)," "),CHAR(11)," "),CHAR(12)," "),CHAR(13)," ")),"")</f>
        <v>FALSE_POSITIVE</v>
      </c>
      <c r="S93" t="str">
        <v>CONTENT_GAP</v>
      </c>
      <c r="T93" t="str">
        <v>TEXT</v>
      </c>
      <c r="U93" t="str">
        <f>IF(ISTEXT(S93),TRIM(SUBSTITUTE(SUBSTITUTE(SUBSTITUTE(SUBSTITUTE(SUBSTITUTE(SUBSTITUTE(S93,CHAR(160)," "),CHAR(9)," "),CHAR(10)," "),CHAR(11)," "),CHAR(12)," "),CHAR(13)," ")),"")</f>
        <v>CONTENT_GAP</v>
      </c>
      <c r="V93" t="str">
        <v>PARTIALLY_DEPENDENT</v>
      </c>
      <c r="W93" t="str">
        <v>TEXT</v>
      </c>
      <c r="X93" t="str">
        <f>IF(ISTEXT(V93),TRIM(SUBSTITUTE(SUBSTITUTE(SUBSTITUTE(SUBSTITUTE(SUBSTITUTE(SUBSTITUTE(V93,CHAR(160)," "),CHAR(9)," "),CHAR(10)," "),CHAR(11)," "),CHAR(12)," "),CHAR(13)," ")),"")</f>
        <v>PARTIALLY_DEPENDENT</v>
      </c>
      <c r="Y93" t="str">
        <v>NO</v>
      </c>
      <c r="Z93" t="str">
        <v>TEXT</v>
      </c>
      <c r="AA93" t="str">
        <f>IF(ISTEXT(Y93),TRIM(SUBSTITUTE(SUBSTITUTE(SUBSTITUTE(SUBSTITUTE(SUBSTITUTE(SUBSTITUTE(Y93,CHAR(160)," "),CHAR(9)," "),CHAR(10)," "),CHAR(11)," "),CHAR(12)," "),CHAR(13)," ")),"")</f>
        <v>NO</v>
      </c>
      <c r="AB93" t="str">
        <v>YES</v>
      </c>
      <c r="AC93" t="str">
        <v>TEXT</v>
      </c>
      <c r="AD93" t="str">
        <f>IF(ISTEXT(AB93),TRIM(SUBSTITUTE(SUBSTITUTE(SUBSTITUTE(SUBSTITUTE(SUBSTITUTE(SUBSTITUTE(AB93,CHAR(160)," "),CHAR(9)," "),CHAR(10)," "),CHAR(11)," "),CHAR(12)," "),CHAR(13)," ")),"")</f>
        <v>YES</v>
      </c>
      <c r="AE93" t="str">
        <v>YES</v>
      </c>
      <c r="AF93" t="str">
        <v>TEXT</v>
      </c>
      <c r="AG93" t="str">
        <f>IF(ISTEXT(AE93),TRIM(SUBSTITUTE(SUBSTITUTE(SUBSTITUTE(SUBSTITUTE(SUBSTITUTE(SUBSTITUTE(AE93,CHAR(160)," "),CHAR(9)," "),CHAR(10)," "),CHAR(11)," "),CHAR(12)," "),CHAR(13)," ")),"")</f>
        <v>YES</v>
      </c>
      <c r="AH93" t="str">
        <v>YES</v>
      </c>
      <c r="AI93" t="str">
        <v>TEXT</v>
      </c>
      <c r="AJ93" t="str">
        <f>IF(ISTEXT(AH93),TRIM(SUBSTITUTE(SUBSTITUTE(SUBSTITUTE(SUBSTITUTE(SUBSTITUTE(SUBSTITUTE(AH93,CHAR(160)," "),CHAR(9)," "),CHAR(10)," "),CHAR(11)," "),CHAR(12)," "),CHAR(13)," ")),"")</f>
        <v>YES</v>
      </c>
      <c r="AK93" t="str">
        <v>YES</v>
      </c>
      <c r="AL93" t="str">
        <v>TEXT</v>
      </c>
      <c r="AM93" t="str">
        <f>IF(ISTEXT(AK93),TRIM(SUBSTITUTE(SUBSTITUTE(SUBSTITUTE(SUBSTITUTE(SUBSTITUTE(SUBSTITUTE(AK93,CHAR(160)," "),CHAR(9)," "),CHAR(10)," "),CHAR(11)," "),CHAR(12)," "),CHAR(13)," ")),"")</f>
        <v>YES</v>
      </c>
      <c r="AN93" t="str">
        <v>COMPLETE</v>
      </c>
      <c r="AO93" t="str">
        <v>TEXT</v>
      </c>
      <c r="AP93" t="str">
        <f>IF(ISTEXT(AN93),TRIM(SUBSTITUTE(SUBSTITUTE(SUBSTITUTE(SUBSTITUTE(SUBSTITUTE(SUBSTITUTE(AN93,CHAR(160)," "),CHAR(9)," "),CHAR(10)," "),CHAR(11)," "),CHAR(12)," "),CHAR(13)," ")),"")</f>
        <v>COMPLETE</v>
      </c>
      <c r="AQ93" t="str">
        <v>NO</v>
      </c>
      <c r="AR93" t="str"/>
      <c r="AS93" t="str">
        <v>MISSING</v>
      </c>
      <c r="AT93" t="str">
        <f>IF(ISTEXT(AR93),TRIM(SUBSTITUTE(SUBSTITUTE(SUBSTITUTE(SUBSTITUTE(SUBSTITUTE(SUBSTITUTE(AR93,CHAR(160)," "),CHAR(9)," "),CHAR(10)," "),CHAR(11)," "),CHAR(12)," "),CHAR(13)," ")),"")</f>
      </c>
      <c r="AU93" t="str">
        <v>NO</v>
      </c>
      <c r="AV93" t="str"/>
      <c r="AW93" t="str">
        <v>MISSING</v>
      </c>
      <c r="AX93" t="str">
        <f>IF(ISTEXT(AV93),TRIM(SUBSTITUTE(SUBSTITUTE(SUBSTITUTE(SUBSTITUTE(SUBSTITUTE(SUBSTITUTE(AV93,CHAR(160)," "),CHAR(9)," "),CHAR(10)," "),CHAR(11)," "),CHAR(12)," "),CHAR(13)," ")),"")</f>
      </c>
      <c r="AY93" t="str">
        <v>NO</v>
      </c>
      <c r="AZ93" t="str"/>
      <c r="BA93" t="str">
        <v>MISSING</v>
      </c>
      <c r="BB93" t="str">
        <f>IF(ISTEXT(AZ93),TRIM(SUBSTITUTE(SUBSTITUTE(SUBSTITUTE(SUBSTITUTE(SUBSTITUTE(SUBSTITUTE(AZ93,CHAR(160)," "),CHAR(9)," "),CHAR(10)," "),CHAR(11)," "),CHAR(12)," "),CHAR(13)," ")),"")</f>
      </c>
      <c r="BC93" t="str">
        <v>NO</v>
      </c>
      <c r="BD93" t="str"/>
      <c r="BE93" t="str">
        <v>MISSING</v>
      </c>
      <c r="BF93" t="str">
        <f>IF(ISTEXT(BD93),TRIM(SUBSTITUTE(SUBSTITUTE(SUBSTITUTE(SUBSTITUTE(SUBSTITUTE(SUBSTITUTE(BD93,CHAR(160)," "),CHAR(9)," "),CHAR(10)," "),CHAR(11)," "),CHAR(12)," "),CHAR(13)," ")),"")</f>
      </c>
      <c r="BG93" t="str">
        <v>NO</v>
      </c>
      <c r="BH93" t="str"/>
      <c r="BI93" t="str">
        <v>MISSING</v>
      </c>
      <c r="BJ93" t="str">
        <f>IF(ISTEXT(BH93),TRIM(SUBSTITUTE(SUBSTITUTE(SUBSTITUTE(SUBSTITUTE(SUBSTITUTE(SUBSTITUTE(BH93,CHAR(160)," "),CHAR(9)," "),CHAR(10)," "),CHAR(11)," "),CHAR(12)," "),CHAR(13)," ")),"")</f>
      </c>
      <c r="BK93" t="str">
        <v>NO</v>
      </c>
      <c r="BL93" t="str"/>
      <c r="BM93" t="str">
        <v>MISSING</v>
      </c>
      <c r="BN93" t="str">
        <f>IF(ISTEXT(BL93),TRIM(SUBSTITUTE(SUBSTITUTE(SUBSTITUTE(SUBSTITUTE(SUBSTITUTE(SUBSTITUTE(BL93,CHAR(160)," "),CHAR(9)," "),CHAR(10)," "),CHAR(11)," "),CHAR(12)," "),CHAR(13)," ")),"")</f>
      </c>
      <c r="BO93" t="str">
        <f>IF(N93="NON_TEXT","INVALID_TYPE",IF(AND(N93="TEXT",O93&lt;&gt;"",OR(LOWER(O93)="null",LOWER(O93)="undefined",LOWER(O93)="n/a",LOWER(O93)="na",LOWER(O93)="none")),"NULL_LIKE_STRING",""))</f>
      </c>
      <c r="BP93" t="str">
        <f>IF(Q93="NON_TEXT","INVALID_TYPE",IF(AND(R93&lt;&gt;"",NOT(OR(EXACT(R93,"FALSE_POSITIVE"),EXACT(R93,"FALSE_NEGATIVE"),EXACT(R93,"ROLE_ERROR"),EXACT(R93,"SCOPE_DRIFT")))),"UNSUPPORTED_VALUE",""))</f>
      </c>
      <c r="BQ93" t="str">
        <f>IF(T93="NON_TEXT","INVALID_TYPE",IF(AND(U93&lt;&gt;"",NOT(OR(EXACT(U93,"CONTENT_GAP"),EXACT(U93,"AUTHORITY_BENCHMARK"),EXACT(U93,"POSITIONING"),EXACT(U93,"PRICING_COMPARISON"),EXACT(U93,"BATTLECARD"),EXACT(U93,"ROADMAP"),EXACT(U93,"MARKET_ENTRY_RECOMMENDATION"),EXACT(U93,"BUDGET_RECOMMENDATION"),EXACT(U93,"EXECUTIVE_BRIEF"),EXACT(U93,"AI_VISIBILITY_BENCHMARK"),EXACT(U93,"PAID_SEARCH_BENCHMARK"),EXACT(U93,"OTHER")))),"UNSUPPORTED_VALUE",""))</f>
      </c>
      <c r="BR93" t="str">
        <f>IF(W93="NON_TEXT","INVALID_TYPE",IF(AND(X93&lt;&gt;"",NOT(OR(EXACT(X93,"DIRECTLY_DEPENDENT"),EXACT(X93,"PARTIALLY_DEPENDENT"),EXACT(X93,"INDEPENDENT"),EXACT(X93,"UNKNOWN_DEPENDENCY")))),"UNSUPPORTED_VALUE",""))</f>
      </c>
      <c r="BS93" t="str">
        <f>IF(Z93="NON_TEXT","INVALID_TYPE",IF(AND(AA93&lt;&gt;"",NOT(OR(EXACT(AA93,"YES"),EXACT(AA93,"NO"),EXACT(AA93,"UNKNOWN")))),"UNSUPPORTED_VALUE",""))</f>
      </c>
      <c r="BT93" t="str">
        <f>IF(AC93="NON_TEXT","INVALID_TYPE",IF(AND(AD93&lt;&gt;"",NOT(OR(EXACT(AD93,"YES"),EXACT(AD93,"NO"),EXACT(AD93,"UNKNOWN")))),"UNSUPPORTED_VALUE",""))</f>
      </c>
      <c r="BU93" t="str">
        <f>IF(AF93="NON_TEXT","INVALID_TYPE",IF(AND(AG93&lt;&gt;"",NOT(OR(EXACT(AG93,"YES"),EXACT(AG93,"NO"),EXACT(AG93,"UNKNOWN")))),"UNSUPPORTED_VALUE",""))</f>
      </c>
      <c r="BV93" t="str">
        <f>IF(AI93="NON_TEXT","INVALID_TYPE",IF(AND(AJ93&lt;&gt;"",NOT(OR(EXACT(AJ93,"YES"),EXACT(AJ93,"NO"),EXACT(AJ93,"UNKNOWN")))),"UNSUPPORTED_VALUE",""))</f>
      </c>
      <c r="BW93" t="str">
        <f>IF(AL93="NON_TEXT","INVALID_TYPE",IF(AND(AM93&lt;&gt;"",NOT(OR(EXACT(AM93,"YES"),EXACT(AM93,"NO"),EXACT(AM93,"UNKNOWN")))),"UNSUPPORTED_VALUE",""))</f>
      </c>
      <c r="BX93" t="str">
        <f>IF(AO93="NON_TEXT","INVALID_TYPE",IF(AND(AP93&lt;&gt;"",NOT(OR(EXACT(AP93,"COMPLETE"),EXACT(AP93,"INCOMPLETE")))),"UNSUPPORTED_VALUE",""))</f>
      </c>
      <c r="BY93" t="str">
        <f>IF(AND(AQ93="YES",AS93="NON_TEXT"),"INVALID_TYPE",IF(AND(AQ93="YES",AS93="TEXT",AT93&lt;&gt;"",OR(LOWER(AT93)="null",LOWER(AT93)="undefined",LOWER(AT93)="n/a",LOWER(AT93)="na",LOWER(AT93)="none")),"NULL_LIKE_STRING",""))</f>
      </c>
      <c r="BZ93" t="str">
        <f>IF(AND(AU93="YES",AW93="NON_TEXT"),"INVALID_TYPE",IF(AND(AU93="YES",AW93="TEXT",AX93&lt;&gt;"",OR(LOWER(AX93)="null",LOWER(AX93)="undefined",LOWER(AX93)="n/a",LOWER(AX93)="na",LOWER(AX93)="none")),"NULL_LIKE_STRING",""))</f>
      </c>
      <c r="CA93" t="str">
        <f>IF(AND(AY93="YES",BA93="NON_TEXT"),"INVALID_TYPE",IF(AND(AY93="YES",BB93&lt;&gt;"",NOT(OR(EXACT(BB93,"READY_TO_SHARE"),EXACT(BB93,"NOT_READY_TO_SHARE")))),"UNSUPPORTED_VALUE",""))</f>
      </c>
      <c r="CB93" t="str">
        <f>IF(AND(BC93="YES",BE93="NON_TEXT"),"INVALID_TYPE",IF(AND(BC93="YES",BF93&lt;&gt;"",NOT(OR(EXACT(BF93,"SEO_OVERLAP"),EXACT(BF93,"PPC_OVERLAP"),EXACT(BF93,"AI_VISIBILITY"),EXACT(BF93,"CI_PLATFORM"),EXACT(BF93,"SALES_CUSTOMER"),EXACT(BF93,"MANUAL_STRATEGY"),EXACT(BF93,"MIXED"),EXACT(BF93,"UNKNOWN")))),"UNSUPPORTED_VALUE",""))</f>
      </c>
      <c r="CC93" t="str">
        <f>IF(AND(BG93="YES",BI93="NON_TEXT"),"INVALID_TYPE",IF(AND(BG93="YES",BI93="TEXT",BJ93&lt;&gt;"",OR(LOWER(BJ93)="null",LOWER(BJ93)="undefined",LOWER(BJ93)="n/a",LOWER(BJ93)="na",LOWER(BJ93)="none")),"NULL_LIKE_STRING",""))</f>
      </c>
      <c r="CD93" t="str">
        <f>IF(AND(BK93="YES",BM93="NON_TEXT"),"INVALID_TYPE",IF(AND(BK93="YES",BM93="TEXT",BN93&lt;&gt;"",OR(LOWER(BN93)="null",LOWER(BN93)="undefined",LOWER(BN93)="n/a",LOWER(BN93)="na",LOWER(BN93)="none")),"NULL_LIKE_STRING",""))</f>
      </c>
      <c r="CE93" t="str">
        <f>IF(L93="FALSE","INVALID_INPUT_OBJECT",IF(BO93&lt;&gt;"",BO93,IF(BP93&lt;&gt;"",BP93,IF(BQ93&lt;&gt;"",BQ93,IF(BR93&lt;&gt;"",BR93,IF(BS93&lt;&gt;"",BS93,IF(BT93&lt;&gt;"",BT93,IF(BU93&lt;&gt;"",BU93,IF(BV93&lt;&gt;"",BV93,IF(BW93&lt;&gt;"",BW93,IF(BX93&lt;&gt;"",BX93,IF(CC93&lt;&gt;"",CC93,IF(BY93&lt;&gt;"",BY93,IF(BZ93&lt;&gt;"",BZ93,IF(CD93&lt;&gt;"",CD93,IF(CA93&lt;&gt;"",CA93,CB93))))))))))))))))</f>
      </c>
      <c r="CF93" t="b">
        <f>OR(N93="MISSING",O93="",Q93="MISSING",R93="",T93="MISSING",U93="",W93="MISSING",X93="",Z93="MISSING",AA93="",AC93="MISSING",AD93="",AF93="MISSING",AG93="",AI93="MISSING",AJ93="",AL93="MISSING",AM93="",AO93="MISSING",AP93="",EXACT(AP93,"INCOMPLETE"),AND(AY93="YES",AZ93&lt;&gt;"",BB93=""),AND(BC93="YES",BD93&lt;&gt;"",BF93=""))</f>
        <v>0</v>
      </c>
      <c r="CG93" t="str">
        <f>IF(AND(EXACT(X93,"INDEPENDENT"),EXACT(AD93,"NO")),"INDEPENDENT_WITHOUT_SUPPORT",IF(AND(EXACT(R93,"FALSE_NEGATIVE"),AQ93="YES",AT93=""),"FALSE_NEGATIVE_REQUIRES_CORRECTED_SET",IF(AND(EXACT(R93,"SCOPE_DRIFT"),AU93="YES",AX93=""),"SCOPE_DRIFT_REQUIRES_CHANGED_DIMENSION",IF(AND(EXACT(AA93,"NO"),AY93="YES",EXACT(BB93,"READY_TO_SHARE")),"UNSTARTED_READY_TO_SHARE_CONFLICT",""))))</f>
      </c>
    </row>
    <row r="94">
      <c r="A94" s="50" t="str">
        <v>LIF-014</v>
      </c>
      <c r="B94" s="50" t="str">
        <v>LIFECYCLE_EDGE</v>
      </c>
      <c r="C94" s="50" t="str">
        <v>FREEZE_AND_REQUALIFY</v>
      </c>
      <c r="D94" s="50" t="str">
        <v>DOWNSTREAM_DEPENDENCY_UNKNOWN</v>
      </c>
      <c r="E94" s="50" t="str">
        <v>FREEZE_AND_REQUALIFY</v>
      </c>
      <c r="F94" s="50" t="str">
        <v>DOWNSTREAM_DEPENDENCY_UNKNOWN</v>
      </c>
      <c r="G94" s="50" t="str">
        <v>PASS</v>
      </c>
      <c r="H94" s="50" t="str">
        <v>{"affectedOutput": "CONTENT_GAP", "correctionWithoutFullRebuild": "UNKNOWN", "decisionSupported": "Approve Q4 content and positioning budget", "dependencyType": "UNKNOWN_DEPENDENCY", "errorClass": "FALSE_POSITIVE", "executionStarted": "NO", "independentSupport": "UNKNOWN", "recommendationCouldChange": "UNKNOWN", "recordCompleteness": "COMPLETE", "scopeKnown": "YES"}</v>
      </c>
      <c r="I94" s="50" t="str">
        <f>IF(CE94&lt;&gt;"","INVALID_INPUT",IF(CG94&lt;&gt;"","INVALID_INPUT",IF(CF94,"INCOMPLETE",IF(NOT(EXACT(AM94,"YES")),"RESOLVE_DECISION_SCOPE",IF(EXACT(X94,"UNKNOWN_DEPENDENCY"),"FREEZE_AND_REQUALIFY",IF(AND(EXACT(AA94,"YES"),EXACT(AG94,"YES")),"REOPEN_PRIOR_DECISION",IF(AND(EXACT(X94,"DIRECTLY_DEPENDENT"),EXACT(AD94,"NO"),EXACT(AJ94,"NO")),"REBUILD_CONTAMINATED_OUTPUT",IF(OR(EXACT(X94,"DIRECTLY_DEPENDENT"),EXACT(X94,"PARTIALLY_DEPENDENT")),"BOUNDED_RECHECK_REQUIRED",IF(AND(EXACT(X94,"INDEPENDENT"),EXACT(AD94,"YES"),EXACT(AG94,"NO")),"NO_MATERIAL_CONTAMINATION_FOUND","FREEZE_AND_REQUALIFY")))))))))</f>
        <v>FREEZE_AND_REQUALIFY</v>
      </c>
      <c r="J94" s="50" t="str">
        <f>IF(CE94&lt;&gt;"",CE94,IF(CG94&lt;&gt;"",CG94,IF(CF94,"REQUIRED_EVIDENCE_MISSING",IF(NOT(EXACT(AM94,"YES")),IF(EXACT(AM94,"NO"),"DECISION_SCOPE_NOT_DEFINED","DECISION_SCOPE_UNCERTAIN"),IF(EXACT(X94,"UNKNOWN_DEPENDENCY"),"DOWNSTREAM_DEPENDENCY_UNKNOWN",IF(AND(EXACT(AA94,"YES"),EXACT(AG94,"YES")),"EXECUTED_RECOMMENDATION_MAY_CHANGE",IF(AND(EXACT(X94,"DIRECTLY_DEPENDENT"),EXACT(AD94,"NO"),EXACT(AJ94,"NO")),"DIRECT_DEPENDENCY_NO_INDEPENDENT_SUPPORT",IF(EXACT(X94,"DIRECTLY_DEPENDENT"),"DIRECT_DEPENDENCY_RECHECK",IF(EXACT(X94,"PARTIALLY_DEPENDENT"),"PARTIAL_DEPENDENCY_RECHECK",IF(AND(EXACT(X94,"INDEPENDENT"),EXACT(AD94,"YES"),EXACT(AG94,"NO")),"INDEPENDENT_SUPPORT_RECOMMENDATION_UNCHANGED","DEPENDENCY_OR_RECOMMENDATION_UNRESOLVED"))))))))))</f>
        <v>DOWNSTREAM_DEPENDENCY_UNKNOWN</v>
      </c>
      <c r="K94" s="51" t="str">
        <f>IF(AND(EXACT(C94,I94),EXACT(D94,J94)),"PASS","FAIL")</f>
        <v>PASS</v>
      </c>
      <c r="L94" t="str">
        <v>TRUE</v>
      </c>
      <c r="M94" t="str">
        <v>Approve Q4 content and positioning budget</v>
      </c>
      <c r="N94" t="str">
        <v>TEXT</v>
      </c>
      <c r="O94" t="str">
        <f>IF(ISTEXT(M94),TRIM(SUBSTITUTE(SUBSTITUTE(SUBSTITUTE(SUBSTITUTE(SUBSTITUTE(SUBSTITUTE(M94,CHAR(160)," "),CHAR(9)," "),CHAR(10)," "),CHAR(11)," "),CHAR(12)," "),CHAR(13)," ")),"")</f>
        <v>Approve Q4 content and positioning budget</v>
      </c>
      <c r="P94" t="str">
        <v>FALSE_POSITIVE</v>
      </c>
      <c r="Q94" t="str">
        <v>TEXT</v>
      </c>
      <c r="R94" t="str">
        <f>IF(ISTEXT(P94),TRIM(SUBSTITUTE(SUBSTITUTE(SUBSTITUTE(SUBSTITUTE(SUBSTITUTE(SUBSTITUTE(P94,CHAR(160)," "),CHAR(9)," "),CHAR(10)," "),CHAR(11)," "),CHAR(12)," "),CHAR(13)," ")),"")</f>
        <v>FALSE_POSITIVE</v>
      </c>
      <c r="S94" t="str">
        <v>CONTENT_GAP</v>
      </c>
      <c r="T94" t="str">
        <v>TEXT</v>
      </c>
      <c r="U94" t="str">
        <f>IF(ISTEXT(S94),TRIM(SUBSTITUTE(SUBSTITUTE(SUBSTITUTE(SUBSTITUTE(SUBSTITUTE(SUBSTITUTE(S94,CHAR(160)," "),CHAR(9)," "),CHAR(10)," "),CHAR(11)," "),CHAR(12)," "),CHAR(13)," ")),"")</f>
        <v>CONTENT_GAP</v>
      </c>
      <c r="V94" t="str">
        <v>UNKNOWN_DEPENDENCY</v>
      </c>
      <c r="W94" t="str">
        <v>TEXT</v>
      </c>
      <c r="X94" t="str">
        <f>IF(ISTEXT(V94),TRIM(SUBSTITUTE(SUBSTITUTE(SUBSTITUTE(SUBSTITUTE(SUBSTITUTE(SUBSTITUTE(V94,CHAR(160)," "),CHAR(9)," "),CHAR(10)," "),CHAR(11)," "),CHAR(12)," "),CHAR(13)," ")),"")</f>
        <v>UNKNOWN_DEPENDENCY</v>
      </c>
      <c r="Y94" t="str">
        <v>NO</v>
      </c>
      <c r="Z94" t="str">
        <v>TEXT</v>
      </c>
      <c r="AA94" t="str">
        <f>IF(ISTEXT(Y94),TRIM(SUBSTITUTE(SUBSTITUTE(SUBSTITUTE(SUBSTITUTE(SUBSTITUTE(SUBSTITUTE(Y94,CHAR(160)," "),CHAR(9)," "),CHAR(10)," "),CHAR(11)," "),CHAR(12)," "),CHAR(13)," ")),"")</f>
        <v>NO</v>
      </c>
      <c r="AB94" t="str">
        <v>UNKNOWN</v>
      </c>
      <c r="AC94" t="str">
        <v>TEXT</v>
      </c>
      <c r="AD94" t="str">
        <f>IF(ISTEXT(AB94),TRIM(SUBSTITUTE(SUBSTITUTE(SUBSTITUTE(SUBSTITUTE(SUBSTITUTE(SUBSTITUTE(AB94,CHAR(160)," "),CHAR(9)," "),CHAR(10)," "),CHAR(11)," "),CHAR(12)," "),CHAR(13)," ")),"")</f>
        <v>UNKNOWN</v>
      </c>
      <c r="AE94" t="str">
        <v>UNKNOWN</v>
      </c>
      <c r="AF94" t="str">
        <v>TEXT</v>
      </c>
      <c r="AG94" t="str">
        <f>IF(ISTEXT(AE94),TRIM(SUBSTITUTE(SUBSTITUTE(SUBSTITUTE(SUBSTITUTE(SUBSTITUTE(SUBSTITUTE(AE94,CHAR(160)," "),CHAR(9)," "),CHAR(10)," "),CHAR(11)," "),CHAR(12)," "),CHAR(13)," ")),"")</f>
        <v>UNKNOWN</v>
      </c>
      <c r="AH94" t="str">
        <v>UNKNOWN</v>
      </c>
      <c r="AI94" t="str">
        <v>TEXT</v>
      </c>
      <c r="AJ94" t="str">
        <f>IF(ISTEXT(AH94),TRIM(SUBSTITUTE(SUBSTITUTE(SUBSTITUTE(SUBSTITUTE(SUBSTITUTE(SUBSTITUTE(AH94,CHAR(160)," "),CHAR(9)," "),CHAR(10)," "),CHAR(11)," "),CHAR(12)," "),CHAR(13)," ")),"")</f>
        <v>UNKNOWN</v>
      </c>
      <c r="AK94" t="str">
        <v>YES</v>
      </c>
      <c r="AL94" t="str">
        <v>TEXT</v>
      </c>
      <c r="AM94" t="str">
        <f>IF(ISTEXT(AK94),TRIM(SUBSTITUTE(SUBSTITUTE(SUBSTITUTE(SUBSTITUTE(SUBSTITUTE(SUBSTITUTE(AK94,CHAR(160)," "),CHAR(9)," "),CHAR(10)," "),CHAR(11)," "),CHAR(12)," "),CHAR(13)," ")),"")</f>
        <v>YES</v>
      </c>
      <c r="AN94" t="str">
        <v>COMPLETE</v>
      </c>
      <c r="AO94" t="str">
        <v>TEXT</v>
      </c>
      <c r="AP94" t="str">
        <f>IF(ISTEXT(AN94),TRIM(SUBSTITUTE(SUBSTITUTE(SUBSTITUTE(SUBSTITUTE(SUBSTITUTE(SUBSTITUTE(AN94,CHAR(160)," "),CHAR(9)," "),CHAR(10)," "),CHAR(11)," "),CHAR(12)," "),CHAR(13)," ")),"")</f>
        <v>COMPLETE</v>
      </c>
      <c r="AQ94" t="str">
        <v>NO</v>
      </c>
      <c r="AR94" t="str"/>
      <c r="AS94" t="str">
        <v>MISSING</v>
      </c>
      <c r="AT94" t="str">
        <f>IF(ISTEXT(AR94),TRIM(SUBSTITUTE(SUBSTITUTE(SUBSTITUTE(SUBSTITUTE(SUBSTITUTE(SUBSTITUTE(AR94,CHAR(160)," "),CHAR(9)," "),CHAR(10)," "),CHAR(11)," "),CHAR(12)," "),CHAR(13)," ")),"")</f>
      </c>
      <c r="AU94" t="str">
        <v>NO</v>
      </c>
      <c r="AV94" t="str"/>
      <c r="AW94" t="str">
        <v>MISSING</v>
      </c>
      <c r="AX94" t="str">
        <f>IF(ISTEXT(AV94),TRIM(SUBSTITUTE(SUBSTITUTE(SUBSTITUTE(SUBSTITUTE(SUBSTITUTE(SUBSTITUTE(AV94,CHAR(160)," "),CHAR(9)," "),CHAR(10)," "),CHAR(11)," "),CHAR(12)," "),CHAR(13)," ")),"")</f>
      </c>
      <c r="AY94" t="str">
        <v>NO</v>
      </c>
      <c r="AZ94" t="str"/>
      <c r="BA94" t="str">
        <v>MISSING</v>
      </c>
      <c r="BB94" t="str">
        <f>IF(ISTEXT(AZ94),TRIM(SUBSTITUTE(SUBSTITUTE(SUBSTITUTE(SUBSTITUTE(SUBSTITUTE(SUBSTITUTE(AZ94,CHAR(160)," "),CHAR(9)," "),CHAR(10)," "),CHAR(11)," "),CHAR(12)," "),CHAR(13)," ")),"")</f>
      </c>
      <c r="BC94" t="str">
        <v>NO</v>
      </c>
      <c r="BD94" t="str"/>
      <c r="BE94" t="str">
        <v>MISSING</v>
      </c>
      <c r="BF94" t="str">
        <f>IF(ISTEXT(BD94),TRIM(SUBSTITUTE(SUBSTITUTE(SUBSTITUTE(SUBSTITUTE(SUBSTITUTE(SUBSTITUTE(BD94,CHAR(160)," "),CHAR(9)," "),CHAR(10)," "),CHAR(11)," "),CHAR(12)," "),CHAR(13)," ")),"")</f>
      </c>
      <c r="BG94" t="str">
        <v>NO</v>
      </c>
      <c r="BH94" t="str"/>
      <c r="BI94" t="str">
        <v>MISSING</v>
      </c>
      <c r="BJ94" t="str">
        <f>IF(ISTEXT(BH94),TRIM(SUBSTITUTE(SUBSTITUTE(SUBSTITUTE(SUBSTITUTE(SUBSTITUTE(SUBSTITUTE(BH94,CHAR(160)," "),CHAR(9)," "),CHAR(10)," "),CHAR(11)," "),CHAR(12)," "),CHAR(13)," ")),"")</f>
      </c>
      <c r="BK94" t="str">
        <v>NO</v>
      </c>
      <c r="BL94" t="str"/>
      <c r="BM94" t="str">
        <v>MISSING</v>
      </c>
      <c r="BN94" t="str">
        <f>IF(ISTEXT(BL94),TRIM(SUBSTITUTE(SUBSTITUTE(SUBSTITUTE(SUBSTITUTE(SUBSTITUTE(SUBSTITUTE(BL94,CHAR(160)," "),CHAR(9)," "),CHAR(10)," "),CHAR(11)," "),CHAR(12)," "),CHAR(13)," ")),"")</f>
      </c>
      <c r="BO94" t="str">
        <f>IF(N94="NON_TEXT","INVALID_TYPE",IF(AND(N94="TEXT",O94&lt;&gt;"",OR(LOWER(O94)="null",LOWER(O94)="undefined",LOWER(O94)="n/a",LOWER(O94)="na",LOWER(O94)="none")),"NULL_LIKE_STRING",""))</f>
      </c>
      <c r="BP94" t="str">
        <f>IF(Q94="NON_TEXT","INVALID_TYPE",IF(AND(R94&lt;&gt;"",NOT(OR(EXACT(R94,"FALSE_POSITIVE"),EXACT(R94,"FALSE_NEGATIVE"),EXACT(R94,"ROLE_ERROR"),EXACT(R94,"SCOPE_DRIFT")))),"UNSUPPORTED_VALUE",""))</f>
      </c>
      <c r="BQ94" t="str">
        <f>IF(T94="NON_TEXT","INVALID_TYPE",IF(AND(U94&lt;&gt;"",NOT(OR(EXACT(U94,"CONTENT_GAP"),EXACT(U94,"AUTHORITY_BENCHMARK"),EXACT(U94,"POSITIONING"),EXACT(U94,"PRICING_COMPARISON"),EXACT(U94,"BATTLECARD"),EXACT(U94,"ROADMAP"),EXACT(U94,"MARKET_ENTRY_RECOMMENDATION"),EXACT(U94,"BUDGET_RECOMMENDATION"),EXACT(U94,"EXECUTIVE_BRIEF"),EXACT(U94,"AI_VISIBILITY_BENCHMARK"),EXACT(U94,"PAID_SEARCH_BENCHMARK"),EXACT(U94,"OTHER")))),"UNSUPPORTED_VALUE",""))</f>
      </c>
      <c r="BR94" t="str">
        <f>IF(W94="NON_TEXT","INVALID_TYPE",IF(AND(X94&lt;&gt;"",NOT(OR(EXACT(X94,"DIRECTLY_DEPENDENT"),EXACT(X94,"PARTIALLY_DEPENDENT"),EXACT(X94,"INDEPENDENT"),EXACT(X94,"UNKNOWN_DEPENDENCY")))),"UNSUPPORTED_VALUE",""))</f>
      </c>
      <c r="BS94" t="str">
        <f>IF(Z94="NON_TEXT","INVALID_TYPE",IF(AND(AA94&lt;&gt;"",NOT(OR(EXACT(AA94,"YES"),EXACT(AA94,"NO"),EXACT(AA94,"UNKNOWN")))),"UNSUPPORTED_VALUE",""))</f>
      </c>
      <c r="BT94" t="str">
        <f>IF(AC94="NON_TEXT","INVALID_TYPE",IF(AND(AD94&lt;&gt;"",NOT(OR(EXACT(AD94,"YES"),EXACT(AD94,"NO"),EXACT(AD94,"UNKNOWN")))),"UNSUPPORTED_VALUE",""))</f>
      </c>
      <c r="BU94" t="str">
        <f>IF(AF94="NON_TEXT","INVALID_TYPE",IF(AND(AG94&lt;&gt;"",NOT(OR(EXACT(AG94,"YES"),EXACT(AG94,"NO"),EXACT(AG94,"UNKNOWN")))),"UNSUPPORTED_VALUE",""))</f>
      </c>
      <c r="BV94" t="str">
        <f>IF(AI94="NON_TEXT","INVALID_TYPE",IF(AND(AJ94&lt;&gt;"",NOT(OR(EXACT(AJ94,"YES"),EXACT(AJ94,"NO"),EXACT(AJ94,"UNKNOWN")))),"UNSUPPORTED_VALUE",""))</f>
      </c>
      <c r="BW94" t="str">
        <f>IF(AL94="NON_TEXT","INVALID_TYPE",IF(AND(AM94&lt;&gt;"",NOT(OR(EXACT(AM94,"YES"),EXACT(AM94,"NO"),EXACT(AM94,"UNKNOWN")))),"UNSUPPORTED_VALUE",""))</f>
      </c>
      <c r="BX94" t="str">
        <f>IF(AO94="NON_TEXT","INVALID_TYPE",IF(AND(AP94&lt;&gt;"",NOT(OR(EXACT(AP94,"COMPLETE"),EXACT(AP94,"INCOMPLETE")))),"UNSUPPORTED_VALUE",""))</f>
      </c>
      <c r="BY94" t="str">
        <f>IF(AND(AQ94="YES",AS94="NON_TEXT"),"INVALID_TYPE",IF(AND(AQ94="YES",AS94="TEXT",AT94&lt;&gt;"",OR(LOWER(AT94)="null",LOWER(AT94)="undefined",LOWER(AT94)="n/a",LOWER(AT94)="na",LOWER(AT94)="none")),"NULL_LIKE_STRING",""))</f>
      </c>
      <c r="BZ94" t="str">
        <f>IF(AND(AU94="YES",AW94="NON_TEXT"),"INVALID_TYPE",IF(AND(AU94="YES",AW94="TEXT",AX94&lt;&gt;"",OR(LOWER(AX94)="null",LOWER(AX94)="undefined",LOWER(AX94)="n/a",LOWER(AX94)="na",LOWER(AX94)="none")),"NULL_LIKE_STRING",""))</f>
      </c>
      <c r="CA94" t="str">
        <f>IF(AND(AY94="YES",BA94="NON_TEXT"),"INVALID_TYPE",IF(AND(AY94="YES",BB94&lt;&gt;"",NOT(OR(EXACT(BB94,"READY_TO_SHARE"),EXACT(BB94,"NOT_READY_TO_SHARE")))),"UNSUPPORTED_VALUE",""))</f>
      </c>
      <c r="CB94" t="str">
        <f>IF(AND(BC94="YES",BE94="NON_TEXT"),"INVALID_TYPE",IF(AND(BC94="YES",BF94&lt;&gt;"",NOT(OR(EXACT(BF94,"SEO_OVERLAP"),EXACT(BF94,"PPC_OVERLAP"),EXACT(BF94,"AI_VISIBILITY"),EXACT(BF94,"CI_PLATFORM"),EXACT(BF94,"SALES_CUSTOMER"),EXACT(BF94,"MANUAL_STRATEGY"),EXACT(BF94,"MIXED"),EXACT(BF94,"UNKNOWN")))),"UNSUPPORTED_VALUE",""))</f>
      </c>
      <c r="CC94" t="str">
        <f>IF(AND(BG94="YES",BI94="NON_TEXT"),"INVALID_TYPE",IF(AND(BG94="YES",BI94="TEXT",BJ94&lt;&gt;"",OR(LOWER(BJ94)="null",LOWER(BJ94)="undefined",LOWER(BJ94)="n/a",LOWER(BJ94)="na",LOWER(BJ94)="none")),"NULL_LIKE_STRING",""))</f>
      </c>
      <c r="CD94" t="str">
        <f>IF(AND(BK94="YES",BM94="NON_TEXT"),"INVALID_TYPE",IF(AND(BK94="YES",BM94="TEXT",BN94&lt;&gt;"",OR(LOWER(BN94)="null",LOWER(BN94)="undefined",LOWER(BN94)="n/a",LOWER(BN94)="na",LOWER(BN94)="none")),"NULL_LIKE_STRING",""))</f>
      </c>
      <c r="CE94" t="str">
        <f>IF(L94="FALSE","INVALID_INPUT_OBJECT",IF(BO94&lt;&gt;"",BO94,IF(BP94&lt;&gt;"",BP94,IF(BQ94&lt;&gt;"",BQ94,IF(BR94&lt;&gt;"",BR94,IF(BS94&lt;&gt;"",BS94,IF(BT94&lt;&gt;"",BT94,IF(BU94&lt;&gt;"",BU94,IF(BV94&lt;&gt;"",BV94,IF(BW94&lt;&gt;"",BW94,IF(BX94&lt;&gt;"",BX94,IF(CC94&lt;&gt;"",CC94,IF(BY94&lt;&gt;"",BY94,IF(BZ94&lt;&gt;"",BZ94,IF(CD94&lt;&gt;"",CD94,IF(CA94&lt;&gt;"",CA94,CB94))))))))))))))))</f>
      </c>
      <c r="CF94" t="b">
        <f>OR(N94="MISSING",O94="",Q94="MISSING",R94="",T94="MISSING",U94="",W94="MISSING",X94="",Z94="MISSING",AA94="",AC94="MISSING",AD94="",AF94="MISSING",AG94="",AI94="MISSING",AJ94="",AL94="MISSING",AM94="",AO94="MISSING",AP94="",EXACT(AP94,"INCOMPLETE"),AND(AY94="YES",AZ94&lt;&gt;"",BB94=""),AND(BC94="YES",BD94&lt;&gt;"",BF94=""))</f>
        <v>0</v>
      </c>
      <c r="CG94" t="str">
        <f>IF(AND(EXACT(X94,"INDEPENDENT"),EXACT(AD94,"NO")),"INDEPENDENT_WITHOUT_SUPPORT",IF(AND(EXACT(R94,"FALSE_NEGATIVE"),AQ94="YES",AT94=""),"FALSE_NEGATIVE_REQUIRES_CORRECTED_SET",IF(AND(EXACT(R94,"SCOPE_DRIFT"),AU94="YES",AX94=""),"SCOPE_DRIFT_REQUIRES_CHANGED_DIMENSION",IF(AND(EXACT(AA94,"NO"),AY94="YES",EXACT(BB94,"READY_TO_SHARE")),"UNSTARTED_READY_TO_SHARE_CONFLICT",""))))</f>
      </c>
    </row>
    <row r="95">
      <c r="A95" s="50" t="str">
        <v>NRM-001</v>
      </c>
      <c r="B95" s="50" t="str">
        <v>NORMALIZATION</v>
      </c>
      <c r="C95" s="50" t="str">
        <v>NO_MATERIAL_CONTAMINATION_FOUND</v>
      </c>
      <c r="D95" s="50" t="str">
        <v>INDEPENDENT_SUPPORT_RECOMMENDATION_UNCHANGED</v>
      </c>
      <c r="E95" s="50" t="str">
        <v>NO_MATERIAL_CONTAMINATION_FOUND</v>
      </c>
      <c r="F95" s="50" t="str">
        <v>INDEPENDENT_SUPPORT_RECOMMENDATION_UNCHANGED</v>
      </c>
      <c r="G95" s="50" t="str">
        <v>PASS</v>
      </c>
      <c r="H95" s="50" t="str">
        <v>{"affectedOutput": "CONTENT_GAP", "correctionWithoutFullRebuild": "YES", "decisionSupported": "  Approve campaign  ", "dependencyType": "INDEPENDENT", "errorClass": "FALSE_POSITIVE", "executionStarted": "NO", "independentSupport": "YES", "recommendationCouldChange": "NO", "recordCompleteness": "COMPLETE", "scopeKnown": "YES"}</v>
      </c>
      <c r="I95" s="50" t="str">
        <f>IF(CE95&lt;&gt;"","INVALID_INPUT",IF(CG95&lt;&gt;"","INVALID_INPUT",IF(CF95,"INCOMPLETE",IF(NOT(EXACT(AM95,"YES")),"RESOLVE_DECISION_SCOPE",IF(EXACT(X95,"UNKNOWN_DEPENDENCY"),"FREEZE_AND_REQUALIFY",IF(AND(EXACT(AA95,"YES"),EXACT(AG95,"YES")),"REOPEN_PRIOR_DECISION",IF(AND(EXACT(X95,"DIRECTLY_DEPENDENT"),EXACT(AD95,"NO"),EXACT(AJ95,"NO")),"REBUILD_CONTAMINATED_OUTPUT",IF(OR(EXACT(X95,"DIRECTLY_DEPENDENT"),EXACT(X95,"PARTIALLY_DEPENDENT")),"BOUNDED_RECHECK_REQUIRED",IF(AND(EXACT(X95,"INDEPENDENT"),EXACT(AD95,"YES"),EXACT(AG95,"NO")),"NO_MATERIAL_CONTAMINATION_FOUND","FREEZE_AND_REQUALIFY")))))))))</f>
        <v>NO_MATERIAL_CONTAMINATION_FOUND</v>
      </c>
      <c r="J95" s="50" t="str">
        <f>IF(CE95&lt;&gt;"",CE95,IF(CG95&lt;&gt;"",CG95,IF(CF95,"REQUIRED_EVIDENCE_MISSING",IF(NOT(EXACT(AM95,"YES")),IF(EXACT(AM95,"NO"),"DECISION_SCOPE_NOT_DEFINED","DECISION_SCOPE_UNCERTAIN"),IF(EXACT(X95,"UNKNOWN_DEPENDENCY"),"DOWNSTREAM_DEPENDENCY_UNKNOWN",IF(AND(EXACT(AA95,"YES"),EXACT(AG95,"YES")),"EXECUTED_RECOMMENDATION_MAY_CHANGE",IF(AND(EXACT(X95,"DIRECTLY_DEPENDENT"),EXACT(AD95,"NO"),EXACT(AJ95,"NO")),"DIRECT_DEPENDENCY_NO_INDEPENDENT_SUPPORT",IF(EXACT(X95,"DIRECTLY_DEPENDENT"),"DIRECT_DEPENDENCY_RECHECK",IF(EXACT(X95,"PARTIALLY_DEPENDENT"),"PARTIAL_DEPENDENCY_RECHECK",IF(AND(EXACT(X95,"INDEPENDENT"),EXACT(AD95,"YES"),EXACT(AG95,"NO")),"INDEPENDENT_SUPPORT_RECOMMENDATION_UNCHANGED","DEPENDENCY_OR_RECOMMENDATION_UNRESOLVED"))))))))))</f>
        <v>INDEPENDENT_SUPPORT_RECOMMENDATION_UNCHANGED</v>
      </c>
      <c r="K95" s="51" t="str">
        <f>IF(AND(EXACT(C95,I95),EXACT(D95,J95)),"PASS","FAIL")</f>
        <v>PASS</v>
      </c>
      <c r="L95" t="str">
        <v>TRUE</v>
      </c>
      <c r="M95" t="str">
        <v>  Approve campaign  </v>
      </c>
      <c r="N95" t="str">
        <v>TEXT</v>
      </c>
      <c r="O95" t="str">
        <f>IF(ISTEXT(M95),TRIM(SUBSTITUTE(SUBSTITUTE(SUBSTITUTE(SUBSTITUTE(SUBSTITUTE(SUBSTITUTE(M95,CHAR(160)," "),CHAR(9)," "),CHAR(10)," "),CHAR(11)," "),CHAR(12)," "),CHAR(13)," ")),"")</f>
        <v>Approve campaign</v>
      </c>
      <c r="P95" t="str">
        <v>FALSE_POSITIVE</v>
      </c>
      <c r="Q95" t="str">
        <v>TEXT</v>
      </c>
      <c r="R95" t="str">
        <f>IF(ISTEXT(P95),TRIM(SUBSTITUTE(SUBSTITUTE(SUBSTITUTE(SUBSTITUTE(SUBSTITUTE(SUBSTITUTE(P95,CHAR(160)," "),CHAR(9)," "),CHAR(10)," "),CHAR(11)," "),CHAR(12)," "),CHAR(13)," ")),"")</f>
        <v>FALSE_POSITIVE</v>
      </c>
      <c r="S95" t="str">
        <v>CONTENT_GAP</v>
      </c>
      <c r="T95" t="str">
        <v>TEXT</v>
      </c>
      <c r="U95" t="str">
        <f>IF(ISTEXT(S95),TRIM(SUBSTITUTE(SUBSTITUTE(SUBSTITUTE(SUBSTITUTE(SUBSTITUTE(SUBSTITUTE(S95,CHAR(160)," "),CHAR(9)," "),CHAR(10)," "),CHAR(11)," "),CHAR(12)," "),CHAR(13)," ")),"")</f>
        <v>CONTENT_GAP</v>
      </c>
      <c r="V95" t="str">
        <v>INDEPENDENT</v>
      </c>
      <c r="W95" t="str">
        <v>TEXT</v>
      </c>
      <c r="X95" t="str">
        <f>IF(ISTEXT(V95),TRIM(SUBSTITUTE(SUBSTITUTE(SUBSTITUTE(SUBSTITUTE(SUBSTITUTE(SUBSTITUTE(V95,CHAR(160)," "),CHAR(9)," "),CHAR(10)," "),CHAR(11)," "),CHAR(12)," "),CHAR(13)," ")),"")</f>
        <v>INDEPENDENT</v>
      </c>
      <c r="Y95" t="str">
        <v>NO</v>
      </c>
      <c r="Z95" t="str">
        <v>TEXT</v>
      </c>
      <c r="AA95" t="str">
        <f>IF(ISTEXT(Y95),TRIM(SUBSTITUTE(SUBSTITUTE(SUBSTITUTE(SUBSTITUTE(SUBSTITUTE(SUBSTITUTE(Y95,CHAR(160)," "),CHAR(9)," "),CHAR(10)," "),CHAR(11)," "),CHAR(12)," "),CHAR(13)," ")),"")</f>
        <v>NO</v>
      </c>
      <c r="AB95" t="str">
        <v>YES</v>
      </c>
      <c r="AC95" t="str">
        <v>TEXT</v>
      </c>
      <c r="AD95" t="str">
        <f>IF(ISTEXT(AB95),TRIM(SUBSTITUTE(SUBSTITUTE(SUBSTITUTE(SUBSTITUTE(SUBSTITUTE(SUBSTITUTE(AB95,CHAR(160)," "),CHAR(9)," "),CHAR(10)," "),CHAR(11)," "),CHAR(12)," "),CHAR(13)," ")),"")</f>
        <v>YES</v>
      </c>
      <c r="AE95" t="str">
        <v>NO</v>
      </c>
      <c r="AF95" t="str">
        <v>TEXT</v>
      </c>
      <c r="AG95" t="str">
        <f>IF(ISTEXT(AE95),TRIM(SUBSTITUTE(SUBSTITUTE(SUBSTITUTE(SUBSTITUTE(SUBSTITUTE(SUBSTITUTE(AE95,CHAR(160)," "),CHAR(9)," "),CHAR(10)," "),CHAR(11)," "),CHAR(12)," "),CHAR(13)," ")),"")</f>
        <v>NO</v>
      </c>
      <c r="AH95" t="str">
        <v>YES</v>
      </c>
      <c r="AI95" t="str">
        <v>TEXT</v>
      </c>
      <c r="AJ95" t="str">
        <f>IF(ISTEXT(AH95),TRIM(SUBSTITUTE(SUBSTITUTE(SUBSTITUTE(SUBSTITUTE(SUBSTITUTE(SUBSTITUTE(AH95,CHAR(160)," "),CHAR(9)," "),CHAR(10)," "),CHAR(11)," "),CHAR(12)," "),CHAR(13)," ")),"")</f>
        <v>YES</v>
      </c>
      <c r="AK95" t="str">
        <v>YES</v>
      </c>
      <c r="AL95" t="str">
        <v>TEXT</v>
      </c>
      <c r="AM95" t="str">
        <f>IF(ISTEXT(AK95),TRIM(SUBSTITUTE(SUBSTITUTE(SUBSTITUTE(SUBSTITUTE(SUBSTITUTE(SUBSTITUTE(AK95,CHAR(160)," "),CHAR(9)," "),CHAR(10)," "),CHAR(11)," "),CHAR(12)," "),CHAR(13)," ")),"")</f>
        <v>YES</v>
      </c>
      <c r="AN95" t="str">
        <v>COMPLETE</v>
      </c>
      <c r="AO95" t="str">
        <v>TEXT</v>
      </c>
      <c r="AP95" t="str">
        <f>IF(ISTEXT(AN95),TRIM(SUBSTITUTE(SUBSTITUTE(SUBSTITUTE(SUBSTITUTE(SUBSTITUTE(SUBSTITUTE(AN95,CHAR(160)," "),CHAR(9)," "),CHAR(10)," "),CHAR(11)," "),CHAR(12)," "),CHAR(13)," ")),"")</f>
        <v>COMPLETE</v>
      </c>
      <c r="AQ95" t="str">
        <v>NO</v>
      </c>
      <c r="AR95" t="str"/>
      <c r="AS95" t="str">
        <v>MISSING</v>
      </c>
      <c r="AT95" t="str">
        <f>IF(ISTEXT(AR95),TRIM(SUBSTITUTE(SUBSTITUTE(SUBSTITUTE(SUBSTITUTE(SUBSTITUTE(SUBSTITUTE(AR95,CHAR(160)," "),CHAR(9)," "),CHAR(10)," "),CHAR(11)," "),CHAR(12)," "),CHAR(13)," ")),"")</f>
      </c>
      <c r="AU95" t="str">
        <v>NO</v>
      </c>
      <c r="AV95" t="str"/>
      <c r="AW95" t="str">
        <v>MISSING</v>
      </c>
      <c r="AX95" t="str">
        <f>IF(ISTEXT(AV95),TRIM(SUBSTITUTE(SUBSTITUTE(SUBSTITUTE(SUBSTITUTE(SUBSTITUTE(SUBSTITUTE(AV95,CHAR(160)," "),CHAR(9)," "),CHAR(10)," "),CHAR(11)," "),CHAR(12)," "),CHAR(13)," ")),"")</f>
      </c>
      <c r="AY95" t="str">
        <v>NO</v>
      </c>
      <c r="AZ95" t="str"/>
      <c r="BA95" t="str">
        <v>MISSING</v>
      </c>
      <c r="BB95" t="str">
        <f>IF(ISTEXT(AZ95),TRIM(SUBSTITUTE(SUBSTITUTE(SUBSTITUTE(SUBSTITUTE(SUBSTITUTE(SUBSTITUTE(AZ95,CHAR(160)," "),CHAR(9)," "),CHAR(10)," "),CHAR(11)," "),CHAR(12)," "),CHAR(13)," ")),"")</f>
      </c>
      <c r="BC95" t="str">
        <v>NO</v>
      </c>
      <c r="BD95" t="str"/>
      <c r="BE95" t="str">
        <v>MISSING</v>
      </c>
      <c r="BF95" t="str">
        <f>IF(ISTEXT(BD95),TRIM(SUBSTITUTE(SUBSTITUTE(SUBSTITUTE(SUBSTITUTE(SUBSTITUTE(SUBSTITUTE(BD95,CHAR(160)," "),CHAR(9)," "),CHAR(10)," "),CHAR(11)," "),CHAR(12)," "),CHAR(13)," ")),"")</f>
      </c>
      <c r="BG95" t="str">
        <v>NO</v>
      </c>
      <c r="BH95" t="str"/>
      <c r="BI95" t="str">
        <v>MISSING</v>
      </c>
      <c r="BJ95" t="str">
        <f>IF(ISTEXT(BH95),TRIM(SUBSTITUTE(SUBSTITUTE(SUBSTITUTE(SUBSTITUTE(SUBSTITUTE(SUBSTITUTE(BH95,CHAR(160)," "),CHAR(9)," "),CHAR(10)," "),CHAR(11)," "),CHAR(12)," "),CHAR(13)," ")),"")</f>
      </c>
      <c r="BK95" t="str">
        <v>NO</v>
      </c>
      <c r="BL95" t="str"/>
      <c r="BM95" t="str">
        <v>MISSING</v>
      </c>
      <c r="BN95" t="str">
        <f>IF(ISTEXT(BL95),TRIM(SUBSTITUTE(SUBSTITUTE(SUBSTITUTE(SUBSTITUTE(SUBSTITUTE(SUBSTITUTE(BL95,CHAR(160)," "),CHAR(9)," "),CHAR(10)," "),CHAR(11)," "),CHAR(12)," "),CHAR(13)," ")),"")</f>
      </c>
      <c r="BO95" t="str">
        <f>IF(N95="NON_TEXT","INVALID_TYPE",IF(AND(N95="TEXT",O95&lt;&gt;"",OR(LOWER(O95)="null",LOWER(O95)="undefined",LOWER(O95)="n/a",LOWER(O95)="na",LOWER(O95)="none")),"NULL_LIKE_STRING",""))</f>
      </c>
      <c r="BP95" t="str">
        <f>IF(Q95="NON_TEXT","INVALID_TYPE",IF(AND(R95&lt;&gt;"",NOT(OR(EXACT(R95,"FALSE_POSITIVE"),EXACT(R95,"FALSE_NEGATIVE"),EXACT(R95,"ROLE_ERROR"),EXACT(R95,"SCOPE_DRIFT")))),"UNSUPPORTED_VALUE",""))</f>
      </c>
      <c r="BQ95" t="str">
        <f>IF(T95="NON_TEXT","INVALID_TYPE",IF(AND(U95&lt;&gt;"",NOT(OR(EXACT(U95,"CONTENT_GAP"),EXACT(U95,"AUTHORITY_BENCHMARK"),EXACT(U95,"POSITIONING"),EXACT(U95,"PRICING_COMPARISON"),EXACT(U95,"BATTLECARD"),EXACT(U95,"ROADMAP"),EXACT(U95,"MARKET_ENTRY_RECOMMENDATION"),EXACT(U95,"BUDGET_RECOMMENDATION"),EXACT(U95,"EXECUTIVE_BRIEF"),EXACT(U95,"AI_VISIBILITY_BENCHMARK"),EXACT(U95,"PAID_SEARCH_BENCHMARK"),EXACT(U95,"OTHER")))),"UNSUPPORTED_VALUE",""))</f>
      </c>
      <c r="BR95" t="str">
        <f>IF(W95="NON_TEXT","INVALID_TYPE",IF(AND(X95&lt;&gt;"",NOT(OR(EXACT(X95,"DIRECTLY_DEPENDENT"),EXACT(X95,"PARTIALLY_DEPENDENT"),EXACT(X95,"INDEPENDENT"),EXACT(X95,"UNKNOWN_DEPENDENCY")))),"UNSUPPORTED_VALUE",""))</f>
      </c>
      <c r="BS95" t="str">
        <f>IF(Z95="NON_TEXT","INVALID_TYPE",IF(AND(AA95&lt;&gt;"",NOT(OR(EXACT(AA95,"YES"),EXACT(AA95,"NO"),EXACT(AA95,"UNKNOWN")))),"UNSUPPORTED_VALUE",""))</f>
      </c>
      <c r="BT95" t="str">
        <f>IF(AC95="NON_TEXT","INVALID_TYPE",IF(AND(AD95&lt;&gt;"",NOT(OR(EXACT(AD95,"YES"),EXACT(AD95,"NO"),EXACT(AD95,"UNKNOWN")))),"UNSUPPORTED_VALUE",""))</f>
      </c>
      <c r="BU95" t="str">
        <f>IF(AF95="NON_TEXT","INVALID_TYPE",IF(AND(AG95&lt;&gt;"",NOT(OR(EXACT(AG95,"YES"),EXACT(AG95,"NO"),EXACT(AG95,"UNKNOWN")))),"UNSUPPORTED_VALUE",""))</f>
      </c>
      <c r="BV95" t="str">
        <f>IF(AI95="NON_TEXT","INVALID_TYPE",IF(AND(AJ95&lt;&gt;"",NOT(OR(EXACT(AJ95,"YES"),EXACT(AJ95,"NO"),EXACT(AJ95,"UNKNOWN")))),"UNSUPPORTED_VALUE",""))</f>
      </c>
      <c r="BW95" t="str">
        <f>IF(AL95="NON_TEXT","INVALID_TYPE",IF(AND(AM95&lt;&gt;"",NOT(OR(EXACT(AM95,"YES"),EXACT(AM95,"NO"),EXACT(AM95,"UNKNOWN")))),"UNSUPPORTED_VALUE",""))</f>
      </c>
      <c r="BX95" t="str">
        <f>IF(AO95="NON_TEXT","INVALID_TYPE",IF(AND(AP95&lt;&gt;"",NOT(OR(EXACT(AP95,"COMPLETE"),EXACT(AP95,"INCOMPLETE")))),"UNSUPPORTED_VALUE",""))</f>
      </c>
      <c r="BY95" t="str">
        <f>IF(AND(AQ95="YES",AS95="NON_TEXT"),"INVALID_TYPE",IF(AND(AQ95="YES",AS95="TEXT",AT95&lt;&gt;"",OR(LOWER(AT95)="null",LOWER(AT95)="undefined",LOWER(AT95)="n/a",LOWER(AT95)="na",LOWER(AT95)="none")),"NULL_LIKE_STRING",""))</f>
      </c>
      <c r="BZ95" t="str">
        <f>IF(AND(AU95="YES",AW95="NON_TEXT"),"INVALID_TYPE",IF(AND(AU95="YES",AW95="TEXT",AX95&lt;&gt;"",OR(LOWER(AX95)="null",LOWER(AX95)="undefined",LOWER(AX95)="n/a",LOWER(AX95)="na",LOWER(AX95)="none")),"NULL_LIKE_STRING",""))</f>
      </c>
      <c r="CA95" t="str">
        <f>IF(AND(AY95="YES",BA95="NON_TEXT"),"INVALID_TYPE",IF(AND(AY95="YES",BB95&lt;&gt;"",NOT(OR(EXACT(BB95,"READY_TO_SHARE"),EXACT(BB95,"NOT_READY_TO_SHARE")))),"UNSUPPORTED_VALUE",""))</f>
      </c>
      <c r="CB95" t="str">
        <f>IF(AND(BC95="YES",BE95="NON_TEXT"),"INVALID_TYPE",IF(AND(BC95="YES",BF95&lt;&gt;"",NOT(OR(EXACT(BF95,"SEO_OVERLAP"),EXACT(BF95,"PPC_OVERLAP"),EXACT(BF95,"AI_VISIBILITY"),EXACT(BF95,"CI_PLATFORM"),EXACT(BF95,"SALES_CUSTOMER"),EXACT(BF95,"MANUAL_STRATEGY"),EXACT(BF95,"MIXED"),EXACT(BF95,"UNKNOWN")))),"UNSUPPORTED_VALUE",""))</f>
      </c>
      <c r="CC95" t="str">
        <f>IF(AND(BG95="YES",BI95="NON_TEXT"),"INVALID_TYPE",IF(AND(BG95="YES",BI95="TEXT",BJ95&lt;&gt;"",OR(LOWER(BJ95)="null",LOWER(BJ95)="undefined",LOWER(BJ95)="n/a",LOWER(BJ95)="na",LOWER(BJ95)="none")),"NULL_LIKE_STRING",""))</f>
      </c>
      <c r="CD95" t="str">
        <f>IF(AND(BK95="YES",BM95="NON_TEXT"),"INVALID_TYPE",IF(AND(BK95="YES",BM95="TEXT",BN95&lt;&gt;"",OR(LOWER(BN95)="null",LOWER(BN95)="undefined",LOWER(BN95)="n/a",LOWER(BN95)="na",LOWER(BN95)="none")),"NULL_LIKE_STRING",""))</f>
      </c>
      <c r="CE95" t="str">
        <f>IF(L95="FALSE","INVALID_INPUT_OBJECT",IF(BO95&lt;&gt;"",BO95,IF(BP95&lt;&gt;"",BP95,IF(BQ95&lt;&gt;"",BQ95,IF(BR95&lt;&gt;"",BR95,IF(BS95&lt;&gt;"",BS95,IF(BT95&lt;&gt;"",BT95,IF(BU95&lt;&gt;"",BU95,IF(BV95&lt;&gt;"",BV95,IF(BW95&lt;&gt;"",BW95,IF(BX95&lt;&gt;"",BX95,IF(CC95&lt;&gt;"",CC95,IF(BY95&lt;&gt;"",BY95,IF(BZ95&lt;&gt;"",BZ95,IF(CD95&lt;&gt;"",CD95,IF(CA95&lt;&gt;"",CA95,CB95))))))))))))))))</f>
      </c>
      <c r="CF95" t="b">
        <f>OR(N95="MISSING",O95="",Q95="MISSING",R95="",T95="MISSING",U95="",W95="MISSING",X95="",Z95="MISSING",AA95="",AC95="MISSING",AD95="",AF95="MISSING",AG95="",AI95="MISSING",AJ95="",AL95="MISSING",AM95="",AO95="MISSING",AP95="",EXACT(AP95,"INCOMPLETE"),AND(AY95="YES",AZ95&lt;&gt;"",BB95=""),AND(BC95="YES",BD95&lt;&gt;"",BF95=""))</f>
        <v>0</v>
      </c>
      <c r="CG95" t="str">
        <f>IF(AND(EXACT(X95,"INDEPENDENT"),EXACT(AD95,"NO")),"INDEPENDENT_WITHOUT_SUPPORT",IF(AND(EXACT(R95,"FALSE_NEGATIVE"),AQ95="YES",AT95=""),"FALSE_NEGATIVE_REQUIRES_CORRECTED_SET",IF(AND(EXACT(R95,"SCOPE_DRIFT"),AU95="YES",AX95=""),"SCOPE_DRIFT_REQUIRES_CHANGED_DIMENSION",IF(AND(EXACT(AA95,"NO"),AY95="YES",EXACT(BB95,"READY_TO_SHARE")),"UNSTARTED_READY_TO_SHARE_CONFLICT",""))))</f>
      </c>
    </row>
    <row r="96">
      <c r="A96" s="50" t="str">
        <v>NRM-002</v>
      </c>
      <c r="B96" s="50" t="str">
        <v>NORMALIZATION</v>
      </c>
      <c r="C96" s="50" t="str">
        <v>NO_MATERIAL_CONTAMINATION_FOUND</v>
      </c>
      <c r="D96" s="50" t="str">
        <v>INDEPENDENT_SUPPORT_RECOMMENDATION_UNCHANGED</v>
      </c>
      <c r="E96" s="50" t="str">
        <v>NO_MATERIAL_CONTAMINATION_FOUND</v>
      </c>
      <c r="F96" s="50" t="str">
        <v>INDEPENDENT_SUPPORT_RECOMMENDATION_UNCHANGED</v>
      </c>
      <c r="G96" s="50" t="str">
        <v>PASS</v>
      </c>
      <c r="H96" s="50" t="str">
        <v>{"affectedOutput": "CONTENT_GAP", "correctionWithoutFullRebuild": "YES", "decisionSupported": "Approve campaign", "dependencyType": "INDEPENDENT", "errorClass": "FALSE_POSITIVE", "executionStarted": "NO", "independentSupport": "YES", "recommendationCouldChange": "NO", "recordCompleteness": "COMPLETE", "scopeKnown": "YES"}</v>
      </c>
      <c r="I96" s="50" t="str">
        <f>IF(CE96&lt;&gt;"","INVALID_INPUT",IF(CG96&lt;&gt;"","INVALID_INPUT",IF(CF96,"INCOMPLETE",IF(NOT(EXACT(AM96,"YES")),"RESOLVE_DECISION_SCOPE",IF(EXACT(X96,"UNKNOWN_DEPENDENCY"),"FREEZE_AND_REQUALIFY",IF(AND(EXACT(AA96,"YES"),EXACT(AG96,"YES")),"REOPEN_PRIOR_DECISION",IF(AND(EXACT(X96,"DIRECTLY_DEPENDENT"),EXACT(AD96,"NO"),EXACT(AJ96,"NO")),"REBUILD_CONTAMINATED_OUTPUT",IF(OR(EXACT(X96,"DIRECTLY_DEPENDENT"),EXACT(X96,"PARTIALLY_DEPENDENT")),"BOUNDED_RECHECK_REQUIRED",IF(AND(EXACT(X96,"INDEPENDENT"),EXACT(AD96,"YES"),EXACT(AG96,"NO")),"NO_MATERIAL_CONTAMINATION_FOUND","FREEZE_AND_REQUALIFY")))))))))</f>
        <v>NO_MATERIAL_CONTAMINATION_FOUND</v>
      </c>
      <c r="J96" s="50" t="str">
        <f>IF(CE96&lt;&gt;"",CE96,IF(CG96&lt;&gt;"",CG96,IF(CF96,"REQUIRED_EVIDENCE_MISSING",IF(NOT(EXACT(AM96,"YES")),IF(EXACT(AM96,"NO"),"DECISION_SCOPE_NOT_DEFINED","DECISION_SCOPE_UNCERTAIN"),IF(EXACT(X96,"UNKNOWN_DEPENDENCY"),"DOWNSTREAM_DEPENDENCY_UNKNOWN",IF(AND(EXACT(AA96,"YES"),EXACT(AG96,"YES")),"EXECUTED_RECOMMENDATION_MAY_CHANGE",IF(AND(EXACT(X96,"DIRECTLY_DEPENDENT"),EXACT(AD96,"NO"),EXACT(AJ96,"NO")),"DIRECT_DEPENDENCY_NO_INDEPENDENT_SUPPORT",IF(EXACT(X96,"DIRECTLY_DEPENDENT"),"DIRECT_DEPENDENCY_RECHECK",IF(EXACT(X96,"PARTIALLY_DEPENDENT"),"PARTIAL_DEPENDENCY_RECHECK",IF(AND(EXACT(X96,"INDEPENDENT"),EXACT(AD96,"YES"),EXACT(AG96,"NO")),"INDEPENDENT_SUPPORT_RECOMMENDATION_UNCHANGED","DEPENDENCY_OR_RECOMMENDATION_UNRESOLVED"))))))))))</f>
        <v>INDEPENDENT_SUPPORT_RECOMMENDATION_UNCHANGED</v>
      </c>
      <c r="K96" s="51" t="str">
        <f>IF(AND(EXACT(C96,I96),EXACT(D96,J96)),"PASS","FAIL")</f>
        <v>PASS</v>
      </c>
      <c r="L96" t="str">
        <v>TRUE</v>
      </c>
      <c r="M96" t="str">
        <v>Approve campaign</v>
      </c>
      <c r="N96" t="str">
        <v>TEXT</v>
      </c>
      <c r="O96" t="str">
        <f>IF(ISTEXT(M96),TRIM(SUBSTITUTE(SUBSTITUTE(SUBSTITUTE(SUBSTITUTE(SUBSTITUTE(SUBSTITUTE(M96,CHAR(160)," "),CHAR(9)," "),CHAR(10)," "),CHAR(11)," "),CHAR(12)," "),CHAR(13)," ")),"")</f>
        <v>Approve campaign</v>
      </c>
      <c r="P96" t="str">
        <v>FALSE_POSITIVE</v>
      </c>
      <c r="Q96" t="str">
        <v>TEXT</v>
      </c>
      <c r="R96" t="str">
        <f>IF(ISTEXT(P96),TRIM(SUBSTITUTE(SUBSTITUTE(SUBSTITUTE(SUBSTITUTE(SUBSTITUTE(SUBSTITUTE(P96,CHAR(160)," "),CHAR(9)," "),CHAR(10)," "),CHAR(11)," "),CHAR(12)," "),CHAR(13)," ")),"")</f>
        <v>FALSE_POSITIVE</v>
      </c>
      <c r="S96" t="str">
        <v>CONTENT_GAP</v>
      </c>
      <c r="T96" t="str">
        <v>TEXT</v>
      </c>
      <c r="U96" t="str">
        <f>IF(ISTEXT(S96),TRIM(SUBSTITUTE(SUBSTITUTE(SUBSTITUTE(SUBSTITUTE(SUBSTITUTE(SUBSTITUTE(S96,CHAR(160)," "),CHAR(9)," "),CHAR(10)," "),CHAR(11)," "),CHAR(12)," "),CHAR(13)," ")),"")</f>
        <v>CONTENT_GAP</v>
      </c>
      <c r="V96" t="str">
        <v>INDEPENDENT</v>
      </c>
      <c r="W96" t="str">
        <v>TEXT</v>
      </c>
      <c r="X96" t="str">
        <f>IF(ISTEXT(V96),TRIM(SUBSTITUTE(SUBSTITUTE(SUBSTITUTE(SUBSTITUTE(SUBSTITUTE(SUBSTITUTE(V96,CHAR(160)," "),CHAR(9)," "),CHAR(10)," "),CHAR(11)," "),CHAR(12)," "),CHAR(13)," ")),"")</f>
        <v>INDEPENDENT</v>
      </c>
      <c r="Y96" t="str">
        <v>NO</v>
      </c>
      <c r="Z96" t="str">
        <v>TEXT</v>
      </c>
      <c r="AA96" t="str">
        <f>IF(ISTEXT(Y96),TRIM(SUBSTITUTE(SUBSTITUTE(SUBSTITUTE(SUBSTITUTE(SUBSTITUTE(SUBSTITUTE(Y96,CHAR(160)," "),CHAR(9)," "),CHAR(10)," "),CHAR(11)," "),CHAR(12)," "),CHAR(13)," ")),"")</f>
        <v>NO</v>
      </c>
      <c r="AB96" t="str">
        <v>YES</v>
      </c>
      <c r="AC96" t="str">
        <v>TEXT</v>
      </c>
      <c r="AD96" t="str">
        <f>IF(ISTEXT(AB96),TRIM(SUBSTITUTE(SUBSTITUTE(SUBSTITUTE(SUBSTITUTE(SUBSTITUTE(SUBSTITUTE(AB96,CHAR(160)," "),CHAR(9)," "),CHAR(10)," "),CHAR(11)," "),CHAR(12)," "),CHAR(13)," ")),"")</f>
        <v>YES</v>
      </c>
      <c r="AE96" t="str">
        <v>NO</v>
      </c>
      <c r="AF96" t="str">
        <v>TEXT</v>
      </c>
      <c r="AG96" t="str">
        <f>IF(ISTEXT(AE96),TRIM(SUBSTITUTE(SUBSTITUTE(SUBSTITUTE(SUBSTITUTE(SUBSTITUTE(SUBSTITUTE(AE96,CHAR(160)," "),CHAR(9)," "),CHAR(10)," "),CHAR(11)," "),CHAR(12)," "),CHAR(13)," ")),"")</f>
        <v>NO</v>
      </c>
      <c r="AH96" t="str">
        <v>YES</v>
      </c>
      <c r="AI96" t="str">
        <v>TEXT</v>
      </c>
      <c r="AJ96" t="str">
        <f>IF(ISTEXT(AH96),TRIM(SUBSTITUTE(SUBSTITUTE(SUBSTITUTE(SUBSTITUTE(SUBSTITUTE(SUBSTITUTE(AH96,CHAR(160)," "),CHAR(9)," "),CHAR(10)," "),CHAR(11)," "),CHAR(12)," "),CHAR(13)," ")),"")</f>
        <v>YES</v>
      </c>
      <c r="AK96" t="str">
        <v>YES</v>
      </c>
      <c r="AL96" t="str">
        <v>TEXT</v>
      </c>
      <c r="AM96" t="str">
        <f>IF(ISTEXT(AK96),TRIM(SUBSTITUTE(SUBSTITUTE(SUBSTITUTE(SUBSTITUTE(SUBSTITUTE(SUBSTITUTE(AK96,CHAR(160)," "),CHAR(9)," "),CHAR(10)," "),CHAR(11)," "),CHAR(12)," "),CHAR(13)," ")),"")</f>
        <v>YES</v>
      </c>
      <c r="AN96" t="str">
        <v>COMPLETE</v>
      </c>
      <c r="AO96" t="str">
        <v>TEXT</v>
      </c>
      <c r="AP96" t="str">
        <f>IF(ISTEXT(AN96),TRIM(SUBSTITUTE(SUBSTITUTE(SUBSTITUTE(SUBSTITUTE(SUBSTITUTE(SUBSTITUTE(AN96,CHAR(160)," "),CHAR(9)," "),CHAR(10)," "),CHAR(11)," "),CHAR(12)," "),CHAR(13)," ")),"")</f>
        <v>COMPLETE</v>
      </c>
      <c r="AQ96" t="str">
        <v>NO</v>
      </c>
      <c r="AR96" t="str"/>
      <c r="AS96" t="str">
        <v>MISSING</v>
      </c>
      <c r="AT96" t="str">
        <f>IF(ISTEXT(AR96),TRIM(SUBSTITUTE(SUBSTITUTE(SUBSTITUTE(SUBSTITUTE(SUBSTITUTE(SUBSTITUTE(AR96,CHAR(160)," "),CHAR(9)," "),CHAR(10)," "),CHAR(11)," "),CHAR(12)," "),CHAR(13)," ")),"")</f>
      </c>
      <c r="AU96" t="str">
        <v>NO</v>
      </c>
      <c r="AV96" t="str"/>
      <c r="AW96" t="str">
        <v>MISSING</v>
      </c>
      <c r="AX96" t="str">
        <f>IF(ISTEXT(AV96),TRIM(SUBSTITUTE(SUBSTITUTE(SUBSTITUTE(SUBSTITUTE(SUBSTITUTE(SUBSTITUTE(AV96,CHAR(160)," "),CHAR(9)," "),CHAR(10)," "),CHAR(11)," "),CHAR(12)," "),CHAR(13)," ")),"")</f>
      </c>
      <c r="AY96" t="str">
        <v>NO</v>
      </c>
      <c r="AZ96" t="str"/>
      <c r="BA96" t="str">
        <v>MISSING</v>
      </c>
      <c r="BB96" t="str">
        <f>IF(ISTEXT(AZ96),TRIM(SUBSTITUTE(SUBSTITUTE(SUBSTITUTE(SUBSTITUTE(SUBSTITUTE(SUBSTITUTE(AZ96,CHAR(160)," "),CHAR(9)," "),CHAR(10)," "),CHAR(11)," "),CHAR(12)," "),CHAR(13)," ")),"")</f>
      </c>
      <c r="BC96" t="str">
        <v>NO</v>
      </c>
      <c r="BD96" t="str"/>
      <c r="BE96" t="str">
        <v>MISSING</v>
      </c>
      <c r="BF96" t="str">
        <f>IF(ISTEXT(BD96),TRIM(SUBSTITUTE(SUBSTITUTE(SUBSTITUTE(SUBSTITUTE(SUBSTITUTE(SUBSTITUTE(BD96,CHAR(160)," "),CHAR(9)," "),CHAR(10)," "),CHAR(11)," "),CHAR(12)," "),CHAR(13)," ")),"")</f>
      </c>
      <c r="BG96" t="str">
        <v>NO</v>
      </c>
      <c r="BH96" t="str"/>
      <c r="BI96" t="str">
        <v>MISSING</v>
      </c>
      <c r="BJ96" t="str">
        <f>IF(ISTEXT(BH96),TRIM(SUBSTITUTE(SUBSTITUTE(SUBSTITUTE(SUBSTITUTE(SUBSTITUTE(SUBSTITUTE(BH96,CHAR(160)," "),CHAR(9)," "),CHAR(10)," "),CHAR(11)," "),CHAR(12)," "),CHAR(13)," ")),"")</f>
      </c>
      <c r="BK96" t="str">
        <v>NO</v>
      </c>
      <c r="BL96" t="str"/>
      <c r="BM96" t="str">
        <v>MISSING</v>
      </c>
      <c r="BN96" t="str">
        <f>IF(ISTEXT(BL96),TRIM(SUBSTITUTE(SUBSTITUTE(SUBSTITUTE(SUBSTITUTE(SUBSTITUTE(SUBSTITUTE(BL96,CHAR(160)," "),CHAR(9)," "),CHAR(10)," "),CHAR(11)," "),CHAR(12)," "),CHAR(13)," ")),"")</f>
      </c>
      <c r="BO96" t="str">
        <f>IF(N96="NON_TEXT","INVALID_TYPE",IF(AND(N96="TEXT",O96&lt;&gt;"",OR(LOWER(O96)="null",LOWER(O96)="undefined",LOWER(O96)="n/a",LOWER(O96)="na",LOWER(O96)="none")),"NULL_LIKE_STRING",""))</f>
      </c>
      <c r="BP96" t="str">
        <f>IF(Q96="NON_TEXT","INVALID_TYPE",IF(AND(R96&lt;&gt;"",NOT(OR(EXACT(R96,"FALSE_POSITIVE"),EXACT(R96,"FALSE_NEGATIVE"),EXACT(R96,"ROLE_ERROR"),EXACT(R96,"SCOPE_DRIFT")))),"UNSUPPORTED_VALUE",""))</f>
      </c>
      <c r="BQ96" t="str">
        <f>IF(T96="NON_TEXT","INVALID_TYPE",IF(AND(U96&lt;&gt;"",NOT(OR(EXACT(U96,"CONTENT_GAP"),EXACT(U96,"AUTHORITY_BENCHMARK"),EXACT(U96,"POSITIONING"),EXACT(U96,"PRICING_COMPARISON"),EXACT(U96,"BATTLECARD"),EXACT(U96,"ROADMAP"),EXACT(U96,"MARKET_ENTRY_RECOMMENDATION"),EXACT(U96,"BUDGET_RECOMMENDATION"),EXACT(U96,"EXECUTIVE_BRIEF"),EXACT(U96,"AI_VISIBILITY_BENCHMARK"),EXACT(U96,"PAID_SEARCH_BENCHMARK"),EXACT(U96,"OTHER")))),"UNSUPPORTED_VALUE",""))</f>
      </c>
      <c r="BR96" t="str">
        <f>IF(W96="NON_TEXT","INVALID_TYPE",IF(AND(X96&lt;&gt;"",NOT(OR(EXACT(X96,"DIRECTLY_DEPENDENT"),EXACT(X96,"PARTIALLY_DEPENDENT"),EXACT(X96,"INDEPENDENT"),EXACT(X96,"UNKNOWN_DEPENDENCY")))),"UNSUPPORTED_VALUE",""))</f>
      </c>
      <c r="BS96" t="str">
        <f>IF(Z96="NON_TEXT","INVALID_TYPE",IF(AND(AA96&lt;&gt;"",NOT(OR(EXACT(AA96,"YES"),EXACT(AA96,"NO"),EXACT(AA96,"UNKNOWN")))),"UNSUPPORTED_VALUE",""))</f>
      </c>
      <c r="BT96" t="str">
        <f>IF(AC96="NON_TEXT","INVALID_TYPE",IF(AND(AD96&lt;&gt;"",NOT(OR(EXACT(AD96,"YES"),EXACT(AD96,"NO"),EXACT(AD96,"UNKNOWN")))),"UNSUPPORTED_VALUE",""))</f>
      </c>
      <c r="BU96" t="str">
        <f>IF(AF96="NON_TEXT","INVALID_TYPE",IF(AND(AG96&lt;&gt;"",NOT(OR(EXACT(AG96,"YES"),EXACT(AG96,"NO"),EXACT(AG96,"UNKNOWN")))),"UNSUPPORTED_VALUE",""))</f>
      </c>
      <c r="BV96" t="str">
        <f>IF(AI96="NON_TEXT","INVALID_TYPE",IF(AND(AJ96&lt;&gt;"",NOT(OR(EXACT(AJ96,"YES"),EXACT(AJ96,"NO"),EXACT(AJ96,"UNKNOWN")))),"UNSUPPORTED_VALUE",""))</f>
      </c>
      <c r="BW96" t="str">
        <f>IF(AL96="NON_TEXT","INVALID_TYPE",IF(AND(AM96&lt;&gt;"",NOT(OR(EXACT(AM96,"YES"),EXACT(AM96,"NO"),EXACT(AM96,"UNKNOWN")))),"UNSUPPORTED_VALUE",""))</f>
      </c>
      <c r="BX96" t="str">
        <f>IF(AO96="NON_TEXT","INVALID_TYPE",IF(AND(AP96&lt;&gt;"",NOT(OR(EXACT(AP96,"COMPLETE"),EXACT(AP96,"INCOMPLETE")))),"UNSUPPORTED_VALUE",""))</f>
      </c>
      <c r="BY96" t="str">
        <f>IF(AND(AQ96="YES",AS96="NON_TEXT"),"INVALID_TYPE",IF(AND(AQ96="YES",AS96="TEXT",AT96&lt;&gt;"",OR(LOWER(AT96)="null",LOWER(AT96)="undefined",LOWER(AT96)="n/a",LOWER(AT96)="na",LOWER(AT96)="none")),"NULL_LIKE_STRING",""))</f>
      </c>
      <c r="BZ96" t="str">
        <f>IF(AND(AU96="YES",AW96="NON_TEXT"),"INVALID_TYPE",IF(AND(AU96="YES",AW96="TEXT",AX96&lt;&gt;"",OR(LOWER(AX96)="null",LOWER(AX96)="undefined",LOWER(AX96)="n/a",LOWER(AX96)="na",LOWER(AX96)="none")),"NULL_LIKE_STRING",""))</f>
      </c>
      <c r="CA96" t="str">
        <f>IF(AND(AY96="YES",BA96="NON_TEXT"),"INVALID_TYPE",IF(AND(AY96="YES",BB96&lt;&gt;"",NOT(OR(EXACT(BB96,"READY_TO_SHARE"),EXACT(BB96,"NOT_READY_TO_SHARE")))),"UNSUPPORTED_VALUE",""))</f>
      </c>
      <c r="CB96" t="str">
        <f>IF(AND(BC96="YES",BE96="NON_TEXT"),"INVALID_TYPE",IF(AND(BC96="YES",BF96&lt;&gt;"",NOT(OR(EXACT(BF96,"SEO_OVERLAP"),EXACT(BF96,"PPC_OVERLAP"),EXACT(BF96,"AI_VISIBILITY"),EXACT(BF96,"CI_PLATFORM"),EXACT(BF96,"SALES_CUSTOMER"),EXACT(BF96,"MANUAL_STRATEGY"),EXACT(BF96,"MIXED"),EXACT(BF96,"UNKNOWN")))),"UNSUPPORTED_VALUE",""))</f>
      </c>
      <c r="CC96" t="str">
        <f>IF(AND(BG96="YES",BI96="NON_TEXT"),"INVALID_TYPE",IF(AND(BG96="YES",BI96="TEXT",BJ96&lt;&gt;"",OR(LOWER(BJ96)="null",LOWER(BJ96)="undefined",LOWER(BJ96)="n/a",LOWER(BJ96)="na",LOWER(BJ96)="none")),"NULL_LIKE_STRING",""))</f>
      </c>
      <c r="CD96" t="str">
        <f>IF(AND(BK96="YES",BM96="NON_TEXT"),"INVALID_TYPE",IF(AND(BK96="YES",BM96="TEXT",BN96&lt;&gt;"",OR(LOWER(BN96)="null",LOWER(BN96)="undefined",LOWER(BN96)="n/a",LOWER(BN96)="na",LOWER(BN96)="none")),"NULL_LIKE_STRING",""))</f>
      </c>
      <c r="CE96" t="str">
        <f>IF(L96="FALSE","INVALID_INPUT_OBJECT",IF(BO96&lt;&gt;"",BO96,IF(BP96&lt;&gt;"",BP96,IF(BQ96&lt;&gt;"",BQ96,IF(BR96&lt;&gt;"",BR96,IF(BS96&lt;&gt;"",BS96,IF(BT96&lt;&gt;"",BT96,IF(BU96&lt;&gt;"",BU96,IF(BV96&lt;&gt;"",BV96,IF(BW96&lt;&gt;"",BW96,IF(BX96&lt;&gt;"",BX96,IF(CC96&lt;&gt;"",CC96,IF(BY96&lt;&gt;"",BY96,IF(BZ96&lt;&gt;"",BZ96,IF(CD96&lt;&gt;"",CD96,IF(CA96&lt;&gt;"",CA96,CB96))))))))))))))))</f>
      </c>
      <c r="CF96" t="b">
        <f>OR(N96="MISSING",O96="",Q96="MISSING",R96="",T96="MISSING",U96="",W96="MISSING",X96="",Z96="MISSING",AA96="",AC96="MISSING",AD96="",AF96="MISSING",AG96="",AI96="MISSING",AJ96="",AL96="MISSING",AM96="",AO96="MISSING",AP96="",EXACT(AP96,"INCOMPLETE"),AND(AY96="YES",AZ96&lt;&gt;"",BB96=""),AND(BC96="YES",BD96&lt;&gt;"",BF96=""))</f>
        <v>0</v>
      </c>
      <c r="CG96" t="str">
        <f>IF(AND(EXACT(X96,"INDEPENDENT"),EXACT(AD96,"NO")),"INDEPENDENT_WITHOUT_SUPPORT",IF(AND(EXACT(R96,"FALSE_NEGATIVE"),AQ96="YES",AT96=""),"FALSE_NEGATIVE_REQUIRES_CORRECTED_SET",IF(AND(EXACT(R96,"SCOPE_DRIFT"),AU96="YES",AX96=""),"SCOPE_DRIFT_REQUIRES_CHANGED_DIMENSION",IF(AND(EXACT(AA96,"NO"),AY96="YES",EXACT(BB96,"READY_TO_SHARE")),"UNSTARTED_READY_TO_SHARE_CONFLICT",""))))</f>
      </c>
    </row>
    <row r="97">
      <c r="A97" s="52" t="str">
        <v>NRM-003</v>
      </c>
      <c r="B97" s="52" t="str">
        <v>NORMALIZATION</v>
      </c>
      <c r="C97" s="52" t="str">
        <v>NO_MATERIAL_CONTAMINATION_FOUND</v>
      </c>
      <c r="D97" s="52" t="str">
        <v>INDEPENDENT_SUPPORT_RECOMMENDATION_UNCHANGED</v>
      </c>
      <c r="E97" s="52" t="str">
        <v>NO_MATERIAL_CONTAMINATION_FOUND</v>
      </c>
      <c r="F97" s="52" t="str">
        <v>INDEPENDENT_SUPPORT_RECOMMENDATION_UNCHANGED</v>
      </c>
      <c r="G97" s="52" t="str">
        <v>PASS</v>
      </c>
      <c r="H97" s="52" t="str">
        <v>{"affectedOutput": "CONTENT_GAP", "correctionWithoutFullRebuild": "YES", "decisionSupported": "Approve Q4 content and positioning budget", "dependencyType": "INDEPENDENT", "errorClass": "  FALSE_POSITIVE  ", "executionStarted": "NO", "independentSupport": "YES", "recommendationCouldChange": "NO", "recordCompleteness": "COMPLETE", "scopeKnown": "YES"}</v>
      </c>
      <c r="I97" s="52" t="str">
        <f>IF(CE97&lt;&gt;"","INVALID_INPUT",IF(CG97&lt;&gt;"","INVALID_INPUT",IF(CF97,"INCOMPLETE",IF(NOT(EXACT(AM97,"YES")),"RESOLVE_DECISION_SCOPE",IF(EXACT(X97,"UNKNOWN_DEPENDENCY"),"FREEZE_AND_REQUALIFY",IF(AND(EXACT(AA97,"YES"),EXACT(AG97,"YES")),"REOPEN_PRIOR_DECISION",IF(AND(EXACT(X97,"DIRECTLY_DEPENDENT"),EXACT(AD97,"NO"),EXACT(AJ97,"NO")),"REBUILD_CONTAMINATED_OUTPUT",IF(OR(EXACT(X97,"DIRECTLY_DEPENDENT"),EXACT(X97,"PARTIALLY_DEPENDENT")),"BOUNDED_RECHECK_REQUIRED",IF(AND(EXACT(X97,"INDEPENDENT"),EXACT(AD97,"YES"),EXACT(AG97,"NO")),"NO_MATERIAL_CONTAMINATION_FOUND","FREEZE_AND_REQUALIFY")))))))))</f>
        <v>NO_MATERIAL_CONTAMINATION_FOUND</v>
      </c>
      <c r="J97" s="52" t="str">
        <f>IF(CE97&lt;&gt;"",CE97,IF(CG97&lt;&gt;"",CG97,IF(CF97,"REQUIRED_EVIDENCE_MISSING",IF(NOT(EXACT(AM97,"YES")),IF(EXACT(AM97,"NO"),"DECISION_SCOPE_NOT_DEFINED","DECISION_SCOPE_UNCERTAIN"),IF(EXACT(X97,"UNKNOWN_DEPENDENCY"),"DOWNSTREAM_DEPENDENCY_UNKNOWN",IF(AND(EXACT(AA97,"YES"),EXACT(AG97,"YES")),"EXECUTED_RECOMMENDATION_MAY_CHANGE",IF(AND(EXACT(X97,"DIRECTLY_DEPENDENT"),EXACT(AD97,"NO"),EXACT(AJ97,"NO")),"DIRECT_DEPENDENCY_NO_INDEPENDENT_SUPPORT",IF(EXACT(X97,"DIRECTLY_DEPENDENT"),"DIRECT_DEPENDENCY_RECHECK",IF(EXACT(X97,"PARTIALLY_DEPENDENT"),"PARTIAL_DEPENDENCY_RECHECK",IF(AND(EXACT(X97,"INDEPENDENT"),EXACT(AD97,"YES"),EXACT(AG97,"NO")),"INDEPENDENT_SUPPORT_RECOMMENDATION_UNCHANGED","DEPENDENCY_OR_RECOMMENDATION_UNRESOLVED"))))))))))</f>
        <v>INDEPENDENT_SUPPORT_RECOMMENDATION_UNCHANGED</v>
      </c>
      <c r="K97" s="53" t="str">
        <f>IF(AND(EXACT(C97,I97),EXACT(D97,J97)),"PASS","FAIL")</f>
        <v>PASS</v>
      </c>
      <c r="L97" t="str">
        <v>TRUE</v>
      </c>
      <c r="M97" t="str">
        <v>Approve Q4 content and positioning budget</v>
      </c>
      <c r="N97" t="str">
        <v>TEXT</v>
      </c>
      <c r="O97" t="str">
        <f>IF(ISTEXT(M97),TRIM(SUBSTITUTE(SUBSTITUTE(SUBSTITUTE(SUBSTITUTE(SUBSTITUTE(SUBSTITUTE(M97,CHAR(160)," "),CHAR(9)," "),CHAR(10)," "),CHAR(11)," "),CHAR(12)," "),CHAR(13)," ")),"")</f>
        <v>Approve Q4 content and positioning budget</v>
      </c>
      <c r="P97" t="str">
        <v>  FALSE_POSITIVE  </v>
      </c>
      <c r="Q97" t="str">
        <v>TEXT</v>
      </c>
      <c r="R97" t="str">
        <f>IF(ISTEXT(P97),TRIM(SUBSTITUTE(SUBSTITUTE(SUBSTITUTE(SUBSTITUTE(SUBSTITUTE(SUBSTITUTE(P97,CHAR(160)," "),CHAR(9)," "),CHAR(10)," "),CHAR(11)," "),CHAR(12)," "),CHAR(13)," ")),"")</f>
        <v>FALSE_POSITIVE</v>
      </c>
      <c r="S97" t="str">
        <v>CONTENT_GAP</v>
      </c>
      <c r="T97" t="str">
        <v>TEXT</v>
      </c>
      <c r="U97" t="str">
        <f>IF(ISTEXT(S97),TRIM(SUBSTITUTE(SUBSTITUTE(SUBSTITUTE(SUBSTITUTE(SUBSTITUTE(SUBSTITUTE(S97,CHAR(160)," "),CHAR(9)," "),CHAR(10)," "),CHAR(11)," "),CHAR(12)," "),CHAR(13)," ")),"")</f>
        <v>CONTENT_GAP</v>
      </c>
      <c r="V97" t="str">
        <v>INDEPENDENT</v>
      </c>
      <c r="W97" t="str">
        <v>TEXT</v>
      </c>
      <c r="X97" t="str">
        <f>IF(ISTEXT(V97),TRIM(SUBSTITUTE(SUBSTITUTE(SUBSTITUTE(SUBSTITUTE(SUBSTITUTE(SUBSTITUTE(V97,CHAR(160)," "),CHAR(9)," "),CHAR(10)," "),CHAR(11)," "),CHAR(12)," "),CHAR(13)," ")),"")</f>
        <v>INDEPENDENT</v>
      </c>
      <c r="Y97" t="str">
        <v>NO</v>
      </c>
      <c r="Z97" t="str">
        <v>TEXT</v>
      </c>
      <c r="AA97" t="str">
        <f>IF(ISTEXT(Y97),TRIM(SUBSTITUTE(SUBSTITUTE(SUBSTITUTE(SUBSTITUTE(SUBSTITUTE(SUBSTITUTE(Y97,CHAR(160)," "),CHAR(9)," "),CHAR(10)," "),CHAR(11)," "),CHAR(12)," "),CHAR(13)," ")),"")</f>
        <v>NO</v>
      </c>
      <c r="AB97" t="str">
        <v>YES</v>
      </c>
      <c r="AC97" t="str">
        <v>TEXT</v>
      </c>
      <c r="AD97" t="str">
        <f>IF(ISTEXT(AB97),TRIM(SUBSTITUTE(SUBSTITUTE(SUBSTITUTE(SUBSTITUTE(SUBSTITUTE(SUBSTITUTE(AB97,CHAR(160)," "),CHAR(9)," "),CHAR(10)," "),CHAR(11)," "),CHAR(12)," "),CHAR(13)," ")),"")</f>
        <v>YES</v>
      </c>
      <c r="AE97" t="str">
        <v>NO</v>
      </c>
      <c r="AF97" t="str">
        <v>TEXT</v>
      </c>
      <c r="AG97" t="str">
        <f>IF(ISTEXT(AE97),TRIM(SUBSTITUTE(SUBSTITUTE(SUBSTITUTE(SUBSTITUTE(SUBSTITUTE(SUBSTITUTE(AE97,CHAR(160)," "),CHAR(9)," "),CHAR(10)," "),CHAR(11)," "),CHAR(12)," "),CHAR(13)," ")),"")</f>
        <v>NO</v>
      </c>
      <c r="AH97" t="str">
        <v>YES</v>
      </c>
      <c r="AI97" t="str">
        <v>TEXT</v>
      </c>
      <c r="AJ97" t="str">
        <f>IF(ISTEXT(AH97),TRIM(SUBSTITUTE(SUBSTITUTE(SUBSTITUTE(SUBSTITUTE(SUBSTITUTE(SUBSTITUTE(AH97,CHAR(160)," "),CHAR(9)," "),CHAR(10)," "),CHAR(11)," "),CHAR(12)," "),CHAR(13)," ")),"")</f>
        <v>YES</v>
      </c>
      <c r="AK97" t="str">
        <v>YES</v>
      </c>
      <c r="AL97" t="str">
        <v>TEXT</v>
      </c>
      <c r="AM97" t="str">
        <f>IF(ISTEXT(AK97),TRIM(SUBSTITUTE(SUBSTITUTE(SUBSTITUTE(SUBSTITUTE(SUBSTITUTE(SUBSTITUTE(AK97,CHAR(160)," "),CHAR(9)," "),CHAR(10)," "),CHAR(11)," "),CHAR(12)," "),CHAR(13)," ")),"")</f>
        <v>YES</v>
      </c>
      <c r="AN97" t="str">
        <v>COMPLETE</v>
      </c>
      <c r="AO97" t="str">
        <v>TEXT</v>
      </c>
      <c r="AP97" t="str">
        <f>IF(ISTEXT(AN97),TRIM(SUBSTITUTE(SUBSTITUTE(SUBSTITUTE(SUBSTITUTE(SUBSTITUTE(SUBSTITUTE(AN97,CHAR(160)," "),CHAR(9)," "),CHAR(10)," "),CHAR(11)," "),CHAR(12)," "),CHAR(13)," ")),"")</f>
        <v>COMPLETE</v>
      </c>
      <c r="AQ97" t="str">
        <v>NO</v>
      </c>
      <c r="AR97" t="str"/>
      <c r="AS97" t="str">
        <v>MISSING</v>
      </c>
      <c r="AT97" t="str">
        <f>IF(ISTEXT(AR97),TRIM(SUBSTITUTE(SUBSTITUTE(SUBSTITUTE(SUBSTITUTE(SUBSTITUTE(SUBSTITUTE(AR97,CHAR(160)," "),CHAR(9)," "),CHAR(10)," "),CHAR(11)," "),CHAR(12)," "),CHAR(13)," ")),"")</f>
      </c>
      <c r="AU97" t="str">
        <v>NO</v>
      </c>
      <c r="AV97" t="str"/>
      <c r="AW97" t="str">
        <v>MISSING</v>
      </c>
      <c r="AX97" t="str">
        <f>IF(ISTEXT(AV97),TRIM(SUBSTITUTE(SUBSTITUTE(SUBSTITUTE(SUBSTITUTE(SUBSTITUTE(SUBSTITUTE(AV97,CHAR(160)," "),CHAR(9)," "),CHAR(10)," "),CHAR(11)," "),CHAR(12)," "),CHAR(13)," ")),"")</f>
      </c>
      <c r="AY97" t="str">
        <v>NO</v>
      </c>
      <c r="AZ97" t="str"/>
      <c r="BA97" t="str">
        <v>MISSING</v>
      </c>
      <c r="BB97" t="str">
        <f>IF(ISTEXT(AZ97),TRIM(SUBSTITUTE(SUBSTITUTE(SUBSTITUTE(SUBSTITUTE(SUBSTITUTE(SUBSTITUTE(AZ97,CHAR(160)," "),CHAR(9)," "),CHAR(10)," "),CHAR(11)," "),CHAR(12)," "),CHAR(13)," ")),"")</f>
      </c>
      <c r="BC97" t="str">
        <v>NO</v>
      </c>
      <c r="BD97" t="str"/>
      <c r="BE97" t="str">
        <v>MISSING</v>
      </c>
      <c r="BF97" t="str">
        <f>IF(ISTEXT(BD97),TRIM(SUBSTITUTE(SUBSTITUTE(SUBSTITUTE(SUBSTITUTE(SUBSTITUTE(SUBSTITUTE(BD97,CHAR(160)," "),CHAR(9)," "),CHAR(10)," "),CHAR(11)," "),CHAR(12)," "),CHAR(13)," ")),"")</f>
      </c>
      <c r="BG97" t="str">
        <v>NO</v>
      </c>
      <c r="BH97" t="str"/>
      <c r="BI97" t="str">
        <v>MISSING</v>
      </c>
      <c r="BJ97" t="str">
        <f>IF(ISTEXT(BH97),TRIM(SUBSTITUTE(SUBSTITUTE(SUBSTITUTE(SUBSTITUTE(SUBSTITUTE(SUBSTITUTE(BH97,CHAR(160)," "),CHAR(9)," "),CHAR(10)," "),CHAR(11)," "),CHAR(12)," "),CHAR(13)," ")),"")</f>
      </c>
      <c r="BK97" t="str">
        <v>NO</v>
      </c>
      <c r="BL97" t="str"/>
      <c r="BM97" t="str">
        <v>MISSING</v>
      </c>
      <c r="BN97" t="str">
        <f>IF(ISTEXT(BL97),TRIM(SUBSTITUTE(SUBSTITUTE(SUBSTITUTE(SUBSTITUTE(SUBSTITUTE(SUBSTITUTE(BL97,CHAR(160)," "),CHAR(9)," "),CHAR(10)," "),CHAR(11)," "),CHAR(12)," "),CHAR(13)," ")),"")</f>
      </c>
      <c r="BO97" t="str">
        <f>IF(N97="NON_TEXT","INVALID_TYPE",IF(AND(N97="TEXT",O97&lt;&gt;"",OR(LOWER(O97)="null",LOWER(O97)="undefined",LOWER(O97)="n/a",LOWER(O97)="na",LOWER(O97)="none")),"NULL_LIKE_STRING",""))</f>
      </c>
      <c r="BP97" t="str">
        <f>IF(Q97="NON_TEXT","INVALID_TYPE",IF(AND(R97&lt;&gt;"",NOT(OR(EXACT(R97,"FALSE_POSITIVE"),EXACT(R97,"FALSE_NEGATIVE"),EXACT(R97,"ROLE_ERROR"),EXACT(R97,"SCOPE_DRIFT")))),"UNSUPPORTED_VALUE",""))</f>
      </c>
      <c r="BQ97" t="str">
        <f>IF(T97="NON_TEXT","INVALID_TYPE",IF(AND(U97&lt;&gt;"",NOT(OR(EXACT(U97,"CONTENT_GAP"),EXACT(U97,"AUTHORITY_BENCHMARK"),EXACT(U97,"POSITIONING"),EXACT(U97,"PRICING_COMPARISON"),EXACT(U97,"BATTLECARD"),EXACT(U97,"ROADMAP"),EXACT(U97,"MARKET_ENTRY_RECOMMENDATION"),EXACT(U97,"BUDGET_RECOMMENDATION"),EXACT(U97,"EXECUTIVE_BRIEF"),EXACT(U97,"AI_VISIBILITY_BENCHMARK"),EXACT(U97,"PAID_SEARCH_BENCHMARK"),EXACT(U97,"OTHER")))),"UNSUPPORTED_VALUE",""))</f>
      </c>
      <c r="BR97" t="str">
        <f>IF(W97="NON_TEXT","INVALID_TYPE",IF(AND(X97&lt;&gt;"",NOT(OR(EXACT(X97,"DIRECTLY_DEPENDENT"),EXACT(X97,"PARTIALLY_DEPENDENT"),EXACT(X97,"INDEPENDENT"),EXACT(X97,"UNKNOWN_DEPENDENCY")))),"UNSUPPORTED_VALUE",""))</f>
      </c>
      <c r="BS97" t="str">
        <f>IF(Z97="NON_TEXT","INVALID_TYPE",IF(AND(AA97&lt;&gt;"",NOT(OR(EXACT(AA97,"YES"),EXACT(AA97,"NO"),EXACT(AA97,"UNKNOWN")))),"UNSUPPORTED_VALUE",""))</f>
      </c>
      <c r="BT97" t="str">
        <f>IF(AC97="NON_TEXT","INVALID_TYPE",IF(AND(AD97&lt;&gt;"",NOT(OR(EXACT(AD97,"YES"),EXACT(AD97,"NO"),EXACT(AD97,"UNKNOWN")))),"UNSUPPORTED_VALUE",""))</f>
      </c>
      <c r="BU97" t="str">
        <f>IF(AF97="NON_TEXT","INVALID_TYPE",IF(AND(AG97&lt;&gt;"",NOT(OR(EXACT(AG97,"YES"),EXACT(AG97,"NO"),EXACT(AG97,"UNKNOWN")))),"UNSUPPORTED_VALUE",""))</f>
      </c>
      <c r="BV97" t="str">
        <f>IF(AI97="NON_TEXT","INVALID_TYPE",IF(AND(AJ97&lt;&gt;"",NOT(OR(EXACT(AJ97,"YES"),EXACT(AJ97,"NO"),EXACT(AJ97,"UNKNOWN")))),"UNSUPPORTED_VALUE",""))</f>
      </c>
      <c r="BW97" t="str">
        <f>IF(AL97="NON_TEXT","INVALID_TYPE",IF(AND(AM97&lt;&gt;"",NOT(OR(EXACT(AM97,"YES"),EXACT(AM97,"NO"),EXACT(AM97,"UNKNOWN")))),"UNSUPPORTED_VALUE",""))</f>
      </c>
      <c r="BX97" t="str">
        <f>IF(AO97="NON_TEXT","INVALID_TYPE",IF(AND(AP97&lt;&gt;"",NOT(OR(EXACT(AP97,"COMPLETE"),EXACT(AP97,"INCOMPLETE")))),"UNSUPPORTED_VALUE",""))</f>
      </c>
      <c r="BY97" t="str">
        <f>IF(AND(AQ97="YES",AS97="NON_TEXT"),"INVALID_TYPE",IF(AND(AQ97="YES",AS97="TEXT",AT97&lt;&gt;"",OR(LOWER(AT97)="null",LOWER(AT97)="undefined",LOWER(AT97)="n/a",LOWER(AT97)="na",LOWER(AT97)="none")),"NULL_LIKE_STRING",""))</f>
      </c>
      <c r="BZ97" t="str">
        <f>IF(AND(AU97="YES",AW97="NON_TEXT"),"INVALID_TYPE",IF(AND(AU97="YES",AW97="TEXT",AX97&lt;&gt;"",OR(LOWER(AX97)="null",LOWER(AX97)="undefined",LOWER(AX97)="n/a",LOWER(AX97)="na",LOWER(AX97)="none")),"NULL_LIKE_STRING",""))</f>
      </c>
      <c r="CA97" t="str">
        <f>IF(AND(AY97="YES",BA97="NON_TEXT"),"INVALID_TYPE",IF(AND(AY97="YES",BB97&lt;&gt;"",NOT(OR(EXACT(BB97,"READY_TO_SHARE"),EXACT(BB97,"NOT_READY_TO_SHARE")))),"UNSUPPORTED_VALUE",""))</f>
      </c>
      <c r="CB97" t="str">
        <f>IF(AND(BC97="YES",BE97="NON_TEXT"),"INVALID_TYPE",IF(AND(BC97="YES",BF97&lt;&gt;"",NOT(OR(EXACT(BF97,"SEO_OVERLAP"),EXACT(BF97,"PPC_OVERLAP"),EXACT(BF97,"AI_VISIBILITY"),EXACT(BF97,"CI_PLATFORM"),EXACT(BF97,"SALES_CUSTOMER"),EXACT(BF97,"MANUAL_STRATEGY"),EXACT(BF97,"MIXED"),EXACT(BF97,"UNKNOWN")))),"UNSUPPORTED_VALUE",""))</f>
      </c>
      <c r="CC97" t="str">
        <f>IF(AND(BG97="YES",BI97="NON_TEXT"),"INVALID_TYPE",IF(AND(BG97="YES",BI97="TEXT",BJ97&lt;&gt;"",OR(LOWER(BJ97)="null",LOWER(BJ97)="undefined",LOWER(BJ97)="n/a",LOWER(BJ97)="na",LOWER(BJ97)="none")),"NULL_LIKE_STRING",""))</f>
      </c>
      <c r="CD97" t="str">
        <f>IF(AND(BK97="YES",BM97="NON_TEXT"),"INVALID_TYPE",IF(AND(BK97="YES",BM97="TEXT",BN97&lt;&gt;"",OR(LOWER(BN97)="null",LOWER(BN97)="undefined",LOWER(BN97)="n/a",LOWER(BN97)="na",LOWER(BN97)="none")),"NULL_LIKE_STRING",""))</f>
      </c>
      <c r="CE97" t="str">
        <f>IF(L97="FALSE","INVALID_INPUT_OBJECT",IF(BO97&lt;&gt;"",BO97,IF(BP97&lt;&gt;"",BP97,IF(BQ97&lt;&gt;"",BQ97,IF(BR97&lt;&gt;"",BR97,IF(BS97&lt;&gt;"",BS97,IF(BT97&lt;&gt;"",BT97,IF(BU97&lt;&gt;"",BU97,IF(BV97&lt;&gt;"",BV97,IF(BW97&lt;&gt;"",BW97,IF(BX97&lt;&gt;"",BX97,IF(CC97&lt;&gt;"",CC97,IF(BY97&lt;&gt;"",BY97,IF(BZ97&lt;&gt;"",BZ97,IF(CD97&lt;&gt;"",CD97,IF(CA97&lt;&gt;"",CA97,CB97))))))))))))))))</f>
      </c>
      <c r="CF97" t="b">
        <f>OR(N97="MISSING",O97="",Q97="MISSING",R97="",T97="MISSING",U97="",W97="MISSING",X97="",Z97="MISSING",AA97="",AC97="MISSING",AD97="",AF97="MISSING",AG97="",AI97="MISSING",AJ97="",AL97="MISSING",AM97="",AO97="MISSING",AP97="",EXACT(AP97,"INCOMPLETE"),AND(AY97="YES",AZ97&lt;&gt;"",BB97=""),AND(BC97="YES",BD97&lt;&gt;"",BF97=""))</f>
        <v>0</v>
      </c>
      <c r="CG97" t="str">
        <f>IF(AND(EXACT(X97,"INDEPENDENT"),EXACT(AD97,"NO")),"INDEPENDENT_WITHOUT_SUPPORT",IF(AND(EXACT(R97,"FALSE_NEGATIVE"),AQ97="YES",AT97=""),"FALSE_NEGATIVE_REQUIRES_CORRECTED_SET",IF(AND(EXACT(R97,"SCOPE_DRIFT"),AU97="YES",AX97=""),"SCOPE_DRIFT_REQUIRES_CHANGED_DIMENSION",IF(AND(EXACT(AA97,"NO"),AY97="YES",EXACT(BB97,"READY_TO_SHARE")),"UNSTARTED_READY_TO_SHARE_CONFLICT",""))))</f>
      </c>
    </row>
    <row r="98">
      <c r="A98" s="121" t="str">
        <v>CHN-001</v>
      </c>
      <c r="B98" s="121" t="str">
        <v>CHANNEL_ORIGIN</v>
      </c>
      <c r="C98" s="121" t="str">
        <v>NO_MATERIAL_CONTAMINATION_FOUND</v>
      </c>
      <c r="D98" s="121" t="str">
        <v>INDEPENDENT_SUPPORT_RECOMMENDATION_UNCHANGED</v>
      </c>
      <c r="E98" s="121" t="str">
        <v>NO_MATERIAL_CONTAMINATION_FOUND</v>
      </c>
      <c r="F98" s="121" t="str">
        <v>INDEPENDENT_SUPPORT_RECOMMENDATION_UNCHANGED</v>
      </c>
      <c r="G98" s="121" t="str">
        <v>PASS</v>
      </c>
      <c r="H98" s="121" t="str">
        <v>{"affectedOutput": "AI_VISIBILITY_BENCHMARK", "competitorSetOrigin": "AI_VISIBILITY", "correctionWithoutFullRebuild": "YES", "decisionSupported": "Approve Q4 content and positioning budget", "dependencyType": "INDEPENDENT", "errorClass": "FALSE_POSITIVE", "executionStarted": "NO", "independentSupport": "YES", "recommendationCouldChange": "NO", "recordCompleteness": "COMPLETE", "scopeKnown": "YES"}</v>
      </c>
      <c r="I98" s="121" t="str">
        <f>IF(CE98&lt;&gt;"","INVALID_INPUT",IF(CG98&lt;&gt;"","INVALID_INPUT",IF(CF98,"INCOMPLETE",IF(NOT(EXACT(AM98,"YES")),"RESOLVE_DECISION_SCOPE",IF(EXACT(X98,"UNKNOWN_DEPENDENCY"),"FREEZE_AND_REQUALIFY",IF(AND(EXACT(AA98,"YES"),EXACT(AG98,"YES")),"REOPEN_PRIOR_DECISION",IF(AND(EXACT(X98,"DIRECTLY_DEPENDENT"),EXACT(AD98,"NO"),EXACT(AJ98,"NO")),"REBUILD_CONTAMINATED_OUTPUT",IF(OR(EXACT(X98,"DIRECTLY_DEPENDENT"),EXACT(X98,"PARTIALLY_DEPENDENT")),"BOUNDED_RECHECK_REQUIRED",IF(AND(EXACT(X98,"INDEPENDENT"),EXACT(AD98,"YES"),EXACT(AG98,"NO")),"NO_MATERIAL_CONTAMINATION_FOUND","FREEZE_AND_REQUALIFY")))))))))</f>
        <v>NO_MATERIAL_CONTAMINATION_FOUND</v>
      </c>
      <c r="J98" s="121" t="str">
        <f>IF(CE98&lt;&gt;"",CE98,IF(CG98&lt;&gt;"",CG98,IF(CF98,"REQUIRED_EVIDENCE_MISSING",IF(NOT(EXACT(AM98,"YES")),IF(EXACT(AM98,"NO"),"DECISION_SCOPE_NOT_DEFINED","DECISION_SCOPE_UNCERTAIN"),IF(EXACT(X98,"UNKNOWN_DEPENDENCY"),"DOWNSTREAM_DEPENDENCY_UNKNOWN",IF(AND(EXACT(AA98,"YES"),EXACT(AG98,"YES")),"EXECUTED_RECOMMENDATION_MAY_CHANGE",IF(AND(EXACT(X98,"DIRECTLY_DEPENDENT"),EXACT(AD98,"NO"),EXACT(AJ98,"NO")),"DIRECT_DEPENDENCY_NO_INDEPENDENT_SUPPORT",IF(EXACT(X98,"DIRECTLY_DEPENDENT"),"DIRECT_DEPENDENCY_RECHECK",IF(EXACT(X98,"PARTIALLY_DEPENDENT"),"PARTIAL_DEPENDENCY_RECHECK",IF(AND(EXACT(X98,"INDEPENDENT"),EXACT(AD98,"YES"),EXACT(AG98,"NO")),"INDEPENDENT_SUPPORT_RECOMMENDATION_UNCHANGED","DEPENDENCY_OR_RECOMMENDATION_UNRESOLVED"))))))))))</f>
        <v>INDEPENDENT_SUPPORT_RECOMMENDATION_UNCHANGED</v>
      </c>
      <c r="K98" s="121" t="str">
        <f>IF(AND(EXACT(C98,I98),EXACT(D98,J98)),"PASS","FAIL")</f>
        <v>PASS</v>
      </c>
      <c r="L98" t="str">
        <v>TRUE</v>
      </c>
      <c r="M98" t="str">
        <v>Approve Q4 content and positioning budget</v>
      </c>
      <c r="N98" t="str">
        <v>TEXT</v>
      </c>
      <c r="O98" t="str">
        <f>IF(ISTEXT(M98),TRIM(SUBSTITUTE(SUBSTITUTE(SUBSTITUTE(SUBSTITUTE(SUBSTITUTE(SUBSTITUTE(M98,CHAR(160)," "),CHAR(9)," "),CHAR(10)," "),CHAR(11)," "),CHAR(12)," "),CHAR(13)," ")),"")</f>
        <v>Approve Q4 content and positioning budget</v>
      </c>
      <c r="P98" t="str">
        <v>FALSE_POSITIVE</v>
      </c>
      <c r="Q98" t="str">
        <v>TEXT</v>
      </c>
      <c r="R98" t="str">
        <f>IF(ISTEXT(P98),TRIM(SUBSTITUTE(SUBSTITUTE(SUBSTITUTE(SUBSTITUTE(SUBSTITUTE(SUBSTITUTE(P98,CHAR(160)," "),CHAR(9)," "),CHAR(10)," "),CHAR(11)," "),CHAR(12)," "),CHAR(13)," ")),"")</f>
        <v>FALSE_POSITIVE</v>
      </c>
      <c r="S98" t="str">
        <v>AI_VISIBILITY_BENCHMARK</v>
      </c>
      <c r="T98" t="str">
        <v>TEXT</v>
      </c>
      <c r="U98" t="str">
        <f>IF(ISTEXT(S98),TRIM(SUBSTITUTE(SUBSTITUTE(SUBSTITUTE(SUBSTITUTE(SUBSTITUTE(SUBSTITUTE(S98,CHAR(160)," "),CHAR(9)," "),CHAR(10)," "),CHAR(11)," "),CHAR(12)," "),CHAR(13)," ")),"")</f>
        <v>AI_VISIBILITY_BENCHMARK</v>
      </c>
      <c r="V98" t="str">
        <v>INDEPENDENT</v>
      </c>
      <c r="W98" t="str">
        <v>TEXT</v>
      </c>
      <c r="X98" t="str">
        <f>IF(ISTEXT(V98),TRIM(SUBSTITUTE(SUBSTITUTE(SUBSTITUTE(SUBSTITUTE(SUBSTITUTE(SUBSTITUTE(V98,CHAR(160)," "),CHAR(9)," "),CHAR(10)," "),CHAR(11)," "),CHAR(12)," "),CHAR(13)," ")),"")</f>
        <v>INDEPENDENT</v>
      </c>
      <c r="Y98" t="str">
        <v>NO</v>
      </c>
      <c r="Z98" t="str">
        <v>TEXT</v>
      </c>
      <c r="AA98" t="str">
        <f>IF(ISTEXT(Y98),TRIM(SUBSTITUTE(SUBSTITUTE(SUBSTITUTE(SUBSTITUTE(SUBSTITUTE(SUBSTITUTE(Y98,CHAR(160)," "),CHAR(9)," "),CHAR(10)," "),CHAR(11)," "),CHAR(12)," "),CHAR(13)," ")),"")</f>
        <v>NO</v>
      </c>
      <c r="AB98" t="str">
        <v>YES</v>
      </c>
      <c r="AC98" t="str">
        <v>TEXT</v>
      </c>
      <c r="AD98" t="str">
        <f>IF(ISTEXT(AB98),TRIM(SUBSTITUTE(SUBSTITUTE(SUBSTITUTE(SUBSTITUTE(SUBSTITUTE(SUBSTITUTE(AB98,CHAR(160)," "),CHAR(9)," "),CHAR(10)," "),CHAR(11)," "),CHAR(12)," "),CHAR(13)," ")),"")</f>
        <v>YES</v>
      </c>
      <c r="AE98" t="str">
        <v>NO</v>
      </c>
      <c r="AF98" t="str">
        <v>TEXT</v>
      </c>
      <c r="AG98" t="str">
        <f>IF(ISTEXT(AE98),TRIM(SUBSTITUTE(SUBSTITUTE(SUBSTITUTE(SUBSTITUTE(SUBSTITUTE(SUBSTITUTE(AE98,CHAR(160)," "),CHAR(9)," "),CHAR(10)," "),CHAR(11)," "),CHAR(12)," "),CHAR(13)," ")),"")</f>
        <v>NO</v>
      </c>
      <c r="AH98" t="str">
        <v>YES</v>
      </c>
      <c r="AI98" t="str">
        <v>TEXT</v>
      </c>
      <c r="AJ98" t="str">
        <f>IF(ISTEXT(AH98),TRIM(SUBSTITUTE(SUBSTITUTE(SUBSTITUTE(SUBSTITUTE(SUBSTITUTE(SUBSTITUTE(AH98,CHAR(160)," "),CHAR(9)," "),CHAR(10)," "),CHAR(11)," "),CHAR(12)," "),CHAR(13)," ")),"")</f>
        <v>YES</v>
      </c>
      <c r="AK98" t="str">
        <v>YES</v>
      </c>
      <c r="AL98" t="str">
        <v>TEXT</v>
      </c>
      <c r="AM98" t="str">
        <f>IF(ISTEXT(AK98),TRIM(SUBSTITUTE(SUBSTITUTE(SUBSTITUTE(SUBSTITUTE(SUBSTITUTE(SUBSTITUTE(AK98,CHAR(160)," "),CHAR(9)," "),CHAR(10)," "),CHAR(11)," "),CHAR(12)," "),CHAR(13)," ")),"")</f>
        <v>YES</v>
      </c>
      <c r="AN98" t="str">
        <v>COMPLETE</v>
      </c>
      <c r="AO98" t="str">
        <v>TEXT</v>
      </c>
      <c r="AP98" t="str">
        <f>IF(ISTEXT(AN98),TRIM(SUBSTITUTE(SUBSTITUTE(SUBSTITUTE(SUBSTITUTE(SUBSTITUTE(SUBSTITUTE(AN98,CHAR(160)," "),CHAR(9)," "),CHAR(10)," "),CHAR(11)," "),CHAR(12)," "),CHAR(13)," ")),"")</f>
        <v>COMPLETE</v>
      </c>
      <c r="AQ98" t="str">
        <v>NO</v>
      </c>
      <c r="AR98" t="str"/>
      <c r="AS98" t="str">
        <v>MISSING</v>
      </c>
      <c r="AT98" t="str">
        <f>IF(ISTEXT(AR98),TRIM(SUBSTITUTE(SUBSTITUTE(SUBSTITUTE(SUBSTITUTE(SUBSTITUTE(SUBSTITUTE(AR98,CHAR(160)," "),CHAR(9)," "),CHAR(10)," "),CHAR(11)," "),CHAR(12)," "),CHAR(13)," ")),"")</f>
      </c>
      <c r="AU98" t="str">
        <v>NO</v>
      </c>
      <c r="AV98" t="str"/>
      <c r="AW98" t="str">
        <v>MISSING</v>
      </c>
      <c r="AX98" t="str">
        <f>IF(ISTEXT(AV98),TRIM(SUBSTITUTE(SUBSTITUTE(SUBSTITUTE(SUBSTITUTE(SUBSTITUTE(SUBSTITUTE(AV98,CHAR(160)," "),CHAR(9)," "),CHAR(10)," "),CHAR(11)," "),CHAR(12)," "),CHAR(13)," ")),"")</f>
      </c>
      <c r="AY98" t="str">
        <v>NO</v>
      </c>
      <c r="AZ98" t="str"/>
      <c r="BA98" t="str">
        <v>MISSING</v>
      </c>
      <c r="BB98" t="str">
        <f>IF(ISTEXT(AZ98),TRIM(SUBSTITUTE(SUBSTITUTE(SUBSTITUTE(SUBSTITUTE(SUBSTITUTE(SUBSTITUTE(AZ98,CHAR(160)," "),CHAR(9)," "),CHAR(10)," "),CHAR(11)," "),CHAR(12)," "),CHAR(13)," ")),"")</f>
      </c>
      <c r="BC98" t="str">
        <v>YES</v>
      </c>
      <c r="BD98" t="str">
        <v>AI_VISIBILITY</v>
      </c>
      <c r="BE98" t="str">
        <v>TEXT</v>
      </c>
      <c r="BF98" t="str">
        <f>IF(ISTEXT(BD98),TRIM(SUBSTITUTE(SUBSTITUTE(SUBSTITUTE(SUBSTITUTE(SUBSTITUTE(SUBSTITUTE(BD98,CHAR(160)," "),CHAR(9)," "),CHAR(10)," "),CHAR(11)," "),CHAR(12)," "),CHAR(13)," ")),"")</f>
        <v>AI_VISIBILITY</v>
      </c>
      <c r="BG98" t="str">
        <v>NO</v>
      </c>
      <c r="BH98" t="str"/>
      <c r="BI98" t="str">
        <v>MISSING</v>
      </c>
      <c r="BJ98" t="str">
        <f>IF(ISTEXT(BH98),TRIM(SUBSTITUTE(SUBSTITUTE(SUBSTITUTE(SUBSTITUTE(SUBSTITUTE(SUBSTITUTE(BH98,CHAR(160)," "),CHAR(9)," "),CHAR(10)," "),CHAR(11)," "),CHAR(12)," "),CHAR(13)," ")),"")</f>
      </c>
      <c r="BK98" t="str">
        <v>NO</v>
      </c>
      <c r="BL98" t="str"/>
      <c r="BM98" t="str">
        <v>MISSING</v>
      </c>
      <c r="BN98" t="str">
        <f>IF(ISTEXT(BL98),TRIM(SUBSTITUTE(SUBSTITUTE(SUBSTITUTE(SUBSTITUTE(SUBSTITUTE(SUBSTITUTE(BL98,CHAR(160)," "),CHAR(9)," "),CHAR(10)," "),CHAR(11)," "),CHAR(12)," "),CHAR(13)," ")),"")</f>
      </c>
      <c r="BO98" t="str">
        <f>IF(N98="NON_TEXT","INVALID_TYPE",IF(AND(N98="TEXT",O98&lt;&gt;"",OR(LOWER(O98)="null",LOWER(O98)="undefined",LOWER(O98)="n/a",LOWER(O98)="na",LOWER(O98)="none")),"NULL_LIKE_STRING",""))</f>
      </c>
      <c r="BP98" t="str">
        <f>IF(Q98="NON_TEXT","INVALID_TYPE",IF(AND(R98&lt;&gt;"",NOT(OR(EXACT(R98,"FALSE_POSITIVE"),EXACT(R98,"FALSE_NEGATIVE"),EXACT(R98,"ROLE_ERROR"),EXACT(R98,"SCOPE_DRIFT")))),"UNSUPPORTED_VALUE",""))</f>
      </c>
      <c r="BQ98" t="str">
        <f>IF(T98="NON_TEXT","INVALID_TYPE",IF(AND(U98&lt;&gt;"",NOT(OR(EXACT(U98,"CONTENT_GAP"),EXACT(U98,"AUTHORITY_BENCHMARK"),EXACT(U98,"POSITIONING"),EXACT(U98,"PRICING_COMPARISON"),EXACT(U98,"BATTLECARD"),EXACT(U98,"ROADMAP"),EXACT(U98,"MARKET_ENTRY_RECOMMENDATION"),EXACT(U98,"BUDGET_RECOMMENDATION"),EXACT(U98,"EXECUTIVE_BRIEF"),EXACT(U98,"AI_VISIBILITY_BENCHMARK"),EXACT(U98,"PAID_SEARCH_BENCHMARK"),EXACT(U98,"OTHER")))),"UNSUPPORTED_VALUE",""))</f>
      </c>
      <c r="BR98" t="str">
        <f>IF(W98="NON_TEXT","INVALID_TYPE",IF(AND(X98&lt;&gt;"",NOT(OR(EXACT(X98,"DIRECTLY_DEPENDENT"),EXACT(X98,"PARTIALLY_DEPENDENT"),EXACT(X98,"INDEPENDENT"),EXACT(X98,"UNKNOWN_DEPENDENCY")))),"UNSUPPORTED_VALUE",""))</f>
      </c>
      <c r="BS98" t="str">
        <f>IF(Z98="NON_TEXT","INVALID_TYPE",IF(AND(AA98&lt;&gt;"",NOT(OR(EXACT(AA98,"YES"),EXACT(AA98,"NO"),EXACT(AA98,"UNKNOWN")))),"UNSUPPORTED_VALUE",""))</f>
      </c>
      <c r="BT98" t="str">
        <f>IF(AC98="NON_TEXT","INVALID_TYPE",IF(AND(AD98&lt;&gt;"",NOT(OR(EXACT(AD98,"YES"),EXACT(AD98,"NO"),EXACT(AD98,"UNKNOWN")))),"UNSUPPORTED_VALUE",""))</f>
      </c>
      <c r="BU98" t="str">
        <f>IF(AF98="NON_TEXT","INVALID_TYPE",IF(AND(AG98&lt;&gt;"",NOT(OR(EXACT(AG98,"YES"),EXACT(AG98,"NO"),EXACT(AG98,"UNKNOWN")))),"UNSUPPORTED_VALUE",""))</f>
      </c>
      <c r="BV98" t="str">
        <f>IF(AI98="NON_TEXT","INVALID_TYPE",IF(AND(AJ98&lt;&gt;"",NOT(OR(EXACT(AJ98,"YES"),EXACT(AJ98,"NO"),EXACT(AJ98,"UNKNOWN")))),"UNSUPPORTED_VALUE",""))</f>
      </c>
      <c r="BW98" t="str">
        <f>IF(AL98="NON_TEXT","INVALID_TYPE",IF(AND(AM98&lt;&gt;"",NOT(OR(EXACT(AM98,"YES"),EXACT(AM98,"NO"),EXACT(AM98,"UNKNOWN")))),"UNSUPPORTED_VALUE",""))</f>
      </c>
      <c r="BX98" t="str">
        <f>IF(AO98="NON_TEXT","INVALID_TYPE",IF(AND(AP98&lt;&gt;"",NOT(OR(EXACT(AP98,"COMPLETE"),EXACT(AP98,"INCOMPLETE")))),"UNSUPPORTED_VALUE",""))</f>
      </c>
      <c r="BY98" t="str">
        <f>IF(AND(AQ98="YES",AS98="NON_TEXT"),"INVALID_TYPE",IF(AND(AQ98="YES",AS98="TEXT",AT98&lt;&gt;"",OR(LOWER(AT98)="null",LOWER(AT98)="undefined",LOWER(AT98)="n/a",LOWER(AT98)="na",LOWER(AT98)="none")),"NULL_LIKE_STRING",""))</f>
      </c>
      <c r="BZ98" t="str">
        <f>IF(AND(AU98="YES",AW98="NON_TEXT"),"INVALID_TYPE",IF(AND(AU98="YES",AW98="TEXT",AX98&lt;&gt;"",OR(LOWER(AX98)="null",LOWER(AX98)="undefined",LOWER(AX98)="n/a",LOWER(AX98)="na",LOWER(AX98)="none")),"NULL_LIKE_STRING",""))</f>
      </c>
      <c r="CA98" t="str">
        <f>IF(AND(AY98="YES",BA98="NON_TEXT"),"INVALID_TYPE",IF(AND(AY98="YES",BB98&lt;&gt;"",NOT(OR(EXACT(BB98,"READY_TO_SHARE"),EXACT(BB98,"NOT_READY_TO_SHARE")))),"UNSUPPORTED_VALUE",""))</f>
      </c>
      <c r="CB98" t="str">
        <f>IF(AND(BC98="YES",BE98="NON_TEXT"),"INVALID_TYPE",IF(AND(BC98="YES",BF98&lt;&gt;"",NOT(OR(EXACT(BF98,"SEO_OVERLAP"),EXACT(BF98,"PPC_OVERLAP"),EXACT(BF98,"AI_VISIBILITY"),EXACT(BF98,"CI_PLATFORM"),EXACT(BF98,"SALES_CUSTOMER"),EXACT(BF98,"MANUAL_STRATEGY"),EXACT(BF98,"MIXED"),EXACT(BF98,"UNKNOWN")))),"UNSUPPORTED_VALUE",""))</f>
      </c>
      <c r="CC98" t="str">
        <f>IF(AND(BG98="YES",BI98="NON_TEXT"),"INVALID_TYPE",IF(AND(BG98="YES",BI98="TEXT",BJ98&lt;&gt;"",OR(LOWER(BJ98)="null",LOWER(BJ98)="undefined",LOWER(BJ98)="n/a",LOWER(BJ98)="na",LOWER(BJ98)="none")),"NULL_LIKE_STRING",""))</f>
      </c>
      <c r="CD98" t="str">
        <f>IF(AND(BK98="YES",BM98="NON_TEXT"),"INVALID_TYPE",IF(AND(BK98="YES",BM98="TEXT",BN98&lt;&gt;"",OR(LOWER(BN98)="null",LOWER(BN98)="undefined",LOWER(BN98)="n/a",LOWER(BN98)="na",LOWER(BN98)="none")),"NULL_LIKE_STRING",""))</f>
      </c>
      <c r="CE98" t="str">
        <f>IF(L98="FALSE","INVALID_INPUT_OBJECT",IF(BO98&lt;&gt;"",BO98,IF(BP98&lt;&gt;"",BP98,IF(BQ98&lt;&gt;"",BQ98,IF(BR98&lt;&gt;"",BR98,IF(BS98&lt;&gt;"",BS98,IF(BT98&lt;&gt;"",BT98,IF(BU98&lt;&gt;"",BU98,IF(BV98&lt;&gt;"",BV98,IF(BW98&lt;&gt;"",BW98,IF(BX98&lt;&gt;"",BX98,IF(CC98&lt;&gt;"",CC98,IF(BY98&lt;&gt;"",BY98,IF(BZ98&lt;&gt;"",BZ98,IF(CD98&lt;&gt;"",CD98,IF(CA98&lt;&gt;"",CA98,CB98))))))))))))))))</f>
      </c>
      <c r="CF98" t="b">
        <f>OR(N98="MISSING",O98="",Q98="MISSING",R98="",T98="MISSING",U98="",W98="MISSING",X98="",Z98="MISSING",AA98="",AC98="MISSING",AD98="",AF98="MISSING",AG98="",AI98="MISSING",AJ98="",AL98="MISSING",AM98="",AO98="MISSING",AP98="",EXACT(AP98,"INCOMPLETE"),AND(AY98="YES",AZ98&lt;&gt;"",BB98=""),AND(BC98="YES",BD98&lt;&gt;"",BF98=""))</f>
        <v>0</v>
      </c>
      <c r="CG98" t="str">
        <f>IF(AND(EXACT(X98,"INDEPENDENT"),EXACT(AD98,"NO")),"INDEPENDENT_WITHOUT_SUPPORT",IF(AND(EXACT(R98,"FALSE_NEGATIVE"),AQ98="YES",AT98=""),"FALSE_NEGATIVE_REQUIRES_CORRECTED_SET",IF(AND(EXACT(R98,"SCOPE_DRIFT"),AU98="YES",AX98=""),"SCOPE_DRIFT_REQUIRES_CHANGED_DIMENSION",IF(AND(EXACT(AA98,"NO"),AY98="YES",EXACT(BB98,"READY_TO_SHARE")),"UNSTARTED_READY_TO_SHARE_CONFLICT",""))))</f>
      </c>
    </row>
    <row r="99">
      <c r="A99" s="121" t="str">
        <v>CHN-002</v>
      </c>
      <c r="B99" s="121" t="str">
        <v>CHANNEL_ORIGIN</v>
      </c>
      <c r="C99" s="121" t="str">
        <v>NO_MATERIAL_CONTAMINATION_FOUND</v>
      </c>
      <c r="D99" s="121" t="str">
        <v>INDEPENDENT_SUPPORT_RECOMMENDATION_UNCHANGED</v>
      </c>
      <c r="E99" s="121" t="str">
        <v>NO_MATERIAL_CONTAMINATION_FOUND</v>
      </c>
      <c r="F99" s="121" t="str">
        <v>INDEPENDENT_SUPPORT_RECOMMENDATION_UNCHANGED</v>
      </c>
      <c r="G99" s="121" t="str">
        <v>PASS</v>
      </c>
      <c r="H99" s="121" t="str">
        <v>{"affectedOutput": "PAID_SEARCH_BENCHMARK", "competitorSetOrigin": "PPC_OVERLAP", "correctionWithoutFullRebuild": "YES", "decisionSupported": "Approve Q4 content and positioning budget", "dependencyType": "INDEPENDENT", "errorClass": "FALSE_POSITIVE", "executionStarted": "NO", "independentSupport": "YES", "recommendationCouldChange": "NO", "recordCompleteness": "COMPLETE", "scopeKnown": "YES"}</v>
      </c>
      <c r="I99" s="121" t="str">
        <f>IF(CE99&lt;&gt;"","INVALID_INPUT",IF(CG99&lt;&gt;"","INVALID_INPUT",IF(CF99,"INCOMPLETE",IF(NOT(EXACT(AM99,"YES")),"RESOLVE_DECISION_SCOPE",IF(EXACT(X99,"UNKNOWN_DEPENDENCY"),"FREEZE_AND_REQUALIFY",IF(AND(EXACT(AA99,"YES"),EXACT(AG99,"YES")),"REOPEN_PRIOR_DECISION",IF(AND(EXACT(X99,"DIRECTLY_DEPENDENT"),EXACT(AD99,"NO"),EXACT(AJ99,"NO")),"REBUILD_CONTAMINATED_OUTPUT",IF(OR(EXACT(X99,"DIRECTLY_DEPENDENT"),EXACT(X99,"PARTIALLY_DEPENDENT")),"BOUNDED_RECHECK_REQUIRED",IF(AND(EXACT(X99,"INDEPENDENT"),EXACT(AD99,"YES"),EXACT(AG99,"NO")),"NO_MATERIAL_CONTAMINATION_FOUND","FREEZE_AND_REQUALIFY")))))))))</f>
        <v>NO_MATERIAL_CONTAMINATION_FOUND</v>
      </c>
      <c r="J99" s="121" t="str">
        <f>IF(CE99&lt;&gt;"",CE99,IF(CG99&lt;&gt;"",CG99,IF(CF99,"REQUIRED_EVIDENCE_MISSING",IF(NOT(EXACT(AM99,"YES")),IF(EXACT(AM99,"NO"),"DECISION_SCOPE_NOT_DEFINED","DECISION_SCOPE_UNCERTAIN"),IF(EXACT(X99,"UNKNOWN_DEPENDENCY"),"DOWNSTREAM_DEPENDENCY_UNKNOWN",IF(AND(EXACT(AA99,"YES"),EXACT(AG99,"YES")),"EXECUTED_RECOMMENDATION_MAY_CHANGE",IF(AND(EXACT(X99,"DIRECTLY_DEPENDENT"),EXACT(AD99,"NO"),EXACT(AJ99,"NO")),"DIRECT_DEPENDENCY_NO_INDEPENDENT_SUPPORT",IF(EXACT(X99,"DIRECTLY_DEPENDENT"),"DIRECT_DEPENDENCY_RECHECK",IF(EXACT(X99,"PARTIALLY_DEPENDENT"),"PARTIAL_DEPENDENCY_RECHECK",IF(AND(EXACT(X99,"INDEPENDENT"),EXACT(AD99,"YES"),EXACT(AG99,"NO")),"INDEPENDENT_SUPPORT_RECOMMENDATION_UNCHANGED","DEPENDENCY_OR_RECOMMENDATION_UNRESOLVED"))))))))))</f>
        <v>INDEPENDENT_SUPPORT_RECOMMENDATION_UNCHANGED</v>
      </c>
      <c r="K99" s="121" t="str">
        <f>IF(AND(EXACT(C99,I99),EXACT(D99,J99)),"PASS","FAIL")</f>
        <v>PASS</v>
      </c>
      <c r="L99" t="str">
        <v>TRUE</v>
      </c>
      <c r="M99" t="str">
        <v>Approve Q4 content and positioning budget</v>
      </c>
      <c r="N99" t="str">
        <v>TEXT</v>
      </c>
      <c r="O99" t="str">
        <f>IF(ISTEXT(M99),TRIM(SUBSTITUTE(SUBSTITUTE(SUBSTITUTE(SUBSTITUTE(SUBSTITUTE(SUBSTITUTE(M99,CHAR(160)," "),CHAR(9)," "),CHAR(10)," "),CHAR(11)," "),CHAR(12)," "),CHAR(13)," ")),"")</f>
        <v>Approve Q4 content and positioning budget</v>
      </c>
      <c r="P99" t="str">
        <v>FALSE_POSITIVE</v>
      </c>
      <c r="Q99" t="str">
        <v>TEXT</v>
      </c>
      <c r="R99" t="str">
        <f>IF(ISTEXT(P99),TRIM(SUBSTITUTE(SUBSTITUTE(SUBSTITUTE(SUBSTITUTE(SUBSTITUTE(SUBSTITUTE(P99,CHAR(160)," "),CHAR(9)," "),CHAR(10)," "),CHAR(11)," "),CHAR(12)," "),CHAR(13)," ")),"")</f>
        <v>FALSE_POSITIVE</v>
      </c>
      <c r="S99" t="str">
        <v>PAID_SEARCH_BENCHMARK</v>
      </c>
      <c r="T99" t="str">
        <v>TEXT</v>
      </c>
      <c r="U99" t="str">
        <f>IF(ISTEXT(S99),TRIM(SUBSTITUTE(SUBSTITUTE(SUBSTITUTE(SUBSTITUTE(SUBSTITUTE(SUBSTITUTE(S99,CHAR(160)," "),CHAR(9)," "),CHAR(10)," "),CHAR(11)," "),CHAR(12)," "),CHAR(13)," ")),"")</f>
        <v>PAID_SEARCH_BENCHMARK</v>
      </c>
      <c r="V99" t="str">
        <v>INDEPENDENT</v>
      </c>
      <c r="W99" t="str">
        <v>TEXT</v>
      </c>
      <c r="X99" t="str">
        <f>IF(ISTEXT(V99),TRIM(SUBSTITUTE(SUBSTITUTE(SUBSTITUTE(SUBSTITUTE(SUBSTITUTE(SUBSTITUTE(V99,CHAR(160)," "),CHAR(9)," "),CHAR(10)," "),CHAR(11)," "),CHAR(12)," "),CHAR(13)," ")),"")</f>
        <v>INDEPENDENT</v>
      </c>
      <c r="Y99" t="str">
        <v>NO</v>
      </c>
      <c r="Z99" t="str">
        <v>TEXT</v>
      </c>
      <c r="AA99" t="str">
        <f>IF(ISTEXT(Y99),TRIM(SUBSTITUTE(SUBSTITUTE(SUBSTITUTE(SUBSTITUTE(SUBSTITUTE(SUBSTITUTE(Y99,CHAR(160)," "),CHAR(9)," "),CHAR(10)," "),CHAR(11)," "),CHAR(12)," "),CHAR(13)," ")),"")</f>
        <v>NO</v>
      </c>
      <c r="AB99" t="str">
        <v>YES</v>
      </c>
      <c r="AC99" t="str">
        <v>TEXT</v>
      </c>
      <c r="AD99" t="str">
        <f>IF(ISTEXT(AB99),TRIM(SUBSTITUTE(SUBSTITUTE(SUBSTITUTE(SUBSTITUTE(SUBSTITUTE(SUBSTITUTE(AB99,CHAR(160)," "),CHAR(9)," "),CHAR(10)," "),CHAR(11)," "),CHAR(12)," "),CHAR(13)," ")),"")</f>
        <v>YES</v>
      </c>
      <c r="AE99" t="str">
        <v>NO</v>
      </c>
      <c r="AF99" t="str">
        <v>TEXT</v>
      </c>
      <c r="AG99" t="str">
        <f>IF(ISTEXT(AE99),TRIM(SUBSTITUTE(SUBSTITUTE(SUBSTITUTE(SUBSTITUTE(SUBSTITUTE(SUBSTITUTE(AE99,CHAR(160)," "),CHAR(9)," "),CHAR(10)," "),CHAR(11)," "),CHAR(12)," "),CHAR(13)," ")),"")</f>
        <v>NO</v>
      </c>
      <c r="AH99" t="str">
        <v>YES</v>
      </c>
      <c r="AI99" t="str">
        <v>TEXT</v>
      </c>
      <c r="AJ99" t="str">
        <f>IF(ISTEXT(AH99),TRIM(SUBSTITUTE(SUBSTITUTE(SUBSTITUTE(SUBSTITUTE(SUBSTITUTE(SUBSTITUTE(AH99,CHAR(160)," "),CHAR(9)," "),CHAR(10)," "),CHAR(11)," "),CHAR(12)," "),CHAR(13)," ")),"")</f>
        <v>YES</v>
      </c>
      <c r="AK99" t="str">
        <v>YES</v>
      </c>
      <c r="AL99" t="str">
        <v>TEXT</v>
      </c>
      <c r="AM99" t="str">
        <f>IF(ISTEXT(AK99),TRIM(SUBSTITUTE(SUBSTITUTE(SUBSTITUTE(SUBSTITUTE(SUBSTITUTE(SUBSTITUTE(AK99,CHAR(160)," "),CHAR(9)," "),CHAR(10)," "),CHAR(11)," "),CHAR(12)," "),CHAR(13)," ")),"")</f>
        <v>YES</v>
      </c>
      <c r="AN99" t="str">
        <v>COMPLETE</v>
      </c>
      <c r="AO99" t="str">
        <v>TEXT</v>
      </c>
      <c r="AP99" t="str">
        <f>IF(ISTEXT(AN99),TRIM(SUBSTITUTE(SUBSTITUTE(SUBSTITUTE(SUBSTITUTE(SUBSTITUTE(SUBSTITUTE(AN99,CHAR(160)," "),CHAR(9)," "),CHAR(10)," "),CHAR(11)," "),CHAR(12)," "),CHAR(13)," ")),"")</f>
        <v>COMPLETE</v>
      </c>
      <c r="AQ99" t="str">
        <v>NO</v>
      </c>
      <c r="AR99" t="str"/>
      <c r="AS99" t="str">
        <v>MISSING</v>
      </c>
      <c r="AT99" t="str">
        <f>IF(ISTEXT(AR99),TRIM(SUBSTITUTE(SUBSTITUTE(SUBSTITUTE(SUBSTITUTE(SUBSTITUTE(SUBSTITUTE(AR99,CHAR(160)," "),CHAR(9)," "),CHAR(10)," "),CHAR(11)," "),CHAR(12)," "),CHAR(13)," ")),"")</f>
      </c>
      <c r="AU99" t="str">
        <v>NO</v>
      </c>
      <c r="AV99" t="str"/>
      <c r="AW99" t="str">
        <v>MISSING</v>
      </c>
      <c r="AX99" t="str">
        <f>IF(ISTEXT(AV99),TRIM(SUBSTITUTE(SUBSTITUTE(SUBSTITUTE(SUBSTITUTE(SUBSTITUTE(SUBSTITUTE(AV99,CHAR(160)," "),CHAR(9)," "),CHAR(10)," "),CHAR(11)," "),CHAR(12)," "),CHAR(13)," ")),"")</f>
      </c>
      <c r="AY99" t="str">
        <v>NO</v>
      </c>
      <c r="AZ99" t="str"/>
      <c r="BA99" t="str">
        <v>MISSING</v>
      </c>
      <c r="BB99" t="str">
        <f>IF(ISTEXT(AZ99),TRIM(SUBSTITUTE(SUBSTITUTE(SUBSTITUTE(SUBSTITUTE(SUBSTITUTE(SUBSTITUTE(AZ99,CHAR(160)," "),CHAR(9)," "),CHAR(10)," "),CHAR(11)," "),CHAR(12)," "),CHAR(13)," ")),"")</f>
      </c>
      <c r="BC99" t="str">
        <v>YES</v>
      </c>
      <c r="BD99" t="str">
        <v>PPC_OVERLAP</v>
      </c>
      <c r="BE99" t="str">
        <v>TEXT</v>
      </c>
      <c r="BF99" t="str">
        <f>IF(ISTEXT(BD99),TRIM(SUBSTITUTE(SUBSTITUTE(SUBSTITUTE(SUBSTITUTE(SUBSTITUTE(SUBSTITUTE(BD99,CHAR(160)," "),CHAR(9)," "),CHAR(10)," "),CHAR(11)," "),CHAR(12)," "),CHAR(13)," ")),"")</f>
        <v>PPC_OVERLAP</v>
      </c>
      <c r="BG99" t="str">
        <v>NO</v>
      </c>
      <c r="BH99" t="str"/>
      <c r="BI99" t="str">
        <v>MISSING</v>
      </c>
      <c r="BJ99" t="str">
        <f>IF(ISTEXT(BH99),TRIM(SUBSTITUTE(SUBSTITUTE(SUBSTITUTE(SUBSTITUTE(SUBSTITUTE(SUBSTITUTE(BH99,CHAR(160)," "),CHAR(9)," "),CHAR(10)," "),CHAR(11)," "),CHAR(12)," "),CHAR(13)," ")),"")</f>
      </c>
      <c r="BK99" t="str">
        <v>NO</v>
      </c>
      <c r="BL99" t="str"/>
      <c r="BM99" t="str">
        <v>MISSING</v>
      </c>
      <c r="BN99" t="str">
        <f>IF(ISTEXT(BL99),TRIM(SUBSTITUTE(SUBSTITUTE(SUBSTITUTE(SUBSTITUTE(SUBSTITUTE(SUBSTITUTE(BL99,CHAR(160)," "),CHAR(9)," "),CHAR(10)," "),CHAR(11)," "),CHAR(12)," "),CHAR(13)," ")),"")</f>
      </c>
      <c r="BO99" t="str">
        <f>IF(N99="NON_TEXT","INVALID_TYPE",IF(AND(N99="TEXT",O99&lt;&gt;"",OR(LOWER(O99)="null",LOWER(O99)="undefined",LOWER(O99)="n/a",LOWER(O99)="na",LOWER(O99)="none")),"NULL_LIKE_STRING",""))</f>
      </c>
      <c r="BP99" t="str">
        <f>IF(Q99="NON_TEXT","INVALID_TYPE",IF(AND(R99&lt;&gt;"",NOT(OR(EXACT(R99,"FALSE_POSITIVE"),EXACT(R99,"FALSE_NEGATIVE"),EXACT(R99,"ROLE_ERROR"),EXACT(R99,"SCOPE_DRIFT")))),"UNSUPPORTED_VALUE",""))</f>
      </c>
      <c r="BQ99" t="str">
        <f>IF(T99="NON_TEXT","INVALID_TYPE",IF(AND(U99&lt;&gt;"",NOT(OR(EXACT(U99,"CONTENT_GAP"),EXACT(U99,"AUTHORITY_BENCHMARK"),EXACT(U99,"POSITIONING"),EXACT(U99,"PRICING_COMPARISON"),EXACT(U99,"BATTLECARD"),EXACT(U99,"ROADMAP"),EXACT(U99,"MARKET_ENTRY_RECOMMENDATION"),EXACT(U99,"BUDGET_RECOMMENDATION"),EXACT(U99,"EXECUTIVE_BRIEF"),EXACT(U99,"AI_VISIBILITY_BENCHMARK"),EXACT(U99,"PAID_SEARCH_BENCHMARK"),EXACT(U99,"OTHER")))),"UNSUPPORTED_VALUE",""))</f>
      </c>
      <c r="BR99" t="str">
        <f>IF(W99="NON_TEXT","INVALID_TYPE",IF(AND(X99&lt;&gt;"",NOT(OR(EXACT(X99,"DIRECTLY_DEPENDENT"),EXACT(X99,"PARTIALLY_DEPENDENT"),EXACT(X99,"INDEPENDENT"),EXACT(X99,"UNKNOWN_DEPENDENCY")))),"UNSUPPORTED_VALUE",""))</f>
      </c>
      <c r="BS99" t="str">
        <f>IF(Z99="NON_TEXT","INVALID_TYPE",IF(AND(AA99&lt;&gt;"",NOT(OR(EXACT(AA99,"YES"),EXACT(AA99,"NO"),EXACT(AA99,"UNKNOWN")))),"UNSUPPORTED_VALUE",""))</f>
      </c>
      <c r="BT99" t="str">
        <f>IF(AC99="NON_TEXT","INVALID_TYPE",IF(AND(AD99&lt;&gt;"",NOT(OR(EXACT(AD99,"YES"),EXACT(AD99,"NO"),EXACT(AD99,"UNKNOWN")))),"UNSUPPORTED_VALUE",""))</f>
      </c>
      <c r="BU99" t="str">
        <f>IF(AF99="NON_TEXT","INVALID_TYPE",IF(AND(AG99&lt;&gt;"",NOT(OR(EXACT(AG99,"YES"),EXACT(AG99,"NO"),EXACT(AG99,"UNKNOWN")))),"UNSUPPORTED_VALUE",""))</f>
      </c>
      <c r="BV99" t="str">
        <f>IF(AI99="NON_TEXT","INVALID_TYPE",IF(AND(AJ99&lt;&gt;"",NOT(OR(EXACT(AJ99,"YES"),EXACT(AJ99,"NO"),EXACT(AJ99,"UNKNOWN")))),"UNSUPPORTED_VALUE",""))</f>
      </c>
      <c r="BW99" t="str">
        <f>IF(AL99="NON_TEXT","INVALID_TYPE",IF(AND(AM99&lt;&gt;"",NOT(OR(EXACT(AM99,"YES"),EXACT(AM99,"NO"),EXACT(AM99,"UNKNOWN")))),"UNSUPPORTED_VALUE",""))</f>
      </c>
      <c r="BX99" t="str">
        <f>IF(AO99="NON_TEXT","INVALID_TYPE",IF(AND(AP99&lt;&gt;"",NOT(OR(EXACT(AP99,"COMPLETE"),EXACT(AP99,"INCOMPLETE")))),"UNSUPPORTED_VALUE",""))</f>
      </c>
      <c r="BY99" t="str">
        <f>IF(AND(AQ99="YES",AS99="NON_TEXT"),"INVALID_TYPE",IF(AND(AQ99="YES",AS99="TEXT",AT99&lt;&gt;"",OR(LOWER(AT99)="null",LOWER(AT99)="undefined",LOWER(AT99)="n/a",LOWER(AT99)="na",LOWER(AT99)="none")),"NULL_LIKE_STRING",""))</f>
      </c>
      <c r="BZ99" t="str">
        <f>IF(AND(AU99="YES",AW99="NON_TEXT"),"INVALID_TYPE",IF(AND(AU99="YES",AW99="TEXT",AX99&lt;&gt;"",OR(LOWER(AX99)="null",LOWER(AX99)="undefined",LOWER(AX99)="n/a",LOWER(AX99)="na",LOWER(AX99)="none")),"NULL_LIKE_STRING",""))</f>
      </c>
      <c r="CA99" t="str">
        <f>IF(AND(AY99="YES",BA99="NON_TEXT"),"INVALID_TYPE",IF(AND(AY99="YES",BB99&lt;&gt;"",NOT(OR(EXACT(BB99,"READY_TO_SHARE"),EXACT(BB99,"NOT_READY_TO_SHARE")))),"UNSUPPORTED_VALUE",""))</f>
      </c>
      <c r="CB99" t="str">
        <f>IF(AND(BC99="YES",BE99="NON_TEXT"),"INVALID_TYPE",IF(AND(BC99="YES",BF99&lt;&gt;"",NOT(OR(EXACT(BF99,"SEO_OVERLAP"),EXACT(BF99,"PPC_OVERLAP"),EXACT(BF99,"AI_VISIBILITY"),EXACT(BF99,"CI_PLATFORM"),EXACT(BF99,"SALES_CUSTOMER"),EXACT(BF99,"MANUAL_STRATEGY"),EXACT(BF99,"MIXED"),EXACT(BF99,"UNKNOWN")))),"UNSUPPORTED_VALUE",""))</f>
      </c>
      <c r="CC99" t="str">
        <f>IF(AND(BG99="YES",BI99="NON_TEXT"),"INVALID_TYPE",IF(AND(BG99="YES",BI99="TEXT",BJ99&lt;&gt;"",OR(LOWER(BJ99)="null",LOWER(BJ99)="undefined",LOWER(BJ99)="n/a",LOWER(BJ99)="na",LOWER(BJ99)="none")),"NULL_LIKE_STRING",""))</f>
      </c>
      <c r="CD99" t="str">
        <f>IF(AND(BK99="YES",BM99="NON_TEXT"),"INVALID_TYPE",IF(AND(BK99="YES",BM99="TEXT",BN99&lt;&gt;"",OR(LOWER(BN99)="null",LOWER(BN99)="undefined",LOWER(BN99)="n/a",LOWER(BN99)="na",LOWER(BN99)="none")),"NULL_LIKE_STRING",""))</f>
      </c>
      <c r="CE99" t="str">
        <f>IF(L99="FALSE","INVALID_INPUT_OBJECT",IF(BO99&lt;&gt;"",BO99,IF(BP99&lt;&gt;"",BP99,IF(BQ99&lt;&gt;"",BQ99,IF(BR99&lt;&gt;"",BR99,IF(BS99&lt;&gt;"",BS99,IF(BT99&lt;&gt;"",BT99,IF(BU99&lt;&gt;"",BU99,IF(BV99&lt;&gt;"",BV99,IF(BW99&lt;&gt;"",BW99,IF(BX99&lt;&gt;"",BX99,IF(CC99&lt;&gt;"",CC99,IF(BY99&lt;&gt;"",BY99,IF(BZ99&lt;&gt;"",BZ99,IF(CD99&lt;&gt;"",CD99,IF(CA99&lt;&gt;"",CA99,CB99))))))))))))))))</f>
      </c>
      <c r="CF99" t="b">
        <f>OR(N99="MISSING",O99="",Q99="MISSING",R99="",T99="MISSING",U99="",W99="MISSING",X99="",Z99="MISSING",AA99="",AC99="MISSING",AD99="",AF99="MISSING",AG99="",AI99="MISSING",AJ99="",AL99="MISSING",AM99="",AO99="MISSING",AP99="",EXACT(AP99,"INCOMPLETE"),AND(AY99="YES",AZ99&lt;&gt;"",BB99=""),AND(BC99="YES",BD99&lt;&gt;"",BF99=""))</f>
        <v>0</v>
      </c>
      <c r="CG99" t="str">
        <f>IF(AND(EXACT(X99,"INDEPENDENT"),EXACT(AD99,"NO")),"INDEPENDENT_WITHOUT_SUPPORT",IF(AND(EXACT(R99,"FALSE_NEGATIVE"),AQ99="YES",AT99=""),"FALSE_NEGATIVE_REQUIRES_CORRECTED_SET",IF(AND(EXACT(R99,"SCOPE_DRIFT"),AU99="YES",AX99=""),"SCOPE_DRIFT_REQUIRES_CHANGED_DIMENSION",IF(AND(EXACT(AA99,"NO"),AY99="YES",EXACT(BB99,"READY_TO_SHARE")),"UNSTARTED_READY_TO_SHARE_CONFLICT",""))))</f>
      </c>
    </row>
    <row r="100">
      <c r="A100" s="121" t="str">
        <v>CHN-003</v>
      </c>
      <c r="B100" s="121" t="str">
        <v>CHANNEL_ORIGIN</v>
      </c>
      <c r="C100" s="121" t="str">
        <v>NO_MATERIAL_CONTAMINATION_FOUND</v>
      </c>
      <c r="D100" s="121" t="str">
        <v>INDEPENDENT_SUPPORT_RECOMMENDATION_UNCHANGED</v>
      </c>
      <c r="E100" s="121" t="str">
        <v>NO_MATERIAL_CONTAMINATION_FOUND</v>
      </c>
      <c r="F100" s="121" t="str">
        <v>INDEPENDENT_SUPPORT_RECOMMENDATION_UNCHANGED</v>
      </c>
      <c r="G100" s="121" t="str">
        <v>PASS</v>
      </c>
      <c r="H100" s="121" t="str">
        <v>{"affectedOutput": "CONTENT_GAP", "competitorSetOrigin": "SEO_OVERLAP", "correctionWithoutFullRebuild": "YES", "decisionSupported": "Approve Q4 content and positioning budget", "dependencyType": "INDEPENDENT", "errorClass": "FALSE_POSITIVE", "executionStarted": "NO", "independentSupport": "YES", "recommendationCouldChange": "NO", "recordCompleteness": "COMPLETE", "scopeKnown": "YES"}</v>
      </c>
      <c r="I100" s="121" t="str">
        <f>IF(CE100&lt;&gt;"","INVALID_INPUT",IF(CG100&lt;&gt;"","INVALID_INPUT",IF(CF100,"INCOMPLETE",IF(NOT(EXACT(AM100,"YES")),"RESOLVE_DECISION_SCOPE",IF(EXACT(X100,"UNKNOWN_DEPENDENCY"),"FREEZE_AND_REQUALIFY",IF(AND(EXACT(AA100,"YES"),EXACT(AG100,"YES")),"REOPEN_PRIOR_DECISION",IF(AND(EXACT(X100,"DIRECTLY_DEPENDENT"),EXACT(AD100,"NO"),EXACT(AJ100,"NO")),"REBUILD_CONTAMINATED_OUTPUT",IF(OR(EXACT(X100,"DIRECTLY_DEPENDENT"),EXACT(X100,"PARTIALLY_DEPENDENT")),"BOUNDED_RECHECK_REQUIRED",IF(AND(EXACT(X100,"INDEPENDENT"),EXACT(AD100,"YES"),EXACT(AG100,"NO")),"NO_MATERIAL_CONTAMINATION_FOUND","FREEZE_AND_REQUALIFY")))))))))</f>
        <v>NO_MATERIAL_CONTAMINATION_FOUND</v>
      </c>
      <c r="J100" s="121" t="str">
        <f>IF(CE100&lt;&gt;"",CE100,IF(CG100&lt;&gt;"",CG100,IF(CF100,"REQUIRED_EVIDENCE_MISSING",IF(NOT(EXACT(AM100,"YES")),IF(EXACT(AM100,"NO"),"DECISION_SCOPE_NOT_DEFINED","DECISION_SCOPE_UNCERTAIN"),IF(EXACT(X100,"UNKNOWN_DEPENDENCY"),"DOWNSTREAM_DEPENDENCY_UNKNOWN",IF(AND(EXACT(AA100,"YES"),EXACT(AG100,"YES")),"EXECUTED_RECOMMENDATION_MAY_CHANGE",IF(AND(EXACT(X100,"DIRECTLY_DEPENDENT"),EXACT(AD100,"NO"),EXACT(AJ100,"NO")),"DIRECT_DEPENDENCY_NO_INDEPENDENT_SUPPORT",IF(EXACT(X100,"DIRECTLY_DEPENDENT"),"DIRECT_DEPENDENCY_RECHECK",IF(EXACT(X100,"PARTIALLY_DEPENDENT"),"PARTIAL_DEPENDENCY_RECHECK",IF(AND(EXACT(X100,"INDEPENDENT"),EXACT(AD100,"YES"),EXACT(AG100,"NO")),"INDEPENDENT_SUPPORT_RECOMMENDATION_UNCHANGED","DEPENDENCY_OR_RECOMMENDATION_UNRESOLVED"))))))))))</f>
        <v>INDEPENDENT_SUPPORT_RECOMMENDATION_UNCHANGED</v>
      </c>
      <c r="K100" s="121" t="str">
        <f>IF(AND(EXACT(C100,I100),EXACT(D100,J100)),"PASS","FAIL")</f>
        <v>PASS</v>
      </c>
      <c r="L100" t="str">
        <v>TRUE</v>
      </c>
      <c r="M100" t="str">
        <v>Approve Q4 content and positioning budget</v>
      </c>
      <c r="N100" t="str">
        <v>TEXT</v>
      </c>
      <c r="O100" t="str">
        <f>IF(ISTEXT(M100),TRIM(SUBSTITUTE(SUBSTITUTE(SUBSTITUTE(SUBSTITUTE(SUBSTITUTE(SUBSTITUTE(M100,CHAR(160)," "),CHAR(9)," "),CHAR(10)," "),CHAR(11)," "),CHAR(12)," "),CHAR(13)," ")),"")</f>
        <v>Approve Q4 content and positioning budget</v>
      </c>
      <c r="P100" t="str">
        <v>FALSE_POSITIVE</v>
      </c>
      <c r="Q100" t="str">
        <v>TEXT</v>
      </c>
      <c r="R100" t="str">
        <f>IF(ISTEXT(P100),TRIM(SUBSTITUTE(SUBSTITUTE(SUBSTITUTE(SUBSTITUTE(SUBSTITUTE(SUBSTITUTE(P100,CHAR(160)," "),CHAR(9)," "),CHAR(10)," "),CHAR(11)," "),CHAR(12)," "),CHAR(13)," ")),"")</f>
        <v>FALSE_POSITIVE</v>
      </c>
      <c r="S100" t="str">
        <v>CONTENT_GAP</v>
      </c>
      <c r="T100" t="str">
        <v>TEXT</v>
      </c>
      <c r="U100" t="str">
        <f>IF(ISTEXT(S100),TRIM(SUBSTITUTE(SUBSTITUTE(SUBSTITUTE(SUBSTITUTE(SUBSTITUTE(SUBSTITUTE(S100,CHAR(160)," "),CHAR(9)," "),CHAR(10)," "),CHAR(11)," "),CHAR(12)," "),CHAR(13)," ")),"")</f>
        <v>CONTENT_GAP</v>
      </c>
      <c r="V100" t="str">
        <v>INDEPENDENT</v>
      </c>
      <c r="W100" t="str">
        <v>TEXT</v>
      </c>
      <c r="X100" t="str">
        <f>IF(ISTEXT(V100),TRIM(SUBSTITUTE(SUBSTITUTE(SUBSTITUTE(SUBSTITUTE(SUBSTITUTE(SUBSTITUTE(V100,CHAR(160)," "),CHAR(9)," "),CHAR(10)," "),CHAR(11)," "),CHAR(12)," "),CHAR(13)," ")),"")</f>
        <v>INDEPENDENT</v>
      </c>
      <c r="Y100" t="str">
        <v>NO</v>
      </c>
      <c r="Z100" t="str">
        <v>TEXT</v>
      </c>
      <c r="AA100" t="str">
        <f>IF(ISTEXT(Y100),TRIM(SUBSTITUTE(SUBSTITUTE(SUBSTITUTE(SUBSTITUTE(SUBSTITUTE(SUBSTITUTE(Y100,CHAR(160)," "),CHAR(9)," "),CHAR(10)," "),CHAR(11)," "),CHAR(12)," "),CHAR(13)," ")),"")</f>
        <v>NO</v>
      </c>
      <c r="AB100" t="str">
        <v>YES</v>
      </c>
      <c r="AC100" t="str">
        <v>TEXT</v>
      </c>
      <c r="AD100" t="str">
        <f>IF(ISTEXT(AB100),TRIM(SUBSTITUTE(SUBSTITUTE(SUBSTITUTE(SUBSTITUTE(SUBSTITUTE(SUBSTITUTE(AB100,CHAR(160)," "),CHAR(9)," "),CHAR(10)," "),CHAR(11)," "),CHAR(12)," "),CHAR(13)," ")),"")</f>
        <v>YES</v>
      </c>
      <c r="AE100" t="str">
        <v>NO</v>
      </c>
      <c r="AF100" t="str">
        <v>TEXT</v>
      </c>
      <c r="AG100" t="str">
        <f>IF(ISTEXT(AE100),TRIM(SUBSTITUTE(SUBSTITUTE(SUBSTITUTE(SUBSTITUTE(SUBSTITUTE(SUBSTITUTE(AE100,CHAR(160)," "),CHAR(9)," "),CHAR(10)," "),CHAR(11)," "),CHAR(12)," "),CHAR(13)," ")),"")</f>
        <v>NO</v>
      </c>
      <c r="AH100" t="str">
        <v>YES</v>
      </c>
      <c r="AI100" t="str">
        <v>TEXT</v>
      </c>
      <c r="AJ100" t="str">
        <f>IF(ISTEXT(AH100),TRIM(SUBSTITUTE(SUBSTITUTE(SUBSTITUTE(SUBSTITUTE(SUBSTITUTE(SUBSTITUTE(AH100,CHAR(160)," "),CHAR(9)," "),CHAR(10)," "),CHAR(11)," "),CHAR(12)," "),CHAR(13)," ")),"")</f>
        <v>YES</v>
      </c>
      <c r="AK100" t="str">
        <v>YES</v>
      </c>
      <c r="AL100" t="str">
        <v>TEXT</v>
      </c>
      <c r="AM100" t="str">
        <f>IF(ISTEXT(AK100),TRIM(SUBSTITUTE(SUBSTITUTE(SUBSTITUTE(SUBSTITUTE(SUBSTITUTE(SUBSTITUTE(AK100,CHAR(160)," "),CHAR(9)," "),CHAR(10)," "),CHAR(11)," "),CHAR(12)," "),CHAR(13)," ")),"")</f>
        <v>YES</v>
      </c>
      <c r="AN100" t="str">
        <v>COMPLETE</v>
      </c>
      <c r="AO100" t="str">
        <v>TEXT</v>
      </c>
      <c r="AP100" t="str">
        <f>IF(ISTEXT(AN100),TRIM(SUBSTITUTE(SUBSTITUTE(SUBSTITUTE(SUBSTITUTE(SUBSTITUTE(SUBSTITUTE(AN100,CHAR(160)," "),CHAR(9)," "),CHAR(10)," "),CHAR(11)," "),CHAR(12)," "),CHAR(13)," ")),"")</f>
        <v>COMPLETE</v>
      </c>
      <c r="AQ100" t="str">
        <v>NO</v>
      </c>
      <c r="AR100" t="str"/>
      <c r="AS100" t="str">
        <v>MISSING</v>
      </c>
      <c r="AT100" t="str">
        <f>IF(ISTEXT(AR100),TRIM(SUBSTITUTE(SUBSTITUTE(SUBSTITUTE(SUBSTITUTE(SUBSTITUTE(SUBSTITUTE(AR100,CHAR(160)," "),CHAR(9)," "),CHAR(10)," "),CHAR(11)," "),CHAR(12)," "),CHAR(13)," ")),"")</f>
      </c>
      <c r="AU100" t="str">
        <v>NO</v>
      </c>
      <c r="AV100" t="str"/>
      <c r="AW100" t="str">
        <v>MISSING</v>
      </c>
      <c r="AX100" t="str">
        <f>IF(ISTEXT(AV100),TRIM(SUBSTITUTE(SUBSTITUTE(SUBSTITUTE(SUBSTITUTE(SUBSTITUTE(SUBSTITUTE(AV100,CHAR(160)," "),CHAR(9)," "),CHAR(10)," "),CHAR(11)," "),CHAR(12)," "),CHAR(13)," ")),"")</f>
      </c>
      <c r="AY100" t="str">
        <v>NO</v>
      </c>
      <c r="AZ100" t="str"/>
      <c r="BA100" t="str">
        <v>MISSING</v>
      </c>
      <c r="BB100" t="str">
        <f>IF(ISTEXT(AZ100),TRIM(SUBSTITUTE(SUBSTITUTE(SUBSTITUTE(SUBSTITUTE(SUBSTITUTE(SUBSTITUTE(AZ100,CHAR(160)," "),CHAR(9)," "),CHAR(10)," "),CHAR(11)," "),CHAR(12)," "),CHAR(13)," ")),"")</f>
      </c>
      <c r="BC100" t="str">
        <v>YES</v>
      </c>
      <c r="BD100" t="str">
        <v>SEO_OVERLAP</v>
      </c>
      <c r="BE100" t="str">
        <v>TEXT</v>
      </c>
      <c r="BF100" t="str">
        <f>IF(ISTEXT(BD100),TRIM(SUBSTITUTE(SUBSTITUTE(SUBSTITUTE(SUBSTITUTE(SUBSTITUTE(SUBSTITUTE(BD100,CHAR(160)," "),CHAR(9)," "),CHAR(10)," "),CHAR(11)," "),CHAR(12)," "),CHAR(13)," ")),"")</f>
        <v>SEO_OVERLAP</v>
      </c>
      <c r="BG100" t="str">
        <v>NO</v>
      </c>
      <c r="BH100" t="str"/>
      <c r="BI100" t="str">
        <v>MISSING</v>
      </c>
      <c r="BJ100" t="str">
        <f>IF(ISTEXT(BH100),TRIM(SUBSTITUTE(SUBSTITUTE(SUBSTITUTE(SUBSTITUTE(SUBSTITUTE(SUBSTITUTE(BH100,CHAR(160)," "),CHAR(9)," "),CHAR(10)," "),CHAR(11)," "),CHAR(12)," "),CHAR(13)," ")),"")</f>
      </c>
      <c r="BK100" t="str">
        <v>NO</v>
      </c>
      <c r="BL100" t="str"/>
      <c r="BM100" t="str">
        <v>MISSING</v>
      </c>
      <c r="BN100" t="str">
        <f>IF(ISTEXT(BL100),TRIM(SUBSTITUTE(SUBSTITUTE(SUBSTITUTE(SUBSTITUTE(SUBSTITUTE(SUBSTITUTE(BL100,CHAR(160)," "),CHAR(9)," "),CHAR(10)," "),CHAR(11)," "),CHAR(12)," "),CHAR(13)," ")),"")</f>
      </c>
      <c r="BO100" t="str">
        <f>IF(N100="NON_TEXT","INVALID_TYPE",IF(AND(N100="TEXT",O100&lt;&gt;"",OR(LOWER(O100)="null",LOWER(O100)="undefined",LOWER(O100)="n/a",LOWER(O100)="na",LOWER(O100)="none")),"NULL_LIKE_STRING",""))</f>
      </c>
      <c r="BP100" t="str">
        <f>IF(Q100="NON_TEXT","INVALID_TYPE",IF(AND(R100&lt;&gt;"",NOT(OR(EXACT(R100,"FALSE_POSITIVE"),EXACT(R100,"FALSE_NEGATIVE"),EXACT(R100,"ROLE_ERROR"),EXACT(R100,"SCOPE_DRIFT")))),"UNSUPPORTED_VALUE",""))</f>
      </c>
      <c r="BQ100" t="str">
        <f>IF(T100="NON_TEXT","INVALID_TYPE",IF(AND(U100&lt;&gt;"",NOT(OR(EXACT(U100,"CONTENT_GAP"),EXACT(U100,"AUTHORITY_BENCHMARK"),EXACT(U100,"POSITIONING"),EXACT(U100,"PRICING_COMPARISON"),EXACT(U100,"BATTLECARD"),EXACT(U100,"ROADMAP"),EXACT(U100,"MARKET_ENTRY_RECOMMENDATION"),EXACT(U100,"BUDGET_RECOMMENDATION"),EXACT(U100,"EXECUTIVE_BRIEF"),EXACT(U100,"AI_VISIBILITY_BENCHMARK"),EXACT(U100,"PAID_SEARCH_BENCHMARK"),EXACT(U100,"OTHER")))),"UNSUPPORTED_VALUE",""))</f>
      </c>
      <c r="BR100" t="str">
        <f>IF(W100="NON_TEXT","INVALID_TYPE",IF(AND(X100&lt;&gt;"",NOT(OR(EXACT(X100,"DIRECTLY_DEPENDENT"),EXACT(X100,"PARTIALLY_DEPENDENT"),EXACT(X100,"INDEPENDENT"),EXACT(X100,"UNKNOWN_DEPENDENCY")))),"UNSUPPORTED_VALUE",""))</f>
      </c>
      <c r="BS100" t="str">
        <f>IF(Z100="NON_TEXT","INVALID_TYPE",IF(AND(AA100&lt;&gt;"",NOT(OR(EXACT(AA100,"YES"),EXACT(AA100,"NO"),EXACT(AA100,"UNKNOWN")))),"UNSUPPORTED_VALUE",""))</f>
      </c>
      <c r="BT100" t="str">
        <f>IF(AC100="NON_TEXT","INVALID_TYPE",IF(AND(AD100&lt;&gt;"",NOT(OR(EXACT(AD100,"YES"),EXACT(AD100,"NO"),EXACT(AD100,"UNKNOWN")))),"UNSUPPORTED_VALUE",""))</f>
      </c>
      <c r="BU100" t="str">
        <f>IF(AF100="NON_TEXT","INVALID_TYPE",IF(AND(AG100&lt;&gt;"",NOT(OR(EXACT(AG100,"YES"),EXACT(AG100,"NO"),EXACT(AG100,"UNKNOWN")))),"UNSUPPORTED_VALUE",""))</f>
      </c>
      <c r="BV100" t="str">
        <f>IF(AI100="NON_TEXT","INVALID_TYPE",IF(AND(AJ100&lt;&gt;"",NOT(OR(EXACT(AJ100,"YES"),EXACT(AJ100,"NO"),EXACT(AJ100,"UNKNOWN")))),"UNSUPPORTED_VALUE",""))</f>
      </c>
      <c r="BW100" t="str">
        <f>IF(AL100="NON_TEXT","INVALID_TYPE",IF(AND(AM100&lt;&gt;"",NOT(OR(EXACT(AM100,"YES"),EXACT(AM100,"NO"),EXACT(AM100,"UNKNOWN")))),"UNSUPPORTED_VALUE",""))</f>
      </c>
      <c r="BX100" t="str">
        <f>IF(AO100="NON_TEXT","INVALID_TYPE",IF(AND(AP100&lt;&gt;"",NOT(OR(EXACT(AP100,"COMPLETE"),EXACT(AP100,"INCOMPLETE")))),"UNSUPPORTED_VALUE",""))</f>
      </c>
      <c r="BY100" t="str">
        <f>IF(AND(AQ100="YES",AS100="NON_TEXT"),"INVALID_TYPE",IF(AND(AQ100="YES",AS100="TEXT",AT100&lt;&gt;"",OR(LOWER(AT100)="null",LOWER(AT100)="undefined",LOWER(AT100)="n/a",LOWER(AT100)="na",LOWER(AT100)="none")),"NULL_LIKE_STRING",""))</f>
      </c>
      <c r="BZ100" t="str">
        <f>IF(AND(AU100="YES",AW100="NON_TEXT"),"INVALID_TYPE",IF(AND(AU100="YES",AW100="TEXT",AX100&lt;&gt;"",OR(LOWER(AX100)="null",LOWER(AX100)="undefined",LOWER(AX100)="n/a",LOWER(AX100)="na",LOWER(AX100)="none")),"NULL_LIKE_STRING",""))</f>
      </c>
      <c r="CA100" t="str">
        <f>IF(AND(AY100="YES",BA100="NON_TEXT"),"INVALID_TYPE",IF(AND(AY100="YES",BB100&lt;&gt;"",NOT(OR(EXACT(BB100,"READY_TO_SHARE"),EXACT(BB100,"NOT_READY_TO_SHARE")))),"UNSUPPORTED_VALUE",""))</f>
      </c>
      <c r="CB100" t="str">
        <f>IF(AND(BC100="YES",BE100="NON_TEXT"),"INVALID_TYPE",IF(AND(BC100="YES",BF100&lt;&gt;"",NOT(OR(EXACT(BF100,"SEO_OVERLAP"),EXACT(BF100,"PPC_OVERLAP"),EXACT(BF100,"AI_VISIBILITY"),EXACT(BF100,"CI_PLATFORM"),EXACT(BF100,"SALES_CUSTOMER"),EXACT(BF100,"MANUAL_STRATEGY"),EXACT(BF100,"MIXED"),EXACT(BF100,"UNKNOWN")))),"UNSUPPORTED_VALUE",""))</f>
      </c>
      <c r="CC100" t="str">
        <f>IF(AND(BG100="YES",BI100="NON_TEXT"),"INVALID_TYPE",IF(AND(BG100="YES",BI100="TEXT",BJ100&lt;&gt;"",OR(LOWER(BJ100)="null",LOWER(BJ100)="undefined",LOWER(BJ100)="n/a",LOWER(BJ100)="na",LOWER(BJ100)="none")),"NULL_LIKE_STRING",""))</f>
      </c>
      <c r="CD100" t="str">
        <f>IF(AND(BK100="YES",BM100="NON_TEXT"),"INVALID_TYPE",IF(AND(BK100="YES",BM100="TEXT",BN100&lt;&gt;"",OR(LOWER(BN100)="null",LOWER(BN100)="undefined",LOWER(BN100)="n/a",LOWER(BN100)="na",LOWER(BN100)="none")),"NULL_LIKE_STRING",""))</f>
      </c>
      <c r="CE100" t="str">
        <f>IF(L100="FALSE","INVALID_INPUT_OBJECT",IF(BO100&lt;&gt;"",BO100,IF(BP100&lt;&gt;"",BP100,IF(BQ100&lt;&gt;"",BQ100,IF(BR100&lt;&gt;"",BR100,IF(BS100&lt;&gt;"",BS100,IF(BT100&lt;&gt;"",BT100,IF(BU100&lt;&gt;"",BU100,IF(BV100&lt;&gt;"",BV100,IF(BW100&lt;&gt;"",BW100,IF(BX100&lt;&gt;"",BX100,IF(CC100&lt;&gt;"",CC100,IF(BY100&lt;&gt;"",BY100,IF(BZ100&lt;&gt;"",BZ100,IF(CD100&lt;&gt;"",CD100,IF(CA100&lt;&gt;"",CA100,CB100))))))))))))))))</f>
      </c>
      <c r="CF100" t="b">
        <f>OR(N100="MISSING",O100="",Q100="MISSING",R100="",T100="MISSING",U100="",W100="MISSING",X100="",Z100="MISSING",AA100="",AC100="MISSING",AD100="",AF100="MISSING",AG100="",AI100="MISSING",AJ100="",AL100="MISSING",AM100="",AO100="MISSING",AP100="",EXACT(AP100,"INCOMPLETE"),AND(AY100="YES",AZ100&lt;&gt;"",BB100=""),AND(BC100="YES",BD100&lt;&gt;"",BF100=""))</f>
        <v>0</v>
      </c>
      <c r="CG100" t="str">
        <f>IF(AND(EXACT(X100,"INDEPENDENT"),EXACT(AD100,"NO")),"INDEPENDENT_WITHOUT_SUPPORT",IF(AND(EXACT(R100,"FALSE_NEGATIVE"),AQ100="YES",AT100=""),"FALSE_NEGATIVE_REQUIRES_CORRECTED_SET",IF(AND(EXACT(R100,"SCOPE_DRIFT"),AU100="YES",AX100=""),"SCOPE_DRIFT_REQUIRES_CHANGED_DIMENSION",IF(AND(EXACT(AA100,"NO"),AY100="YES",EXACT(BB100,"READY_TO_SHARE")),"UNSTARTED_READY_TO_SHARE_CONFLICT",""))))</f>
      </c>
    </row>
    <row r="101">
      <c r="A101" s="121" t="str">
        <v>CHN-004</v>
      </c>
      <c r="B101" s="121" t="str">
        <v>CHANNEL_ORIGIN</v>
      </c>
      <c r="C101" s="121" t="str">
        <v>NO_MATERIAL_CONTAMINATION_FOUND</v>
      </c>
      <c r="D101" s="121" t="str">
        <v>INDEPENDENT_SUPPORT_RECOMMENDATION_UNCHANGED</v>
      </c>
      <c r="E101" s="121" t="str">
        <v>NO_MATERIAL_CONTAMINATION_FOUND</v>
      </c>
      <c r="F101" s="121" t="str">
        <v>INDEPENDENT_SUPPORT_RECOMMENDATION_UNCHANGED</v>
      </c>
      <c r="G101" s="121" t="str">
        <v>PASS</v>
      </c>
      <c r="H101" s="121" t="str">
        <v>{"affectedOutput": "BATTLECARD", "competitorSetOrigin": "CI_PLATFORM", "correctionWithoutFullRebuild": "YES", "decisionSupported": "Approve Q4 content and positioning budget", "dependencyType": "INDEPENDENT", "errorClass": "FALSE_POSITIVE", "executionStarted": "NO", "independentSupport": "YES", "recommendationCouldChange": "NO", "recordCompleteness": "COMPLETE", "scopeKnown": "YES"}</v>
      </c>
      <c r="I101" s="121" t="str">
        <f>IF(CE101&lt;&gt;"","INVALID_INPUT",IF(CG101&lt;&gt;"","INVALID_INPUT",IF(CF101,"INCOMPLETE",IF(NOT(EXACT(AM101,"YES")),"RESOLVE_DECISION_SCOPE",IF(EXACT(X101,"UNKNOWN_DEPENDENCY"),"FREEZE_AND_REQUALIFY",IF(AND(EXACT(AA101,"YES"),EXACT(AG101,"YES")),"REOPEN_PRIOR_DECISION",IF(AND(EXACT(X101,"DIRECTLY_DEPENDENT"),EXACT(AD101,"NO"),EXACT(AJ101,"NO")),"REBUILD_CONTAMINATED_OUTPUT",IF(OR(EXACT(X101,"DIRECTLY_DEPENDENT"),EXACT(X101,"PARTIALLY_DEPENDENT")),"BOUNDED_RECHECK_REQUIRED",IF(AND(EXACT(X101,"INDEPENDENT"),EXACT(AD101,"YES"),EXACT(AG101,"NO")),"NO_MATERIAL_CONTAMINATION_FOUND","FREEZE_AND_REQUALIFY")))))))))</f>
        <v>NO_MATERIAL_CONTAMINATION_FOUND</v>
      </c>
      <c r="J101" s="121" t="str">
        <f>IF(CE101&lt;&gt;"",CE101,IF(CG101&lt;&gt;"",CG101,IF(CF101,"REQUIRED_EVIDENCE_MISSING",IF(NOT(EXACT(AM101,"YES")),IF(EXACT(AM101,"NO"),"DECISION_SCOPE_NOT_DEFINED","DECISION_SCOPE_UNCERTAIN"),IF(EXACT(X101,"UNKNOWN_DEPENDENCY"),"DOWNSTREAM_DEPENDENCY_UNKNOWN",IF(AND(EXACT(AA101,"YES"),EXACT(AG101,"YES")),"EXECUTED_RECOMMENDATION_MAY_CHANGE",IF(AND(EXACT(X101,"DIRECTLY_DEPENDENT"),EXACT(AD101,"NO"),EXACT(AJ101,"NO")),"DIRECT_DEPENDENCY_NO_INDEPENDENT_SUPPORT",IF(EXACT(X101,"DIRECTLY_DEPENDENT"),"DIRECT_DEPENDENCY_RECHECK",IF(EXACT(X101,"PARTIALLY_DEPENDENT"),"PARTIAL_DEPENDENCY_RECHECK",IF(AND(EXACT(X101,"INDEPENDENT"),EXACT(AD101,"YES"),EXACT(AG101,"NO")),"INDEPENDENT_SUPPORT_RECOMMENDATION_UNCHANGED","DEPENDENCY_OR_RECOMMENDATION_UNRESOLVED"))))))))))</f>
        <v>INDEPENDENT_SUPPORT_RECOMMENDATION_UNCHANGED</v>
      </c>
      <c r="K101" s="121" t="str">
        <f>IF(AND(EXACT(C101,I101),EXACT(D101,J101)),"PASS","FAIL")</f>
        <v>PASS</v>
      </c>
      <c r="L101" t="str">
        <v>TRUE</v>
      </c>
      <c r="M101" t="str">
        <v>Approve Q4 content and positioning budget</v>
      </c>
      <c r="N101" t="str">
        <v>TEXT</v>
      </c>
      <c r="O101" t="str">
        <f>IF(ISTEXT(M101),TRIM(SUBSTITUTE(SUBSTITUTE(SUBSTITUTE(SUBSTITUTE(SUBSTITUTE(SUBSTITUTE(M101,CHAR(160)," "),CHAR(9)," "),CHAR(10)," "),CHAR(11)," "),CHAR(12)," "),CHAR(13)," ")),"")</f>
        <v>Approve Q4 content and positioning budget</v>
      </c>
      <c r="P101" t="str">
        <v>FALSE_POSITIVE</v>
      </c>
      <c r="Q101" t="str">
        <v>TEXT</v>
      </c>
      <c r="R101" t="str">
        <f>IF(ISTEXT(P101),TRIM(SUBSTITUTE(SUBSTITUTE(SUBSTITUTE(SUBSTITUTE(SUBSTITUTE(SUBSTITUTE(P101,CHAR(160)," "),CHAR(9)," "),CHAR(10)," "),CHAR(11)," "),CHAR(12)," "),CHAR(13)," ")),"")</f>
        <v>FALSE_POSITIVE</v>
      </c>
      <c r="S101" t="str">
        <v>BATTLECARD</v>
      </c>
      <c r="T101" t="str">
        <v>TEXT</v>
      </c>
      <c r="U101" t="str">
        <f>IF(ISTEXT(S101),TRIM(SUBSTITUTE(SUBSTITUTE(SUBSTITUTE(SUBSTITUTE(SUBSTITUTE(SUBSTITUTE(S101,CHAR(160)," "),CHAR(9)," "),CHAR(10)," "),CHAR(11)," "),CHAR(12)," "),CHAR(13)," ")),"")</f>
        <v>BATTLECARD</v>
      </c>
      <c r="V101" t="str">
        <v>INDEPENDENT</v>
      </c>
      <c r="W101" t="str">
        <v>TEXT</v>
      </c>
      <c r="X101" t="str">
        <f>IF(ISTEXT(V101),TRIM(SUBSTITUTE(SUBSTITUTE(SUBSTITUTE(SUBSTITUTE(SUBSTITUTE(SUBSTITUTE(V101,CHAR(160)," "),CHAR(9)," "),CHAR(10)," "),CHAR(11)," "),CHAR(12)," "),CHAR(13)," ")),"")</f>
        <v>INDEPENDENT</v>
      </c>
      <c r="Y101" t="str">
        <v>NO</v>
      </c>
      <c r="Z101" t="str">
        <v>TEXT</v>
      </c>
      <c r="AA101" t="str">
        <f>IF(ISTEXT(Y101),TRIM(SUBSTITUTE(SUBSTITUTE(SUBSTITUTE(SUBSTITUTE(SUBSTITUTE(SUBSTITUTE(Y101,CHAR(160)," "),CHAR(9)," "),CHAR(10)," "),CHAR(11)," "),CHAR(12)," "),CHAR(13)," ")),"")</f>
        <v>NO</v>
      </c>
      <c r="AB101" t="str">
        <v>YES</v>
      </c>
      <c r="AC101" t="str">
        <v>TEXT</v>
      </c>
      <c r="AD101" t="str">
        <f>IF(ISTEXT(AB101),TRIM(SUBSTITUTE(SUBSTITUTE(SUBSTITUTE(SUBSTITUTE(SUBSTITUTE(SUBSTITUTE(AB101,CHAR(160)," "),CHAR(9)," "),CHAR(10)," "),CHAR(11)," "),CHAR(12)," "),CHAR(13)," ")),"")</f>
        <v>YES</v>
      </c>
      <c r="AE101" t="str">
        <v>NO</v>
      </c>
      <c r="AF101" t="str">
        <v>TEXT</v>
      </c>
      <c r="AG101" t="str">
        <f>IF(ISTEXT(AE101),TRIM(SUBSTITUTE(SUBSTITUTE(SUBSTITUTE(SUBSTITUTE(SUBSTITUTE(SUBSTITUTE(AE101,CHAR(160)," "),CHAR(9)," "),CHAR(10)," "),CHAR(11)," "),CHAR(12)," "),CHAR(13)," ")),"")</f>
        <v>NO</v>
      </c>
      <c r="AH101" t="str">
        <v>YES</v>
      </c>
      <c r="AI101" t="str">
        <v>TEXT</v>
      </c>
      <c r="AJ101" t="str">
        <f>IF(ISTEXT(AH101),TRIM(SUBSTITUTE(SUBSTITUTE(SUBSTITUTE(SUBSTITUTE(SUBSTITUTE(SUBSTITUTE(AH101,CHAR(160)," "),CHAR(9)," "),CHAR(10)," "),CHAR(11)," "),CHAR(12)," "),CHAR(13)," ")),"")</f>
        <v>YES</v>
      </c>
      <c r="AK101" t="str">
        <v>YES</v>
      </c>
      <c r="AL101" t="str">
        <v>TEXT</v>
      </c>
      <c r="AM101" t="str">
        <f>IF(ISTEXT(AK101),TRIM(SUBSTITUTE(SUBSTITUTE(SUBSTITUTE(SUBSTITUTE(SUBSTITUTE(SUBSTITUTE(AK101,CHAR(160)," "),CHAR(9)," "),CHAR(10)," "),CHAR(11)," "),CHAR(12)," "),CHAR(13)," ")),"")</f>
        <v>YES</v>
      </c>
      <c r="AN101" t="str">
        <v>COMPLETE</v>
      </c>
      <c r="AO101" t="str">
        <v>TEXT</v>
      </c>
      <c r="AP101" t="str">
        <f>IF(ISTEXT(AN101),TRIM(SUBSTITUTE(SUBSTITUTE(SUBSTITUTE(SUBSTITUTE(SUBSTITUTE(SUBSTITUTE(AN101,CHAR(160)," "),CHAR(9)," "),CHAR(10)," "),CHAR(11)," "),CHAR(12)," "),CHAR(13)," ")),"")</f>
        <v>COMPLETE</v>
      </c>
      <c r="AQ101" t="str">
        <v>NO</v>
      </c>
      <c r="AR101" t="str"/>
      <c r="AS101" t="str">
        <v>MISSING</v>
      </c>
      <c r="AT101" t="str">
        <f>IF(ISTEXT(AR101),TRIM(SUBSTITUTE(SUBSTITUTE(SUBSTITUTE(SUBSTITUTE(SUBSTITUTE(SUBSTITUTE(AR101,CHAR(160)," "),CHAR(9)," "),CHAR(10)," "),CHAR(11)," "),CHAR(12)," "),CHAR(13)," ")),"")</f>
      </c>
      <c r="AU101" t="str">
        <v>NO</v>
      </c>
      <c r="AV101" t="str"/>
      <c r="AW101" t="str">
        <v>MISSING</v>
      </c>
      <c r="AX101" t="str">
        <f>IF(ISTEXT(AV101),TRIM(SUBSTITUTE(SUBSTITUTE(SUBSTITUTE(SUBSTITUTE(SUBSTITUTE(SUBSTITUTE(AV101,CHAR(160)," "),CHAR(9)," "),CHAR(10)," "),CHAR(11)," "),CHAR(12)," "),CHAR(13)," ")),"")</f>
      </c>
      <c r="AY101" t="str">
        <v>NO</v>
      </c>
      <c r="AZ101" t="str"/>
      <c r="BA101" t="str">
        <v>MISSING</v>
      </c>
      <c r="BB101" t="str">
        <f>IF(ISTEXT(AZ101),TRIM(SUBSTITUTE(SUBSTITUTE(SUBSTITUTE(SUBSTITUTE(SUBSTITUTE(SUBSTITUTE(AZ101,CHAR(160)," "),CHAR(9)," "),CHAR(10)," "),CHAR(11)," "),CHAR(12)," "),CHAR(13)," ")),"")</f>
      </c>
      <c r="BC101" t="str">
        <v>YES</v>
      </c>
      <c r="BD101" t="str">
        <v>CI_PLATFORM</v>
      </c>
      <c r="BE101" t="str">
        <v>TEXT</v>
      </c>
      <c r="BF101" t="str">
        <f>IF(ISTEXT(BD101),TRIM(SUBSTITUTE(SUBSTITUTE(SUBSTITUTE(SUBSTITUTE(SUBSTITUTE(SUBSTITUTE(BD101,CHAR(160)," "),CHAR(9)," "),CHAR(10)," "),CHAR(11)," "),CHAR(12)," "),CHAR(13)," ")),"")</f>
        <v>CI_PLATFORM</v>
      </c>
      <c r="BG101" t="str">
        <v>NO</v>
      </c>
      <c r="BH101" t="str"/>
      <c r="BI101" t="str">
        <v>MISSING</v>
      </c>
      <c r="BJ101" t="str">
        <f>IF(ISTEXT(BH101),TRIM(SUBSTITUTE(SUBSTITUTE(SUBSTITUTE(SUBSTITUTE(SUBSTITUTE(SUBSTITUTE(BH101,CHAR(160)," "),CHAR(9)," "),CHAR(10)," "),CHAR(11)," "),CHAR(12)," "),CHAR(13)," ")),"")</f>
      </c>
      <c r="BK101" t="str">
        <v>NO</v>
      </c>
      <c r="BL101" t="str"/>
      <c r="BM101" t="str">
        <v>MISSING</v>
      </c>
      <c r="BN101" t="str">
        <f>IF(ISTEXT(BL101),TRIM(SUBSTITUTE(SUBSTITUTE(SUBSTITUTE(SUBSTITUTE(SUBSTITUTE(SUBSTITUTE(BL101,CHAR(160)," "),CHAR(9)," "),CHAR(10)," "),CHAR(11)," "),CHAR(12)," "),CHAR(13)," ")),"")</f>
      </c>
      <c r="BO101" t="str">
        <f>IF(N101="NON_TEXT","INVALID_TYPE",IF(AND(N101="TEXT",O101&lt;&gt;"",OR(LOWER(O101)="null",LOWER(O101)="undefined",LOWER(O101)="n/a",LOWER(O101)="na",LOWER(O101)="none")),"NULL_LIKE_STRING",""))</f>
      </c>
      <c r="BP101" t="str">
        <f>IF(Q101="NON_TEXT","INVALID_TYPE",IF(AND(R101&lt;&gt;"",NOT(OR(EXACT(R101,"FALSE_POSITIVE"),EXACT(R101,"FALSE_NEGATIVE"),EXACT(R101,"ROLE_ERROR"),EXACT(R101,"SCOPE_DRIFT")))),"UNSUPPORTED_VALUE",""))</f>
      </c>
      <c r="BQ101" t="str">
        <f>IF(T101="NON_TEXT","INVALID_TYPE",IF(AND(U101&lt;&gt;"",NOT(OR(EXACT(U101,"CONTENT_GAP"),EXACT(U101,"AUTHORITY_BENCHMARK"),EXACT(U101,"POSITIONING"),EXACT(U101,"PRICING_COMPARISON"),EXACT(U101,"BATTLECARD"),EXACT(U101,"ROADMAP"),EXACT(U101,"MARKET_ENTRY_RECOMMENDATION"),EXACT(U101,"BUDGET_RECOMMENDATION"),EXACT(U101,"EXECUTIVE_BRIEF"),EXACT(U101,"AI_VISIBILITY_BENCHMARK"),EXACT(U101,"PAID_SEARCH_BENCHMARK"),EXACT(U101,"OTHER")))),"UNSUPPORTED_VALUE",""))</f>
      </c>
      <c r="BR101" t="str">
        <f>IF(W101="NON_TEXT","INVALID_TYPE",IF(AND(X101&lt;&gt;"",NOT(OR(EXACT(X101,"DIRECTLY_DEPENDENT"),EXACT(X101,"PARTIALLY_DEPENDENT"),EXACT(X101,"INDEPENDENT"),EXACT(X101,"UNKNOWN_DEPENDENCY")))),"UNSUPPORTED_VALUE",""))</f>
      </c>
      <c r="BS101" t="str">
        <f>IF(Z101="NON_TEXT","INVALID_TYPE",IF(AND(AA101&lt;&gt;"",NOT(OR(EXACT(AA101,"YES"),EXACT(AA101,"NO"),EXACT(AA101,"UNKNOWN")))),"UNSUPPORTED_VALUE",""))</f>
      </c>
      <c r="BT101" t="str">
        <f>IF(AC101="NON_TEXT","INVALID_TYPE",IF(AND(AD101&lt;&gt;"",NOT(OR(EXACT(AD101,"YES"),EXACT(AD101,"NO"),EXACT(AD101,"UNKNOWN")))),"UNSUPPORTED_VALUE",""))</f>
      </c>
      <c r="BU101" t="str">
        <f>IF(AF101="NON_TEXT","INVALID_TYPE",IF(AND(AG101&lt;&gt;"",NOT(OR(EXACT(AG101,"YES"),EXACT(AG101,"NO"),EXACT(AG101,"UNKNOWN")))),"UNSUPPORTED_VALUE",""))</f>
      </c>
      <c r="BV101" t="str">
        <f>IF(AI101="NON_TEXT","INVALID_TYPE",IF(AND(AJ101&lt;&gt;"",NOT(OR(EXACT(AJ101,"YES"),EXACT(AJ101,"NO"),EXACT(AJ101,"UNKNOWN")))),"UNSUPPORTED_VALUE",""))</f>
      </c>
      <c r="BW101" t="str">
        <f>IF(AL101="NON_TEXT","INVALID_TYPE",IF(AND(AM101&lt;&gt;"",NOT(OR(EXACT(AM101,"YES"),EXACT(AM101,"NO"),EXACT(AM101,"UNKNOWN")))),"UNSUPPORTED_VALUE",""))</f>
      </c>
      <c r="BX101" t="str">
        <f>IF(AO101="NON_TEXT","INVALID_TYPE",IF(AND(AP101&lt;&gt;"",NOT(OR(EXACT(AP101,"COMPLETE"),EXACT(AP101,"INCOMPLETE")))),"UNSUPPORTED_VALUE",""))</f>
      </c>
      <c r="BY101" t="str">
        <f>IF(AND(AQ101="YES",AS101="NON_TEXT"),"INVALID_TYPE",IF(AND(AQ101="YES",AS101="TEXT",AT101&lt;&gt;"",OR(LOWER(AT101)="null",LOWER(AT101)="undefined",LOWER(AT101)="n/a",LOWER(AT101)="na",LOWER(AT101)="none")),"NULL_LIKE_STRING",""))</f>
      </c>
      <c r="BZ101" t="str">
        <f>IF(AND(AU101="YES",AW101="NON_TEXT"),"INVALID_TYPE",IF(AND(AU101="YES",AW101="TEXT",AX101&lt;&gt;"",OR(LOWER(AX101)="null",LOWER(AX101)="undefined",LOWER(AX101)="n/a",LOWER(AX101)="na",LOWER(AX101)="none")),"NULL_LIKE_STRING",""))</f>
      </c>
      <c r="CA101" t="str">
        <f>IF(AND(AY101="YES",BA101="NON_TEXT"),"INVALID_TYPE",IF(AND(AY101="YES",BB101&lt;&gt;"",NOT(OR(EXACT(BB101,"READY_TO_SHARE"),EXACT(BB101,"NOT_READY_TO_SHARE")))),"UNSUPPORTED_VALUE",""))</f>
      </c>
      <c r="CB101" t="str">
        <f>IF(AND(BC101="YES",BE101="NON_TEXT"),"INVALID_TYPE",IF(AND(BC101="YES",BF101&lt;&gt;"",NOT(OR(EXACT(BF101,"SEO_OVERLAP"),EXACT(BF101,"PPC_OVERLAP"),EXACT(BF101,"AI_VISIBILITY"),EXACT(BF101,"CI_PLATFORM"),EXACT(BF101,"SALES_CUSTOMER"),EXACT(BF101,"MANUAL_STRATEGY"),EXACT(BF101,"MIXED"),EXACT(BF101,"UNKNOWN")))),"UNSUPPORTED_VALUE",""))</f>
      </c>
      <c r="CC101" t="str">
        <f>IF(AND(BG101="YES",BI101="NON_TEXT"),"INVALID_TYPE",IF(AND(BG101="YES",BI101="TEXT",BJ101&lt;&gt;"",OR(LOWER(BJ101)="null",LOWER(BJ101)="undefined",LOWER(BJ101)="n/a",LOWER(BJ101)="na",LOWER(BJ101)="none")),"NULL_LIKE_STRING",""))</f>
      </c>
      <c r="CD101" t="str">
        <f>IF(AND(BK101="YES",BM101="NON_TEXT"),"INVALID_TYPE",IF(AND(BK101="YES",BM101="TEXT",BN101&lt;&gt;"",OR(LOWER(BN101)="null",LOWER(BN101)="undefined",LOWER(BN101)="n/a",LOWER(BN101)="na",LOWER(BN101)="none")),"NULL_LIKE_STRING",""))</f>
      </c>
      <c r="CE101" t="str">
        <f>IF(L101="FALSE","INVALID_INPUT_OBJECT",IF(BO101&lt;&gt;"",BO101,IF(BP101&lt;&gt;"",BP101,IF(BQ101&lt;&gt;"",BQ101,IF(BR101&lt;&gt;"",BR101,IF(BS101&lt;&gt;"",BS101,IF(BT101&lt;&gt;"",BT101,IF(BU101&lt;&gt;"",BU101,IF(BV101&lt;&gt;"",BV101,IF(BW101&lt;&gt;"",BW101,IF(BX101&lt;&gt;"",BX101,IF(CC101&lt;&gt;"",CC101,IF(BY101&lt;&gt;"",BY101,IF(BZ101&lt;&gt;"",BZ101,IF(CD101&lt;&gt;"",CD101,IF(CA101&lt;&gt;"",CA101,CB101))))))))))))))))</f>
      </c>
      <c r="CF101" t="b">
        <f>OR(N101="MISSING",O101="",Q101="MISSING",R101="",T101="MISSING",U101="",W101="MISSING",X101="",Z101="MISSING",AA101="",AC101="MISSING",AD101="",AF101="MISSING",AG101="",AI101="MISSING",AJ101="",AL101="MISSING",AM101="",AO101="MISSING",AP101="",EXACT(AP101,"INCOMPLETE"),AND(AY101="YES",AZ101&lt;&gt;"",BB101=""),AND(BC101="YES",BD101&lt;&gt;"",BF101=""))</f>
        <v>0</v>
      </c>
      <c r="CG101" t="str">
        <f>IF(AND(EXACT(X101,"INDEPENDENT"),EXACT(AD101,"NO")),"INDEPENDENT_WITHOUT_SUPPORT",IF(AND(EXACT(R101,"FALSE_NEGATIVE"),AQ101="YES",AT101=""),"FALSE_NEGATIVE_REQUIRES_CORRECTED_SET",IF(AND(EXACT(R101,"SCOPE_DRIFT"),AU101="YES",AX101=""),"SCOPE_DRIFT_REQUIRES_CHANGED_DIMENSION",IF(AND(EXACT(AA101,"NO"),AY101="YES",EXACT(BB101,"READY_TO_SHARE")),"UNSTARTED_READY_TO_SHARE_CONFLICT",""))))</f>
      </c>
    </row>
    <row r="102">
      <c r="A102" s="121" t="str">
        <v>CHN-005</v>
      </c>
      <c r="B102" s="121" t="str">
        <v>MALFORMED</v>
      </c>
      <c r="C102" s="121" t="str">
        <v>INVALID_INPUT</v>
      </c>
      <c r="D102" s="121" t="str">
        <v>UNSUPPORTED_VALUE</v>
      </c>
      <c r="E102" s="121" t="str">
        <v>INVALID_INPUT</v>
      </c>
      <c r="F102" s="121" t="str">
        <v>UNSUPPORTED_VALUE</v>
      </c>
      <c r="G102" s="121" t="str">
        <v>PASS</v>
      </c>
      <c r="H102" s="121" t="str">
        <v>{"affectedOutput": "AI_VISIBILITY_BENCHMARK", "competitorSetOrigin": "ai_visibility", "correctionWithoutFullRebuild": "YES", "decisionSupported": "Approve Q4 content and positioning budget", "dependencyType": "INDEPENDENT", "errorClass": "FALSE_POSITIVE", "executionStarted": "NO", "independentSupport": "YES", "recommendationCouldChange": "NO", "recordCompleteness": "COMPLETE", "scopeKnown": "YES"}</v>
      </c>
      <c r="I102" s="121" t="str">
        <f>IF(CE102&lt;&gt;"","INVALID_INPUT",IF(CG102&lt;&gt;"","INVALID_INPUT",IF(CF102,"INCOMPLETE",IF(NOT(EXACT(AM102,"YES")),"RESOLVE_DECISION_SCOPE",IF(EXACT(X102,"UNKNOWN_DEPENDENCY"),"FREEZE_AND_REQUALIFY",IF(AND(EXACT(AA102,"YES"),EXACT(AG102,"YES")),"REOPEN_PRIOR_DECISION",IF(AND(EXACT(X102,"DIRECTLY_DEPENDENT"),EXACT(AD102,"NO"),EXACT(AJ102,"NO")),"REBUILD_CONTAMINATED_OUTPUT",IF(OR(EXACT(X102,"DIRECTLY_DEPENDENT"),EXACT(X102,"PARTIALLY_DEPENDENT")),"BOUNDED_RECHECK_REQUIRED",IF(AND(EXACT(X102,"INDEPENDENT"),EXACT(AD102,"YES"),EXACT(AG102,"NO")),"NO_MATERIAL_CONTAMINATION_FOUND","FREEZE_AND_REQUALIFY")))))))))</f>
        <v>INVALID_INPUT</v>
      </c>
      <c r="J102" s="121" t="str">
        <f>IF(CE102&lt;&gt;"",CE102,IF(CG102&lt;&gt;"",CG102,IF(CF102,"REQUIRED_EVIDENCE_MISSING",IF(NOT(EXACT(AM102,"YES")),IF(EXACT(AM102,"NO"),"DECISION_SCOPE_NOT_DEFINED","DECISION_SCOPE_UNCERTAIN"),IF(EXACT(X102,"UNKNOWN_DEPENDENCY"),"DOWNSTREAM_DEPENDENCY_UNKNOWN",IF(AND(EXACT(AA102,"YES"),EXACT(AG102,"YES")),"EXECUTED_RECOMMENDATION_MAY_CHANGE",IF(AND(EXACT(X102,"DIRECTLY_DEPENDENT"),EXACT(AD102,"NO"),EXACT(AJ102,"NO")),"DIRECT_DEPENDENCY_NO_INDEPENDENT_SUPPORT",IF(EXACT(X102,"DIRECTLY_DEPENDENT"),"DIRECT_DEPENDENCY_RECHECK",IF(EXACT(X102,"PARTIALLY_DEPENDENT"),"PARTIAL_DEPENDENCY_RECHECK",IF(AND(EXACT(X102,"INDEPENDENT"),EXACT(AD102,"YES"),EXACT(AG102,"NO")),"INDEPENDENT_SUPPORT_RECOMMENDATION_UNCHANGED","DEPENDENCY_OR_RECOMMENDATION_UNRESOLVED"))))))))))</f>
        <v>UNSUPPORTED_VALUE</v>
      </c>
      <c r="K102" s="121" t="str">
        <f>IF(AND(EXACT(C102,I102),EXACT(D102,J102)),"PASS","FAIL")</f>
        <v>PASS</v>
      </c>
      <c r="L102" t="str">
        <v>TRUE</v>
      </c>
      <c r="M102" t="str">
        <v>Approve Q4 content and positioning budget</v>
      </c>
      <c r="N102" t="str">
        <v>TEXT</v>
      </c>
      <c r="O102" t="str">
        <f>IF(ISTEXT(M102),TRIM(SUBSTITUTE(SUBSTITUTE(SUBSTITUTE(SUBSTITUTE(SUBSTITUTE(SUBSTITUTE(M102,CHAR(160)," "),CHAR(9)," "),CHAR(10)," "),CHAR(11)," "),CHAR(12)," "),CHAR(13)," ")),"")</f>
        <v>Approve Q4 content and positioning budget</v>
      </c>
      <c r="P102" t="str">
        <v>FALSE_POSITIVE</v>
      </c>
      <c r="Q102" t="str">
        <v>TEXT</v>
      </c>
      <c r="R102" t="str">
        <f>IF(ISTEXT(P102),TRIM(SUBSTITUTE(SUBSTITUTE(SUBSTITUTE(SUBSTITUTE(SUBSTITUTE(SUBSTITUTE(P102,CHAR(160)," "),CHAR(9)," "),CHAR(10)," "),CHAR(11)," "),CHAR(12)," "),CHAR(13)," ")),"")</f>
        <v>FALSE_POSITIVE</v>
      </c>
      <c r="S102" t="str">
        <v>AI_VISIBILITY_BENCHMARK</v>
      </c>
      <c r="T102" t="str">
        <v>TEXT</v>
      </c>
      <c r="U102" t="str">
        <f>IF(ISTEXT(S102),TRIM(SUBSTITUTE(SUBSTITUTE(SUBSTITUTE(SUBSTITUTE(SUBSTITUTE(SUBSTITUTE(S102,CHAR(160)," "),CHAR(9)," "),CHAR(10)," "),CHAR(11)," "),CHAR(12)," "),CHAR(13)," ")),"")</f>
        <v>AI_VISIBILITY_BENCHMARK</v>
      </c>
      <c r="V102" t="str">
        <v>INDEPENDENT</v>
      </c>
      <c r="W102" t="str">
        <v>TEXT</v>
      </c>
      <c r="X102" t="str">
        <f>IF(ISTEXT(V102),TRIM(SUBSTITUTE(SUBSTITUTE(SUBSTITUTE(SUBSTITUTE(SUBSTITUTE(SUBSTITUTE(V102,CHAR(160)," "),CHAR(9)," "),CHAR(10)," "),CHAR(11)," "),CHAR(12)," "),CHAR(13)," ")),"")</f>
        <v>INDEPENDENT</v>
      </c>
      <c r="Y102" t="str">
        <v>NO</v>
      </c>
      <c r="Z102" t="str">
        <v>TEXT</v>
      </c>
      <c r="AA102" t="str">
        <f>IF(ISTEXT(Y102),TRIM(SUBSTITUTE(SUBSTITUTE(SUBSTITUTE(SUBSTITUTE(SUBSTITUTE(SUBSTITUTE(Y102,CHAR(160)," "),CHAR(9)," "),CHAR(10)," "),CHAR(11)," "),CHAR(12)," "),CHAR(13)," ")),"")</f>
        <v>NO</v>
      </c>
      <c r="AB102" t="str">
        <v>YES</v>
      </c>
      <c r="AC102" t="str">
        <v>TEXT</v>
      </c>
      <c r="AD102" t="str">
        <f>IF(ISTEXT(AB102),TRIM(SUBSTITUTE(SUBSTITUTE(SUBSTITUTE(SUBSTITUTE(SUBSTITUTE(SUBSTITUTE(AB102,CHAR(160)," "),CHAR(9)," "),CHAR(10)," "),CHAR(11)," "),CHAR(12)," "),CHAR(13)," ")),"")</f>
        <v>YES</v>
      </c>
      <c r="AE102" t="str">
        <v>NO</v>
      </c>
      <c r="AF102" t="str">
        <v>TEXT</v>
      </c>
      <c r="AG102" t="str">
        <f>IF(ISTEXT(AE102),TRIM(SUBSTITUTE(SUBSTITUTE(SUBSTITUTE(SUBSTITUTE(SUBSTITUTE(SUBSTITUTE(AE102,CHAR(160)," "),CHAR(9)," "),CHAR(10)," "),CHAR(11)," "),CHAR(12)," "),CHAR(13)," ")),"")</f>
        <v>NO</v>
      </c>
      <c r="AH102" t="str">
        <v>YES</v>
      </c>
      <c r="AI102" t="str">
        <v>TEXT</v>
      </c>
      <c r="AJ102" t="str">
        <f>IF(ISTEXT(AH102),TRIM(SUBSTITUTE(SUBSTITUTE(SUBSTITUTE(SUBSTITUTE(SUBSTITUTE(SUBSTITUTE(AH102,CHAR(160)," "),CHAR(9)," "),CHAR(10)," "),CHAR(11)," "),CHAR(12)," "),CHAR(13)," ")),"")</f>
        <v>YES</v>
      </c>
      <c r="AK102" t="str">
        <v>YES</v>
      </c>
      <c r="AL102" t="str">
        <v>TEXT</v>
      </c>
      <c r="AM102" t="str">
        <f>IF(ISTEXT(AK102),TRIM(SUBSTITUTE(SUBSTITUTE(SUBSTITUTE(SUBSTITUTE(SUBSTITUTE(SUBSTITUTE(AK102,CHAR(160)," "),CHAR(9)," "),CHAR(10)," "),CHAR(11)," "),CHAR(12)," "),CHAR(13)," ")),"")</f>
        <v>YES</v>
      </c>
      <c r="AN102" t="str">
        <v>COMPLETE</v>
      </c>
      <c r="AO102" t="str">
        <v>TEXT</v>
      </c>
      <c r="AP102" t="str">
        <f>IF(ISTEXT(AN102),TRIM(SUBSTITUTE(SUBSTITUTE(SUBSTITUTE(SUBSTITUTE(SUBSTITUTE(SUBSTITUTE(AN102,CHAR(160)," "),CHAR(9)," "),CHAR(10)," "),CHAR(11)," "),CHAR(12)," "),CHAR(13)," ")),"")</f>
        <v>COMPLETE</v>
      </c>
      <c r="AQ102" t="str">
        <v>NO</v>
      </c>
      <c r="AR102" t="str"/>
      <c r="AS102" t="str">
        <v>MISSING</v>
      </c>
      <c r="AT102" t="str">
        <f>IF(ISTEXT(AR102),TRIM(SUBSTITUTE(SUBSTITUTE(SUBSTITUTE(SUBSTITUTE(SUBSTITUTE(SUBSTITUTE(AR102,CHAR(160)," "),CHAR(9)," "),CHAR(10)," "),CHAR(11)," "),CHAR(12)," "),CHAR(13)," ")),"")</f>
      </c>
      <c r="AU102" t="str">
        <v>NO</v>
      </c>
      <c r="AV102" t="str"/>
      <c r="AW102" t="str">
        <v>MISSING</v>
      </c>
      <c r="AX102" t="str">
        <f>IF(ISTEXT(AV102),TRIM(SUBSTITUTE(SUBSTITUTE(SUBSTITUTE(SUBSTITUTE(SUBSTITUTE(SUBSTITUTE(AV102,CHAR(160)," "),CHAR(9)," "),CHAR(10)," "),CHAR(11)," "),CHAR(12)," "),CHAR(13)," ")),"")</f>
      </c>
      <c r="AY102" t="str">
        <v>NO</v>
      </c>
      <c r="AZ102" t="str"/>
      <c r="BA102" t="str">
        <v>MISSING</v>
      </c>
      <c r="BB102" t="str">
        <f>IF(ISTEXT(AZ102),TRIM(SUBSTITUTE(SUBSTITUTE(SUBSTITUTE(SUBSTITUTE(SUBSTITUTE(SUBSTITUTE(AZ102,CHAR(160)," "),CHAR(9)," "),CHAR(10)," "),CHAR(11)," "),CHAR(12)," "),CHAR(13)," ")),"")</f>
      </c>
      <c r="BC102" t="str">
        <v>YES</v>
      </c>
      <c r="BD102" t="str">
        <v>ai_visibility</v>
      </c>
      <c r="BE102" t="str">
        <v>TEXT</v>
      </c>
      <c r="BF102" t="str">
        <f>IF(ISTEXT(BD102),TRIM(SUBSTITUTE(SUBSTITUTE(SUBSTITUTE(SUBSTITUTE(SUBSTITUTE(SUBSTITUTE(BD102,CHAR(160)," "),CHAR(9)," "),CHAR(10)," "),CHAR(11)," "),CHAR(12)," "),CHAR(13)," ")),"")</f>
        <v>ai_visibility</v>
      </c>
      <c r="BG102" t="str">
        <v>NO</v>
      </c>
      <c r="BH102" t="str"/>
      <c r="BI102" t="str">
        <v>MISSING</v>
      </c>
      <c r="BJ102" t="str">
        <f>IF(ISTEXT(BH102),TRIM(SUBSTITUTE(SUBSTITUTE(SUBSTITUTE(SUBSTITUTE(SUBSTITUTE(SUBSTITUTE(BH102,CHAR(160)," "),CHAR(9)," "),CHAR(10)," "),CHAR(11)," "),CHAR(12)," "),CHAR(13)," ")),"")</f>
      </c>
      <c r="BK102" t="str">
        <v>NO</v>
      </c>
      <c r="BL102" t="str"/>
      <c r="BM102" t="str">
        <v>MISSING</v>
      </c>
      <c r="BN102" t="str">
        <f>IF(ISTEXT(BL102),TRIM(SUBSTITUTE(SUBSTITUTE(SUBSTITUTE(SUBSTITUTE(SUBSTITUTE(SUBSTITUTE(BL102,CHAR(160)," "),CHAR(9)," "),CHAR(10)," "),CHAR(11)," "),CHAR(12)," "),CHAR(13)," ")),"")</f>
      </c>
      <c r="BO102" t="str">
        <f>IF(N102="NON_TEXT","INVALID_TYPE",IF(AND(N102="TEXT",O102&lt;&gt;"",OR(LOWER(O102)="null",LOWER(O102)="undefined",LOWER(O102)="n/a",LOWER(O102)="na",LOWER(O102)="none")),"NULL_LIKE_STRING",""))</f>
      </c>
      <c r="BP102" t="str">
        <f>IF(Q102="NON_TEXT","INVALID_TYPE",IF(AND(R102&lt;&gt;"",NOT(OR(EXACT(R102,"FALSE_POSITIVE"),EXACT(R102,"FALSE_NEGATIVE"),EXACT(R102,"ROLE_ERROR"),EXACT(R102,"SCOPE_DRIFT")))),"UNSUPPORTED_VALUE",""))</f>
      </c>
      <c r="BQ102" t="str">
        <f>IF(T102="NON_TEXT","INVALID_TYPE",IF(AND(U102&lt;&gt;"",NOT(OR(EXACT(U102,"CONTENT_GAP"),EXACT(U102,"AUTHORITY_BENCHMARK"),EXACT(U102,"POSITIONING"),EXACT(U102,"PRICING_COMPARISON"),EXACT(U102,"BATTLECARD"),EXACT(U102,"ROADMAP"),EXACT(U102,"MARKET_ENTRY_RECOMMENDATION"),EXACT(U102,"BUDGET_RECOMMENDATION"),EXACT(U102,"EXECUTIVE_BRIEF"),EXACT(U102,"AI_VISIBILITY_BENCHMARK"),EXACT(U102,"PAID_SEARCH_BENCHMARK"),EXACT(U102,"OTHER")))),"UNSUPPORTED_VALUE",""))</f>
      </c>
      <c r="BR102" t="str">
        <f>IF(W102="NON_TEXT","INVALID_TYPE",IF(AND(X102&lt;&gt;"",NOT(OR(EXACT(X102,"DIRECTLY_DEPENDENT"),EXACT(X102,"PARTIALLY_DEPENDENT"),EXACT(X102,"INDEPENDENT"),EXACT(X102,"UNKNOWN_DEPENDENCY")))),"UNSUPPORTED_VALUE",""))</f>
      </c>
      <c r="BS102" t="str">
        <f>IF(Z102="NON_TEXT","INVALID_TYPE",IF(AND(AA102&lt;&gt;"",NOT(OR(EXACT(AA102,"YES"),EXACT(AA102,"NO"),EXACT(AA102,"UNKNOWN")))),"UNSUPPORTED_VALUE",""))</f>
      </c>
      <c r="BT102" t="str">
        <f>IF(AC102="NON_TEXT","INVALID_TYPE",IF(AND(AD102&lt;&gt;"",NOT(OR(EXACT(AD102,"YES"),EXACT(AD102,"NO"),EXACT(AD102,"UNKNOWN")))),"UNSUPPORTED_VALUE",""))</f>
      </c>
      <c r="BU102" t="str">
        <f>IF(AF102="NON_TEXT","INVALID_TYPE",IF(AND(AG102&lt;&gt;"",NOT(OR(EXACT(AG102,"YES"),EXACT(AG102,"NO"),EXACT(AG102,"UNKNOWN")))),"UNSUPPORTED_VALUE",""))</f>
      </c>
      <c r="BV102" t="str">
        <f>IF(AI102="NON_TEXT","INVALID_TYPE",IF(AND(AJ102&lt;&gt;"",NOT(OR(EXACT(AJ102,"YES"),EXACT(AJ102,"NO"),EXACT(AJ102,"UNKNOWN")))),"UNSUPPORTED_VALUE",""))</f>
      </c>
      <c r="BW102" t="str">
        <f>IF(AL102="NON_TEXT","INVALID_TYPE",IF(AND(AM102&lt;&gt;"",NOT(OR(EXACT(AM102,"YES"),EXACT(AM102,"NO"),EXACT(AM102,"UNKNOWN")))),"UNSUPPORTED_VALUE",""))</f>
      </c>
      <c r="BX102" t="str">
        <f>IF(AO102="NON_TEXT","INVALID_TYPE",IF(AND(AP102&lt;&gt;"",NOT(OR(EXACT(AP102,"COMPLETE"),EXACT(AP102,"INCOMPLETE")))),"UNSUPPORTED_VALUE",""))</f>
      </c>
      <c r="BY102" t="str">
        <f>IF(AND(AQ102="YES",AS102="NON_TEXT"),"INVALID_TYPE",IF(AND(AQ102="YES",AS102="TEXT",AT102&lt;&gt;"",OR(LOWER(AT102)="null",LOWER(AT102)="undefined",LOWER(AT102)="n/a",LOWER(AT102)="na",LOWER(AT102)="none")),"NULL_LIKE_STRING",""))</f>
      </c>
      <c r="BZ102" t="str">
        <f>IF(AND(AU102="YES",AW102="NON_TEXT"),"INVALID_TYPE",IF(AND(AU102="YES",AW102="TEXT",AX102&lt;&gt;"",OR(LOWER(AX102)="null",LOWER(AX102)="undefined",LOWER(AX102)="n/a",LOWER(AX102)="na",LOWER(AX102)="none")),"NULL_LIKE_STRING",""))</f>
      </c>
      <c r="CA102" t="str">
        <f>IF(AND(AY102="YES",BA102="NON_TEXT"),"INVALID_TYPE",IF(AND(AY102="YES",BB102&lt;&gt;"",NOT(OR(EXACT(BB102,"READY_TO_SHARE"),EXACT(BB102,"NOT_READY_TO_SHARE")))),"UNSUPPORTED_VALUE",""))</f>
      </c>
      <c r="CB102" t="str">
        <f>IF(AND(BC102="YES",BE102="NON_TEXT"),"INVALID_TYPE",IF(AND(BC102="YES",BF102&lt;&gt;"",NOT(OR(EXACT(BF102,"SEO_OVERLAP"),EXACT(BF102,"PPC_OVERLAP"),EXACT(BF102,"AI_VISIBILITY"),EXACT(BF102,"CI_PLATFORM"),EXACT(BF102,"SALES_CUSTOMER"),EXACT(BF102,"MANUAL_STRATEGY"),EXACT(BF102,"MIXED"),EXACT(BF102,"UNKNOWN")))),"UNSUPPORTED_VALUE",""))</f>
        <v>UNSUPPORTED_VALUE</v>
      </c>
      <c r="CC102" t="str">
        <f>IF(AND(BG102="YES",BI102="NON_TEXT"),"INVALID_TYPE",IF(AND(BG102="YES",BI102="TEXT",BJ102&lt;&gt;"",OR(LOWER(BJ102)="null",LOWER(BJ102)="undefined",LOWER(BJ102)="n/a",LOWER(BJ102)="na",LOWER(BJ102)="none")),"NULL_LIKE_STRING",""))</f>
      </c>
      <c r="CD102" t="str">
        <f>IF(AND(BK102="YES",BM102="NON_TEXT"),"INVALID_TYPE",IF(AND(BK102="YES",BM102="TEXT",BN102&lt;&gt;"",OR(LOWER(BN102)="null",LOWER(BN102)="undefined",LOWER(BN102)="n/a",LOWER(BN102)="na",LOWER(BN102)="none")),"NULL_LIKE_STRING",""))</f>
      </c>
      <c r="CE102" t="str">
        <f>IF(L102="FALSE","INVALID_INPUT_OBJECT",IF(BO102&lt;&gt;"",BO102,IF(BP102&lt;&gt;"",BP102,IF(BQ102&lt;&gt;"",BQ102,IF(BR102&lt;&gt;"",BR102,IF(BS102&lt;&gt;"",BS102,IF(BT102&lt;&gt;"",BT102,IF(BU102&lt;&gt;"",BU102,IF(BV102&lt;&gt;"",BV102,IF(BW102&lt;&gt;"",BW102,IF(BX102&lt;&gt;"",BX102,IF(CC102&lt;&gt;"",CC102,IF(BY102&lt;&gt;"",BY102,IF(BZ102&lt;&gt;"",BZ102,IF(CD102&lt;&gt;"",CD102,IF(CA102&lt;&gt;"",CA102,CB102))))))))))))))))</f>
        <v>UNSUPPORTED_VALUE</v>
      </c>
      <c r="CF102" t="b">
        <f>OR(N102="MISSING",O102="",Q102="MISSING",R102="",T102="MISSING",U102="",W102="MISSING",X102="",Z102="MISSING",AA102="",AC102="MISSING",AD102="",AF102="MISSING",AG102="",AI102="MISSING",AJ102="",AL102="MISSING",AM102="",AO102="MISSING",AP102="",EXACT(AP102,"INCOMPLETE"),AND(AY102="YES",AZ102&lt;&gt;"",BB102=""),AND(BC102="YES",BD102&lt;&gt;"",BF102=""))</f>
        <v>0</v>
      </c>
      <c r="CG102" t="str">
        <f>IF(AND(EXACT(X102,"INDEPENDENT"),EXACT(AD102,"NO")),"INDEPENDENT_WITHOUT_SUPPORT",IF(AND(EXACT(R102,"FALSE_NEGATIVE"),AQ102="YES",AT102=""),"FALSE_NEGATIVE_REQUIRES_CORRECTED_SET",IF(AND(EXACT(R102,"SCOPE_DRIFT"),AU102="YES",AX102=""),"SCOPE_DRIFT_REQUIRES_CHANGED_DIMENSION",IF(AND(EXACT(AA102,"NO"),AY102="YES",EXACT(BB102,"READY_TO_SHARE")),"UNSTARTED_READY_TO_SHARE_CONFLICT",""))))</f>
      </c>
    </row>
    <row r="103">
      <c r="A103" s="121" t="str">
        <v>CHN-006</v>
      </c>
      <c r="B103" s="121" t="str">
        <v>MALFORMED</v>
      </c>
      <c r="C103" s="121" t="str">
        <v>INVALID_INPUT</v>
      </c>
      <c r="D103" s="121" t="str">
        <v>UNSUPPORTED_VALUE</v>
      </c>
      <c r="E103" s="121" t="str">
        <v>INVALID_INPUT</v>
      </c>
      <c r="F103" s="121" t="str">
        <v>UNSUPPORTED_VALUE</v>
      </c>
      <c r="G103" s="121" t="str">
        <v>PASS</v>
      </c>
      <c r="H103" s="121" t="str">
        <v>{"affectedOutput": "CONTENT_GAP", "competitorSetOrigin": "ALGORITHM_MAGIC", "correctionWithoutFullRebuild": "YES", "decisionSupported": "Approve Q4 content and positioning budget", "dependencyType": "INDEPENDENT", "errorClass": "FALSE_POSITIVE", "executionStarted": "NO", "independentSupport": "YES", "recommendationCouldChange": "NO", "recordCompleteness": "COMPLETE", "scopeKnown": "YES"}</v>
      </c>
      <c r="I103" s="121" t="str">
        <f>IF(CE103&lt;&gt;"","INVALID_INPUT",IF(CG103&lt;&gt;"","INVALID_INPUT",IF(CF103,"INCOMPLETE",IF(NOT(EXACT(AM103,"YES")),"RESOLVE_DECISION_SCOPE",IF(EXACT(X103,"UNKNOWN_DEPENDENCY"),"FREEZE_AND_REQUALIFY",IF(AND(EXACT(AA103,"YES"),EXACT(AG103,"YES")),"REOPEN_PRIOR_DECISION",IF(AND(EXACT(X103,"DIRECTLY_DEPENDENT"),EXACT(AD103,"NO"),EXACT(AJ103,"NO")),"REBUILD_CONTAMINATED_OUTPUT",IF(OR(EXACT(X103,"DIRECTLY_DEPENDENT"),EXACT(X103,"PARTIALLY_DEPENDENT")),"BOUNDED_RECHECK_REQUIRED",IF(AND(EXACT(X103,"INDEPENDENT"),EXACT(AD103,"YES"),EXACT(AG103,"NO")),"NO_MATERIAL_CONTAMINATION_FOUND","FREEZE_AND_REQUALIFY")))))))))</f>
        <v>INVALID_INPUT</v>
      </c>
      <c r="J103" s="121" t="str">
        <f>IF(CE103&lt;&gt;"",CE103,IF(CG103&lt;&gt;"",CG103,IF(CF103,"REQUIRED_EVIDENCE_MISSING",IF(NOT(EXACT(AM103,"YES")),IF(EXACT(AM103,"NO"),"DECISION_SCOPE_NOT_DEFINED","DECISION_SCOPE_UNCERTAIN"),IF(EXACT(X103,"UNKNOWN_DEPENDENCY"),"DOWNSTREAM_DEPENDENCY_UNKNOWN",IF(AND(EXACT(AA103,"YES"),EXACT(AG103,"YES")),"EXECUTED_RECOMMENDATION_MAY_CHANGE",IF(AND(EXACT(X103,"DIRECTLY_DEPENDENT"),EXACT(AD103,"NO"),EXACT(AJ103,"NO")),"DIRECT_DEPENDENCY_NO_INDEPENDENT_SUPPORT",IF(EXACT(X103,"DIRECTLY_DEPENDENT"),"DIRECT_DEPENDENCY_RECHECK",IF(EXACT(X103,"PARTIALLY_DEPENDENT"),"PARTIAL_DEPENDENCY_RECHECK",IF(AND(EXACT(X103,"INDEPENDENT"),EXACT(AD103,"YES"),EXACT(AG103,"NO")),"INDEPENDENT_SUPPORT_RECOMMENDATION_UNCHANGED","DEPENDENCY_OR_RECOMMENDATION_UNRESOLVED"))))))))))</f>
        <v>UNSUPPORTED_VALUE</v>
      </c>
      <c r="K103" s="121" t="str">
        <f>IF(AND(EXACT(C103,I103),EXACT(D103,J103)),"PASS","FAIL")</f>
        <v>PASS</v>
      </c>
      <c r="L103" t="str">
        <v>TRUE</v>
      </c>
      <c r="M103" t="str">
        <v>Approve Q4 content and positioning budget</v>
      </c>
      <c r="N103" t="str">
        <v>TEXT</v>
      </c>
      <c r="O103" t="str">
        <f>IF(ISTEXT(M103),TRIM(SUBSTITUTE(SUBSTITUTE(SUBSTITUTE(SUBSTITUTE(SUBSTITUTE(SUBSTITUTE(M103,CHAR(160)," "),CHAR(9)," "),CHAR(10)," "),CHAR(11)," "),CHAR(12)," "),CHAR(13)," ")),"")</f>
        <v>Approve Q4 content and positioning budget</v>
      </c>
      <c r="P103" t="str">
        <v>FALSE_POSITIVE</v>
      </c>
      <c r="Q103" t="str">
        <v>TEXT</v>
      </c>
      <c r="R103" t="str">
        <f>IF(ISTEXT(P103),TRIM(SUBSTITUTE(SUBSTITUTE(SUBSTITUTE(SUBSTITUTE(SUBSTITUTE(SUBSTITUTE(P103,CHAR(160)," "),CHAR(9)," "),CHAR(10)," "),CHAR(11)," "),CHAR(12)," "),CHAR(13)," ")),"")</f>
        <v>FALSE_POSITIVE</v>
      </c>
      <c r="S103" t="str">
        <v>CONTENT_GAP</v>
      </c>
      <c r="T103" t="str">
        <v>TEXT</v>
      </c>
      <c r="U103" t="str">
        <f>IF(ISTEXT(S103),TRIM(SUBSTITUTE(SUBSTITUTE(SUBSTITUTE(SUBSTITUTE(SUBSTITUTE(SUBSTITUTE(S103,CHAR(160)," "),CHAR(9)," "),CHAR(10)," "),CHAR(11)," "),CHAR(12)," "),CHAR(13)," ")),"")</f>
        <v>CONTENT_GAP</v>
      </c>
      <c r="V103" t="str">
        <v>INDEPENDENT</v>
      </c>
      <c r="W103" t="str">
        <v>TEXT</v>
      </c>
      <c r="X103" t="str">
        <f>IF(ISTEXT(V103),TRIM(SUBSTITUTE(SUBSTITUTE(SUBSTITUTE(SUBSTITUTE(SUBSTITUTE(SUBSTITUTE(V103,CHAR(160)," "),CHAR(9)," "),CHAR(10)," "),CHAR(11)," "),CHAR(12)," "),CHAR(13)," ")),"")</f>
        <v>INDEPENDENT</v>
      </c>
      <c r="Y103" t="str">
        <v>NO</v>
      </c>
      <c r="Z103" t="str">
        <v>TEXT</v>
      </c>
      <c r="AA103" t="str">
        <f>IF(ISTEXT(Y103),TRIM(SUBSTITUTE(SUBSTITUTE(SUBSTITUTE(SUBSTITUTE(SUBSTITUTE(SUBSTITUTE(Y103,CHAR(160)," "),CHAR(9)," "),CHAR(10)," "),CHAR(11)," "),CHAR(12)," "),CHAR(13)," ")),"")</f>
        <v>NO</v>
      </c>
      <c r="AB103" t="str">
        <v>YES</v>
      </c>
      <c r="AC103" t="str">
        <v>TEXT</v>
      </c>
      <c r="AD103" t="str">
        <f>IF(ISTEXT(AB103),TRIM(SUBSTITUTE(SUBSTITUTE(SUBSTITUTE(SUBSTITUTE(SUBSTITUTE(SUBSTITUTE(AB103,CHAR(160)," "),CHAR(9)," "),CHAR(10)," "),CHAR(11)," "),CHAR(12)," "),CHAR(13)," ")),"")</f>
        <v>YES</v>
      </c>
      <c r="AE103" t="str">
        <v>NO</v>
      </c>
      <c r="AF103" t="str">
        <v>TEXT</v>
      </c>
      <c r="AG103" t="str">
        <f>IF(ISTEXT(AE103),TRIM(SUBSTITUTE(SUBSTITUTE(SUBSTITUTE(SUBSTITUTE(SUBSTITUTE(SUBSTITUTE(AE103,CHAR(160)," "),CHAR(9)," "),CHAR(10)," "),CHAR(11)," "),CHAR(12)," "),CHAR(13)," ")),"")</f>
        <v>NO</v>
      </c>
      <c r="AH103" t="str">
        <v>YES</v>
      </c>
      <c r="AI103" t="str">
        <v>TEXT</v>
      </c>
      <c r="AJ103" t="str">
        <f>IF(ISTEXT(AH103),TRIM(SUBSTITUTE(SUBSTITUTE(SUBSTITUTE(SUBSTITUTE(SUBSTITUTE(SUBSTITUTE(AH103,CHAR(160)," "),CHAR(9)," "),CHAR(10)," "),CHAR(11)," "),CHAR(12)," "),CHAR(13)," ")),"")</f>
        <v>YES</v>
      </c>
      <c r="AK103" t="str">
        <v>YES</v>
      </c>
      <c r="AL103" t="str">
        <v>TEXT</v>
      </c>
      <c r="AM103" t="str">
        <f>IF(ISTEXT(AK103),TRIM(SUBSTITUTE(SUBSTITUTE(SUBSTITUTE(SUBSTITUTE(SUBSTITUTE(SUBSTITUTE(AK103,CHAR(160)," "),CHAR(9)," "),CHAR(10)," "),CHAR(11)," "),CHAR(12)," "),CHAR(13)," ")),"")</f>
        <v>YES</v>
      </c>
      <c r="AN103" t="str">
        <v>COMPLETE</v>
      </c>
      <c r="AO103" t="str">
        <v>TEXT</v>
      </c>
      <c r="AP103" t="str">
        <f>IF(ISTEXT(AN103),TRIM(SUBSTITUTE(SUBSTITUTE(SUBSTITUTE(SUBSTITUTE(SUBSTITUTE(SUBSTITUTE(AN103,CHAR(160)," "),CHAR(9)," "),CHAR(10)," "),CHAR(11)," "),CHAR(12)," "),CHAR(13)," ")),"")</f>
        <v>COMPLETE</v>
      </c>
      <c r="AQ103" t="str">
        <v>NO</v>
      </c>
      <c r="AR103" t="str"/>
      <c r="AS103" t="str">
        <v>MISSING</v>
      </c>
      <c r="AT103" t="str">
        <f>IF(ISTEXT(AR103),TRIM(SUBSTITUTE(SUBSTITUTE(SUBSTITUTE(SUBSTITUTE(SUBSTITUTE(SUBSTITUTE(AR103,CHAR(160)," "),CHAR(9)," "),CHAR(10)," "),CHAR(11)," "),CHAR(12)," "),CHAR(13)," ")),"")</f>
      </c>
      <c r="AU103" t="str">
        <v>NO</v>
      </c>
      <c r="AV103" t="str"/>
      <c r="AW103" t="str">
        <v>MISSING</v>
      </c>
      <c r="AX103" t="str">
        <f>IF(ISTEXT(AV103),TRIM(SUBSTITUTE(SUBSTITUTE(SUBSTITUTE(SUBSTITUTE(SUBSTITUTE(SUBSTITUTE(AV103,CHAR(160)," "),CHAR(9)," "),CHAR(10)," "),CHAR(11)," "),CHAR(12)," "),CHAR(13)," ")),"")</f>
      </c>
      <c r="AY103" t="str">
        <v>NO</v>
      </c>
      <c r="AZ103" t="str"/>
      <c r="BA103" t="str">
        <v>MISSING</v>
      </c>
      <c r="BB103" t="str">
        <f>IF(ISTEXT(AZ103),TRIM(SUBSTITUTE(SUBSTITUTE(SUBSTITUTE(SUBSTITUTE(SUBSTITUTE(SUBSTITUTE(AZ103,CHAR(160)," "),CHAR(9)," "),CHAR(10)," "),CHAR(11)," "),CHAR(12)," "),CHAR(13)," ")),"")</f>
      </c>
      <c r="BC103" t="str">
        <v>YES</v>
      </c>
      <c r="BD103" t="str">
        <v>ALGORITHM_MAGIC</v>
      </c>
      <c r="BE103" t="str">
        <v>TEXT</v>
      </c>
      <c r="BF103" t="str">
        <f>IF(ISTEXT(BD103),TRIM(SUBSTITUTE(SUBSTITUTE(SUBSTITUTE(SUBSTITUTE(SUBSTITUTE(SUBSTITUTE(BD103,CHAR(160)," "),CHAR(9)," "),CHAR(10)," "),CHAR(11)," "),CHAR(12)," "),CHAR(13)," ")),"")</f>
        <v>ALGORITHM_MAGIC</v>
      </c>
      <c r="BG103" t="str">
        <v>NO</v>
      </c>
      <c r="BH103" t="str"/>
      <c r="BI103" t="str">
        <v>MISSING</v>
      </c>
      <c r="BJ103" t="str">
        <f>IF(ISTEXT(BH103),TRIM(SUBSTITUTE(SUBSTITUTE(SUBSTITUTE(SUBSTITUTE(SUBSTITUTE(SUBSTITUTE(BH103,CHAR(160)," "),CHAR(9)," "),CHAR(10)," "),CHAR(11)," "),CHAR(12)," "),CHAR(13)," ")),"")</f>
      </c>
      <c r="BK103" t="str">
        <v>NO</v>
      </c>
      <c r="BL103" t="str"/>
      <c r="BM103" t="str">
        <v>MISSING</v>
      </c>
      <c r="BN103" t="str">
        <f>IF(ISTEXT(BL103),TRIM(SUBSTITUTE(SUBSTITUTE(SUBSTITUTE(SUBSTITUTE(SUBSTITUTE(SUBSTITUTE(BL103,CHAR(160)," "),CHAR(9)," "),CHAR(10)," "),CHAR(11)," "),CHAR(12)," "),CHAR(13)," ")),"")</f>
      </c>
      <c r="BO103" t="str">
        <f>IF(N103="NON_TEXT","INVALID_TYPE",IF(AND(N103="TEXT",O103&lt;&gt;"",OR(LOWER(O103)="null",LOWER(O103)="undefined",LOWER(O103)="n/a",LOWER(O103)="na",LOWER(O103)="none")),"NULL_LIKE_STRING",""))</f>
      </c>
      <c r="BP103" t="str">
        <f>IF(Q103="NON_TEXT","INVALID_TYPE",IF(AND(R103&lt;&gt;"",NOT(OR(EXACT(R103,"FALSE_POSITIVE"),EXACT(R103,"FALSE_NEGATIVE"),EXACT(R103,"ROLE_ERROR"),EXACT(R103,"SCOPE_DRIFT")))),"UNSUPPORTED_VALUE",""))</f>
      </c>
      <c r="BQ103" t="str">
        <f>IF(T103="NON_TEXT","INVALID_TYPE",IF(AND(U103&lt;&gt;"",NOT(OR(EXACT(U103,"CONTENT_GAP"),EXACT(U103,"AUTHORITY_BENCHMARK"),EXACT(U103,"POSITIONING"),EXACT(U103,"PRICING_COMPARISON"),EXACT(U103,"BATTLECARD"),EXACT(U103,"ROADMAP"),EXACT(U103,"MARKET_ENTRY_RECOMMENDATION"),EXACT(U103,"BUDGET_RECOMMENDATION"),EXACT(U103,"EXECUTIVE_BRIEF"),EXACT(U103,"AI_VISIBILITY_BENCHMARK"),EXACT(U103,"PAID_SEARCH_BENCHMARK"),EXACT(U103,"OTHER")))),"UNSUPPORTED_VALUE",""))</f>
      </c>
      <c r="BR103" t="str">
        <f>IF(W103="NON_TEXT","INVALID_TYPE",IF(AND(X103&lt;&gt;"",NOT(OR(EXACT(X103,"DIRECTLY_DEPENDENT"),EXACT(X103,"PARTIALLY_DEPENDENT"),EXACT(X103,"INDEPENDENT"),EXACT(X103,"UNKNOWN_DEPENDENCY")))),"UNSUPPORTED_VALUE",""))</f>
      </c>
      <c r="BS103" t="str">
        <f>IF(Z103="NON_TEXT","INVALID_TYPE",IF(AND(AA103&lt;&gt;"",NOT(OR(EXACT(AA103,"YES"),EXACT(AA103,"NO"),EXACT(AA103,"UNKNOWN")))),"UNSUPPORTED_VALUE",""))</f>
      </c>
      <c r="BT103" t="str">
        <f>IF(AC103="NON_TEXT","INVALID_TYPE",IF(AND(AD103&lt;&gt;"",NOT(OR(EXACT(AD103,"YES"),EXACT(AD103,"NO"),EXACT(AD103,"UNKNOWN")))),"UNSUPPORTED_VALUE",""))</f>
      </c>
      <c r="BU103" t="str">
        <f>IF(AF103="NON_TEXT","INVALID_TYPE",IF(AND(AG103&lt;&gt;"",NOT(OR(EXACT(AG103,"YES"),EXACT(AG103,"NO"),EXACT(AG103,"UNKNOWN")))),"UNSUPPORTED_VALUE",""))</f>
      </c>
      <c r="BV103" t="str">
        <f>IF(AI103="NON_TEXT","INVALID_TYPE",IF(AND(AJ103&lt;&gt;"",NOT(OR(EXACT(AJ103,"YES"),EXACT(AJ103,"NO"),EXACT(AJ103,"UNKNOWN")))),"UNSUPPORTED_VALUE",""))</f>
      </c>
      <c r="BW103" t="str">
        <f>IF(AL103="NON_TEXT","INVALID_TYPE",IF(AND(AM103&lt;&gt;"",NOT(OR(EXACT(AM103,"YES"),EXACT(AM103,"NO"),EXACT(AM103,"UNKNOWN")))),"UNSUPPORTED_VALUE",""))</f>
      </c>
      <c r="BX103" t="str">
        <f>IF(AO103="NON_TEXT","INVALID_TYPE",IF(AND(AP103&lt;&gt;"",NOT(OR(EXACT(AP103,"COMPLETE"),EXACT(AP103,"INCOMPLETE")))),"UNSUPPORTED_VALUE",""))</f>
      </c>
      <c r="BY103" t="str">
        <f>IF(AND(AQ103="YES",AS103="NON_TEXT"),"INVALID_TYPE",IF(AND(AQ103="YES",AS103="TEXT",AT103&lt;&gt;"",OR(LOWER(AT103)="null",LOWER(AT103)="undefined",LOWER(AT103)="n/a",LOWER(AT103)="na",LOWER(AT103)="none")),"NULL_LIKE_STRING",""))</f>
      </c>
      <c r="BZ103" t="str">
        <f>IF(AND(AU103="YES",AW103="NON_TEXT"),"INVALID_TYPE",IF(AND(AU103="YES",AW103="TEXT",AX103&lt;&gt;"",OR(LOWER(AX103)="null",LOWER(AX103)="undefined",LOWER(AX103)="n/a",LOWER(AX103)="na",LOWER(AX103)="none")),"NULL_LIKE_STRING",""))</f>
      </c>
      <c r="CA103" t="str">
        <f>IF(AND(AY103="YES",BA103="NON_TEXT"),"INVALID_TYPE",IF(AND(AY103="YES",BB103&lt;&gt;"",NOT(OR(EXACT(BB103,"READY_TO_SHARE"),EXACT(BB103,"NOT_READY_TO_SHARE")))),"UNSUPPORTED_VALUE",""))</f>
      </c>
      <c r="CB103" t="str">
        <f>IF(AND(BC103="YES",BE103="NON_TEXT"),"INVALID_TYPE",IF(AND(BC103="YES",BF103&lt;&gt;"",NOT(OR(EXACT(BF103,"SEO_OVERLAP"),EXACT(BF103,"PPC_OVERLAP"),EXACT(BF103,"AI_VISIBILITY"),EXACT(BF103,"CI_PLATFORM"),EXACT(BF103,"SALES_CUSTOMER"),EXACT(BF103,"MANUAL_STRATEGY"),EXACT(BF103,"MIXED"),EXACT(BF103,"UNKNOWN")))),"UNSUPPORTED_VALUE",""))</f>
        <v>UNSUPPORTED_VALUE</v>
      </c>
      <c r="CC103" t="str">
        <f>IF(AND(BG103="YES",BI103="NON_TEXT"),"INVALID_TYPE",IF(AND(BG103="YES",BI103="TEXT",BJ103&lt;&gt;"",OR(LOWER(BJ103)="null",LOWER(BJ103)="undefined",LOWER(BJ103)="n/a",LOWER(BJ103)="na",LOWER(BJ103)="none")),"NULL_LIKE_STRING",""))</f>
      </c>
      <c r="CD103" t="str">
        <f>IF(AND(BK103="YES",BM103="NON_TEXT"),"INVALID_TYPE",IF(AND(BK103="YES",BM103="TEXT",BN103&lt;&gt;"",OR(LOWER(BN103)="null",LOWER(BN103)="undefined",LOWER(BN103)="n/a",LOWER(BN103)="na",LOWER(BN103)="none")),"NULL_LIKE_STRING",""))</f>
      </c>
      <c r="CE103" t="str">
        <f>IF(L103="FALSE","INVALID_INPUT_OBJECT",IF(BO103&lt;&gt;"",BO103,IF(BP103&lt;&gt;"",BP103,IF(BQ103&lt;&gt;"",BQ103,IF(BR103&lt;&gt;"",BR103,IF(BS103&lt;&gt;"",BS103,IF(BT103&lt;&gt;"",BT103,IF(BU103&lt;&gt;"",BU103,IF(BV103&lt;&gt;"",BV103,IF(BW103&lt;&gt;"",BW103,IF(BX103&lt;&gt;"",BX103,IF(CC103&lt;&gt;"",CC103,IF(BY103&lt;&gt;"",BY103,IF(BZ103&lt;&gt;"",BZ103,IF(CD103&lt;&gt;"",CD103,IF(CA103&lt;&gt;"",CA103,CB103))))))))))))))))</f>
        <v>UNSUPPORTED_VALUE</v>
      </c>
      <c r="CF103" t="b">
        <f>OR(N103="MISSING",O103="",Q103="MISSING",R103="",T103="MISSING",U103="",W103="MISSING",X103="",Z103="MISSING",AA103="",AC103="MISSING",AD103="",AF103="MISSING",AG103="",AI103="MISSING",AJ103="",AL103="MISSING",AM103="",AO103="MISSING",AP103="",EXACT(AP103,"INCOMPLETE"),AND(AY103="YES",AZ103&lt;&gt;"",BB103=""),AND(BC103="YES",BD103&lt;&gt;"",BF103=""))</f>
        <v>0</v>
      </c>
      <c r="CG103" t="str">
        <f>IF(AND(EXACT(X103,"INDEPENDENT"),EXACT(AD103,"NO")),"INDEPENDENT_WITHOUT_SUPPORT",IF(AND(EXACT(R103,"FALSE_NEGATIVE"),AQ103="YES",AT103=""),"FALSE_NEGATIVE_REQUIRES_CORRECTED_SET",IF(AND(EXACT(R103,"SCOPE_DRIFT"),AU103="YES",AX103=""),"SCOPE_DRIFT_REQUIRES_CHANGED_DIMENSION",IF(AND(EXACT(AA103,"NO"),AY103="YES",EXACT(BB103,"READY_TO_SHARE")),"UNSTARTED_READY_TO_SHARE_CONFLICT",""))))</f>
      </c>
    </row>
    <row r="104">
      <c r="A104" s="121" t="str">
        <v>CHN-007</v>
      </c>
      <c r="B104" s="121" t="str">
        <v>MALFORMED</v>
      </c>
      <c r="C104" s="121" t="str">
        <v>INVALID_INPUT</v>
      </c>
      <c r="D104" s="121" t="str">
        <v>UNSUPPORTED_VALUE</v>
      </c>
      <c r="E104" s="121" t="str">
        <v>INVALID_INPUT</v>
      </c>
      <c r="F104" s="121" t="str">
        <v>UNSUPPORTED_VALUE</v>
      </c>
      <c r="G104" s="121" t="str">
        <v>PASS</v>
      </c>
      <c r="H104" s="121" t="str">
        <v>{"affectedOutput": "ai_visibility_benchmark", "competitorSetOrigin": "AI_VISIBILITY", "correctionWithoutFullRebuild": "YES", "decisionSupported": "Approve Q4 content and positioning budget", "dependencyType": "INDEPENDENT", "errorClass": "FALSE_POSITIVE", "executionStarted": "NO", "independentSupport": "YES", "recommendationCouldChange": "NO", "recordCompleteness": "COMPLETE", "scopeKnown": "YES"}</v>
      </c>
      <c r="I104" s="121" t="str">
        <f>IF(CE104&lt;&gt;"","INVALID_INPUT",IF(CG104&lt;&gt;"","INVALID_INPUT",IF(CF104,"INCOMPLETE",IF(NOT(EXACT(AM104,"YES")),"RESOLVE_DECISION_SCOPE",IF(EXACT(X104,"UNKNOWN_DEPENDENCY"),"FREEZE_AND_REQUALIFY",IF(AND(EXACT(AA104,"YES"),EXACT(AG104,"YES")),"REOPEN_PRIOR_DECISION",IF(AND(EXACT(X104,"DIRECTLY_DEPENDENT"),EXACT(AD104,"NO"),EXACT(AJ104,"NO")),"REBUILD_CONTAMINATED_OUTPUT",IF(OR(EXACT(X104,"DIRECTLY_DEPENDENT"),EXACT(X104,"PARTIALLY_DEPENDENT")),"BOUNDED_RECHECK_REQUIRED",IF(AND(EXACT(X104,"INDEPENDENT"),EXACT(AD104,"YES"),EXACT(AG104,"NO")),"NO_MATERIAL_CONTAMINATION_FOUND","FREEZE_AND_REQUALIFY")))))))))</f>
        <v>INVALID_INPUT</v>
      </c>
      <c r="J104" s="121" t="str">
        <f>IF(CE104&lt;&gt;"",CE104,IF(CG104&lt;&gt;"",CG104,IF(CF104,"REQUIRED_EVIDENCE_MISSING",IF(NOT(EXACT(AM104,"YES")),IF(EXACT(AM104,"NO"),"DECISION_SCOPE_NOT_DEFINED","DECISION_SCOPE_UNCERTAIN"),IF(EXACT(X104,"UNKNOWN_DEPENDENCY"),"DOWNSTREAM_DEPENDENCY_UNKNOWN",IF(AND(EXACT(AA104,"YES"),EXACT(AG104,"YES")),"EXECUTED_RECOMMENDATION_MAY_CHANGE",IF(AND(EXACT(X104,"DIRECTLY_DEPENDENT"),EXACT(AD104,"NO"),EXACT(AJ104,"NO")),"DIRECT_DEPENDENCY_NO_INDEPENDENT_SUPPORT",IF(EXACT(X104,"DIRECTLY_DEPENDENT"),"DIRECT_DEPENDENCY_RECHECK",IF(EXACT(X104,"PARTIALLY_DEPENDENT"),"PARTIAL_DEPENDENCY_RECHECK",IF(AND(EXACT(X104,"INDEPENDENT"),EXACT(AD104,"YES"),EXACT(AG104,"NO")),"INDEPENDENT_SUPPORT_RECOMMENDATION_UNCHANGED","DEPENDENCY_OR_RECOMMENDATION_UNRESOLVED"))))))))))</f>
        <v>UNSUPPORTED_VALUE</v>
      </c>
      <c r="K104" s="121" t="str">
        <f>IF(AND(EXACT(C104,I104),EXACT(D104,J104)),"PASS","FAIL")</f>
        <v>PASS</v>
      </c>
      <c r="L104" t="str">
        <v>TRUE</v>
      </c>
      <c r="M104" t="str">
        <v>Approve Q4 content and positioning budget</v>
      </c>
      <c r="N104" t="str">
        <v>TEXT</v>
      </c>
      <c r="O104" t="str">
        <f>IF(ISTEXT(M104),TRIM(SUBSTITUTE(SUBSTITUTE(SUBSTITUTE(SUBSTITUTE(SUBSTITUTE(SUBSTITUTE(M104,CHAR(160)," "),CHAR(9)," "),CHAR(10)," "),CHAR(11)," "),CHAR(12)," "),CHAR(13)," ")),"")</f>
        <v>Approve Q4 content and positioning budget</v>
      </c>
      <c r="P104" t="str">
        <v>FALSE_POSITIVE</v>
      </c>
      <c r="Q104" t="str">
        <v>TEXT</v>
      </c>
      <c r="R104" t="str">
        <f>IF(ISTEXT(P104),TRIM(SUBSTITUTE(SUBSTITUTE(SUBSTITUTE(SUBSTITUTE(SUBSTITUTE(SUBSTITUTE(P104,CHAR(160)," "),CHAR(9)," "),CHAR(10)," "),CHAR(11)," "),CHAR(12)," "),CHAR(13)," ")),"")</f>
        <v>FALSE_POSITIVE</v>
      </c>
      <c r="S104" t="str">
        <v>ai_visibility_benchmark</v>
      </c>
      <c r="T104" t="str">
        <v>TEXT</v>
      </c>
      <c r="U104" t="str">
        <f>IF(ISTEXT(S104),TRIM(SUBSTITUTE(SUBSTITUTE(SUBSTITUTE(SUBSTITUTE(SUBSTITUTE(SUBSTITUTE(S104,CHAR(160)," "),CHAR(9)," "),CHAR(10)," "),CHAR(11)," "),CHAR(12)," "),CHAR(13)," ")),"")</f>
        <v>ai_visibility_benchmark</v>
      </c>
      <c r="V104" t="str">
        <v>INDEPENDENT</v>
      </c>
      <c r="W104" t="str">
        <v>TEXT</v>
      </c>
      <c r="X104" t="str">
        <f>IF(ISTEXT(V104),TRIM(SUBSTITUTE(SUBSTITUTE(SUBSTITUTE(SUBSTITUTE(SUBSTITUTE(SUBSTITUTE(V104,CHAR(160)," "),CHAR(9)," "),CHAR(10)," "),CHAR(11)," "),CHAR(12)," "),CHAR(13)," ")),"")</f>
        <v>INDEPENDENT</v>
      </c>
      <c r="Y104" t="str">
        <v>NO</v>
      </c>
      <c r="Z104" t="str">
        <v>TEXT</v>
      </c>
      <c r="AA104" t="str">
        <f>IF(ISTEXT(Y104),TRIM(SUBSTITUTE(SUBSTITUTE(SUBSTITUTE(SUBSTITUTE(SUBSTITUTE(SUBSTITUTE(Y104,CHAR(160)," "),CHAR(9)," "),CHAR(10)," "),CHAR(11)," "),CHAR(12)," "),CHAR(13)," ")),"")</f>
        <v>NO</v>
      </c>
      <c r="AB104" t="str">
        <v>YES</v>
      </c>
      <c r="AC104" t="str">
        <v>TEXT</v>
      </c>
      <c r="AD104" t="str">
        <f>IF(ISTEXT(AB104),TRIM(SUBSTITUTE(SUBSTITUTE(SUBSTITUTE(SUBSTITUTE(SUBSTITUTE(SUBSTITUTE(AB104,CHAR(160)," "),CHAR(9)," "),CHAR(10)," "),CHAR(11)," "),CHAR(12)," "),CHAR(13)," ")),"")</f>
        <v>YES</v>
      </c>
      <c r="AE104" t="str">
        <v>NO</v>
      </c>
      <c r="AF104" t="str">
        <v>TEXT</v>
      </c>
      <c r="AG104" t="str">
        <f>IF(ISTEXT(AE104),TRIM(SUBSTITUTE(SUBSTITUTE(SUBSTITUTE(SUBSTITUTE(SUBSTITUTE(SUBSTITUTE(AE104,CHAR(160)," "),CHAR(9)," "),CHAR(10)," "),CHAR(11)," "),CHAR(12)," "),CHAR(13)," ")),"")</f>
        <v>NO</v>
      </c>
      <c r="AH104" t="str">
        <v>YES</v>
      </c>
      <c r="AI104" t="str">
        <v>TEXT</v>
      </c>
      <c r="AJ104" t="str">
        <f>IF(ISTEXT(AH104),TRIM(SUBSTITUTE(SUBSTITUTE(SUBSTITUTE(SUBSTITUTE(SUBSTITUTE(SUBSTITUTE(AH104,CHAR(160)," "),CHAR(9)," "),CHAR(10)," "),CHAR(11)," "),CHAR(12)," "),CHAR(13)," ")),"")</f>
        <v>YES</v>
      </c>
      <c r="AK104" t="str">
        <v>YES</v>
      </c>
      <c r="AL104" t="str">
        <v>TEXT</v>
      </c>
      <c r="AM104" t="str">
        <f>IF(ISTEXT(AK104),TRIM(SUBSTITUTE(SUBSTITUTE(SUBSTITUTE(SUBSTITUTE(SUBSTITUTE(SUBSTITUTE(AK104,CHAR(160)," "),CHAR(9)," "),CHAR(10)," "),CHAR(11)," "),CHAR(12)," "),CHAR(13)," ")),"")</f>
        <v>YES</v>
      </c>
      <c r="AN104" t="str">
        <v>COMPLETE</v>
      </c>
      <c r="AO104" t="str">
        <v>TEXT</v>
      </c>
      <c r="AP104" t="str">
        <f>IF(ISTEXT(AN104),TRIM(SUBSTITUTE(SUBSTITUTE(SUBSTITUTE(SUBSTITUTE(SUBSTITUTE(SUBSTITUTE(AN104,CHAR(160)," "),CHAR(9)," "),CHAR(10)," "),CHAR(11)," "),CHAR(12)," "),CHAR(13)," ")),"")</f>
        <v>COMPLETE</v>
      </c>
      <c r="AQ104" t="str">
        <v>NO</v>
      </c>
      <c r="AR104" t="str"/>
      <c r="AS104" t="str">
        <v>MISSING</v>
      </c>
      <c r="AT104" t="str">
        <f>IF(ISTEXT(AR104),TRIM(SUBSTITUTE(SUBSTITUTE(SUBSTITUTE(SUBSTITUTE(SUBSTITUTE(SUBSTITUTE(AR104,CHAR(160)," "),CHAR(9)," "),CHAR(10)," "),CHAR(11)," "),CHAR(12)," "),CHAR(13)," ")),"")</f>
      </c>
      <c r="AU104" t="str">
        <v>NO</v>
      </c>
      <c r="AV104" t="str"/>
      <c r="AW104" t="str">
        <v>MISSING</v>
      </c>
      <c r="AX104" t="str">
        <f>IF(ISTEXT(AV104),TRIM(SUBSTITUTE(SUBSTITUTE(SUBSTITUTE(SUBSTITUTE(SUBSTITUTE(SUBSTITUTE(AV104,CHAR(160)," "),CHAR(9)," "),CHAR(10)," "),CHAR(11)," "),CHAR(12)," "),CHAR(13)," ")),"")</f>
      </c>
      <c r="AY104" t="str">
        <v>NO</v>
      </c>
      <c r="AZ104" t="str"/>
      <c r="BA104" t="str">
        <v>MISSING</v>
      </c>
      <c r="BB104" t="str">
        <f>IF(ISTEXT(AZ104),TRIM(SUBSTITUTE(SUBSTITUTE(SUBSTITUTE(SUBSTITUTE(SUBSTITUTE(SUBSTITUTE(AZ104,CHAR(160)," "),CHAR(9)," "),CHAR(10)," "),CHAR(11)," "),CHAR(12)," "),CHAR(13)," ")),"")</f>
      </c>
      <c r="BC104" t="str">
        <v>YES</v>
      </c>
      <c r="BD104" t="str">
        <v>AI_VISIBILITY</v>
      </c>
      <c r="BE104" t="str">
        <v>TEXT</v>
      </c>
      <c r="BF104" t="str">
        <f>IF(ISTEXT(BD104),TRIM(SUBSTITUTE(SUBSTITUTE(SUBSTITUTE(SUBSTITUTE(SUBSTITUTE(SUBSTITUTE(BD104,CHAR(160)," "),CHAR(9)," "),CHAR(10)," "),CHAR(11)," "),CHAR(12)," "),CHAR(13)," ")),"")</f>
        <v>AI_VISIBILITY</v>
      </c>
      <c r="BG104" t="str">
        <v>NO</v>
      </c>
      <c r="BH104" t="str"/>
      <c r="BI104" t="str">
        <v>MISSING</v>
      </c>
      <c r="BJ104" t="str">
        <f>IF(ISTEXT(BH104),TRIM(SUBSTITUTE(SUBSTITUTE(SUBSTITUTE(SUBSTITUTE(SUBSTITUTE(SUBSTITUTE(BH104,CHAR(160)," "),CHAR(9)," "),CHAR(10)," "),CHAR(11)," "),CHAR(12)," "),CHAR(13)," ")),"")</f>
      </c>
      <c r="BK104" t="str">
        <v>NO</v>
      </c>
      <c r="BL104" t="str"/>
      <c r="BM104" t="str">
        <v>MISSING</v>
      </c>
      <c r="BN104" t="str">
        <f>IF(ISTEXT(BL104),TRIM(SUBSTITUTE(SUBSTITUTE(SUBSTITUTE(SUBSTITUTE(SUBSTITUTE(SUBSTITUTE(BL104,CHAR(160)," "),CHAR(9)," "),CHAR(10)," "),CHAR(11)," "),CHAR(12)," "),CHAR(13)," ")),"")</f>
      </c>
      <c r="BO104" t="str">
        <f>IF(N104="NON_TEXT","INVALID_TYPE",IF(AND(N104="TEXT",O104&lt;&gt;"",OR(LOWER(O104)="null",LOWER(O104)="undefined",LOWER(O104)="n/a",LOWER(O104)="na",LOWER(O104)="none")),"NULL_LIKE_STRING",""))</f>
      </c>
      <c r="BP104" t="str">
        <f>IF(Q104="NON_TEXT","INVALID_TYPE",IF(AND(R104&lt;&gt;"",NOT(OR(EXACT(R104,"FALSE_POSITIVE"),EXACT(R104,"FALSE_NEGATIVE"),EXACT(R104,"ROLE_ERROR"),EXACT(R104,"SCOPE_DRIFT")))),"UNSUPPORTED_VALUE",""))</f>
      </c>
      <c r="BQ104" t="str">
        <f>IF(T104="NON_TEXT","INVALID_TYPE",IF(AND(U104&lt;&gt;"",NOT(OR(EXACT(U104,"CONTENT_GAP"),EXACT(U104,"AUTHORITY_BENCHMARK"),EXACT(U104,"POSITIONING"),EXACT(U104,"PRICING_COMPARISON"),EXACT(U104,"BATTLECARD"),EXACT(U104,"ROADMAP"),EXACT(U104,"MARKET_ENTRY_RECOMMENDATION"),EXACT(U104,"BUDGET_RECOMMENDATION"),EXACT(U104,"EXECUTIVE_BRIEF"),EXACT(U104,"AI_VISIBILITY_BENCHMARK"),EXACT(U104,"PAID_SEARCH_BENCHMARK"),EXACT(U104,"OTHER")))),"UNSUPPORTED_VALUE",""))</f>
        <v>UNSUPPORTED_VALUE</v>
      </c>
      <c r="BR104" t="str">
        <f>IF(W104="NON_TEXT","INVALID_TYPE",IF(AND(X104&lt;&gt;"",NOT(OR(EXACT(X104,"DIRECTLY_DEPENDENT"),EXACT(X104,"PARTIALLY_DEPENDENT"),EXACT(X104,"INDEPENDENT"),EXACT(X104,"UNKNOWN_DEPENDENCY")))),"UNSUPPORTED_VALUE",""))</f>
      </c>
      <c r="BS104" t="str">
        <f>IF(Z104="NON_TEXT","INVALID_TYPE",IF(AND(AA104&lt;&gt;"",NOT(OR(EXACT(AA104,"YES"),EXACT(AA104,"NO"),EXACT(AA104,"UNKNOWN")))),"UNSUPPORTED_VALUE",""))</f>
      </c>
      <c r="BT104" t="str">
        <f>IF(AC104="NON_TEXT","INVALID_TYPE",IF(AND(AD104&lt;&gt;"",NOT(OR(EXACT(AD104,"YES"),EXACT(AD104,"NO"),EXACT(AD104,"UNKNOWN")))),"UNSUPPORTED_VALUE",""))</f>
      </c>
      <c r="BU104" t="str">
        <f>IF(AF104="NON_TEXT","INVALID_TYPE",IF(AND(AG104&lt;&gt;"",NOT(OR(EXACT(AG104,"YES"),EXACT(AG104,"NO"),EXACT(AG104,"UNKNOWN")))),"UNSUPPORTED_VALUE",""))</f>
      </c>
      <c r="BV104" t="str">
        <f>IF(AI104="NON_TEXT","INVALID_TYPE",IF(AND(AJ104&lt;&gt;"",NOT(OR(EXACT(AJ104,"YES"),EXACT(AJ104,"NO"),EXACT(AJ104,"UNKNOWN")))),"UNSUPPORTED_VALUE",""))</f>
      </c>
      <c r="BW104" t="str">
        <f>IF(AL104="NON_TEXT","INVALID_TYPE",IF(AND(AM104&lt;&gt;"",NOT(OR(EXACT(AM104,"YES"),EXACT(AM104,"NO"),EXACT(AM104,"UNKNOWN")))),"UNSUPPORTED_VALUE",""))</f>
      </c>
      <c r="BX104" t="str">
        <f>IF(AO104="NON_TEXT","INVALID_TYPE",IF(AND(AP104&lt;&gt;"",NOT(OR(EXACT(AP104,"COMPLETE"),EXACT(AP104,"INCOMPLETE")))),"UNSUPPORTED_VALUE",""))</f>
      </c>
      <c r="BY104" t="str">
        <f>IF(AND(AQ104="YES",AS104="NON_TEXT"),"INVALID_TYPE",IF(AND(AQ104="YES",AS104="TEXT",AT104&lt;&gt;"",OR(LOWER(AT104)="null",LOWER(AT104)="undefined",LOWER(AT104)="n/a",LOWER(AT104)="na",LOWER(AT104)="none")),"NULL_LIKE_STRING",""))</f>
      </c>
      <c r="BZ104" t="str">
        <f>IF(AND(AU104="YES",AW104="NON_TEXT"),"INVALID_TYPE",IF(AND(AU104="YES",AW104="TEXT",AX104&lt;&gt;"",OR(LOWER(AX104)="null",LOWER(AX104)="undefined",LOWER(AX104)="n/a",LOWER(AX104)="na",LOWER(AX104)="none")),"NULL_LIKE_STRING",""))</f>
      </c>
      <c r="CA104" t="str">
        <f>IF(AND(AY104="YES",BA104="NON_TEXT"),"INVALID_TYPE",IF(AND(AY104="YES",BB104&lt;&gt;"",NOT(OR(EXACT(BB104,"READY_TO_SHARE"),EXACT(BB104,"NOT_READY_TO_SHARE")))),"UNSUPPORTED_VALUE",""))</f>
      </c>
      <c r="CB104" t="str">
        <f>IF(AND(BC104="YES",BE104="NON_TEXT"),"INVALID_TYPE",IF(AND(BC104="YES",BF104&lt;&gt;"",NOT(OR(EXACT(BF104,"SEO_OVERLAP"),EXACT(BF104,"PPC_OVERLAP"),EXACT(BF104,"AI_VISIBILITY"),EXACT(BF104,"CI_PLATFORM"),EXACT(BF104,"SALES_CUSTOMER"),EXACT(BF104,"MANUAL_STRATEGY"),EXACT(BF104,"MIXED"),EXACT(BF104,"UNKNOWN")))),"UNSUPPORTED_VALUE",""))</f>
      </c>
      <c r="CC104" t="str">
        <f>IF(AND(BG104="YES",BI104="NON_TEXT"),"INVALID_TYPE",IF(AND(BG104="YES",BI104="TEXT",BJ104&lt;&gt;"",OR(LOWER(BJ104)="null",LOWER(BJ104)="undefined",LOWER(BJ104)="n/a",LOWER(BJ104)="na",LOWER(BJ104)="none")),"NULL_LIKE_STRING",""))</f>
      </c>
      <c r="CD104" t="str">
        <f>IF(AND(BK104="YES",BM104="NON_TEXT"),"INVALID_TYPE",IF(AND(BK104="YES",BM104="TEXT",BN104&lt;&gt;"",OR(LOWER(BN104)="null",LOWER(BN104)="undefined",LOWER(BN104)="n/a",LOWER(BN104)="na",LOWER(BN104)="none")),"NULL_LIKE_STRING",""))</f>
      </c>
      <c r="CE104" t="str">
        <f>IF(L104="FALSE","INVALID_INPUT_OBJECT",IF(BO104&lt;&gt;"",BO104,IF(BP104&lt;&gt;"",BP104,IF(BQ104&lt;&gt;"",BQ104,IF(BR104&lt;&gt;"",BR104,IF(BS104&lt;&gt;"",BS104,IF(BT104&lt;&gt;"",BT104,IF(BU104&lt;&gt;"",BU104,IF(BV104&lt;&gt;"",BV104,IF(BW104&lt;&gt;"",BW104,IF(BX104&lt;&gt;"",BX104,IF(CC104&lt;&gt;"",CC104,IF(BY104&lt;&gt;"",BY104,IF(BZ104&lt;&gt;"",BZ104,IF(CD104&lt;&gt;"",CD104,IF(CA104&lt;&gt;"",CA104,CB104))))))))))))))))</f>
        <v>UNSUPPORTED_VALUE</v>
      </c>
      <c r="CF104" t="b">
        <f>OR(N104="MISSING",O104="",Q104="MISSING",R104="",T104="MISSING",U104="",W104="MISSING",X104="",Z104="MISSING",AA104="",AC104="MISSING",AD104="",AF104="MISSING",AG104="",AI104="MISSING",AJ104="",AL104="MISSING",AM104="",AO104="MISSING",AP104="",EXACT(AP104,"INCOMPLETE"),AND(AY104="YES",AZ104&lt;&gt;"",BB104=""),AND(BC104="YES",BD104&lt;&gt;"",BF104=""))</f>
        <v>0</v>
      </c>
      <c r="CG104" t="str">
        <f>IF(AND(EXACT(X104,"INDEPENDENT"),EXACT(AD104,"NO")),"INDEPENDENT_WITHOUT_SUPPORT",IF(AND(EXACT(R104,"FALSE_NEGATIVE"),AQ104="YES",AT104=""),"FALSE_NEGATIVE_REQUIRES_CORRECTED_SET",IF(AND(EXACT(R104,"SCOPE_DRIFT"),AU104="YES",AX104=""),"SCOPE_DRIFT_REQUIRES_CHANGED_DIMENSION",IF(AND(EXACT(AA104,"NO"),AY104="YES",EXACT(BB104,"READY_TO_SHARE")),"UNSTARTED_READY_TO_SHARE_CONFLICT",""))))</f>
      </c>
    </row>
    <row r="105">
      <c r="A105" s="121" t="str">
        <v>CHN-008</v>
      </c>
      <c r="B105" s="121" t="str">
        <v>MALFORMED</v>
      </c>
      <c r="C105" s="121" t="str">
        <v>INVALID_INPUT</v>
      </c>
      <c r="D105" s="121" t="str">
        <v>UNSUPPORTED_VALUE</v>
      </c>
      <c r="E105" s="121" t="str">
        <v>INVALID_INPUT</v>
      </c>
      <c r="F105" s="121" t="str">
        <v>UNSUPPORTED_VALUE</v>
      </c>
      <c r="G105" s="121" t="str">
        <v>PASS</v>
      </c>
      <c r="H105" s="121" t="str">
        <v>{"affectedOutput": "paid_search_benchmark", "competitorSetOrigin": "PPC_OVERLAP", "correctionWithoutFullRebuild": "YES", "decisionSupported": "Approve Q4 content and positioning budget", "dependencyType": "INDEPENDENT", "errorClass": "FALSE_POSITIVE", "executionStarted": "NO", "independentSupport": "YES", "recommendationCouldChange": "NO", "recordCompleteness": "COMPLETE", "scopeKnown": "YES"}</v>
      </c>
      <c r="I105" s="121" t="str">
        <f>IF(CE105&lt;&gt;"","INVALID_INPUT",IF(CG105&lt;&gt;"","INVALID_INPUT",IF(CF105,"INCOMPLETE",IF(NOT(EXACT(AM105,"YES")),"RESOLVE_DECISION_SCOPE",IF(EXACT(X105,"UNKNOWN_DEPENDENCY"),"FREEZE_AND_REQUALIFY",IF(AND(EXACT(AA105,"YES"),EXACT(AG105,"YES")),"REOPEN_PRIOR_DECISION",IF(AND(EXACT(X105,"DIRECTLY_DEPENDENT"),EXACT(AD105,"NO"),EXACT(AJ105,"NO")),"REBUILD_CONTAMINATED_OUTPUT",IF(OR(EXACT(X105,"DIRECTLY_DEPENDENT"),EXACT(X105,"PARTIALLY_DEPENDENT")),"BOUNDED_RECHECK_REQUIRED",IF(AND(EXACT(X105,"INDEPENDENT"),EXACT(AD105,"YES"),EXACT(AG105,"NO")),"NO_MATERIAL_CONTAMINATION_FOUND","FREEZE_AND_REQUALIFY")))))))))</f>
        <v>INVALID_INPUT</v>
      </c>
      <c r="J105" s="121" t="str">
        <f>IF(CE105&lt;&gt;"",CE105,IF(CG105&lt;&gt;"",CG105,IF(CF105,"REQUIRED_EVIDENCE_MISSING",IF(NOT(EXACT(AM105,"YES")),IF(EXACT(AM105,"NO"),"DECISION_SCOPE_NOT_DEFINED","DECISION_SCOPE_UNCERTAIN"),IF(EXACT(X105,"UNKNOWN_DEPENDENCY"),"DOWNSTREAM_DEPENDENCY_UNKNOWN",IF(AND(EXACT(AA105,"YES"),EXACT(AG105,"YES")),"EXECUTED_RECOMMENDATION_MAY_CHANGE",IF(AND(EXACT(X105,"DIRECTLY_DEPENDENT"),EXACT(AD105,"NO"),EXACT(AJ105,"NO")),"DIRECT_DEPENDENCY_NO_INDEPENDENT_SUPPORT",IF(EXACT(X105,"DIRECTLY_DEPENDENT"),"DIRECT_DEPENDENCY_RECHECK",IF(EXACT(X105,"PARTIALLY_DEPENDENT"),"PARTIAL_DEPENDENCY_RECHECK",IF(AND(EXACT(X105,"INDEPENDENT"),EXACT(AD105,"YES"),EXACT(AG105,"NO")),"INDEPENDENT_SUPPORT_RECOMMENDATION_UNCHANGED","DEPENDENCY_OR_RECOMMENDATION_UNRESOLVED"))))))))))</f>
        <v>UNSUPPORTED_VALUE</v>
      </c>
      <c r="K105" s="121" t="str">
        <f>IF(AND(EXACT(C105,I105),EXACT(D105,J105)),"PASS","FAIL")</f>
        <v>PASS</v>
      </c>
      <c r="L105" t="str">
        <v>TRUE</v>
      </c>
      <c r="M105" t="str">
        <v>Approve Q4 content and positioning budget</v>
      </c>
      <c r="N105" t="str">
        <v>TEXT</v>
      </c>
      <c r="O105" t="str">
        <f>IF(ISTEXT(M105),TRIM(SUBSTITUTE(SUBSTITUTE(SUBSTITUTE(SUBSTITUTE(SUBSTITUTE(SUBSTITUTE(M105,CHAR(160)," "),CHAR(9)," "),CHAR(10)," "),CHAR(11)," "),CHAR(12)," "),CHAR(13)," ")),"")</f>
        <v>Approve Q4 content and positioning budget</v>
      </c>
      <c r="P105" t="str">
        <v>FALSE_POSITIVE</v>
      </c>
      <c r="Q105" t="str">
        <v>TEXT</v>
      </c>
      <c r="R105" t="str">
        <f>IF(ISTEXT(P105),TRIM(SUBSTITUTE(SUBSTITUTE(SUBSTITUTE(SUBSTITUTE(SUBSTITUTE(SUBSTITUTE(P105,CHAR(160)," "),CHAR(9)," "),CHAR(10)," "),CHAR(11)," "),CHAR(12)," "),CHAR(13)," ")),"")</f>
        <v>FALSE_POSITIVE</v>
      </c>
      <c r="S105" t="str">
        <v>paid_search_benchmark</v>
      </c>
      <c r="T105" t="str">
        <v>TEXT</v>
      </c>
      <c r="U105" t="str">
        <f>IF(ISTEXT(S105),TRIM(SUBSTITUTE(SUBSTITUTE(SUBSTITUTE(SUBSTITUTE(SUBSTITUTE(SUBSTITUTE(S105,CHAR(160)," "),CHAR(9)," "),CHAR(10)," "),CHAR(11)," "),CHAR(12)," "),CHAR(13)," ")),"")</f>
        <v>paid_search_benchmark</v>
      </c>
      <c r="V105" t="str">
        <v>INDEPENDENT</v>
      </c>
      <c r="W105" t="str">
        <v>TEXT</v>
      </c>
      <c r="X105" t="str">
        <f>IF(ISTEXT(V105),TRIM(SUBSTITUTE(SUBSTITUTE(SUBSTITUTE(SUBSTITUTE(SUBSTITUTE(SUBSTITUTE(V105,CHAR(160)," "),CHAR(9)," "),CHAR(10)," "),CHAR(11)," "),CHAR(12)," "),CHAR(13)," ")),"")</f>
        <v>INDEPENDENT</v>
      </c>
      <c r="Y105" t="str">
        <v>NO</v>
      </c>
      <c r="Z105" t="str">
        <v>TEXT</v>
      </c>
      <c r="AA105" t="str">
        <f>IF(ISTEXT(Y105),TRIM(SUBSTITUTE(SUBSTITUTE(SUBSTITUTE(SUBSTITUTE(SUBSTITUTE(SUBSTITUTE(Y105,CHAR(160)," "),CHAR(9)," "),CHAR(10)," "),CHAR(11)," "),CHAR(12)," "),CHAR(13)," ")),"")</f>
        <v>NO</v>
      </c>
      <c r="AB105" t="str">
        <v>YES</v>
      </c>
      <c r="AC105" t="str">
        <v>TEXT</v>
      </c>
      <c r="AD105" t="str">
        <f>IF(ISTEXT(AB105),TRIM(SUBSTITUTE(SUBSTITUTE(SUBSTITUTE(SUBSTITUTE(SUBSTITUTE(SUBSTITUTE(AB105,CHAR(160)," "),CHAR(9)," "),CHAR(10)," "),CHAR(11)," "),CHAR(12)," "),CHAR(13)," ")),"")</f>
        <v>YES</v>
      </c>
      <c r="AE105" t="str">
        <v>NO</v>
      </c>
      <c r="AF105" t="str">
        <v>TEXT</v>
      </c>
      <c r="AG105" t="str">
        <f>IF(ISTEXT(AE105),TRIM(SUBSTITUTE(SUBSTITUTE(SUBSTITUTE(SUBSTITUTE(SUBSTITUTE(SUBSTITUTE(AE105,CHAR(160)," "),CHAR(9)," "),CHAR(10)," "),CHAR(11)," "),CHAR(12)," "),CHAR(13)," ")),"")</f>
        <v>NO</v>
      </c>
      <c r="AH105" t="str">
        <v>YES</v>
      </c>
      <c r="AI105" t="str">
        <v>TEXT</v>
      </c>
      <c r="AJ105" t="str">
        <f>IF(ISTEXT(AH105),TRIM(SUBSTITUTE(SUBSTITUTE(SUBSTITUTE(SUBSTITUTE(SUBSTITUTE(SUBSTITUTE(AH105,CHAR(160)," "),CHAR(9)," "),CHAR(10)," "),CHAR(11)," "),CHAR(12)," "),CHAR(13)," ")),"")</f>
        <v>YES</v>
      </c>
      <c r="AK105" t="str">
        <v>YES</v>
      </c>
      <c r="AL105" t="str">
        <v>TEXT</v>
      </c>
      <c r="AM105" t="str">
        <f>IF(ISTEXT(AK105),TRIM(SUBSTITUTE(SUBSTITUTE(SUBSTITUTE(SUBSTITUTE(SUBSTITUTE(SUBSTITUTE(AK105,CHAR(160)," "),CHAR(9)," "),CHAR(10)," "),CHAR(11)," "),CHAR(12)," "),CHAR(13)," ")),"")</f>
        <v>YES</v>
      </c>
      <c r="AN105" t="str">
        <v>COMPLETE</v>
      </c>
      <c r="AO105" t="str">
        <v>TEXT</v>
      </c>
      <c r="AP105" t="str">
        <f>IF(ISTEXT(AN105),TRIM(SUBSTITUTE(SUBSTITUTE(SUBSTITUTE(SUBSTITUTE(SUBSTITUTE(SUBSTITUTE(AN105,CHAR(160)," "),CHAR(9)," "),CHAR(10)," "),CHAR(11)," "),CHAR(12)," "),CHAR(13)," ")),"")</f>
        <v>COMPLETE</v>
      </c>
      <c r="AQ105" t="str">
        <v>NO</v>
      </c>
      <c r="AR105" t="str"/>
      <c r="AS105" t="str">
        <v>MISSING</v>
      </c>
      <c r="AT105" t="str">
        <f>IF(ISTEXT(AR105),TRIM(SUBSTITUTE(SUBSTITUTE(SUBSTITUTE(SUBSTITUTE(SUBSTITUTE(SUBSTITUTE(AR105,CHAR(160)," "),CHAR(9)," "),CHAR(10)," "),CHAR(11)," "),CHAR(12)," "),CHAR(13)," ")),"")</f>
      </c>
      <c r="AU105" t="str">
        <v>NO</v>
      </c>
      <c r="AV105" t="str"/>
      <c r="AW105" t="str">
        <v>MISSING</v>
      </c>
      <c r="AX105" t="str">
        <f>IF(ISTEXT(AV105),TRIM(SUBSTITUTE(SUBSTITUTE(SUBSTITUTE(SUBSTITUTE(SUBSTITUTE(SUBSTITUTE(AV105,CHAR(160)," "),CHAR(9)," "),CHAR(10)," "),CHAR(11)," "),CHAR(12)," "),CHAR(13)," ")),"")</f>
      </c>
      <c r="AY105" t="str">
        <v>NO</v>
      </c>
      <c r="AZ105" t="str"/>
      <c r="BA105" t="str">
        <v>MISSING</v>
      </c>
      <c r="BB105" t="str">
        <f>IF(ISTEXT(AZ105),TRIM(SUBSTITUTE(SUBSTITUTE(SUBSTITUTE(SUBSTITUTE(SUBSTITUTE(SUBSTITUTE(AZ105,CHAR(160)," "),CHAR(9)," "),CHAR(10)," "),CHAR(11)," "),CHAR(12)," "),CHAR(13)," ")),"")</f>
      </c>
      <c r="BC105" t="str">
        <v>YES</v>
      </c>
      <c r="BD105" t="str">
        <v>PPC_OVERLAP</v>
      </c>
      <c r="BE105" t="str">
        <v>TEXT</v>
      </c>
      <c r="BF105" t="str">
        <f>IF(ISTEXT(BD105),TRIM(SUBSTITUTE(SUBSTITUTE(SUBSTITUTE(SUBSTITUTE(SUBSTITUTE(SUBSTITUTE(BD105,CHAR(160)," "),CHAR(9)," "),CHAR(10)," "),CHAR(11)," "),CHAR(12)," "),CHAR(13)," ")),"")</f>
        <v>PPC_OVERLAP</v>
      </c>
      <c r="BG105" t="str">
        <v>NO</v>
      </c>
      <c r="BH105" t="str"/>
      <c r="BI105" t="str">
        <v>MISSING</v>
      </c>
      <c r="BJ105" t="str">
        <f>IF(ISTEXT(BH105),TRIM(SUBSTITUTE(SUBSTITUTE(SUBSTITUTE(SUBSTITUTE(SUBSTITUTE(SUBSTITUTE(BH105,CHAR(160)," "),CHAR(9)," "),CHAR(10)," "),CHAR(11)," "),CHAR(12)," "),CHAR(13)," ")),"")</f>
      </c>
      <c r="BK105" t="str">
        <v>NO</v>
      </c>
      <c r="BL105" t="str"/>
      <c r="BM105" t="str">
        <v>MISSING</v>
      </c>
      <c r="BN105" t="str">
        <f>IF(ISTEXT(BL105),TRIM(SUBSTITUTE(SUBSTITUTE(SUBSTITUTE(SUBSTITUTE(SUBSTITUTE(SUBSTITUTE(BL105,CHAR(160)," "),CHAR(9)," "),CHAR(10)," "),CHAR(11)," "),CHAR(12)," "),CHAR(13)," ")),"")</f>
      </c>
      <c r="BO105" t="str">
        <f>IF(N105="NON_TEXT","INVALID_TYPE",IF(AND(N105="TEXT",O105&lt;&gt;"",OR(LOWER(O105)="null",LOWER(O105)="undefined",LOWER(O105)="n/a",LOWER(O105)="na",LOWER(O105)="none")),"NULL_LIKE_STRING",""))</f>
      </c>
      <c r="BP105" t="str">
        <f>IF(Q105="NON_TEXT","INVALID_TYPE",IF(AND(R105&lt;&gt;"",NOT(OR(EXACT(R105,"FALSE_POSITIVE"),EXACT(R105,"FALSE_NEGATIVE"),EXACT(R105,"ROLE_ERROR"),EXACT(R105,"SCOPE_DRIFT")))),"UNSUPPORTED_VALUE",""))</f>
      </c>
      <c r="BQ105" t="str">
        <f>IF(T105="NON_TEXT","INVALID_TYPE",IF(AND(U105&lt;&gt;"",NOT(OR(EXACT(U105,"CONTENT_GAP"),EXACT(U105,"AUTHORITY_BENCHMARK"),EXACT(U105,"POSITIONING"),EXACT(U105,"PRICING_COMPARISON"),EXACT(U105,"BATTLECARD"),EXACT(U105,"ROADMAP"),EXACT(U105,"MARKET_ENTRY_RECOMMENDATION"),EXACT(U105,"BUDGET_RECOMMENDATION"),EXACT(U105,"EXECUTIVE_BRIEF"),EXACT(U105,"AI_VISIBILITY_BENCHMARK"),EXACT(U105,"PAID_SEARCH_BENCHMARK"),EXACT(U105,"OTHER")))),"UNSUPPORTED_VALUE",""))</f>
        <v>UNSUPPORTED_VALUE</v>
      </c>
      <c r="BR105" t="str">
        <f>IF(W105="NON_TEXT","INVALID_TYPE",IF(AND(X105&lt;&gt;"",NOT(OR(EXACT(X105,"DIRECTLY_DEPENDENT"),EXACT(X105,"PARTIALLY_DEPENDENT"),EXACT(X105,"INDEPENDENT"),EXACT(X105,"UNKNOWN_DEPENDENCY")))),"UNSUPPORTED_VALUE",""))</f>
      </c>
      <c r="BS105" t="str">
        <f>IF(Z105="NON_TEXT","INVALID_TYPE",IF(AND(AA105&lt;&gt;"",NOT(OR(EXACT(AA105,"YES"),EXACT(AA105,"NO"),EXACT(AA105,"UNKNOWN")))),"UNSUPPORTED_VALUE",""))</f>
      </c>
      <c r="BT105" t="str">
        <f>IF(AC105="NON_TEXT","INVALID_TYPE",IF(AND(AD105&lt;&gt;"",NOT(OR(EXACT(AD105,"YES"),EXACT(AD105,"NO"),EXACT(AD105,"UNKNOWN")))),"UNSUPPORTED_VALUE",""))</f>
      </c>
      <c r="BU105" t="str">
        <f>IF(AF105="NON_TEXT","INVALID_TYPE",IF(AND(AG105&lt;&gt;"",NOT(OR(EXACT(AG105,"YES"),EXACT(AG105,"NO"),EXACT(AG105,"UNKNOWN")))),"UNSUPPORTED_VALUE",""))</f>
      </c>
      <c r="BV105" t="str">
        <f>IF(AI105="NON_TEXT","INVALID_TYPE",IF(AND(AJ105&lt;&gt;"",NOT(OR(EXACT(AJ105,"YES"),EXACT(AJ105,"NO"),EXACT(AJ105,"UNKNOWN")))),"UNSUPPORTED_VALUE",""))</f>
      </c>
      <c r="BW105" t="str">
        <f>IF(AL105="NON_TEXT","INVALID_TYPE",IF(AND(AM105&lt;&gt;"",NOT(OR(EXACT(AM105,"YES"),EXACT(AM105,"NO"),EXACT(AM105,"UNKNOWN")))),"UNSUPPORTED_VALUE",""))</f>
      </c>
      <c r="BX105" t="str">
        <f>IF(AO105="NON_TEXT","INVALID_TYPE",IF(AND(AP105&lt;&gt;"",NOT(OR(EXACT(AP105,"COMPLETE"),EXACT(AP105,"INCOMPLETE")))),"UNSUPPORTED_VALUE",""))</f>
      </c>
      <c r="BY105" t="str">
        <f>IF(AND(AQ105="YES",AS105="NON_TEXT"),"INVALID_TYPE",IF(AND(AQ105="YES",AS105="TEXT",AT105&lt;&gt;"",OR(LOWER(AT105)="null",LOWER(AT105)="undefined",LOWER(AT105)="n/a",LOWER(AT105)="na",LOWER(AT105)="none")),"NULL_LIKE_STRING",""))</f>
      </c>
      <c r="BZ105" t="str">
        <f>IF(AND(AU105="YES",AW105="NON_TEXT"),"INVALID_TYPE",IF(AND(AU105="YES",AW105="TEXT",AX105&lt;&gt;"",OR(LOWER(AX105)="null",LOWER(AX105)="undefined",LOWER(AX105)="n/a",LOWER(AX105)="na",LOWER(AX105)="none")),"NULL_LIKE_STRING",""))</f>
      </c>
      <c r="CA105" t="str">
        <f>IF(AND(AY105="YES",BA105="NON_TEXT"),"INVALID_TYPE",IF(AND(AY105="YES",BB105&lt;&gt;"",NOT(OR(EXACT(BB105,"READY_TO_SHARE"),EXACT(BB105,"NOT_READY_TO_SHARE")))),"UNSUPPORTED_VALUE",""))</f>
      </c>
      <c r="CB105" t="str">
        <f>IF(AND(BC105="YES",BE105="NON_TEXT"),"INVALID_TYPE",IF(AND(BC105="YES",BF105&lt;&gt;"",NOT(OR(EXACT(BF105,"SEO_OVERLAP"),EXACT(BF105,"PPC_OVERLAP"),EXACT(BF105,"AI_VISIBILITY"),EXACT(BF105,"CI_PLATFORM"),EXACT(BF105,"SALES_CUSTOMER"),EXACT(BF105,"MANUAL_STRATEGY"),EXACT(BF105,"MIXED"),EXACT(BF105,"UNKNOWN")))),"UNSUPPORTED_VALUE",""))</f>
      </c>
      <c r="CC105" t="str">
        <f>IF(AND(BG105="YES",BI105="NON_TEXT"),"INVALID_TYPE",IF(AND(BG105="YES",BI105="TEXT",BJ105&lt;&gt;"",OR(LOWER(BJ105)="null",LOWER(BJ105)="undefined",LOWER(BJ105)="n/a",LOWER(BJ105)="na",LOWER(BJ105)="none")),"NULL_LIKE_STRING",""))</f>
      </c>
      <c r="CD105" t="str">
        <f>IF(AND(BK105="YES",BM105="NON_TEXT"),"INVALID_TYPE",IF(AND(BK105="YES",BM105="TEXT",BN105&lt;&gt;"",OR(LOWER(BN105)="null",LOWER(BN105)="undefined",LOWER(BN105)="n/a",LOWER(BN105)="na",LOWER(BN105)="none")),"NULL_LIKE_STRING",""))</f>
      </c>
      <c r="CE105" t="str">
        <f>IF(L105="FALSE","INVALID_INPUT_OBJECT",IF(BO105&lt;&gt;"",BO105,IF(BP105&lt;&gt;"",BP105,IF(BQ105&lt;&gt;"",BQ105,IF(BR105&lt;&gt;"",BR105,IF(BS105&lt;&gt;"",BS105,IF(BT105&lt;&gt;"",BT105,IF(BU105&lt;&gt;"",BU105,IF(BV105&lt;&gt;"",BV105,IF(BW105&lt;&gt;"",BW105,IF(BX105&lt;&gt;"",BX105,IF(CC105&lt;&gt;"",CC105,IF(BY105&lt;&gt;"",BY105,IF(BZ105&lt;&gt;"",BZ105,IF(CD105&lt;&gt;"",CD105,IF(CA105&lt;&gt;"",CA105,CB105))))))))))))))))</f>
        <v>UNSUPPORTED_VALUE</v>
      </c>
      <c r="CF105" t="b">
        <f>OR(N105="MISSING",O105="",Q105="MISSING",R105="",T105="MISSING",U105="",W105="MISSING",X105="",Z105="MISSING",AA105="",AC105="MISSING",AD105="",AF105="MISSING",AG105="",AI105="MISSING",AJ105="",AL105="MISSING",AM105="",AO105="MISSING",AP105="",EXACT(AP105,"INCOMPLETE"),AND(AY105="YES",AZ105&lt;&gt;"",BB105=""),AND(BC105="YES",BD105&lt;&gt;"",BF105=""))</f>
        <v>0</v>
      </c>
      <c r="CG105" t="str">
        <f>IF(AND(EXACT(X105,"INDEPENDENT"),EXACT(AD105,"NO")),"INDEPENDENT_WITHOUT_SUPPORT",IF(AND(EXACT(R105,"FALSE_NEGATIVE"),AQ105="YES",AT105=""),"FALSE_NEGATIVE_REQUIRES_CORRECTED_SET",IF(AND(EXACT(R105,"SCOPE_DRIFT"),AU105="YES",AX105=""),"SCOPE_DRIFT_REQUIRES_CHANGED_DIMENSION",IF(AND(EXACT(AA105,"NO"),AY105="YES",EXACT(BB105,"READY_TO_SHARE")),"UNSTARTED_READY_TO_SHARE_CONFLICT",""))))</f>
      </c>
    </row>
  </sheetData>
  <sheetProtection sheet="1" objects="1" scenarios="1" formatCells="1" formatColumns="1" formatRows="1" insertColumns="1" insertRows="0" insertHyperlinks="1" deleteColumns="1" deleteRows="1" selectLockedCells="1" selectUnlockedCells="0" sort="0" autoFilter="0" pivotTables="1"/>
  <mergeCells>
    <mergeCell ref="A1:K1"/>
    <mergeCell ref="A2:K2"/>
  </mergeCells>
  <pageMargins left="0.7" right="0.7" top="0.75" bottom="0.75" header="0.3" footer="0.3"/>
  <tableParts count="1">
    <tablePart r:id="R212373e2529442f0"/>
  </tableParts>
</worksheet>
</file>

<file path=xl/worksheets/sheet9.xml><?xml version="1.0" encoding="utf-8"?>
<worksheet xmlns="http://schemas.openxmlformats.org/spreadsheetml/2006/main">
  <sheetFormatPr defaultRowHeight="15"/>
  <cols>
    <col min="1" max="1" width="26" hidden="0" customWidth="1"/>
    <col min="2" max="2" width="95" hidden="0" customWidth="1"/>
  </cols>
  <sheetData>
    <row r="1" ht="32" customHeight="1">
      <c r="A1" s="5" t="str">
        <v>Method Notes and Limitations</v>
      </c>
      <c r="B1" s="5"/>
      <c r="C1" s="5"/>
      <c r="D1" s="5"/>
      <c r="E1" s="5"/>
      <c r="F1" s="5"/>
      <c r="G1" s="5"/>
      <c r="H1" s="5"/>
    </row>
    <row r="2" ht="30" customHeight="1">
      <c r="A2" s="12" t="str">
        <v>Use these notes when handing the recovery record to an executive, reviewer or implementation owner.</v>
      </c>
      <c r="B2" s="12"/>
      <c r="C2" s="12"/>
      <c r="D2" s="12"/>
      <c r="E2" s="12"/>
      <c r="F2" s="12"/>
      <c r="G2" s="12"/>
      <c r="H2" s="12"/>
    </row>
    <row r="4" ht="24" customHeight="1">
      <c r="A4" s="35" t="str">
        <v>Topic</v>
      </c>
      <c r="B4" s="35" t="str">
        <v>Governed note</v>
      </c>
    </row>
    <row r="5">
      <c r="A5" s="50" t="str">
        <v>Method sequence</v>
      </c>
      <c r="B5" s="51" t="str">
        <v>Define the supported decision; identify the set error; record original/corrected sets; identify affected benchmark; trace dependent outputs; separate independent/contaminated evidence; test whether the recommendation changes; assign retain/recheck/freeze/rebuild; record owners/triggers; preserve superseded evidence.</v>
      </c>
    </row>
    <row r="6">
      <c r="A6" s="50" t="str">
        <v>Central question</v>
      </c>
      <c r="B6" s="51" t="str">
        <v>Would we have made or funded this same recommendation if the correct competitor set had been used?</v>
      </c>
    </row>
    <row r="7">
      <c r="A7" s="50" t="str">
        <v>Commercial cost boundary</v>
      </c>
      <c r="B7" s="51" t="str">
        <v>Observed analyst hours, stakeholder hours, produced assets, committed spend and real user-supplied rates can be recorded. They do not by themselves prove lost revenue or market-share loss.</v>
      </c>
    </row>
    <row r="8">
      <c r="A8" s="50" t="str">
        <v>Decision boundary</v>
      </c>
      <c r="B8" s="51" t="str">
        <v>This workbook does not discover competitors, classify all competitor roles, assign confidence, resolve contradictory evidence or decide whether evidence is sufficient for a budget commitment.</v>
      </c>
    </row>
    <row r="9">
      <c r="A9" s="50" t="str">
        <v>Fail-closed rule</v>
      </c>
      <c r="B9" s="51" t="str">
        <v>Unknown dependency, malformed controlled values, missing scope or incompatible cross-field states must not be converted into a positive decision.</v>
      </c>
    </row>
    <row r="10">
      <c r="A10" s="50" t="str">
        <v>Provenance</v>
      </c>
      <c r="B10" s="51" t="str">
        <v>Preserve the original record, corrected record, source evidence, owner, date and supersession history. Do not erase the earlier decision path.</v>
      </c>
    </row>
    <row r="11">
      <c r="A11" s="50" t="str">
        <v>Native acceptance</v>
      </c>
      <c r="B11" s="51" t="str">
        <v>Static OOXML inspection is not desktop Microsoft Excel acceptance. Dropdowns, calculation, protection, grouping, save and reopen require direct native testing.</v>
      </c>
    </row>
    <row r="12">
      <c r="A12" s="52" t="str">
        <v>PDF accessibility</v>
      </c>
      <c r="B12" s="53" t="str">
        <v>Structural checks support accessibility, but no screen-reader acceptance may be claimed without assistive-technology testing.</v>
      </c>
    </row>
  </sheetData>
  <sheetProtection sheet="1" objects="1" scenarios="1" formatCells="1" formatColumns="1" formatRows="1" insertColumns="1" insertRows="0" insertHyperlinks="1" deleteColumns="1" deleteRows="1" selectLockedCells="1" selectUnlockedCells="0" sort="0" autoFilter="0" pivotTables="1"/>
  <mergeCells>
    <mergeCell ref="A1:H1"/>
    <mergeCell ref="A2:H2"/>
  </mergeCells>
  <pageMargins left="0.7" right="0.7" top="0.75" bottom="0.75" header="0.3" footer="0.3"/>
</worksheet>
</file>