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cf987ec5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edf211f864334c71"/>
    <x:sheet xmlns:r="http://schemas.openxmlformats.org/officeDocument/2006/relationships" name="CLAIM_REGISTER" sheetId="2" r:id="R59170895f12049b8"/>
    <x:sheet xmlns:r="http://schemas.openxmlformats.org/officeDocument/2006/relationships" name="OPTIONS" sheetId="3" r:id="R7c52d317897c4533"/>
    <x:sheet xmlns:r="http://schemas.openxmlformats.org/officeDocument/2006/relationships" name="CHALLENGE_LOG" sheetId="4" r:id="R89900e96051e4f1d"/>
    <x:sheet xmlns:r="http://schemas.openxmlformats.org/officeDocument/2006/relationships" name="EXECUTION_GATE" sheetId="5" r:id="R4ce3be2bda74441c"/>
    <x:sheet xmlns:r="http://schemas.openxmlformats.org/officeDocument/2006/relationships" name="RELEASE_RECORD" sheetId="6" r:id="R96808acd7811460d"/>
    <x:sheet xmlns:r="http://schemas.openxmlformats.org/officeDocument/2006/relationships" name="DECISION_BRIEF" sheetId="7" r:id="Ra2b3c6bffd9343cb"/>
    <x:sheet xmlns:r="http://schemas.openxmlformats.org/officeDocument/2006/relationships" name="LISTS" sheetId="8" r:id="Ra589036ad56846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0"/>
      <x:color rgb="FFFFFFFF"/>
      <x:name val="Carlito"/>
    </x:font>
    <x:font>
      <x:b/>
      <x:sz val="16"/>
      <x:color rgb="FFFFFFFF"/>
      <x:name val="Carlito"/>
    </x:font>
    <x:font>
      <x:sz val="11"/>
      <x:color rgb="FF17324A"/>
      <x:name val="Carlito"/>
    </x:font>
    <x:font>
      <x:b/>
      <x:sz val="11"/>
      <x:color rgb="FF123E63"/>
      <x:name val="Carlito"/>
    </x:font>
    <x:font>
      <x:sz val="10"/>
      <x:color rgb="FF17324A"/>
      <x:name val="Carlito"/>
    </x:font>
    <x:font>
      <x:b/>
      <x:sz val="10"/>
      <x:color rgb="FF17324A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94E76"/>
      </x:patternFill>
    </x:fill>
    <x:fill>
      <x:patternFill patternType="solid">
        <x:fgColor rgb="FF123E63"/>
      </x:patternFill>
    </x:fill>
    <x:fill>
      <x:patternFill patternType="solid">
        <x:fgColor rgb="FFE9F3FA"/>
      </x:patternFill>
    </x:fill>
    <x:fill>
      <x:patternFill patternType="solid">
        <x:fgColor rgb="FFD8EAF6"/>
      </x:patternFill>
    </x:fill>
    <x:fill>
      <x:patternFill patternType="solid">
        <x:fgColor rgb="FFFFF8DB"/>
      </x:patternFill>
    </x:fill>
    <x:fill>
      <x:patternFill patternType="solid">
        <x:fgColor rgb="FFEDF2F7"/>
      </x:patternFill>
    </x:fill>
    <x:fill>
      <x:patternFill patternType="solid">
        <x:fgColor rgb="FF194E76"/>
      </x:patternFill>
    </x:fill>
    <x:fill>
      <x:patternFill patternType="solid">
        <x:fgColor rgb="FFEDF2F7"/>
      </x:patternFill>
    </x:fill>
    <x:fill>
      <x:patternFill patternType="solid">
        <x:fgColor rgb="FFD8EAF6"/>
      </x:patternFill>
    </x:fill>
    <x:fill>
      <x:patternFill patternType="solid">
        <x:fgColor rgb="FFFFF8DB"/>
      </x:patternFill>
    </x:fill>
  </x:fills>
  <x:borders count="2">
    <x:border/>
    <x:border/>
  </x:borders>
  <x:cellStyleXfs count="1">
    <x:xf numFmtId="0" fontId="0" fillId="0" borderId="0"/>
  </x:cellStyleXfs>
  <x:cellXfs count="7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5" fillId="6" borderId="1" xfId="0" applyNumberFormat="1" applyFont="1" applyFill="1" applyBorder="1" applyAlignment="1">
      <x:alignment vertical="center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6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vertical="center" wrapText="1"/>
    </x:xf>
    <x:xf numFmtId="0" fontId="4" fillId="10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5" fillId="9" borderId="0" xfId="0" applyNumberFormat="1" applyFont="1" applyFill="1" applyBorder="1" applyAlignment="1">
      <x:alignment vertical="center" wrapText="1"/>
    </x:xf>
    <x:xf numFmtId="200" fontId="5" fillId="9" borderId="0" xfId="0" applyNumberFormat="1" applyFont="1" applyFill="1" applyBorder="1" applyAlignment="1">
      <x:alignment vertical="center" wrapText="1"/>
    </x:xf>
    <x:xf numFmtId="200" fontId="6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91B1B"/>
      </x:font>
      <x:fill>
        <x:patternFill>
          <x:bgColor rgb="FFFDECEC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991B1B"/>
      </x:font>
      <x:fill>
        <x:patternFill>
          <x:bgColor rgb="FFFDECEC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DECEC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9d29bf3fe4c1c" /><Relationship Type="http://schemas.openxmlformats.org/officeDocument/2006/relationships/theme" Target="/xl/theme/theme1.xml" Id="R47d25bb6933a4081" /><Relationship Type="http://schemas.openxmlformats.org/officeDocument/2006/relationships/sharedStrings" Target="/xl/sharedStrings.xml" Id="Rc3f9dccf54124897" /><Relationship Type="http://schemas.openxmlformats.org/officeDocument/2006/relationships/worksheet" Target="/xl/worksheets/sheet1.xml" Id="Redf211f864334c71" /><Relationship Type="http://schemas.openxmlformats.org/officeDocument/2006/relationships/worksheet" Target="/xl/worksheets/sheet2.xml" Id="R59170895f12049b8" /><Relationship Type="http://schemas.openxmlformats.org/officeDocument/2006/relationships/worksheet" Target="/xl/worksheets/sheet3.xml" Id="R7c52d317897c4533" /><Relationship Type="http://schemas.openxmlformats.org/officeDocument/2006/relationships/worksheet" Target="/xl/worksheets/sheet4.xml" Id="R89900e96051e4f1d" /><Relationship Type="http://schemas.openxmlformats.org/officeDocument/2006/relationships/worksheet" Target="/xl/worksheets/sheet5.xml" Id="R4ce3be2bda74441c" /><Relationship Type="http://schemas.openxmlformats.org/officeDocument/2006/relationships/worksheet" Target="/xl/worksheets/sheet6.xml" Id="R96808acd7811460d" /><Relationship Type="http://schemas.openxmlformats.org/officeDocument/2006/relationships/worksheet" Target="/xl/worksheets/sheet7.xml" Id="Ra2b3c6bffd9343cb" /><Relationship Type="http://schemas.openxmlformats.org/officeDocument/2006/relationships/worksheet" Target="/xl/worksheets/sheet8.xml" Id="Ra589036ad56846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3" hidden="0" customWidth="1"/>
    <x:col min="4" max="4" width="24" hidden="0" customWidth="1"/>
    <x:col min="5" max="5" width="24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30" customHeight="1">
      <x:c r="A1" s="17" t="str">
        <x:v>SERPIFAI Competitive Decision Brief Workbook</x:v>
      </x:c>
      <x:c r="B1" s="17"/>
      <x:c r="C1" s="17"/>
      <x:c r="D1" s="17"/>
      <x:c r="E1" s="17"/>
      <x:c r="F1" s="17"/>
      <x:c r="G1" s="17"/>
      <x:c r="H1" s="17"/>
    </x:row>
    <x:row r="2" ht="45" customHeight="1">
      <x:c r="A2" s="25" t="str">
        <x:v>Start here. Lock one decision before logging evidence. The workbook keeps evidence state, challenge, decision ownership, execution readiness and approval state separate so a polished summary cannot hide an unresolved control.</x:v>
      </x:c>
      <x:c r="B2" s="25"/>
      <x:c r="C2" s="25"/>
      <x:c r="D2" s="25"/>
      <x:c r="E2" s="25"/>
      <x:c r="F2" s="25"/>
      <x:c r="G2" s="25"/>
      <x:c r="H2" s="25"/>
    </x:row>
    <x:row r="4">
      <x:c r="A4" s="6" t="str">
        <x:v>Decision field</x:v>
      </x:c>
      <x:c r="B4" s="6" t="str">
        <x:v>Value</x:v>
      </x:c>
      <x:c r="D4" s="61" t="str">
        <x:v>Release dashboard</x:v>
      </x:c>
      <x:c r="E4" s="61" t="str">
        <x:v>State</x:v>
      </x:c>
      <x:c r="F4" s="61" t="str">
        <x:v>Meaning</x:v>
      </x:c>
      <x:c r="G4" s="61"/>
      <x:c r="H4" s="61"/>
    </x:row>
    <x:row r="5">
      <x:c r="A5" s="32" t="str">
        <x:v>Decision ID</x:v>
      </x:c>
      <x:c r="B5" s="39"/>
      <x:c r="D5" s="66" t="str">
        <x:v>Scope</x:v>
      </x:c>
      <x:c r="E5" s="65" t="str">
        <x:f>B16</x:f>
        <x:v>SCOPE INCOMPLETE</x:v>
      </x:c>
      <x:c r="F5" s="12" t="str">
        <x:v>The decision identity must be complete before release.</x:v>
      </x:c>
      <x:c r="G5" s="12"/>
      <x:c r="H5" s="12"/>
    </x:row>
    <x:row r="6">
      <x:c r="A6" s="32" t="str">
        <x:v>Decision question</x:v>
      </x:c>
      <x:c r="B6" s="39"/>
      <x:c r="D6" s="66" t="str">
        <x:v>Decision-critical claims</x:v>
      </x:c>
      <x:c r="E6" s="65" t="str">
        <x:f>IF(COUNTIF(CLAIM_REGISTER!$B$6:$B$205,"DECISION-CRITICAL")=0,"NO CRITICAL CLAIMS",IF(COUNTIFS(CLAIM_REGISTER!$B$6:$B$205,"DECISION-CRITICAL",CLAIM_REGISTER!$N$6:$N$205,"&lt;&gt;READY")&gt;0,"CLAIMS NOT READY","CLAIMS READY"))</x:f>
        <x:v>NO CRITICAL CLAIMS</x:v>
      </x:c>
      <x:c r="F6" s="12" t="str">
        <x:v>Only decision-critical claims govern this release indicator.</x:v>
      </x:c>
      <x:c r="G6" s="12"/>
      <x:c r="H6" s="12"/>
    </x:row>
    <x:row r="7">
      <x:c r="A7" s="32" t="str">
        <x:v>Decision owner / approver</x:v>
      </x:c>
      <x:c r="B7" s="39"/>
      <x:c r="D7" s="66" t="str">
        <x:v>Alternatives</x:v>
      </x:c>
      <x:c r="E7" s="65" t="str">
        <x:f>IF(COUNTIF(OPTIONS!$A$5:$A$54,"&lt;&gt;")=0,"NO OPTIONS",IF(COUNTIFS(OPTIONS!$A$5:$A$54,"&lt;&gt;",OPTIONS!$M$5:$M$54,"&lt;&gt;READY")&gt;0,"OPTIONS NOT READY",IF(COUNTIFS(OPTIONS!$C$5:$C$54,"SELECTED",OPTIONS!$M$5:$M$54,"READY")&lt;&gt;1,"SELECT ONE READY OPTION",IF(COUNTIFS(OPTIONS!$C$5:$C$54,"NO ACTION",OPTIONS!$M$5:$M$54,"READY")=0,"ADD READY NO-ACTION OPTION","OPTIONS READY"))))</x:f>
        <x:v>NO OPTIONS</x:v>
      </x:c>
      <x:c r="F7" s="12" t="str">
        <x:v>Every recorded option must be complete; exactly one ready SELECTED option and one ready NO ACTION option are required.</x:v>
      </x:c>
      <x:c r="G7" s="12"/>
      <x:c r="H7" s="12"/>
    </x:row>
    <x:row r="8">
      <x:c r="A8" s="32" t="str">
        <x:v>Decision date</x:v>
      </x:c>
      <x:c r="B8" s="52"/>
      <x:c r="D8" s="66" t="str">
        <x:v>Challenges</x:v>
      </x:c>
      <x:c r="E8" s="65" t="str">
        <x:f>IF(COUNTIF(CHALLENGE_LOG!$A$5:$A$104,"&lt;&gt;")=0,"NO CHALLENGE RECORDED",IF(COUNTIFS(CHALLENGE_LOG!$A$5:$A$104,"&lt;&gt;",CHALLENGE_LOG!$J$5:$J$104,"&lt;&gt;READY")&gt;0,"CHALLENGE NOT READY","CHALLENGE READY"))</x:f>
        <x:v>NO CHALLENGE RECORDED</x:v>
      </x:c>
      <x:c r="F8" s="12" t="str">
        <x:v>Every recorded challenge must be reconstructable and non-open before release.</x:v>
      </x:c>
      <x:c r="G8" s="12"/>
      <x:c r="H8" s="12"/>
    </x:row>
    <x:row r="9">
      <x:c r="A9" s="32" t="str">
        <x:v>Buyer / audience boundary</x:v>
      </x:c>
      <x:c r="B9" s="39"/>
      <x:c r="D9" s="66" t="str">
        <x:v>Execution</x:v>
      </x:c>
      <x:c r="E9" s="65" t="str">
        <x:f>EXECUTION_GATE!B14</x:f>
        <x:v>EXECUTION INCOMPLETE</x:v>
      </x:c>
      <x:c r="F9" s="12" t="str">
        <x:v>Only a valid READY or explained NOT REQUIRED execution state can pass.</x:v>
      </x:c>
      <x:c r="G9" s="12"/>
      <x:c r="H9" s="12"/>
    </x:row>
    <x:row r="10">
      <x:c r="A10" s="32" t="str">
        <x:v>Offer / subject boundary</x:v>
      </x:c>
      <x:c r="B10" s="39"/>
      <x:c r="D10" s="66" t="str">
        <x:v>Release</x:v>
      </x:c>
      <x:c r="E10" s="65" t="str">
        <x:f>RELEASE_RECORD!B17</x:f>
        <x:v>RELEASE INCOMPLETE</x:v>
      </x:c>
      <x:c r="F10" s="12" t="str">
        <x:v>Approval state, reviewer, archive, reversal and any conditions must be explicitly recorded.</x:v>
      </x:c>
      <x:c r="G10" s="12"/>
      <x:c r="H10" s="12"/>
    </x:row>
    <x:row r="11">
      <x:c r="A11" s="32" t="str">
        <x:v>Market / geography</x:v>
      </x:c>
      <x:c r="B11" s="39"/>
    </x:row>
    <x:row r="12">
      <x:c r="A12" s="32" t="str">
        <x:v>Time horizon</x:v>
      </x:c>
      <x:c r="B12" s="39"/>
    </x:row>
    <x:row r="13">
      <x:c r="A13" s="32" t="str">
        <x:v>Decision objective</x:v>
      </x:c>
      <x:c r="B13" s="39"/>
    </x:row>
    <x:row r="14">
      <x:c r="A14" s="32" t="str">
        <x:v>Primary execution owner</x:v>
      </x:c>
      <x:c r="B14" s="39"/>
    </x:row>
    <x:row r="15">
      <x:c r="A15" s="32" t="str">
        <x:v>Review / expiry date</x:v>
      </x:c>
      <x:c r="B15" s="52"/>
    </x:row>
    <x:row r="16">
      <x:c r="A16" t="str">
        <x:v>Scope state</x:v>
      </x:c>
      <x:c r="B16" s="47" t="str">
        <x:f>IF(OR(B5="",B6="",B7="",B8="",B9="",B10="",B11="",B12="",B13="",B14="",B15=""),"SCOPE INCOMPLETE","SCOPE READY")</x:f>
        <x:v>SCOPE INCOMPLETE</x:v>
      </x:c>
    </x:row>
    <x:row r="18">
      <x:c r="A18" s="6" t="str">
        <x:v>Fast path</x:v>
      </x:c>
      <x:c r="B18" s="6"/>
      <x:c r="C18" s="6"/>
      <x:c r="D18" s="6"/>
      <x:c r="E18" s="6"/>
      <x:c r="F18" s="6"/>
      <x:c r="G18" s="6"/>
      <x:c r="H18" s="6"/>
    </x:row>
    <x:row r="19">
      <x:c r="A19" s="32" t="str">
        <x:v>1</x:v>
      </x:c>
      <x:c r="B19" s="12" t="str">
        <x:v>Complete the yellow scope cells until Scope state says SCOPE READY.</x:v>
      </x:c>
      <x:c r="C19" s="12"/>
      <x:c r="D19" s="12"/>
      <x:c r="E19" s="12"/>
      <x:c r="F19" s="12"/>
      <x:c r="G19" s="12"/>
      <x:c r="H19" s="12"/>
    </x:row>
    <x:row r="20">
      <x:c r="A20" s="32" t="str">
        <x:v>2</x:v>
      </x:c>
      <x:c r="B20" s="12" t="str">
        <x:v>Enter decision-critical claims in CLAIM_REGISTER. Pasted unsupported tokens, unresolved critical evidence, or incomplete downstream records must fail closed.</x:v>
      </x:c>
      <x:c r="C20" s="12"/>
      <x:c r="D20" s="12"/>
      <x:c r="E20" s="12"/>
      <x:c r="F20" s="12"/>
      <x:c r="G20" s="12"/>
      <x:c r="H20" s="12"/>
    </x:row>
    <x:row r="21">
      <x:c r="A21" s="32" t="str">
        <x:v>3</x:v>
      </x:c>
      <x:c r="B21" s="12" t="str">
        <x:v>Build OPTIONS as real alternatives, not labels: every recorded option needs evidence for/against, exposure, reversibility, dependency, disposition and owner.</x:v>
      </x:c>
      <x:c r="C21" s="12"/>
      <x:c r="D21" s="12"/>
      <x:c r="E21" s="12"/>
      <x:c r="F21" s="12"/>
      <x:c r="G21" s="12"/>
      <x:c r="H21" s="12"/>
    </x:row>
    <x:row r="22">
      <x:c r="A22" s="32" t="str">
        <x:v>4</x:v>
      </x:c>
      <x:c r="B22" s="12" t="str">
        <x:v>Use CHALLENGE_LOG for the strongest material dissent. A resolved label cannot hide a missing evidence locator, rationale, reviewer or reopen trigger.</x:v>
      </x:c>
      <x:c r="C22" s="12"/>
      <x:c r="D22" s="12"/>
      <x:c r="E22" s="12"/>
      <x:c r="F22" s="12"/>
      <x:c r="G22" s="12"/>
      <x:c r="H22" s="12"/>
    </x:row>
    <x:row r="23">
      <x:c r="A23" s="32" t="str">
        <x:v>5</x:v>
      </x:c>
      <x:c r="B23" s="12" t="str">
        <x:v>Complete EXECUTION_GATE and RELEASE_RECORD. Unsupported execution/approval tokens cannot become READY, and conditional approval requires the actual condition.</x:v>
      </x:c>
      <x:c r="C23" s="12"/>
      <x:c r="D23" s="12"/>
      <x:c r="E23" s="12"/>
      <x:c r="F23" s="12"/>
      <x:c r="G23" s="12"/>
      <x:c r="H23" s="12"/>
    </x:row>
    <x:row r="24">
      <x:c r="A24" s="32" t="str">
        <x:v>6</x:v>
      </x:c>
      <x:c r="B24" s="12" t="str">
        <x:v>Use DECISION_BRIEF as the human handover: another executive should be able to pick it up tomorrow and reconstruct the decision without calling the original analyst back into the room.</x:v>
      </x:c>
      <x:c r="C24" s="12"/>
      <x:c r="D24" s="12"/>
      <x:c r="E24" s="12"/>
      <x:c r="F24" s="12"/>
      <x:c r="G24" s="12"/>
      <x:c r="H24" s="1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40" hidden="0" customWidth="1"/>
    <x:col min="4" max="4" width="18" hidden="0" customWidth="1"/>
    <x:col min="5" max="5" width="36" hidden="0" customWidth="1"/>
    <x:col min="6" max="6" width="14" hidden="0" customWidth="1"/>
    <x:col min="7" max="7" width="34" hidden="0" customWidth="1"/>
    <x:col min="8" max="8" width="34" hidden="0" customWidth="1"/>
    <x:col min="9" max="9" width="20" hidden="0" customWidth="1"/>
    <x:col min="10" max="10" width="27" hidden="0" customWidth="1"/>
    <x:col min="11" max="11" width="27" hidden="0" customWidth="1"/>
    <x:col min="12" max="12" width="16" hidden="0" customWidth="1"/>
    <x:col min="13" max="13" width="30" hidden="0" customWidth="1"/>
    <x:col min="14" max="14" width="16" hidden="0" customWidth="1"/>
  </x:cols>
  <x:sheetData>
    <x:row r="1">
      <x:c r="A1" s="17" t="str">
        <x:v>CLAIM REGISTER - one row per material claim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</x:row>
    <x:row r="2">
      <x:c r="A2" s="25" t="str">
        <x:v>Decision-critical claims must be traceable to a source, preserve evidence state and show whether the claim may be used. Wrong-case or unsupported controlled tokens fail closed even if data validation is bypassed.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</x:row>
    <x:row r="5">
      <x:c r="A5" s="6" t="str">
        <x:v>Claim ID</x:v>
      </x:c>
      <x:c r="B5" s="6" t="str">
        <x:v>Materiality</x:v>
      </x:c>
      <x:c r="C5" s="6" t="str">
        <x:v>Claim / proposition</x:v>
      </x:c>
      <x:c r="D5" s="6" t="str">
        <x:v>Evidence state</x:v>
      </x:c>
      <x:c r="E5" s="6" t="str">
        <x:v>Source / locator</x:v>
      </x:c>
      <x:c r="F5" s="6" t="str">
        <x:v>Observed date</x:v>
      </x:c>
      <x:c r="G5" s="6" t="str">
        <x:v>Limitation / uncertainty</x:v>
      </x:c>
      <x:c r="H5" s="6" t="str">
        <x:v>Contradiction note</x:v>
      </x:c>
      <x:c r="I5" s="6" t="str">
        <x:v>Owner</x:v>
      </x:c>
      <x:c r="J5" s="6" t="str">
        <x:v>Token validity</x:v>
      </x:c>
      <x:c r="K5" s="6" t="str">
        <x:v>Evidence completeness</x:v>
      </x:c>
      <x:c r="L5" s="6" t="str">
        <x:v>Use gate</x:v>
      </x:c>
      <x:c r="M5" s="6" t="str">
        <x:v>Decision state</x:v>
      </x:c>
      <x:c r="N5" s="6" t="str">
        <x:v>Record readiness</x:v>
      </x:c>
    </x:row>
    <x:row r="6">
      <x:c r="A6" s="39"/>
      <x:c r="B6" s="39"/>
      <x:c r="C6" s="39"/>
      <x:c r="D6" s="39"/>
      <x:c r="E6" s="39"/>
      <x:c r="F6" s="52"/>
      <x:c r="G6" s="39"/>
      <x:c r="H6" s="39"/>
      <x:c r="I6" s="39"/>
      <x:c r="J6" s="47" t="str">
        <x:f>IF(A6="","",IF(NOT(OR(EXACT(B6,"DECISION-CRITICAL"),EXACT(B6,"MATERIAL CONTEXT"),EXACT(B6,"BACKGROUND"))),"INVALID - MATERIALITY TOKEN",IF(NOT(OR(EXACT(D6,"OBSERVED"),EXACT(D6,"INFERRED"),EXACT(D6,"ASSUMED"),EXACT(D6,"CONTRADICTORY"),EXACT(D6,"UNRESOLVED"))),"INVALID - EVIDENCE TOKEN",IF(COUNTIF($A$6:$A$205,A6)&gt;1,"INVALID - DUPLICATE ID","VALID"))))</x:f>
      </x:c>
      <x:c r="K6" s="47" t="str">
        <x:f>IF(A6="","",IF(OR(C6="",D6="",E6="",F6="",G6="",I6=""),"EVIDENCE INSUFFICIENT - REQUIRED FIELD",IF(AND(B6="DECISION-CRITICAL",D6="UNRESOLVED"),"EVIDENCE INSUFFICIENT - CRITICAL CLAIM",IF(AND(D6="CONTRADICTORY",H6=""),"EVIDENCE INSUFFICIENT - CONTRADICTION NOTE","COMPLETE"))))</x:f>
      </x:c>
      <x:c r="L6" s="47" t="str">
        <x:f>IF(A6="","",IF(D6="UNRESOLVED","DO NOT USE",IF(D6="CONTRADICTORY","QUALIFY",IF(D6="ASSUMED","QUALIFY","PERMITTED"))))</x:f>
      </x:c>
      <x:c r="M6" s="47" t="str">
        <x:f>IF(A6="","",IF(J6&lt;&gt;"VALID",J6,IF(K6&lt;&gt;"COMPLETE",K6,IF(AND(B6="DECISION-CRITICAL",L6="DO NOT USE"),"EVIDENCE INSUFFICIENT - CRITICAL CLAIM",IF(L6="QUALIFY","READY WITH LIMIT","READY")))))</x:f>
      </x:c>
      <x:c r="N6" s="47" t="str">
        <x:f>IF(A6="","",IF(OR(LEFT(M6,7)="INVALID",LEFT(M6,21)="EVIDENCE INSUFFICIENT"),"NOT READY","READY"))</x:f>
      </x:c>
    </x:row>
    <x:row r="7">
      <x:c r="A7" s="39"/>
      <x:c r="B7" s="39"/>
      <x:c r="C7" s="39"/>
      <x:c r="D7" s="39"/>
      <x:c r="E7" s="39"/>
      <x:c r="F7" s="52"/>
      <x:c r="G7" s="39"/>
      <x:c r="H7" s="39"/>
      <x:c r="I7" s="39"/>
      <x:c r="J7" s="47" t="str">
        <x:f>IF(A7="","",IF(NOT(OR(EXACT(B7,"DECISION-CRITICAL"),EXACT(B7,"MATERIAL CONTEXT"),EXACT(B7,"BACKGROUND"))),"INVALID - MATERIALITY TOKEN",IF(NOT(OR(EXACT(D7,"OBSERVED"),EXACT(D7,"INFERRED"),EXACT(D7,"ASSUMED"),EXACT(D7,"CONTRADICTORY"),EXACT(D7,"UNRESOLVED"))),"INVALID - EVIDENCE TOKEN",IF(COUNTIF($A$6:$A$205,A7)&gt;1,"INVALID - DUPLICATE ID","VALID"))))</x:f>
      </x:c>
      <x:c r="K7" s="47" t="str">
        <x:f>IF(A7="","",IF(OR(C7="",D7="",E7="",F7="",G7="",I7=""),"EVIDENCE INSUFFICIENT - REQUIRED FIELD",IF(AND(B7="DECISION-CRITICAL",D7="UNRESOLVED"),"EVIDENCE INSUFFICIENT - CRITICAL CLAIM",IF(AND(D7="CONTRADICTORY",H7=""),"EVIDENCE INSUFFICIENT - CONTRADICTION NOTE","COMPLETE"))))</x:f>
      </x:c>
      <x:c r="L7" s="47" t="str">
        <x:f>IF(A7="","",IF(D7="UNRESOLVED","DO NOT USE",IF(D7="CONTRADICTORY","QUALIFY",IF(D7="ASSUMED","QUALIFY","PERMITTED"))))</x:f>
      </x:c>
      <x:c r="M7" s="47" t="str">
        <x:f>IF(A7="","",IF(J7&lt;&gt;"VALID",J7,IF(K7&lt;&gt;"COMPLETE",K7,IF(AND(B7="DECISION-CRITICAL",L7="DO NOT USE"),"EVIDENCE INSUFFICIENT - CRITICAL CLAIM",IF(L7="QUALIFY","READY WITH LIMIT","READY")))))</x:f>
      </x:c>
      <x:c r="N7" s="47" t="str">
        <x:f>IF(A7="","",IF(OR(LEFT(M7,7)="INVALID",LEFT(M7,21)="EVIDENCE INSUFFICIENT"),"NOT READY","READY"))</x:f>
      </x:c>
    </x:row>
    <x:row r="8">
      <x:c r="A8" s="39"/>
      <x:c r="B8" s="39"/>
      <x:c r="C8" s="39"/>
      <x:c r="D8" s="39"/>
      <x:c r="E8" s="39"/>
      <x:c r="F8" s="52"/>
      <x:c r="G8" s="39"/>
      <x:c r="H8" s="39"/>
      <x:c r="I8" s="39"/>
      <x:c r="J8" s="47" t="str">
        <x:f>IF(A8="","",IF(NOT(OR(EXACT(B8,"DECISION-CRITICAL"),EXACT(B8,"MATERIAL CONTEXT"),EXACT(B8,"BACKGROUND"))),"INVALID - MATERIALITY TOKEN",IF(NOT(OR(EXACT(D8,"OBSERVED"),EXACT(D8,"INFERRED"),EXACT(D8,"ASSUMED"),EXACT(D8,"CONTRADICTORY"),EXACT(D8,"UNRESOLVED"))),"INVALID - EVIDENCE TOKEN",IF(COUNTIF($A$6:$A$205,A8)&gt;1,"INVALID - DUPLICATE ID","VALID"))))</x:f>
      </x:c>
      <x:c r="K8" s="47" t="str">
        <x:f>IF(A8="","",IF(OR(C8="",D8="",E8="",F8="",G8="",I8=""),"EVIDENCE INSUFFICIENT - REQUIRED FIELD",IF(AND(B8="DECISION-CRITICAL",D8="UNRESOLVED"),"EVIDENCE INSUFFICIENT - CRITICAL CLAIM",IF(AND(D8="CONTRADICTORY",H8=""),"EVIDENCE INSUFFICIENT - CONTRADICTION NOTE","COMPLETE"))))</x:f>
      </x:c>
      <x:c r="L8" s="47" t="str">
        <x:f>IF(A8="","",IF(D8="UNRESOLVED","DO NOT USE",IF(D8="CONTRADICTORY","QUALIFY",IF(D8="ASSUMED","QUALIFY","PERMITTED"))))</x:f>
      </x:c>
      <x:c r="M8" s="47" t="str">
        <x:f>IF(A8="","",IF(J8&lt;&gt;"VALID",J8,IF(K8&lt;&gt;"COMPLETE",K8,IF(AND(B8="DECISION-CRITICAL",L8="DO NOT USE"),"EVIDENCE INSUFFICIENT - CRITICAL CLAIM",IF(L8="QUALIFY","READY WITH LIMIT","READY")))))</x:f>
      </x:c>
      <x:c r="N8" s="47" t="str">
        <x:f>IF(A8="","",IF(OR(LEFT(M8,7)="INVALID",LEFT(M8,21)="EVIDENCE INSUFFICIENT"),"NOT READY","READY"))</x:f>
      </x:c>
    </x:row>
    <x:row r="9">
      <x:c r="A9" s="39"/>
      <x:c r="B9" s="39"/>
      <x:c r="C9" s="39"/>
      <x:c r="D9" s="39"/>
      <x:c r="E9" s="39"/>
      <x:c r="F9" s="52"/>
      <x:c r="G9" s="39"/>
      <x:c r="H9" s="39"/>
      <x:c r="I9" s="39"/>
      <x:c r="J9" s="47" t="str">
        <x:f>IF(A9="","",IF(NOT(OR(EXACT(B9,"DECISION-CRITICAL"),EXACT(B9,"MATERIAL CONTEXT"),EXACT(B9,"BACKGROUND"))),"INVALID - MATERIALITY TOKEN",IF(NOT(OR(EXACT(D9,"OBSERVED"),EXACT(D9,"INFERRED"),EXACT(D9,"ASSUMED"),EXACT(D9,"CONTRADICTORY"),EXACT(D9,"UNRESOLVED"))),"INVALID - EVIDENCE TOKEN",IF(COUNTIF($A$6:$A$205,A9)&gt;1,"INVALID - DUPLICATE ID","VALID"))))</x:f>
      </x:c>
      <x:c r="K9" s="47" t="str">
        <x:f>IF(A9="","",IF(OR(C9="",D9="",E9="",F9="",G9="",I9=""),"EVIDENCE INSUFFICIENT - REQUIRED FIELD",IF(AND(B9="DECISION-CRITICAL",D9="UNRESOLVED"),"EVIDENCE INSUFFICIENT - CRITICAL CLAIM",IF(AND(D9="CONTRADICTORY",H9=""),"EVIDENCE INSUFFICIENT - CONTRADICTION NOTE","COMPLETE"))))</x:f>
      </x:c>
      <x:c r="L9" s="47" t="str">
        <x:f>IF(A9="","",IF(D9="UNRESOLVED","DO NOT USE",IF(D9="CONTRADICTORY","QUALIFY",IF(D9="ASSUMED","QUALIFY","PERMITTED"))))</x:f>
      </x:c>
      <x:c r="M9" s="47" t="str">
        <x:f>IF(A9="","",IF(J9&lt;&gt;"VALID",J9,IF(K9&lt;&gt;"COMPLETE",K9,IF(AND(B9="DECISION-CRITICAL",L9="DO NOT USE"),"EVIDENCE INSUFFICIENT - CRITICAL CLAIM",IF(L9="QUALIFY","READY WITH LIMIT","READY")))))</x:f>
      </x:c>
      <x:c r="N9" s="47" t="str">
        <x:f>IF(A9="","",IF(OR(LEFT(M9,7)="INVALID",LEFT(M9,21)="EVIDENCE INSUFFICIENT"),"NOT READY","READY"))</x:f>
      </x:c>
    </x:row>
    <x:row r="10">
      <x:c r="A10" s="39"/>
      <x:c r="B10" s="39"/>
      <x:c r="C10" s="39"/>
      <x:c r="D10" s="39"/>
      <x:c r="E10" s="39"/>
      <x:c r="F10" s="52"/>
      <x:c r="G10" s="39"/>
      <x:c r="H10" s="39"/>
      <x:c r="I10" s="39"/>
      <x:c r="J10" s="47" t="str">
        <x:f>IF(A10="","",IF(NOT(OR(EXACT(B10,"DECISION-CRITICAL"),EXACT(B10,"MATERIAL CONTEXT"),EXACT(B10,"BACKGROUND"))),"INVALID - MATERIALITY TOKEN",IF(NOT(OR(EXACT(D10,"OBSERVED"),EXACT(D10,"INFERRED"),EXACT(D10,"ASSUMED"),EXACT(D10,"CONTRADICTORY"),EXACT(D10,"UNRESOLVED"))),"INVALID - EVIDENCE TOKEN",IF(COUNTIF($A$6:$A$205,A10)&gt;1,"INVALID - DUPLICATE ID","VALID"))))</x:f>
      </x:c>
      <x:c r="K10" s="47" t="str">
        <x:f>IF(A10="","",IF(OR(C10="",D10="",E10="",F10="",G10="",I10=""),"EVIDENCE INSUFFICIENT - REQUIRED FIELD",IF(AND(B10="DECISION-CRITICAL",D10="UNRESOLVED"),"EVIDENCE INSUFFICIENT - CRITICAL CLAIM",IF(AND(D10="CONTRADICTORY",H10=""),"EVIDENCE INSUFFICIENT - CONTRADICTION NOTE","COMPLETE"))))</x:f>
      </x:c>
      <x:c r="L10" s="47" t="str">
        <x:f>IF(A10="","",IF(D10="UNRESOLVED","DO NOT USE",IF(D10="CONTRADICTORY","QUALIFY",IF(D10="ASSUMED","QUALIFY","PERMITTED"))))</x:f>
      </x:c>
      <x:c r="M10" s="47" t="str">
        <x:f>IF(A10="","",IF(J10&lt;&gt;"VALID",J10,IF(K10&lt;&gt;"COMPLETE",K10,IF(AND(B10="DECISION-CRITICAL",L10="DO NOT USE"),"EVIDENCE INSUFFICIENT - CRITICAL CLAIM",IF(L10="QUALIFY","READY WITH LIMIT","READY")))))</x:f>
      </x:c>
      <x:c r="N10" s="47" t="str">
        <x:f>IF(A10="","",IF(OR(LEFT(M10,7)="INVALID",LEFT(M10,21)="EVIDENCE INSUFFICIENT"),"NOT READY","READY"))</x:f>
      </x:c>
    </x:row>
    <x:row r="11">
      <x:c r="A11" s="39"/>
      <x:c r="B11" s="39"/>
      <x:c r="C11" s="39"/>
      <x:c r="D11" s="39"/>
      <x:c r="E11" s="39"/>
      <x:c r="F11" s="52"/>
      <x:c r="G11" s="39"/>
      <x:c r="H11" s="39"/>
      <x:c r="I11" s="39"/>
      <x:c r="J11" s="47" t="str">
        <x:f>IF(A11="","",IF(NOT(OR(EXACT(B11,"DECISION-CRITICAL"),EXACT(B11,"MATERIAL CONTEXT"),EXACT(B11,"BACKGROUND"))),"INVALID - MATERIALITY TOKEN",IF(NOT(OR(EXACT(D11,"OBSERVED"),EXACT(D11,"INFERRED"),EXACT(D11,"ASSUMED"),EXACT(D11,"CONTRADICTORY"),EXACT(D11,"UNRESOLVED"))),"INVALID - EVIDENCE TOKEN",IF(COUNTIF($A$6:$A$205,A11)&gt;1,"INVALID - DUPLICATE ID","VALID"))))</x:f>
      </x:c>
      <x:c r="K11" s="47" t="str">
        <x:f>IF(A11="","",IF(OR(C11="",D11="",E11="",F11="",G11="",I11=""),"EVIDENCE INSUFFICIENT - REQUIRED FIELD",IF(AND(B11="DECISION-CRITICAL",D11="UNRESOLVED"),"EVIDENCE INSUFFICIENT - CRITICAL CLAIM",IF(AND(D11="CONTRADICTORY",H11=""),"EVIDENCE INSUFFICIENT - CONTRADICTION NOTE","COMPLETE"))))</x:f>
      </x:c>
      <x:c r="L11" s="47" t="str">
        <x:f>IF(A11="","",IF(D11="UNRESOLVED","DO NOT USE",IF(D11="CONTRADICTORY","QUALIFY",IF(D11="ASSUMED","QUALIFY","PERMITTED"))))</x:f>
      </x:c>
      <x:c r="M11" s="47" t="str">
        <x:f>IF(A11="","",IF(J11&lt;&gt;"VALID",J11,IF(K11&lt;&gt;"COMPLETE",K11,IF(AND(B11="DECISION-CRITICAL",L11="DO NOT USE"),"EVIDENCE INSUFFICIENT - CRITICAL CLAIM",IF(L11="QUALIFY","READY WITH LIMIT","READY")))))</x:f>
      </x:c>
      <x:c r="N11" s="47" t="str">
        <x:f>IF(A11="","",IF(OR(LEFT(M11,7)="INVALID",LEFT(M11,21)="EVIDENCE INSUFFICIENT"),"NOT READY","READY"))</x:f>
      </x:c>
    </x:row>
    <x:row r="12">
      <x:c r="A12" s="39"/>
      <x:c r="B12" s="39"/>
      <x:c r="C12" s="39"/>
      <x:c r="D12" s="39"/>
      <x:c r="E12" s="39"/>
      <x:c r="F12" s="52"/>
      <x:c r="G12" s="39"/>
      <x:c r="H12" s="39"/>
      <x:c r="I12" s="39"/>
      <x:c r="J12" s="47" t="str">
        <x:f>IF(A12="","",IF(NOT(OR(EXACT(B12,"DECISION-CRITICAL"),EXACT(B12,"MATERIAL CONTEXT"),EXACT(B12,"BACKGROUND"))),"INVALID - MATERIALITY TOKEN",IF(NOT(OR(EXACT(D12,"OBSERVED"),EXACT(D12,"INFERRED"),EXACT(D12,"ASSUMED"),EXACT(D12,"CONTRADICTORY"),EXACT(D12,"UNRESOLVED"))),"INVALID - EVIDENCE TOKEN",IF(COUNTIF($A$6:$A$205,A12)&gt;1,"INVALID - DUPLICATE ID","VALID"))))</x:f>
      </x:c>
      <x:c r="K12" s="47" t="str">
        <x:f>IF(A12="","",IF(OR(C12="",D12="",E12="",F12="",G12="",I12=""),"EVIDENCE INSUFFICIENT - REQUIRED FIELD",IF(AND(B12="DECISION-CRITICAL",D12="UNRESOLVED"),"EVIDENCE INSUFFICIENT - CRITICAL CLAIM",IF(AND(D12="CONTRADICTORY",H12=""),"EVIDENCE INSUFFICIENT - CONTRADICTION NOTE","COMPLETE"))))</x:f>
      </x:c>
      <x:c r="L12" s="47" t="str">
        <x:f>IF(A12="","",IF(D12="UNRESOLVED","DO NOT USE",IF(D12="CONTRADICTORY","QUALIFY",IF(D12="ASSUMED","QUALIFY","PERMITTED"))))</x:f>
      </x:c>
      <x:c r="M12" s="47" t="str">
        <x:f>IF(A12="","",IF(J12&lt;&gt;"VALID",J12,IF(K12&lt;&gt;"COMPLETE",K12,IF(AND(B12="DECISION-CRITICAL",L12="DO NOT USE"),"EVIDENCE INSUFFICIENT - CRITICAL CLAIM",IF(L12="QUALIFY","READY WITH LIMIT","READY")))))</x:f>
      </x:c>
      <x:c r="N12" s="47" t="str">
        <x:f>IF(A12="","",IF(OR(LEFT(M12,7)="INVALID",LEFT(M12,21)="EVIDENCE INSUFFICIENT"),"NOT READY","READY"))</x:f>
      </x:c>
    </x:row>
    <x:row r="13">
      <x:c r="A13" s="39"/>
      <x:c r="B13" s="39"/>
      <x:c r="C13" s="39"/>
      <x:c r="D13" s="39"/>
      <x:c r="E13" s="39"/>
      <x:c r="F13" s="52"/>
      <x:c r="G13" s="39"/>
      <x:c r="H13" s="39"/>
      <x:c r="I13" s="39"/>
      <x:c r="J13" s="47" t="str">
        <x:f>IF(A13="","",IF(NOT(OR(EXACT(B13,"DECISION-CRITICAL"),EXACT(B13,"MATERIAL CONTEXT"),EXACT(B13,"BACKGROUND"))),"INVALID - MATERIALITY TOKEN",IF(NOT(OR(EXACT(D13,"OBSERVED"),EXACT(D13,"INFERRED"),EXACT(D13,"ASSUMED"),EXACT(D13,"CONTRADICTORY"),EXACT(D13,"UNRESOLVED"))),"INVALID - EVIDENCE TOKEN",IF(COUNTIF($A$6:$A$205,A13)&gt;1,"INVALID - DUPLICATE ID","VALID"))))</x:f>
      </x:c>
      <x:c r="K13" s="47" t="str">
        <x:f>IF(A13="","",IF(OR(C13="",D13="",E13="",F13="",G13="",I13=""),"EVIDENCE INSUFFICIENT - REQUIRED FIELD",IF(AND(B13="DECISION-CRITICAL",D13="UNRESOLVED"),"EVIDENCE INSUFFICIENT - CRITICAL CLAIM",IF(AND(D13="CONTRADICTORY",H13=""),"EVIDENCE INSUFFICIENT - CONTRADICTION NOTE","COMPLETE"))))</x:f>
      </x:c>
      <x:c r="L13" s="47" t="str">
        <x:f>IF(A13="","",IF(D13="UNRESOLVED","DO NOT USE",IF(D13="CONTRADICTORY","QUALIFY",IF(D13="ASSUMED","QUALIFY","PERMITTED"))))</x:f>
      </x:c>
      <x:c r="M13" s="47" t="str">
        <x:f>IF(A13="","",IF(J13&lt;&gt;"VALID",J13,IF(K13&lt;&gt;"COMPLETE",K13,IF(AND(B13="DECISION-CRITICAL",L13="DO NOT USE"),"EVIDENCE INSUFFICIENT - CRITICAL CLAIM",IF(L13="QUALIFY","READY WITH LIMIT","READY")))))</x:f>
      </x:c>
      <x:c r="N13" s="47" t="str">
        <x:f>IF(A13="","",IF(OR(LEFT(M13,7)="INVALID",LEFT(M13,21)="EVIDENCE INSUFFICIENT"),"NOT READY","READY"))</x:f>
      </x:c>
    </x:row>
    <x:row r="14">
      <x:c r="A14" s="39"/>
      <x:c r="B14" s="39"/>
      <x:c r="C14" s="39"/>
      <x:c r="D14" s="39"/>
      <x:c r="E14" s="39"/>
      <x:c r="F14" s="52"/>
      <x:c r="G14" s="39"/>
      <x:c r="H14" s="39"/>
      <x:c r="I14" s="39"/>
      <x:c r="J14" s="47" t="str">
        <x:f>IF(A14="","",IF(NOT(OR(EXACT(B14,"DECISION-CRITICAL"),EXACT(B14,"MATERIAL CONTEXT"),EXACT(B14,"BACKGROUND"))),"INVALID - MATERIALITY TOKEN",IF(NOT(OR(EXACT(D14,"OBSERVED"),EXACT(D14,"INFERRED"),EXACT(D14,"ASSUMED"),EXACT(D14,"CONTRADICTORY"),EXACT(D14,"UNRESOLVED"))),"INVALID - EVIDENCE TOKEN",IF(COUNTIF($A$6:$A$205,A14)&gt;1,"INVALID - DUPLICATE ID","VALID"))))</x:f>
      </x:c>
      <x:c r="K14" s="47" t="str">
        <x:f>IF(A14="","",IF(OR(C14="",D14="",E14="",F14="",G14="",I14=""),"EVIDENCE INSUFFICIENT - REQUIRED FIELD",IF(AND(B14="DECISION-CRITICAL",D14="UNRESOLVED"),"EVIDENCE INSUFFICIENT - CRITICAL CLAIM",IF(AND(D14="CONTRADICTORY",H14=""),"EVIDENCE INSUFFICIENT - CONTRADICTION NOTE","COMPLETE"))))</x:f>
      </x:c>
      <x:c r="L14" s="47" t="str">
        <x:f>IF(A14="","",IF(D14="UNRESOLVED","DO NOT USE",IF(D14="CONTRADICTORY","QUALIFY",IF(D14="ASSUMED","QUALIFY","PERMITTED"))))</x:f>
      </x:c>
      <x:c r="M14" s="47" t="str">
        <x:f>IF(A14="","",IF(J14&lt;&gt;"VALID",J14,IF(K14&lt;&gt;"COMPLETE",K14,IF(AND(B14="DECISION-CRITICAL",L14="DO NOT USE"),"EVIDENCE INSUFFICIENT - CRITICAL CLAIM",IF(L14="QUALIFY","READY WITH LIMIT","READY")))))</x:f>
      </x:c>
      <x:c r="N14" s="47" t="str">
        <x:f>IF(A14="","",IF(OR(LEFT(M14,7)="INVALID",LEFT(M14,21)="EVIDENCE INSUFFICIENT"),"NOT READY","READY"))</x:f>
      </x:c>
    </x:row>
    <x:row r="15">
      <x:c r="A15" s="39"/>
      <x:c r="B15" s="39"/>
      <x:c r="C15" s="39"/>
      <x:c r="D15" s="39"/>
      <x:c r="E15" s="39"/>
      <x:c r="F15" s="52"/>
      <x:c r="G15" s="39"/>
      <x:c r="H15" s="39"/>
      <x:c r="I15" s="39"/>
      <x:c r="J15" s="47" t="str">
        <x:f>IF(A15="","",IF(NOT(OR(EXACT(B15,"DECISION-CRITICAL"),EXACT(B15,"MATERIAL CONTEXT"),EXACT(B15,"BACKGROUND"))),"INVALID - MATERIALITY TOKEN",IF(NOT(OR(EXACT(D15,"OBSERVED"),EXACT(D15,"INFERRED"),EXACT(D15,"ASSUMED"),EXACT(D15,"CONTRADICTORY"),EXACT(D15,"UNRESOLVED"))),"INVALID - EVIDENCE TOKEN",IF(COUNTIF($A$6:$A$205,A15)&gt;1,"INVALID - DUPLICATE ID","VALID"))))</x:f>
      </x:c>
      <x:c r="K15" s="47" t="str">
        <x:f>IF(A15="","",IF(OR(C15="",D15="",E15="",F15="",G15="",I15=""),"EVIDENCE INSUFFICIENT - REQUIRED FIELD",IF(AND(B15="DECISION-CRITICAL",D15="UNRESOLVED"),"EVIDENCE INSUFFICIENT - CRITICAL CLAIM",IF(AND(D15="CONTRADICTORY",H15=""),"EVIDENCE INSUFFICIENT - CONTRADICTION NOTE","COMPLETE"))))</x:f>
      </x:c>
      <x:c r="L15" s="47" t="str">
        <x:f>IF(A15="","",IF(D15="UNRESOLVED","DO NOT USE",IF(D15="CONTRADICTORY","QUALIFY",IF(D15="ASSUMED","QUALIFY","PERMITTED"))))</x:f>
      </x:c>
      <x:c r="M15" s="47" t="str">
        <x:f>IF(A15="","",IF(J15&lt;&gt;"VALID",J15,IF(K15&lt;&gt;"COMPLETE",K15,IF(AND(B15="DECISION-CRITICAL",L15="DO NOT USE"),"EVIDENCE INSUFFICIENT - CRITICAL CLAIM",IF(L15="QUALIFY","READY WITH LIMIT","READY")))))</x:f>
      </x:c>
      <x:c r="N15" s="47" t="str">
        <x:f>IF(A15="","",IF(OR(LEFT(M15,7)="INVALID",LEFT(M15,21)="EVIDENCE INSUFFICIENT"),"NOT READY","READY"))</x:f>
      </x:c>
    </x:row>
    <x:row r="16">
      <x:c r="A16" s="39"/>
      <x:c r="B16" s="39"/>
      <x:c r="C16" s="39"/>
      <x:c r="D16" s="39"/>
      <x:c r="E16" s="39"/>
      <x:c r="F16" s="52"/>
      <x:c r="G16" s="39"/>
      <x:c r="H16" s="39"/>
      <x:c r="I16" s="39"/>
      <x:c r="J16" s="47" t="str">
        <x:f>IF(A16="","",IF(NOT(OR(EXACT(B16,"DECISION-CRITICAL"),EXACT(B16,"MATERIAL CONTEXT"),EXACT(B16,"BACKGROUND"))),"INVALID - MATERIALITY TOKEN",IF(NOT(OR(EXACT(D16,"OBSERVED"),EXACT(D16,"INFERRED"),EXACT(D16,"ASSUMED"),EXACT(D16,"CONTRADICTORY"),EXACT(D16,"UNRESOLVED"))),"INVALID - EVIDENCE TOKEN",IF(COUNTIF($A$6:$A$205,A16)&gt;1,"INVALID - DUPLICATE ID","VALID"))))</x:f>
      </x:c>
      <x:c r="K16" s="47" t="str">
        <x:f>IF(A16="","",IF(OR(C16="",D16="",E16="",F16="",G16="",I16=""),"EVIDENCE INSUFFICIENT - REQUIRED FIELD",IF(AND(B16="DECISION-CRITICAL",D16="UNRESOLVED"),"EVIDENCE INSUFFICIENT - CRITICAL CLAIM",IF(AND(D16="CONTRADICTORY",H16=""),"EVIDENCE INSUFFICIENT - CONTRADICTION NOTE","COMPLETE"))))</x:f>
      </x:c>
      <x:c r="L16" s="47" t="str">
        <x:f>IF(A16="","",IF(D16="UNRESOLVED","DO NOT USE",IF(D16="CONTRADICTORY","QUALIFY",IF(D16="ASSUMED","QUALIFY","PERMITTED"))))</x:f>
      </x:c>
      <x:c r="M16" s="47" t="str">
        <x:f>IF(A16="","",IF(J16&lt;&gt;"VALID",J16,IF(K16&lt;&gt;"COMPLETE",K16,IF(AND(B16="DECISION-CRITICAL",L16="DO NOT USE"),"EVIDENCE INSUFFICIENT - CRITICAL CLAIM",IF(L16="QUALIFY","READY WITH LIMIT","READY")))))</x:f>
      </x:c>
      <x:c r="N16" s="47" t="str">
        <x:f>IF(A16="","",IF(OR(LEFT(M16,7)="INVALID",LEFT(M16,21)="EVIDENCE INSUFFICIENT"),"NOT READY","READY"))</x:f>
      </x:c>
    </x:row>
    <x:row r="17">
      <x:c r="A17" s="39"/>
      <x:c r="B17" s="39"/>
      <x:c r="C17" s="39"/>
      <x:c r="D17" s="39"/>
      <x:c r="E17" s="39"/>
      <x:c r="F17" s="52"/>
      <x:c r="G17" s="39"/>
      <x:c r="H17" s="39"/>
      <x:c r="I17" s="39"/>
      <x:c r="J17" s="47" t="str">
        <x:f>IF(A17="","",IF(NOT(OR(EXACT(B17,"DECISION-CRITICAL"),EXACT(B17,"MATERIAL CONTEXT"),EXACT(B17,"BACKGROUND"))),"INVALID - MATERIALITY TOKEN",IF(NOT(OR(EXACT(D17,"OBSERVED"),EXACT(D17,"INFERRED"),EXACT(D17,"ASSUMED"),EXACT(D17,"CONTRADICTORY"),EXACT(D17,"UNRESOLVED"))),"INVALID - EVIDENCE TOKEN",IF(COUNTIF($A$6:$A$205,A17)&gt;1,"INVALID - DUPLICATE ID","VALID"))))</x:f>
      </x:c>
      <x:c r="K17" s="47" t="str">
        <x:f>IF(A17="","",IF(OR(C17="",D17="",E17="",F17="",G17="",I17=""),"EVIDENCE INSUFFICIENT - REQUIRED FIELD",IF(AND(B17="DECISION-CRITICAL",D17="UNRESOLVED"),"EVIDENCE INSUFFICIENT - CRITICAL CLAIM",IF(AND(D17="CONTRADICTORY",H17=""),"EVIDENCE INSUFFICIENT - CONTRADICTION NOTE","COMPLETE"))))</x:f>
      </x:c>
      <x:c r="L17" s="47" t="str">
        <x:f>IF(A17="","",IF(D17="UNRESOLVED","DO NOT USE",IF(D17="CONTRADICTORY","QUALIFY",IF(D17="ASSUMED","QUALIFY","PERMITTED"))))</x:f>
      </x:c>
      <x:c r="M17" s="47" t="str">
        <x:f>IF(A17="","",IF(J17&lt;&gt;"VALID",J17,IF(K17&lt;&gt;"COMPLETE",K17,IF(AND(B17="DECISION-CRITICAL",L17="DO NOT USE"),"EVIDENCE INSUFFICIENT - CRITICAL CLAIM",IF(L17="QUALIFY","READY WITH LIMIT","READY")))))</x:f>
      </x:c>
      <x:c r="N17" s="47" t="str">
        <x:f>IF(A17="","",IF(OR(LEFT(M17,7)="INVALID",LEFT(M17,21)="EVIDENCE INSUFFICIENT"),"NOT READY","READY"))</x:f>
      </x:c>
    </x:row>
    <x:row r="18">
      <x:c r="A18" s="39"/>
      <x:c r="B18" s="39"/>
      <x:c r="C18" s="39"/>
      <x:c r="D18" s="39"/>
      <x:c r="E18" s="39"/>
      <x:c r="F18" s="52"/>
      <x:c r="G18" s="39"/>
      <x:c r="H18" s="39"/>
      <x:c r="I18" s="39"/>
      <x:c r="J18" s="47" t="str">
        <x:f>IF(A18="","",IF(NOT(OR(EXACT(B18,"DECISION-CRITICAL"),EXACT(B18,"MATERIAL CONTEXT"),EXACT(B18,"BACKGROUND"))),"INVALID - MATERIALITY TOKEN",IF(NOT(OR(EXACT(D18,"OBSERVED"),EXACT(D18,"INFERRED"),EXACT(D18,"ASSUMED"),EXACT(D18,"CONTRADICTORY"),EXACT(D18,"UNRESOLVED"))),"INVALID - EVIDENCE TOKEN",IF(COUNTIF($A$6:$A$205,A18)&gt;1,"INVALID - DUPLICATE ID","VALID"))))</x:f>
      </x:c>
      <x:c r="K18" s="47" t="str">
        <x:f>IF(A18="","",IF(OR(C18="",D18="",E18="",F18="",G18="",I18=""),"EVIDENCE INSUFFICIENT - REQUIRED FIELD",IF(AND(B18="DECISION-CRITICAL",D18="UNRESOLVED"),"EVIDENCE INSUFFICIENT - CRITICAL CLAIM",IF(AND(D18="CONTRADICTORY",H18=""),"EVIDENCE INSUFFICIENT - CONTRADICTION NOTE","COMPLETE"))))</x:f>
      </x:c>
      <x:c r="L18" s="47" t="str">
        <x:f>IF(A18="","",IF(D18="UNRESOLVED","DO NOT USE",IF(D18="CONTRADICTORY","QUALIFY",IF(D18="ASSUMED","QUALIFY","PERMITTED"))))</x:f>
      </x:c>
      <x:c r="M18" s="47" t="str">
        <x:f>IF(A18="","",IF(J18&lt;&gt;"VALID",J18,IF(K18&lt;&gt;"COMPLETE",K18,IF(AND(B18="DECISION-CRITICAL",L18="DO NOT USE"),"EVIDENCE INSUFFICIENT - CRITICAL CLAIM",IF(L18="QUALIFY","READY WITH LIMIT","READY")))))</x:f>
      </x:c>
      <x:c r="N18" s="47" t="str">
        <x:f>IF(A18="","",IF(OR(LEFT(M18,7)="INVALID",LEFT(M18,21)="EVIDENCE INSUFFICIENT"),"NOT READY","READY"))</x:f>
      </x:c>
    </x:row>
    <x:row r="19">
      <x:c r="A19" s="39"/>
      <x:c r="B19" s="39"/>
      <x:c r="C19" s="39"/>
      <x:c r="D19" s="39"/>
      <x:c r="E19" s="39"/>
      <x:c r="F19" s="52"/>
      <x:c r="G19" s="39"/>
      <x:c r="H19" s="39"/>
      <x:c r="I19" s="39"/>
      <x:c r="J19" s="47" t="str">
        <x:f>IF(A19="","",IF(NOT(OR(EXACT(B19,"DECISION-CRITICAL"),EXACT(B19,"MATERIAL CONTEXT"),EXACT(B19,"BACKGROUND"))),"INVALID - MATERIALITY TOKEN",IF(NOT(OR(EXACT(D19,"OBSERVED"),EXACT(D19,"INFERRED"),EXACT(D19,"ASSUMED"),EXACT(D19,"CONTRADICTORY"),EXACT(D19,"UNRESOLVED"))),"INVALID - EVIDENCE TOKEN",IF(COUNTIF($A$6:$A$205,A19)&gt;1,"INVALID - DUPLICATE ID","VALID"))))</x:f>
      </x:c>
      <x:c r="K19" s="47" t="str">
        <x:f>IF(A19="","",IF(OR(C19="",D19="",E19="",F19="",G19="",I19=""),"EVIDENCE INSUFFICIENT - REQUIRED FIELD",IF(AND(B19="DECISION-CRITICAL",D19="UNRESOLVED"),"EVIDENCE INSUFFICIENT - CRITICAL CLAIM",IF(AND(D19="CONTRADICTORY",H19=""),"EVIDENCE INSUFFICIENT - CONTRADICTION NOTE","COMPLETE"))))</x:f>
      </x:c>
      <x:c r="L19" s="47" t="str">
        <x:f>IF(A19="","",IF(D19="UNRESOLVED","DO NOT USE",IF(D19="CONTRADICTORY","QUALIFY",IF(D19="ASSUMED","QUALIFY","PERMITTED"))))</x:f>
      </x:c>
      <x:c r="M19" s="47" t="str">
        <x:f>IF(A19="","",IF(J19&lt;&gt;"VALID",J19,IF(K19&lt;&gt;"COMPLETE",K19,IF(AND(B19="DECISION-CRITICAL",L19="DO NOT USE"),"EVIDENCE INSUFFICIENT - CRITICAL CLAIM",IF(L19="QUALIFY","READY WITH LIMIT","READY")))))</x:f>
      </x:c>
      <x:c r="N19" s="47" t="str">
        <x:f>IF(A19="","",IF(OR(LEFT(M19,7)="INVALID",LEFT(M19,21)="EVIDENCE INSUFFICIENT"),"NOT READY","READY"))</x:f>
      </x:c>
    </x:row>
    <x:row r="20">
      <x:c r="A20" s="39"/>
      <x:c r="B20" s="39"/>
      <x:c r="C20" s="39"/>
      <x:c r="D20" s="39"/>
      <x:c r="E20" s="39"/>
      <x:c r="F20" s="52"/>
      <x:c r="G20" s="39"/>
      <x:c r="H20" s="39"/>
      <x:c r="I20" s="39"/>
      <x:c r="J20" s="47" t="str">
        <x:f>IF(A20="","",IF(NOT(OR(EXACT(B20,"DECISION-CRITICAL"),EXACT(B20,"MATERIAL CONTEXT"),EXACT(B20,"BACKGROUND"))),"INVALID - MATERIALITY TOKEN",IF(NOT(OR(EXACT(D20,"OBSERVED"),EXACT(D20,"INFERRED"),EXACT(D20,"ASSUMED"),EXACT(D20,"CONTRADICTORY"),EXACT(D20,"UNRESOLVED"))),"INVALID - EVIDENCE TOKEN",IF(COUNTIF($A$6:$A$205,A20)&gt;1,"INVALID - DUPLICATE ID","VALID"))))</x:f>
      </x:c>
      <x:c r="K20" s="47" t="str">
        <x:f>IF(A20="","",IF(OR(C20="",D20="",E20="",F20="",G20="",I20=""),"EVIDENCE INSUFFICIENT - REQUIRED FIELD",IF(AND(B20="DECISION-CRITICAL",D20="UNRESOLVED"),"EVIDENCE INSUFFICIENT - CRITICAL CLAIM",IF(AND(D20="CONTRADICTORY",H20=""),"EVIDENCE INSUFFICIENT - CONTRADICTION NOTE","COMPLETE"))))</x:f>
      </x:c>
      <x:c r="L20" s="47" t="str">
        <x:f>IF(A20="","",IF(D20="UNRESOLVED","DO NOT USE",IF(D20="CONTRADICTORY","QUALIFY",IF(D20="ASSUMED","QUALIFY","PERMITTED"))))</x:f>
      </x:c>
      <x:c r="M20" s="47" t="str">
        <x:f>IF(A20="","",IF(J20&lt;&gt;"VALID",J20,IF(K20&lt;&gt;"COMPLETE",K20,IF(AND(B20="DECISION-CRITICAL",L20="DO NOT USE"),"EVIDENCE INSUFFICIENT - CRITICAL CLAIM",IF(L20="QUALIFY","READY WITH LIMIT","READY")))))</x:f>
      </x:c>
      <x:c r="N20" s="47" t="str">
        <x:f>IF(A20="","",IF(OR(LEFT(M20,7)="INVALID",LEFT(M20,21)="EVIDENCE INSUFFICIENT"),"NOT READY","READY"))</x:f>
      </x:c>
    </x:row>
    <x:row r="21">
      <x:c r="A21" s="39"/>
      <x:c r="B21" s="39"/>
      <x:c r="C21" s="39"/>
      <x:c r="D21" s="39"/>
      <x:c r="E21" s="39"/>
      <x:c r="F21" s="52"/>
      <x:c r="G21" s="39"/>
      <x:c r="H21" s="39"/>
      <x:c r="I21" s="39"/>
      <x:c r="J21" s="47" t="str">
        <x:f>IF(A21="","",IF(NOT(OR(EXACT(B21,"DECISION-CRITICAL"),EXACT(B21,"MATERIAL CONTEXT"),EXACT(B21,"BACKGROUND"))),"INVALID - MATERIALITY TOKEN",IF(NOT(OR(EXACT(D21,"OBSERVED"),EXACT(D21,"INFERRED"),EXACT(D21,"ASSUMED"),EXACT(D21,"CONTRADICTORY"),EXACT(D21,"UNRESOLVED"))),"INVALID - EVIDENCE TOKEN",IF(COUNTIF($A$6:$A$205,A21)&gt;1,"INVALID - DUPLICATE ID","VALID"))))</x:f>
      </x:c>
      <x:c r="K21" s="47" t="str">
        <x:f>IF(A21="","",IF(OR(C21="",D21="",E21="",F21="",G21="",I21=""),"EVIDENCE INSUFFICIENT - REQUIRED FIELD",IF(AND(B21="DECISION-CRITICAL",D21="UNRESOLVED"),"EVIDENCE INSUFFICIENT - CRITICAL CLAIM",IF(AND(D21="CONTRADICTORY",H21=""),"EVIDENCE INSUFFICIENT - CONTRADICTION NOTE","COMPLETE"))))</x:f>
      </x:c>
      <x:c r="L21" s="47" t="str">
        <x:f>IF(A21="","",IF(D21="UNRESOLVED","DO NOT USE",IF(D21="CONTRADICTORY","QUALIFY",IF(D21="ASSUMED","QUALIFY","PERMITTED"))))</x:f>
      </x:c>
      <x:c r="M21" s="47" t="str">
        <x:f>IF(A21="","",IF(J21&lt;&gt;"VALID",J21,IF(K21&lt;&gt;"COMPLETE",K21,IF(AND(B21="DECISION-CRITICAL",L21="DO NOT USE"),"EVIDENCE INSUFFICIENT - CRITICAL CLAIM",IF(L21="QUALIFY","READY WITH LIMIT","READY")))))</x:f>
      </x:c>
      <x:c r="N21" s="47" t="str">
        <x:f>IF(A21="","",IF(OR(LEFT(M21,7)="INVALID",LEFT(M21,21)="EVIDENCE INSUFFICIENT"),"NOT READY","READY"))</x:f>
      </x:c>
    </x:row>
    <x:row r="22">
      <x:c r="A22" s="39"/>
      <x:c r="B22" s="39"/>
      <x:c r="C22" s="39"/>
      <x:c r="D22" s="39"/>
      <x:c r="E22" s="39"/>
      <x:c r="F22" s="52"/>
      <x:c r="G22" s="39"/>
      <x:c r="H22" s="39"/>
      <x:c r="I22" s="39"/>
      <x:c r="J22" s="47" t="str">
        <x:f>IF(A22="","",IF(NOT(OR(EXACT(B22,"DECISION-CRITICAL"),EXACT(B22,"MATERIAL CONTEXT"),EXACT(B22,"BACKGROUND"))),"INVALID - MATERIALITY TOKEN",IF(NOT(OR(EXACT(D22,"OBSERVED"),EXACT(D22,"INFERRED"),EXACT(D22,"ASSUMED"),EXACT(D22,"CONTRADICTORY"),EXACT(D22,"UNRESOLVED"))),"INVALID - EVIDENCE TOKEN",IF(COUNTIF($A$6:$A$205,A22)&gt;1,"INVALID - DUPLICATE ID","VALID"))))</x:f>
      </x:c>
      <x:c r="K22" s="47" t="str">
        <x:f>IF(A22="","",IF(OR(C22="",D22="",E22="",F22="",G22="",I22=""),"EVIDENCE INSUFFICIENT - REQUIRED FIELD",IF(AND(B22="DECISION-CRITICAL",D22="UNRESOLVED"),"EVIDENCE INSUFFICIENT - CRITICAL CLAIM",IF(AND(D22="CONTRADICTORY",H22=""),"EVIDENCE INSUFFICIENT - CONTRADICTION NOTE","COMPLETE"))))</x:f>
      </x:c>
      <x:c r="L22" s="47" t="str">
        <x:f>IF(A22="","",IF(D22="UNRESOLVED","DO NOT USE",IF(D22="CONTRADICTORY","QUALIFY",IF(D22="ASSUMED","QUALIFY","PERMITTED"))))</x:f>
      </x:c>
      <x:c r="M22" s="47" t="str">
        <x:f>IF(A22="","",IF(J22&lt;&gt;"VALID",J22,IF(K22&lt;&gt;"COMPLETE",K22,IF(AND(B22="DECISION-CRITICAL",L22="DO NOT USE"),"EVIDENCE INSUFFICIENT - CRITICAL CLAIM",IF(L22="QUALIFY","READY WITH LIMIT","READY")))))</x:f>
      </x:c>
      <x:c r="N22" s="47" t="str">
        <x:f>IF(A22="","",IF(OR(LEFT(M22,7)="INVALID",LEFT(M22,21)="EVIDENCE INSUFFICIENT"),"NOT READY","READY"))</x:f>
      </x:c>
    </x:row>
    <x:row r="23">
      <x:c r="A23" s="39"/>
      <x:c r="B23" s="39"/>
      <x:c r="C23" s="39"/>
      <x:c r="D23" s="39"/>
      <x:c r="E23" s="39"/>
      <x:c r="F23" s="52"/>
      <x:c r="G23" s="39"/>
      <x:c r="H23" s="39"/>
      <x:c r="I23" s="39"/>
      <x:c r="J23" s="47" t="str">
        <x:f>IF(A23="","",IF(NOT(OR(EXACT(B23,"DECISION-CRITICAL"),EXACT(B23,"MATERIAL CONTEXT"),EXACT(B23,"BACKGROUND"))),"INVALID - MATERIALITY TOKEN",IF(NOT(OR(EXACT(D23,"OBSERVED"),EXACT(D23,"INFERRED"),EXACT(D23,"ASSUMED"),EXACT(D23,"CONTRADICTORY"),EXACT(D23,"UNRESOLVED"))),"INVALID - EVIDENCE TOKEN",IF(COUNTIF($A$6:$A$205,A23)&gt;1,"INVALID - DUPLICATE ID","VALID"))))</x:f>
      </x:c>
      <x:c r="K23" s="47" t="str">
        <x:f>IF(A23="","",IF(OR(C23="",D23="",E23="",F23="",G23="",I23=""),"EVIDENCE INSUFFICIENT - REQUIRED FIELD",IF(AND(B23="DECISION-CRITICAL",D23="UNRESOLVED"),"EVIDENCE INSUFFICIENT - CRITICAL CLAIM",IF(AND(D23="CONTRADICTORY",H23=""),"EVIDENCE INSUFFICIENT - CONTRADICTION NOTE","COMPLETE"))))</x:f>
      </x:c>
      <x:c r="L23" s="47" t="str">
        <x:f>IF(A23="","",IF(D23="UNRESOLVED","DO NOT USE",IF(D23="CONTRADICTORY","QUALIFY",IF(D23="ASSUMED","QUALIFY","PERMITTED"))))</x:f>
      </x:c>
      <x:c r="M23" s="47" t="str">
        <x:f>IF(A23="","",IF(J23&lt;&gt;"VALID",J23,IF(K23&lt;&gt;"COMPLETE",K23,IF(AND(B23="DECISION-CRITICAL",L23="DO NOT USE"),"EVIDENCE INSUFFICIENT - CRITICAL CLAIM",IF(L23="QUALIFY","READY WITH LIMIT","READY")))))</x:f>
      </x:c>
      <x:c r="N23" s="47" t="str">
        <x:f>IF(A23="","",IF(OR(LEFT(M23,7)="INVALID",LEFT(M23,21)="EVIDENCE INSUFFICIENT"),"NOT READY","READY"))</x:f>
      </x:c>
    </x:row>
    <x:row r="24">
      <x:c r="A24" s="39"/>
      <x:c r="B24" s="39"/>
      <x:c r="C24" s="39"/>
      <x:c r="D24" s="39"/>
      <x:c r="E24" s="39"/>
      <x:c r="F24" s="52"/>
      <x:c r="G24" s="39"/>
      <x:c r="H24" s="39"/>
      <x:c r="I24" s="39"/>
      <x:c r="J24" s="47" t="str">
        <x:f>IF(A24="","",IF(NOT(OR(EXACT(B24,"DECISION-CRITICAL"),EXACT(B24,"MATERIAL CONTEXT"),EXACT(B24,"BACKGROUND"))),"INVALID - MATERIALITY TOKEN",IF(NOT(OR(EXACT(D24,"OBSERVED"),EXACT(D24,"INFERRED"),EXACT(D24,"ASSUMED"),EXACT(D24,"CONTRADICTORY"),EXACT(D24,"UNRESOLVED"))),"INVALID - EVIDENCE TOKEN",IF(COUNTIF($A$6:$A$205,A24)&gt;1,"INVALID - DUPLICATE ID","VALID"))))</x:f>
      </x:c>
      <x:c r="K24" s="47" t="str">
        <x:f>IF(A24="","",IF(OR(C24="",D24="",E24="",F24="",G24="",I24=""),"EVIDENCE INSUFFICIENT - REQUIRED FIELD",IF(AND(B24="DECISION-CRITICAL",D24="UNRESOLVED"),"EVIDENCE INSUFFICIENT - CRITICAL CLAIM",IF(AND(D24="CONTRADICTORY",H24=""),"EVIDENCE INSUFFICIENT - CONTRADICTION NOTE","COMPLETE"))))</x:f>
      </x:c>
      <x:c r="L24" s="47" t="str">
        <x:f>IF(A24="","",IF(D24="UNRESOLVED","DO NOT USE",IF(D24="CONTRADICTORY","QUALIFY",IF(D24="ASSUMED","QUALIFY","PERMITTED"))))</x:f>
      </x:c>
      <x:c r="M24" s="47" t="str">
        <x:f>IF(A24="","",IF(J24&lt;&gt;"VALID",J24,IF(K24&lt;&gt;"COMPLETE",K24,IF(AND(B24="DECISION-CRITICAL",L24="DO NOT USE"),"EVIDENCE INSUFFICIENT - CRITICAL CLAIM",IF(L24="QUALIFY","READY WITH LIMIT","READY")))))</x:f>
      </x:c>
      <x:c r="N24" s="47" t="str">
        <x:f>IF(A24="","",IF(OR(LEFT(M24,7)="INVALID",LEFT(M24,21)="EVIDENCE INSUFFICIENT"),"NOT READY","READY"))</x:f>
      </x:c>
    </x:row>
    <x:row r="25">
      <x:c r="A25" s="39"/>
      <x:c r="B25" s="39"/>
      <x:c r="C25" s="39"/>
      <x:c r="D25" s="39"/>
      <x:c r="E25" s="39"/>
      <x:c r="F25" s="52"/>
      <x:c r="G25" s="39"/>
      <x:c r="H25" s="39"/>
      <x:c r="I25" s="39"/>
      <x:c r="J25" s="47" t="str">
        <x:f>IF(A25="","",IF(NOT(OR(EXACT(B25,"DECISION-CRITICAL"),EXACT(B25,"MATERIAL CONTEXT"),EXACT(B25,"BACKGROUND"))),"INVALID - MATERIALITY TOKEN",IF(NOT(OR(EXACT(D25,"OBSERVED"),EXACT(D25,"INFERRED"),EXACT(D25,"ASSUMED"),EXACT(D25,"CONTRADICTORY"),EXACT(D25,"UNRESOLVED"))),"INVALID - EVIDENCE TOKEN",IF(COUNTIF($A$6:$A$205,A25)&gt;1,"INVALID - DUPLICATE ID","VALID"))))</x:f>
      </x:c>
      <x:c r="K25" s="47" t="str">
        <x:f>IF(A25="","",IF(OR(C25="",D25="",E25="",F25="",G25="",I25=""),"EVIDENCE INSUFFICIENT - REQUIRED FIELD",IF(AND(B25="DECISION-CRITICAL",D25="UNRESOLVED"),"EVIDENCE INSUFFICIENT - CRITICAL CLAIM",IF(AND(D25="CONTRADICTORY",H25=""),"EVIDENCE INSUFFICIENT - CONTRADICTION NOTE","COMPLETE"))))</x:f>
      </x:c>
      <x:c r="L25" s="47" t="str">
        <x:f>IF(A25="","",IF(D25="UNRESOLVED","DO NOT USE",IF(D25="CONTRADICTORY","QUALIFY",IF(D25="ASSUMED","QUALIFY","PERMITTED"))))</x:f>
      </x:c>
      <x:c r="M25" s="47" t="str">
        <x:f>IF(A25="","",IF(J25&lt;&gt;"VALID",J25,IF(K25&lt;&gt;"COMPLETE",K25,IF(AND(B25="DECISION-CRITICAL",L25="DO NOT USE"),"EVIDENCE INSUFFICIENT - CRITICAL CLAIM",IF(L25="QUALIFY","READY WITH LIMIT","READY")))))</x:f>
      </x:c>
      <x:c r="N25" s="47" t="str">
        <x:f>IF(A25="","",IF(OR(LEFT(M25,7)="INVALID",LEFT(M25,21)="EVIDENCE INSUFFICIENT"),"NOT READY","READY"))</x:f>
      </x:c>
    </x:row>
    <x:row r="26">
      <x:c r="A26" s="39"/>
      <x:c r="B26" s="39"/>
      <x:c r="C26" s="39"/>
      <x:c r="D26" s="39"/>
      <x:c r="E26" s="39"/>
      <x:c r="F26" s="52"/>
      <x:c r="G26" s="39"/>
      <x:c r="H26" s="39"/>
      <x:c r="I26" s="39"/>
      <x:c r="J26" s="47" t="str">
        <x:f>IF(A26="","",IF(NOT(OR(EXACT(B26,"DECISION-CRITICAL"),EXACT(B26,"MATERIAL CONTEXT"),EXACT(B26,"BACKGROUND"))),"INVALID - MATERIALITY TOKEN",IF(NOT(OR(EXACT(D26,"OBSERVED"),EXACT(D26,"INFERRED"),EXACT(D26,"ASSUMED"),EXACT(D26,"CONTRADICTORY"),EXACT(D26,"UNRESOLVED"))),"INVALID - EVIDENCE TOKEN",IF(COUNTIF($A$6:$A$205,A26)&gt;1,"INVALID - DUPLICATE ID","VALID"))))</x:f>
      </x:c>
      <x:c r="K26" s="47" t="str">
        <x:f>IF(A26="","",IF(OR(C26="",D26="",E26="",F26="",G26="",I26=""),"EVIDENCE INSUFFICIENT - REQUIRED FIELD",IF(AND(B26="DECISION-CRITICAL",D26="UNRESOLVED"),"EVIDENCE INSUFFICIENT - CRITICAL CLAIM",IF(AND(D26="CONTRADICTORY",H26=""),"EVIDENCE INSUFFICIENT - CONTRADICTION NOTE","COMPLETE"))))</x:f>
      </x:c>
      <x:c r="L26" s="47" t="str">
        <x:f>IF(A26="","",IF(D26="UNRESOLVED","DO NOT USE",IF(D26="CONTRADICTORY","QUALIFY",IF(D26="ASSUMED","QUALIFY","PERMITTED"))))</x:f>
      </x:c>
      <x:c r="M26" s="47" t="str">
        <x:f>IF(A26="","",IF(J26&lt;&gt;"VALID",J26,IF(K26&lt;&gt;"COMPLETE",K26,IF(AND(B26="DECISION-CRITICAL",L26="DO NOT USE"),"EVIDENCE INSUFFICIENT - CRITICAL CLAIM",IF(L26="QUALIFY","READY WITH LIMIT","READY")))))</x:f>
      </x:c>
      <x:c r="N26" s="47" t="str">
        <x:f>IF(A26="","",IF(OR(LEFT(M26,7)="INVALID",LEFT(M26,21)="EVIDENCE INSUFFICIENT"),"NOT READY","READY"))</x:f>
      </x:c>
    </x:row>
    <x:row r="27">
      <x:c r="A27" s="39"/>
      <x:c r="B27" s="39"/>
      <x:c r="C27" s="39"/>
      <x:c r="D27" s="39"/>
      <x:c r="E27" s="39"/>
      <x:c r="F27" s="52"/>
      <x:c r="G27" s="39"/>
      <x:c r="H27" s="39"/>
      <x:c r="I27" s="39"/>
      <x:c r="J27" s="47" t="str">
        <x:f>IF(A27="","",IF(NOT(OR(EXACT(B27,"DECISION-CRITICAL"),EXACT(B27,"MATERIAL CONTEXT"),EXACT(B27,"BACKGROUND"))),"INVALID - MATERIALITY TOKEN",IF(NOT(OR(EXACT(D27,"OBSERVED"),EXACT(D27,"INFERRED"),EXACT(D27,"ASSUMED"),EXACT(D27,"CONTRADICTORY"),EXACT(D27,"UNRESOLVED"))),"INVALID - EVIDENCE TOKEN",IF(COUNTIF($A$6:$A$205,A27)&gt;1,"INVALID - DUPLICATE ID","VALID"))))</x:f>
      </x:c>
      <x:c r="K27" s="47" t="str">
        <x:f>IF(A27="","",IF(OR(C27="",D27="",E27="",F27="",G27="",I27=""),"EVIDENCE INSUFFICIENT - REQUIRED FIELD",IF(AND(B27="DECISION-CRITICAL",D27="UNRESOLVED"),"EVIDENCE INSUFFICIENT - CRITICAL CLAIM",IF(AND(D27="CONTRADICTORY",H27=""),"EVIDENCE INSUFFICIENT - CONTRADICTION NOTE","COMPLETE"))))</x:f>
      </x:c>
      <x:c r="L27" s="47" t="str">
        <x:f>IF(A27="","",IF(D27="UNRESOLVED","DO NOT USE",IF(D27="CONTRADICTORY","QUALIFY",IF(D27="ASSUMED","QUALIFY","PERMITTED"))))</x:f>
      </x:c>
      <x:c r="M27" s="47" t="str">
        <x:f>IF(A27="","",IF(J27&lt;&gt;"VALID",J27,IF(K27&lt;&gt;"COMPLETE",K27,IF(AND(B27="DECISION-CRITICAL",L27="DO NOT USE"),"EVIDENCE INSUFFICIENT - CRITICAL CLAIM",IF(L27="QUALIFY","READY WITH LIMIT","READY")))))</x:f>
      </x:c>
      <x:c r="N27" s="47" t="str">
        <x:f>IF(A27="","",IF(OR(LEFT(M27,7)="INVALID",LEFT(M27,21)="EVIDENCE INSUFFICIENT"),"NOT READY","READY"))</x:f>
      </x:c>
    </x:row>
    <x:row r="28">
      <x:c r="A28" s="39"/>
      <x:c r="B28" s="39"/>
      <x:c r="C28" s="39"/>
      <x:c r="D28" s="39"/>
      <x:c r="E28" s="39"/>
      <x:c r="F28" s="52"/>
      <x:c r="G28" s="39"/>
      <x:c r="H28" s="39"/>
      <x:c r="I28" s="39"/>
      <x:c r="J28" s="47" t="str">
        <x:f>IF(A28="","",IF(NOT(OR(EXACT(B28,"DECISION-CRITICAL"),EXACT(B28,"MATERIAL CONTEXT"),EXACT(B28,"BACKGROUND"))),"INVALID - MATERIALITY TOKEN",IF(NOT(OR(EXACT(D28,"OBSERVED"),EXACT(D28,"INFERRED"),EXACT(D28,"ASSUMED"),EXACT(D28,"CONTRADICTORY"),EXACT(D28,"UNRESOLVED"))),"INVALID - EVIDENCE TOKEN",IF(COUNTIF($A$6:$A$205,A28)&gt;1,"INVALID - DUPLICATE ID","VALID"))))</x:f>
      </x:c>
      <x:c r="K28" s="47" t="str">
        <x:f>IF(A28="","",IF(OR(C28="",D28="",E28="",F28="",G28="",I28=""),"EVIDENCE INSUFFICIENT - REQUIRED FIELD",IF(AND(B28="DECISION-CRITICAL",D28="UNRESOLVED"),"EVIDENCE INSUFFICIENT - CRITICAL CLAIM",IF(AND(D28="CONTRADICTORY",H28=""),"EVIDENCE INSUFFICIENT - CONTRADICTION NOTE","COMPLETE"))))</x:f>
      </x:c>
      <x:c r="L28" s="47" t="str">
        <x:f>IF(A28="","",IF(D28="UNRESOLVED","DO NOT USE",IF(D28="CONTRADICTORY","QUALIFY",IF(D28="ASSUMED","QUALIFY","PERMITTED"))))</x:f>
      </x:c>
      <x:c r="M28" s="47" t="str">
        <x:f>IF(A28="","",IF(J28&lt;&gt;"VALID",J28,IF(K28&lt;&gt;"COMPLETE",K28,IF(AND(B28="DECISION-CRITICAL",L28="DO NOT USE"),"EVIDENCE INSUFFICIENT - CRITICAL CLAIM",IF(L28="QUALIFY","READY WITH LIMIT","READY")))))</x:f>
      </x:c>
      <x:c r="N28" s="47" t="str">
        <x:f>IF(A28="","",IF(OR(LEFT(M28,7)="INVALID",LEFT(M28,21)="EVIDENCE INSUFFICIENT"),"NOT READY","READY"))</x:f>
      </x:c>
    </x:row>
    <x:row r="29">
      <x:c r="A29" s="39"/>
      <x:c r="B29" s="39"/>
      <x:c r="C29" s="39"/>
      <x:c r="D29" s="39"/>
      <x:c r="E29" s="39"/>
      <x:c r="F29" s="52"/>
      <x:c r="G29" s="39"/>
      <x:c r="H29" s="39"/>
      <x:c r="I29" s="39"/>
      <x:c r="J29" s="47" t="str">
        <x:f>IF(A29="","",IF(NOT(OR(EXACT(B29,"DECISION-CRITICAL"),EXACT(B29,"MATERIAL CONTEXT"),EXACT(B29,"BACKGROUND"))),"INVALID - MATERIALITY TOKEN",IF(NOT(OR(EXACT(D29,"OBSERVED"),EXACT(D29,"INFERRED"),EXACT(D29,"ASSUMED"),EXACT(D29,"CONTRADICTORY"),EXACT(D29,"UNRESOLVED"))),"INVALID - EVIDENCE TOKEN",IF(COUNTIF($A$6:$A$205,A29)&gt;1,"INVALID - DUPLICATE ID","VALID"))))</x:f>
      </x:c>
      <x:c r="K29" s="47" t="str">
        <x:f>IF(A29="","",IF(OR(C29="",D29="",E29="",F29="",G29="",I29=""),"EVIDENCE INSUFFICIENT - REQUIRED FIELD",IF(AND(B29="DECISION-CRITICAL",D29="UNRESOLVED"),"EVIDENCE INSUFFICIENT - CRITICAL CLAIM",IF(AND(D29="CONTRADICTORY",H29=""),"EVIDENCE INSUFFICIENT - CONTRADICTION NOTE","COMPLETE"))))</x:f>
      </x:c>
      <x:c r="L29" s="47" t="str">
        <x:f>IF(A29="","",IF(D29="UNRESOLVED","DO NOT USE",IF(D29="CONTRADICTORY","QUALIFY",IF(D29="ASSUMED","QUALIFY","PERMITTED"))))</x:f>
      </x:c>
      <x:c r="M29" s="47" t="str">
        <x:f>IF(A29="","",IF(J29&lt;&gt;"VALID",J29,IF(K29&lt;&gt;"COMPLETE",K29,IF(AND(B29="DECISION-CRITICAL",L29="DO NOT USE"),"EVIDENCE INSUFFICIENT - CRITICAL CLAIM",IF(L29="QUALIFY","READY WITH LIMIT","READY")))))</x:f>
      </x:c>
      <x:c r="N29" s="47" t="str">
        <x:f>IF(A29="","",IF(OR(LEFT(M29,7)="INVALID",LEFT(M29,21)="EVIDENCE INSUFFICIENT"),"NOT READY","READY"))</x:f>
      </x:c>
    </x:row>
    <x:row r="30">
      <x:c r="A30" s="39"/>
      <x:c r="B30" s="39"/>
      <x:c r="C30" s="39"/>
      <x:c r="D30" s="39"/>
      <x:c r="E30" s="39"/>
      <x:c r="F30" s="52"/>
      <x:c r="G30" s="39"/>
      <x:c r="H30" s="39"/>
      <x:c r="I30" s="39"/>
      <x:c r="J30" s="47" t="str">
        <x:f>IF(A30="","",IF(NOT(OR(EXACT(B30,"DECISION-CRITICAL"),EXACT(B30,"MATERIAL CONTEXT"),EXACT(B30,"BACKGROUND"))),"INVALID - MATERIALITY TOKEN",IF(NOT(OR(EXACT(D30,"OBSERVED"),EXACT(D30,"INFERRED"),EXACT(D30,"ASSUMED"),EXACT(D30,"CONTRADICTORY"),EXACT(D30,"UNRESOLVED"))),"INVALID - EVIDENCE TOKEN",IF(COUNTIF($A$6:$A$205,A30)&gt;1,"INVALID - DUPLICATE ID","VALID"))))</x:f>
      </x:c>
      <x:c r="K30" s="47" t="str">
        <x:f>IF(A30="","",IF(OR(C30="",D30="",E30="",F30="",G30="",I30=""),"EVIDENCE INSUFFICIENT - REQUIRED FIELD",IF(AND(B30="DECISION-CRITICAL",D30="UNRESOLVED"),"EVIDENCE INSUFFICIENT - CRITICAL CLAIM",IF(AND(D30="CONTRADICTORY",H30=""),"EVIDENCE INSUFFICIENT - CONTRADICTION NOTE","COMPLETE"))))</x:f>
      </x:c>
      <x:c r="L30" s="47" t="str">
        <x:f>IF(A30="","",IF(D30="UNRESOLVED","DO NOT USE",IF(D30="CONTRADICTORY","QUALIFY",IF(D30="ASSUMED","QUALIFY","PERMITTED"))))</x:f>
      </x:c>
      <x:c r="M30" s="47" t="str">
        <x:f>IF(A30="","",IF(J30&lt;&gt;"VALID",J30,IF(K30&lt;&gt;"COMPLETE",K30,IF(AND(B30="DECISION-CRITICAL",L30="DO NOT USE"),"EVIDENCE INSUFFICIENT - CRITICAL CLAIM",IF(L30="QUALIFY","READY WITH LIMIT","READY")))))</x:f>
      </x:c>
      <x:c r="N30" s="47" t="str">
        <x:f>IF(A30="","",IF(OR(LEFT(M30,7)="INVALID",LEFT(M30,21)="EVIDENCE INSUFFICIENT"),"NOT READY","READY"))</x:f>
      </x:c>
    </x:row>
    <x:row r="31">
      <x:c r="A31" s="39"/>
      <x:c r="B31" s="39"/>
      <x:c r="C31" s="39"/>
      <x:c r="D31" s="39"/>
      <x:c r="E31" s="39"/>
      <x:c r="F31" s="52"/>
      <x:c r="G31" s="39"/>
      <x:c r="H31" s="39"/>
      <x:c r="I31" s="39"/>
      <x:c r="J31" s="47" t="str">
        <x:f>IF(A31="","",IF(NOT(OR(EXACT(B31,"DECISION-CRITICAL"),EXACT(B31,"MATERIAL CONTEXT"),EXACT(B31,"BACKGROUND"))),"INVALID - MATERIALITY TOKEN",IF(NOT(OR(EXACT(D31,"OBSERVED"),EXACT(D31,"INFERRED"),EXACT(D31,"ASSUMED"),EXACT(D31,"CONTRADICTORY"),EXACT(D31,"UNRESOLVED"))),"INVALID - EVIDENCE TOKEN",IF(COUNTIF($A$6:$A$205,A31)&gt;1,"INVALID - DUPLICATE ID","VALID"))))</x:f>
      </x:c>
      <x:c r="K31" s="47" t="str">
        <x:f>IF(A31="","",IF(OR(C31="",D31="",E31="",F31="",G31="",I31=""),"EVIDENCE INSUFFICIENT - REQUIRED FIELD",IF(AND(B31="DECISION-CRITICAL",D31="UNRESOLVED"),"EVIDENCE INSUFFICIENT - CRITICAL CLAIM",IF(AND(D31="CONTRADICTORY",H31=""),"EVIDENCE INSUFFICIENT - CONTRADICTION NOTE","COMPLETE"))))</x:f>
      </x:c>
      <x:c r="L31" s="47" t="str">
        <x:f>IF(A31="","",IF(D31="UNRESOLVED","DO NOT USE",IF(D31="CONTRADICTORY","QUALIFY",IF(D31="ASSUMED","QUALIFY","PERMITTED"))))</x:f>
      </x:c>
      <x:c r="M31" s="47" t="str">
        <x:f>IF(A31="","",IF(J31&lt;&gt;"VALID",J31,IF(K31&lt;&gt;"COMPLETE",K31,IF(AND(B31="DECISION-CRITICAL",L31="DO NOT USE"),"EVIDENCE INSUFFICIENT - CRITICAL CLAIM",IF(L31="QUALIFY","READY WITH LIMIT","READY")))))</x:f>
      </x:c>
      <x:c r="N31" s="47" t="str">
        <x:f>IF(A31="","",IF(OR(LEFT(M31,7)="INVALID",LEFT(M31,21)="EVIDENCE INSUFFICIENT"),"NOT READY","READY"))</x:f>
      </x:c>
    </x:row>
    <x:row r="32">
      <x:c r="A32" s="39"/>
      <x:c r="B32" s="39"/>
      <x:c r="C32" s="39"/>
      <x:c r="D32" s="39"/>
      <x:c r="E32" s="39"/>
      <x:c r="F32" s="52"/>
      <x:c r="G32" s="39"/>
      <x:c r="H32" s="39"/>
      <x:c r="I32" s="39"/>
      <x:c r="J32" s="47" t="str">
        <x:f>IF(A32="","",IF(NOT(OR(EXACT(B32,"DECISION-CRITICAL"),EXACT(B32,"MATERIAL CONTEXT"),EXACT(B32,"BACKGROUND"))),"INVALID - MATERIALITY TOKEN",IF(NOT(OR(EXACT(D32,"OBSERVED"),EXACT(D32,"INFERRED"),EXACT(D32,"ASSUMED"),EXACT(D32,"CONTRADICTORY"),EXACT(D32,"UNRESOLVED"))),"INVALID - EVIDENCE TOKEN",IF(COUNTIF($A$6:$A$205,A32)&gt;1,"INVALID - DUPLICATE ID","VALID"))))</x:f>
      </x:c>
      <x:c r="K32" s="47" t="str">
        <x:f>IF(A32="","",IF(OR(C32="",D32="",E32="",F32="",G32="",I32=""),"EVIDENCE INSUFFICIENT - REQUIRED FIELD",IF(AND(B32="DECISION-CRITICAL",D32="UNRESOLVED"),"EVIDENCE INSUFFICIENT - CRITICAL CLAIM",IF(AND(D32="CONTRADICTORY",H32=""),"EVIDENCE INSUFFICIENT - CONTRADICTION NOTE","COMPLETE"))))</x:f>
      </x:c>
      <x:c r="L32" s="47" t="str">
        <x:f>IF(A32="","",IF(D32="UNRESOLVED","DO NOT USE",IF(D32="CONTRADICTORY","QUALIFY",IF(D32="ASSUMED","QUALIFY","PERMITTED"))))</x:f>
      </x:c>
      <x:c r="M32" s="47" t="str">
        <x:f>IF(A32="","",IF(J32&lt;&gt;"VALID",J32,IF(K32&lt;&gt;"COMPLETE",K32,IF(AND(B32="DECISION-CRITICAL",L32="DO NOT USE"),"EVIDENCE INSUFFICIENT - CRITICAL CLAIM",IF(L32="QUALIFY","READY WITH LIMIT","READY")))))</x:f>
      </x:c>
      <x:c r="N32" s="47" t="str">
        <x:f>IF(A32="","",IF(OR(LEFT(M32,7)="INVALID",LEFT(M32,21)="EVIDENCE INSUFFICIENT"),"NOT READY","READY"))</x:f>
      </x:c>
    </x:row>
    <x:row r="33">
      <x:c r="A33" s="39"/>
      <x:c r="B33" s="39"/>
      <x:c r="C33" s="39"/>
      <x:c r="D33" s="39"/>
      <x:c r="E33" s="39"/>
      <x:c r="F33" s="52"/>
      <x:c r="G33" s="39"/>
      <x:c r="H33" s="39"/>
      <x:c r="I33" s="39"/>
      <x:c r="J33" s="47" t="str">
        <x:f>IF(A33="","",IF(NOT(OR(EXACT(B33,"DECISION-CRITICAL"),EXACT(B33,"MATERIAL CONTEXT"),EXACT(B33,"BACKGROUND"))),"INVALID - MATERIALITY TOKEN",IF(NOT(OR(EXACT(D33,"OBSERVED"),EXACT(D33,"INFERRED"),EXACT(D33,"ASSUMED"),EXACT(D33,"CONTRADICTORY"),EXACT(D33,"UNRESOLVED"))),"INVALID - EVIDENCE TOKEN",IF(COUNTIF($A$6:$A$205,A33)&gt;1,"INVALID - DUPLICATE ID","VALID"))))</x:f>
      </x:c>
      <x:c r="K33" s="47" t="str">
        <x:f>IF(A33="","",IF(OR(C33="",D33="",E33="",F33="",G33="",I33=""),"EVIDENCE INSUFFICIENT - REQUIRED FIELD",IF(AND(B33="DECISION-CRITICAL",D33="UNRESOLVED"),"EVIDENCE INSUFFICIENT - CRITICAL CLAIM",IF(AND(D33="CONTRADICTORY",H33=""),"EVIDENCE INSUFFICIENT - CONTRADICTION NOTE","COMPLETE"))))</x:f>
      </x:c>
      <x:c r="L33" s="47" t="str">
        <x:f>IF(A33="","",IF(D33="UNRESOLVED","DO NOT USE",IF(D33="CONTRADICTORY","QUALIFY",IF(D33="ASSUMED","QUALIFY","PERMITTED"))))</x:f>
      </x:c>
      <x:c r="M33" s="47" t="str">
        <x:f>IF(A33="","",IF(J33&lt;&gt;"VALID",J33,IF(K33&lt;&gt;"COMPLETE",K33,IF(AND(B33="DECISION-CRITICAL",L33="DO NOT USE"),"EVIDENCE INSUFFICIENT - CRITICAL CLAIM",IF(L33="QUALIFY","READY WITH LIMIT","READY")))))</x:f>
      </x:c>
      <x:c r="N33" s="47" t="str">
        <x:f>IF(A33="","",IF(OR(LEFT(M33,7)="INVALID",LEFT(M33,21)="EVIDENCE INSUFFICIENT"),"NOT READY","READY"))</x:f>
      </x:c>
    </x:row>
    <x:row r="34">
      <x:c r="A34" s="39"/>
      <x:c r="B34" s="39"/>
      <x:c r="C34" s="39"/>
      <x:c r="D34" s="39"/>
      <x:c r="E34" s="39"/>
      <x:c r="F34" s="52"/>
      <x:c r="G34" s="39"/>
      <x:c r="H34" s="39"/>
      <x:c r="I34" s="39"/>
      <x:c r="J34" s="47" t="str">
        <x:f>IF(A34="","",IF(NOT(OR(EXACT(B34,"DECISION-CRITICAL"),EXACT(B34,"MATERIAL CONTEXT"),EXACT(B34,"BACKGROUND"))),"INVALID - MATERIALITY TOKEN",IF(NOT(OR(EXACT(D34,"OBSERVED"),EXACT(D34,"INFERRED"),EXACT(D34,"ASSUMED"),EXACT(D34,"CONTRADICTORY"),EXACT(D34,"UNRESOLVED"))),"INVALID - EVIDENCE TOKEN",IF(COUNTIF($A$6:$A$205,A34)&gt;1,"INVALID - DUPLICATE ID","VALID"))))</x:f>
      </x:c>
      <x:c r="K34" s="47" t="str">
        <x:f>IF(A34="","",IF(OR(C34="",D34="",E34="",F34="",G34="",I34=""),"EVIDENCE INSUFFICIENT - REQUIRED FIELD",IF(AND(B34="DECISION-CRITICAL",D34="UNRESOLVED"),"EVIDENCE INSUFFICIENT - CRITICAL CLAIM",IF(AND(D34="CONTRADICTORY",H34=""),"EVIDENCE INSUFFICIENT - CONTRADICTION NOTE","COMPLETE"))))</x:f>
      </x:c>
      <x:c r="L34" s="47" t="str">
        <x:f>IF(A34="","",IF(D34="UNRESOLVED","DO NOT USE",IF(D34="CONTRADICTORY","QUALIFY",IF(D34="ASSUMED","QUALIFY","PERMITTED"))))</x:f>
      </x:c>
      <x:c r="M34" s="47" t="str">
        <x:f>IF(A34="","",IF(J34&lt;&gt;"VALID",J34,IF(K34&lt;&gt;"COMPLETE",K34,IF(AND(B34="DECISION-CRITICAL",L34="DO NOT USE"),"EVIDENCE INSUFFICIENT - CRITICAL CLAIM",IF(L34="QUALIFY","READY WITH LIMIT","READY")))))</x:f>
      </x:c>
      <x:c r="N34" s="47" t="str">
        <x:f>IF(A34="","",IF(OR(LEFT(M34,7)="INVALID",LEFT(M34,21)="EVIDENCE INSUFFICIENT"),"NOT READY","READY"))</x:f>
      </x:c>
    </x:row>
    <x:row r="35">
      <x:c r="A35" s="39"/>
      <x:c r="B35" s="39"/>
      <x:c r="C35" s="39"/>
      <x:c r="D35" s="39"/>
      <x:c r="E35" s="39"/>
      <x:c r="F35" s="52"/>
      <x:c r="G35" s="39"/>
      <x:c r="H35" s="39"/>
      <x:c r="I35" s="39"/>
      <x:c r="J35" s="47" t="str">
        <x:f>IF(A35="","",IF(NOT(OR(EXACT(B35,"DECISION-CRITICAL"),EXACT(B35,"MATERIAL CONTEXT"),EXACT(B35,"BACKGROUND"))),"INVALID - MATERIALITY TOKEN",IF(NOT(OR(EXACT(D35,"OBSERVED"),EXACT(D35,"INFERRED"),EXACT(D35,"ASSUMED"),EXACT(D35,"CONTRADICTORY"),EXACT(D35,"UNRESOLVED"))),"INVALID - EVIDENCE TOKEN",IF(COUNTIF($A$6:$A$205,A35)&gt;1,"INVALID - DUPLICATE ID","VALID"))))</x:f>
      </x:c>
      <x:c r="K35" s="47" t="str">
        <x:f>IF(A35="","",IF(OR(C35="",D35="",E35="",F35="",G35="",I35=""),"EVIDENCE INSUFFICIENT - REQUIRED FIELD",IF(AND(B35="DECISION-CRITICAL",D35="UNRESOLVED"),"EVIDENCE INSUFFICIENT - CRITICAL CLAIM",IF(AND(D35="CONTRADICTORY",H35=""),"EVIDENCE INSUFFICIENT - CONTRADICTION NOTE","COMPLETE"))))</x:f>
      </x:c>
      <x:c r="L35" s="47" t="str">
        <x:f>IF(A35="","",IF(D35="UNRESOLVED","DO NOT USE",IF(D35="CONTRADICTORY","QUALIFY",IF(D35="ASSUMED","QUALIFY","PERMITTED"))))</x:f>
      </x:c>
      <x:c r="M35" s="47" t="str">
        <x:f>IF(A35="","",IF(J35&lt;&gt;"VALID",J35,IF(K35&lt;&gt;"COMPLETE",K35,IF(AND(B35="DECISION-CRITICAL",L35="DO NOT USE"),"EVIDENCE INSUFFICIENT - CRITICAL CLAIM",IF(L35="QUALIFY","READY WITH LIMIT","READY")))))</x:f>
      </x:c>
      <x:c r="N35" s="47" t="str">
        <x:f>IF(A35="","",IF(OR(LEFT(M35,7)="INVALID",LEFT(M35,21)="EVIDENCE INSUFFICIENT"),"NOT READY","READY"))</x:f>
      </x:c>
    </x:row>
    <x:row r="36">
      <x:c r="A36" s="39"/>
      <x:c r="B36" s="39"/>
      <x:c r="C36" s="39"/>
      <x:c r="D36" s="39"/>
      <x:c r="E36" s="39"/>
      <x:c r="F36" s="52"/>
      <x:c r="G36" s="39"/>
      <x:c r="H36" s="39"/>
      <x:c r="I36" s="39"/>
      <x:c r="J36" s="47" t="str">
        <x:f>IF(A36="","",IF(NOT(OR(EXACT(B36,"DECISION-CRITICAL"),EXACT(B36,"MATERIAL CONTEXT"),EXACT(B36,"BACKGROUND"))),"INVALID - MATERIALITY TOKEN",IF(NOT(OR(EXACT(D36,"OBSERVED"),EXACT(D36,"INFERRED"),EXACT(D36,"ASSUMED"),EXACT(D36,"CONTRADICTORY"),EXACT(D36,"UNRESOLVED"))),"INVALID - EVIDENCE TOKEN",IF(COUNTIF($A$6:$A$205,A36)&gt;1,"INVALID - DUPLICATE ID","VALID"))))</x:f>
      </x:c>
      <x:c r="K36" s="47" t="str">
        <x:f>IF(A36="","",IF(OR(C36="",D36="",E36="",F36="",G36="",I36=""),"EVIDENCE INSUFFICIENT - REQUIRED FIELD",IF(AND(B36="DECISION-CRITICAL",D36="UNRESOLVED"),"EVIDENCE INSUFFICIENT - CRITICAL CLAIM",IF(AND(D36="CONTRADICTORY",H36=""),"EVIDENCE INSUFFICIENT - CONTRADICTION NOTE","COMPLETE"))))</x:f>
      </x:c>
      <x:c r="L36" s="47" t="str">
        <x:f>IF(A36="","",IF(D36="UNRESOLVED","DO NOT USE",IF(D36="CONTRADICTORY","QUALIFY",IF(D36="ASSUMED","QUALIFY","PERMITTED"))))</x:f>
      </x:c>
      <x:c r="M36" s="47" t="str">
        <x:f>IF(A36="","",IF(J36&lt;&gt;"VALID",J36,IF(K36&lt;&gt;"COMPLETE",K36,IF(AND(B36="DECISION-CRITICAL",L36="DO NOT USE"),"EVIDENCE INSUFFICIENT - CRITICAL CLAIM",IF(L36="QUALIFY","READY WITH LIMIT","READY")))))</x:f>
      </x:c>
      <x:c r="N36" s="47" t="str">
        <x:f>IF(A36="","",IF(OR(LEFT(M36,7)="INVALID",LEFT(M36,21)="EVIDENCE INSUFFICIENT"),"NOT READY","READY"))</x:f>
      </x:c>
    </x:row>
    <x:row r="37">
      <x:c r="A37" s="39"/>
      <x:c r="B37" s="39"/>
      <x:c r="C37" s="39"/>
      <x:c r="D37" s="39"/>
      <x:c r="E37" s="39"/>
      <x:c r="F37" s="52"/>
      <x:c r="G37" s="39"/>
      <x:c r="H37" s="39"/>
      <x:c r="I37" s="39"/>
      <x:c r="J37" s="47" t="str">
        <x:f>IF(A37="","",IF(NOT(OR(EXACT(B37,"DECISION-CRITICAL"),EXACT(B37,"MATERIAL CONTEXT"),EXACT(B37,"BACKGROUND"))),"INVALID - MATERIALITY TOKEN",IF(NOT(OR(EXACT(D37,"OBSERVED"),EXACT(D37,"INFERRED"),EXACT(D37,"ASSUMED"),EXACT(D37,"CONTRADICTORY"),EXACT(D37,"UNRESOLVED"))),"INVALID - EVIDENCE TOKEN",IF(COUNTIF($A$6:$A$205,A37)&gt;1,"INVALID - DUPLICATE ID","VALID"))))</x:f>
      </x:c>
      <x:c r="K37" s="47" t="str">
        <x:f>IF(A37="","",IF(OR(C37="",D37="",E37="",F37="",G37="",I37=""),"EVIDENCE INSUFFICIENT - REQUIRED FIELD",IF(AND(B37="DECISION-CRITICAL",D37="UNRESOLVED"),"EVIDENCE INSUFFICIENT - CRITICAL CLAIM",IF(AND(D37="CONTRADICTORY",H37=""),"EVIDENCE INSUFFICIENT - CONTRADICTION NOTE","COMPLETE"))))</x:f>
      </x:c>
      <x:c r="L37" s="47" t="str">
        <x:f>IF(A37="","",IF(D37="UNRESOLVED","DO NOT USE",IF(D37="CONTRADICTORY","QUALIFY",IF(D37="ASSUMED","QUALIFY","PERMITTED"))))</x:f>
      </x:c>
      <x:c r="M37" s="47" t="str">
        <x:f>IF(A37="","",IF(J37&lt;&gt;"VALID",J37,IF(K37&lt;&gt;"COMPLETE",K37,IF(AND(B37="DECISION-CRITICAL",L37="DO NOT USE"),"EVIDENCE INSUFFICIENT - CRITICAL CLAIM",IF(L37="QUALIFY","READY WITH LIMIT","READY")))))</x:f>
      </x:c>
      <x:c r="N37" s="47" t="str">
        <x:f>IF(A37="","",IF(OR(LEFT(M37,7)="INVALID",LEFT(M37,21)="EVIDENCE INSUFFICIENT"),"NOT READY","READY"))</x:f>
      </x:c>
    </x:row>
    <x:row r="38">
      <x:c r="A38" s="39"/>
      <x:c r="B38" s="39"/>
      <x:c r="C38" s="39"/>
      <x:c r="D38" s="39"/>
      <x:c r="E38" s="39"/>
      <x:c r="F38" s="52"/>
      <x:c r="G38" s="39"/>
      <x:c r="H38" s="39"/>
      <x:c r="I38" s="39"/>
      <x:c r="J38" s="47" t="str">
        <x:f>IF(A38="","",IF(NOT(OR(EXACT(B38,"DECISION-CRITICAL"),EXACT(B38,"MATERIAL CONTEXT"),EXACT(B38,"BACKGROUND"))),"INVALID - MATERIALITY TOKEN",IF(NOT(OR(EXACT(D38,"OBSERVED"),EXACT(D38,"INFERRED"),EXACT(D38,"ASSUMED"),EXACT(D38,"CONTRADICTORY"),EXACT(D38,"UNRESOLVED"))),"INVALID - EVIDENCE TOKEN",IF(COUNTIF($A$6:$A$205,A38)&gt;1,"INVALID - DUPLICATE ID","VALID"))))</x:f>
      </x:c>
      <x:c r="K38" s="47" t="str">
        <x:f>IF(A38="","",IF(OR(C38="",D38="",E38="",F38="",G38="",I38=""),"EVIDENCE INSUFFICIENT - REQUIRED FIELD",IF(AND(B38="DECISION-CRITICAL",D38="UNRESOLVED"),"EVIDENCE INSUFFICIENT - CRITICAL CLAIM",IF(AND(D38="CONTRADICTORY",H38=""),"EVIDENCE INSUFFICIENT - CONTRADICTION NOTE","COMPLETE"))))</x:f>
      </x:c>
      <x:c r="L38" s="47" t="str">
        <x:f>IF(A38="","",IF(D38="UNRESOLVED","DO NOT USE",IF(D38="CONTRADICTORY","QUALIFY",IF(D38="ASSUMED","QUALIFY","PERMITTED"))))</x:f>
      </x:c>
      <x:c r="M38" s="47" t="str">
        <x:f>IF(A38="","",IF(J38&lt;&gt;"VALID",J38,IF(K38&lt;&gt;"COMPLETE",K38,IF(AND(B38="DECISION-CRITICAL",L38="DO NOT USE"),"EVIDENCE INSUFFICIENT - CRITICAL CLAIM",IF(L38="QUALIFY","READY WITH LIMIT","READY")))))</x:f>
      </x:c>
      <x:c r="N38" s="47" t="str">
        <x:f>IF(A38="","",IF(OR(LEFT(M38,7)="INVALID",LEFT(M38,21)="EVIDENCE INSUFFICIENT"),"NOT READY","READY"))</x:f>
      </x:c>
    </x:row>
    <x:row r="39">
      <x:c r="A39" s="39"/>
      <x:c r="B39" s="39"/>
      <x:c r="C39" s="39"/>
      <x:c r="D39" s="39"/>
      <x:c r="E39" s="39"/>
      <x:c r="F39" s="52"/>
      <x:c r="G39" s="39"/>
      <x:c r="H39" s="39"/>
      <x:c r="I39" s="39"/>
      <x:c r="J39" s="47" t="str">
        <x:f>IF(A39="","",IF(NOT(OR(EXACT(B39,"DECISION-CRITICAL"),EXACT(B39,"MATERIAL CONTEXT"),EXACT(B39,"BACKGROUND"))),"INVALID - MATERIALITY TOKEN",IF(NOT(OR(EXACT(D39,"OBSERVED"),EXACT(D39,"INFERRED"),EXACT(D39,"ASSUMED"),EXACT(D39,"CONTRADICTORY"),EXACT(D39,"UNRESOLVED"))),"INVALID - EVIDENCE TOKEN",IF(COUNTIF($A$6:$A$205,A39)&gt;1,"INVALID - DUPLICATE ID","VALID"))))</x:f>
      </x:c>
      <x:c r="K39" s="47" t="str">
        <x:f>IF(A39="","",IF(OR(C39="",D39="",E39="",F39="",G39="",I39=""),"EVIDENCE INSUFFICIENT - REQUIRED FIELD",IF(AND(B39="DECISION-CRITICAL",D39="UNRESOLVED"),"EVIDENCE INSUFFICIENT - CRITICAL CLAIM",IF(AND(D39="CONTRADICTORY",H39=""),"EVIDENCE INSUFFICIENT - CONTRADICTION NOTE","COMPLETE"))))</x:f>
      </x:c>
      <x:c r="L39" s="47" t="str">
        <x:f>IF(A39="","",IF(D39="UNRESOLVED","DO NOT USE",IF(D39="CONTRADICTORY","QUALIFY",IF(D39="ASSUMED","QUALIFY","PERMITTED"))))</x:f>
      </x:c>
      <x:c r="M39" s="47" t="str">
        <x:f>IF(A39="","",IF(J39&lt;&gt;"VALID",J39,IF(K39&lt;&gt;"COMPLETE",K39,IF(AND(B39="DECISION-CRITICAL",L39="DO NOT USE"),"EVIDENCE INSUFFICIENT - CRITICAL CLAIM",IF(L39="QUALIFY","READY WITH LIMIT","READY")))))</x:f>
      </x:c>
      <x:c r="N39" s="47" t="str">
        <x:f>IF(A39="","",IF(OR(LEFT(M39,7)="INVALID",LEFT(M39,21)="EVIDENCE INSUFFICIENT"),"NOT READY","READY"))</x:f>
      </x:c>
    </x:row>
    <x:row r="40">
      <x:c r="A40" s="39"/>
      <x:c r="B40" s="39"/>
      <x:c r="C40" s="39"/>
      <x:c r="D40" s="39"/>
      <x:c r="E40" s="39"/>
      <x:c r="F40" s="52"/>
      <x:c r="G40" s="39"/>
      <x:c r="H40" s="39"/>
      <x:c r="I40" s="39"/>
      <x:c r="J40" s="47" t="str">
        <x:f>IF(A40="","",IF(NOT(OR(EXACT(B40,"DECISION-CRITICAL"),EXACT(B40,"MATERIAL CONTEXT"),EXACT(B40,"BACKGROUND"))),"INVALID - MATERIALITY TOKEN",IF(NOT(OR(EXACT(D40,"OBSERVED"),EXACT(D40,"INFERRED"),EXACT(D40,"ASSUMED"),EXACT(D40,"CONTRADICTORY"),EXACT(D40,"UNRESOLVED"))),"INVALID - EVIDENCE TOKEN",IF(COUNTIF($A$6:$A$205,A40)&gt;1,"INVALID - DUPLICATE ID","VALID"))))</x:f>
      </x:c>
      <x:c r="K40" s="47" t="str">
        <x:f>IF(A40="","",IF(OR(C40="",D40="",E40="",F40="",G40="",I40=""),"EVIDENCE INSUFFICIENT - REQUIRED FIELD",IF(AND(B40="DECISION-CRITICAL",D40="UNRESOLVED"),"EVIDENCE INSUFFICIENT - CRITICAL CLAIM",IF(AND(D40="CONTRADICTORY",H40=""),"EVIDENCE INSUFFICIENT - CONTRADICTION NOTE","COMPLETE"))))</x:f>
      </x:c>
      <x:c r="L40" s="47" t="str">
        <x:f>IF(A40="","",IF(D40="UNRESOLVED","DO NOT USE",IF(D40="CONTRADICTORY","QUALIFY",IF(D40="ASSUMED","QUALIFY","PERMITTED"))))</x:f>
      </x:c>
      <x:c r="M40" s="47" t="str">
        <x:f>IF(A40="","",IF(J40&lt;&gt;"VALID",J40,IF(K40&lt;&gt;"COMPLETE",K40,IF(AND(B40="DECISION-CRITICAL",L40="DO NOT USE"),"EVIDENCE INSUFFICIENT - CRITICAL CLAIM",IF(L40="QUALIFY","READY WITH LIMIT","READY")))))</x:f>
      </x:c>
      <x:c r="N40" s="47" t="str">
        <x:f>IF(A40="","",IF(OR(LEFT(M40,7)="INVALID",LEFT(M40,21)="EVIDENCE INSUFFICIENT"),"NOT READY","READY"))</x:f>
      </x:c>
    </x:row>
    <x:row r="41">
      <x:c r="A41" s="39"/>
      <x:c r="B41" s="39"/>
      <x:c r="C41" s="39"/>
      <x:c r="D41" s="39"/>
      <x:c r="E41" s="39"/>
      <x:c r="F41" s="52"/>
      <x:c r="G41" s="39"/>
      <x:c r="H41" s="39"/>
      <x:c r="I41" s="39"/>
      <x:c r="J41" s="47" t="str">
        <x:f>IF(A41="","",IF(NOT(OR(EXACT(B41,"DECISION-CRITICAL"),EXACT(B41,"MATERIAL CONTEXT"),EXACT(B41,"BACKGROUND"))),"INVALID - MATERIALITY TOKEN",IF(NOT(OR(EXACT(D41,"OBSERVED"),EXACT(D41,"INFERRED"),EXACT(D41,"ASSUMED"),EXACT(D41,"CONTRADICTORY"),EXACT(D41,"UNRESOLVED"))),"INVALID - EVIDENCE TOKEN",IF(COUNTIF($A$6:$A$205,A41)&gt;1,"INVALID - DUPLICATE ID","VALID"))))</x:f>
      </x:c>
      <x:c r="K41" s="47" t="str">
        <x:f>IF(A41="","",IF(OR(C41="",D41="",E41="",F41="",G41="",I41=""),"EVIDENCE INSUFFICIENT - REQUIRED FIELD",IF(AND(B41="DECISION-CRITICAL",D41="UNRESOLVED"),"EVIDENCE INSUFFICIENT - CRITICAL CLAIM",IF(AND(D41="CONTRADICTORY",H41=""),"EVIDENCE INSUFFICIENT - CONTRADICTION NOTE","COMPLETE"))))</x:f>
      </x:c>
      <x:c r="L41" s="47" t="str">
        <x:f>IF(A41="","",IF(D41="UNRESOLVED","DO NOT USE",IF(D41="CONTRADICTORY","QUALIFY",IF(D41="ASSUMED","QUALIFY","PERMITTED"))))</x:f>
      </x:c>
      <x:c r="M41" s="47" t="str">
        <x:f>IF(A41="","",IF(J41&lt;&gt;"VALID",J41,IF(K41&lt;&gt;"COMPLETE",K41,IF(AND(B41="DECISION-CRITICAL",L41="DO NOT USE"),"EVIDENCE INSUFFICIENT - CRITICAL CLAIM",IF(L41="QUALIFY","READY WITH LIMIT","READY")))))</x:f>
      </x:c>
      <x:c r="N41" s="47" t="str">
        <x:f>IF(A41="","",IF(OR(LEFT(M41,7)="INVALID",LEFT(M41,21)="EVIDENCE INSUFFICIENT"),"NOT READY","READY"))</x:f>
      </x:c>
    </x:row>
    <x:row r="42">
      <x:c r="A42" s="39"/>
      <x:c r="B42" s="39"/>
      <x:c r="C42" s="39"/>
      <x:c r="D42" s="39"/>
      <x:c r="E42" s="39"/>
      <x:c r="F42" s="52"/>
      <x:c r="G42" s="39"/>
      <x:c r="H42" s="39"/>
      <x:c r="I42" s="39"/>
      <x:c r="J42" s="47" t="str">
        <x:f>IF(A42="","",IF(NOT(OR(EXACT(B42,"DECISION-CRITICAL"),EXACT(B42,"MATERIAL CONTEXT"),EXACT(B42,"BACKGROUND"))),"INVALID - MATERIALITY TOKEN",IF(NOT(OR(EXACT(D42,"OBSERVED"),EXACT(D42,"INFERRED"),EXACT(D42,"ASSUMED"),EXACT(D42,"CONTRADICTORY"),EXACT(D42,"UNRESOLVED"))),"INVALID - EVIDENCE TOKEN",IF(COUNTIF($A$6:$A$205,A42)&gt;1,"INVALID - DUPLICATE ID","VALID"))))</x:f>
      </x:c>
      <x:c r="K42" s="47" t="str">
        <x:f>IF(A42="","",IF(OR(C42="",D42="",E42="",F42="",G42="",I42=""),"EVIDENCE INSUFFICIENT - REQUIRED FIELD",IF(AND(B42="DECISION-CRITICAL",D42="UNRESOLVED"),"EVIDENCE INSUFFICIENT - CRITICAL CLAIM",IF(AND(D42="CONTRADICTORY",H42=""),"EVIDENCE INSUFFICIENT - CONTRADICTION NOTE","COMPLETE"))))</x:f>
      </x:c>
      <x:c r="L42" s="47" t="str">
        <x:f>IF(A42="","",IF(D42="UNRESOLVED","DO NOT USE",IF(D42="CONTRADICTORY","QUALIFY",IF(D42="ASSUMED","QUALIFY","PERMITTED"))))</x:f>
      </x:c>
      <x:c r="M42" s="47" t="str">
        <x:f>IF(A42="","",IF(J42&lt;&gt;"VALID",J42,IF(K42&lt;&gt;"COMPLETE",K42,IF(AND(B42="DECISION-CRITICAL",L42="DO NOT USE"),"EVIDENCE INSUFFICIENT - CRITICAL CLAIM",IF(L42="QUALIFY","READY WITH LIMIT","READY")))))</x:f>
      </x:c>
      <x:c r="N42" s="47" t="str">
        <x:f>IF(A42="","",IF(OR(LEFT(M42,7)="INVALID",LEFT(M42,21)="EVIDENCE INSUFFICIENT"),"NOT READY","READY"))</x:f>
      </x:c>
    </x:row>
    <x:row r="43">
      <x:c r="A43" s="39"/>
      <x:c r="B43" s="39"/>
      <x:c r="C43" s="39"/>
      <x:c r="D43" s="39"/>
      <x:c r="E43" s="39"/>
      <x:c r="F43" s="52"/>
      <x:c r="G43" s="39"/>
      <x:c r="H43" s="39"/>
      <x:c r="I43" s="39"/>
      <x:c r="J43" s="47" t="str">
        <x:f>IF(A43="","",IF(NOT(OR(EXACT(B43,"DECISION-CRITICAL"),EXACT(B43,"MATERIAL CONTEXT"),EXACT(B43,"BACKGROUND"))),"INVALID - MATERIALITY TOKEN",IF(NOT(OR(EXACT(D43,"OBSERVED"),EXACT(D43,"INFERRED"),EXACT(D43,"ASSUMED"),EXACT(D43,"CONTRADICTORY"),EXACT(D43,"UNRESOLVED"))),"INVALID - EVIDENCE TOKEN",IF(COUNTIF($A$6:$A$205,A43)&gt;1,"INVALID - DUPLICATE ID","VALID"))))</x:f>
      </x:c>
      <x:c r="K43" s="47" t="str">
        <x:f>IF(A43="","",IF(OR(C43="",D43="",E43="",F43="",G43="",I43=""),"EVIDENCE INSUFFICIENT - REQUIRED FIELD",IF(AND(B43="DECISION-CRITICAL",D43="UNRESOLVED"),"EVIDENCE INSUFFICIENT - CRITICAL CLAIM",IF(AND(D43="CONTRADICTORY",H43=""),"EVIDENCE INSUFFICIENT - CONTRADICTION NOTE","COMPLETE"))))</x:f>
      </x:c>
      <x:c r="L43" s="47" t="str">
        <x:f>IF(A43="","",IF(D43="UNRESOLVED","DO NOT USE",IF(D43="CONTRADICTORY","QUALIFY",IF(D43="ASSUMED","QUALIFY","PERMITTED"))))</x:f>
      </x:c>
      <x:c r="M43" s="47" t="str">
        <x:f>IF(A43="","",IF(J43&lt;&gt;"VALID",J43,IF(K43&lt;&gt;"COMPLETE",K43,IF(AND(B43="DECISION-CRITICAL",L43="DO NOT USE"),"EVIDENCE INSUFFICIENT - CRITICAL CLAIM",IF(L43="QUALIFY","READY WITH LIMIT","READY")))))</x:f>
      </x:c>
      <x:c r="N43" s="47" t="str">
        <x:f>IF(A43="","",IF(OR(LEFT(M43,7)="INVALID",LEFT(M43,21)="EVIDENCE INSUFFICIENT"),"NOT READY","READY"))</x:f>
      </x:c>
    </x:row>
    <x:row r="44">
      <x:c r="A44" s="39"/>
      <x:c r="B44" s="39"/>
      <x:c r="C44" s="39"/>
      <x:c r="D44" s="39"/>
      <x:c r="E44" s="39"/>
      <x:c r="F44" s="52"/>
      <x:c r="G44" s="39"/>
      <x:c r="H44" s="39"/>
      <x:c r="I44" s="39"/>
      <x:c r="J44" s="47" t="str">
        <x:f>IF(A44="","",IF(NOT(OR(EXACT(B44,"DECISION-CRITICAL"),EXACT(B44,"MATERIAL CONTEXT"),EXACT(B44,"BACKGROUND"))),"INVALID - MATERIALITY TOKEN",IF(NOT(OR(EXACT(D44,"OBSERVED"),EXACT(D44,"INFERRED"),EXACT(D44,"ASSUMED"),EXACT(D44,"CONTRADICTORY"),EXACT(D44,"UNRESOLVED"))),"INVALID - EVIDENCE TOKEN",IF(COUNTIF($A$6:$A$205,A44)&gt;1,"INVALID - DUPLICATE ID","VALID"))))</x:f>
      </x:c>
      <x:c r="K44" s="47" t="str">
        <x:f>IF(A44="","",IF(OR(C44="",D44="",E44="",F44="",G44="",I44=""),"EVIDENCE INSUFFICIENT - REQUIRED FIELD",IF(AND(B44="DECISION-CRITICAL",D44="UNRESOLVED"),"EVIDENCE INSUFFICIENT - CRITICAL CLAIM",IF(AND(D44="CONTRADICTORY",H44=""),"EVIDENCE INSUFFICIENT - CONTRADICTION NOTE","COMPLETE"))))</x:f>
      </x:c>
      <x:c r="L44" s="47" t="str">
        <x:f>IF(A44="","",IF(D44="UNRESOLVED","DO NOT USE",IF(D44="CONTRADICTORY","QUALIFY",IF(D44="ASSUMED","QUALIFY","PERMITTED"))))</x:f>
      </x:c>
      <x:c r="M44" s="47" t="str">
        <x:f>IF(A44="","",IF(J44&lt;&gt;"VALID",J44,IF(K44&lt;&gt;"COMPLETE",K44,IF(AND(B44="DECISION-CRITICAL",L44="DO NOT USE"),"EVIDENCE INSUFFICIENT - CRITICAL CLAIM",IF(L44="QUALIFY","READY WITH LIMIT","READY")))))</x:f>
      </x:c>
      <x:c r="N44" s="47" t="str">
        <x:f>IF(A44="","",IF(OR(LEFT(M44,7)="INVALID",LEFT(M44,21)="EVIDENCE INSUFFICIENT"),"NOT READY","READY"))</x:f>
      </x:c>
    </x:row>
    <x:row r="45">
      <x:c r="A45" s="39"/>
      <x:c r="B45" s="39"/>
      <x:c r="C45" s="39"/>
      <x:c r="D45" s="39"/>
      <x:c r="E45" s="39"/>
      <x:c r="F45" s="52"/>
      <x:c r="G45" s="39"/>
      <x:c r="H45" s="39"/>
      <x:c r="I45" s="39"/>
      <x:c r="J45" s="47" t="str">
        <x:f>IF(A45="","",IF(NOT(OR(EXACT(B45,"DECISION-CRITICAL"),EXACT(B45,"MATERIAL CONTEXT"),EXACT(B45,"BACKGROUND"))),"INVALID - MATERIALITY TOKEN",IF(NOT(OR(EXACT(D45,"OBSERVED"),EXACT(D45,"INFERRED"),EXACT(D45,"ASSUMED"),EXACT(D45,"CONTRADICTORY"),EXACT(D45,"UNRESOLVED"))),"INVALID - EVIDENCE TOKEN",IF(COUNTIF($A$6:$A$205,A45)&gt;1,"INVALID - DUPLICATE ID","VALID"))))</x:f>
      </x:c>
      <x:c r="K45" s="47" t="str">
        <x:f>IF(A45="","",IF(OR(C45="",D45="",E45="",F45="",G45="",I45=""),"EVIDENCE INSUFFICIENT - REQUIRED FIELD",IF(AND(B45="DECISION-CRITICAL",D45="UNRESOLVED"),"EVIDENCE INSUFFICIENT - CRITICAL CLAIM",IF(AND(D45="CONTRADICTORY",H45=""),"EVIDENCE INSUFFICIENT - CONTRADICTION NOTE","COMPLETE"))))</x:f>
      </x:c>
      <x:c r="L45" s="47" t="str">
        <x:f>IF(A45="","",IF(D45="UNRESOLVED","DO NOT USE",IF(D45="CONTRADICTORY","QUALIFY",IF(D45="ASSUMED","QUALIFY","PERMITTED"))))</x:f>
      </x:c>
      <x:c r="M45" s="47" t="str">
        <x:f>IF(A45="","",IF(J45&lt;&gt;"VALID",J45,IF(K45&lt;&gt;"COMPLETE",K45,IF(AND(B45="DECISION-CRITICAL",L45="DO NOT USE"),"EVIDENCE INSUFFICIENT - CRITICAL CLAIM",IF(L45="QUALIFY","READY WITH LIMIT","READY")))))</x:f>
      </x:c>
      <x:c r="N45" s="47" t="str">
        <x:f>IF(A45="","",IF(OR(LEFT(M45,7)="INVALID",LEFT(M45,21)="EVIDENCE INSUFFICIENT"),"NOT READY","READY"))</x:f>
      </x:c>
    </x:row>
    <x:row r="46">
      <x:c r="A46" s="39"/>
      <x:c r="B46" s="39"/>
      <x:c r="C46" s="39"/>
      <x:c r="D46" s="39"/>
      <x:c r="E46" s="39"/>
      <x:c r="F46" s="52"/>
      <x:c r="G46" s="39"/>
      <x:c r="H46" s="39"/>
      <x:c r="I46" s="39"/>
      <x:c r="J46" s="47" t="str">
        <x:f>IF(A46="","",IF(NOT(OR(EXACT(B46,"DECISION-CRITICAL"),EXACT(B46,"MATERIAL CONTEXT"),EXACT(B46,"BACKGROUND"))),"INVALID - MATERIALITY TOKEN",IF(NOT(OR(EXACT(D46,"OBSERVED"),EXACT(D46,"INFERRED"),EXACT(D46,"ASSUMED"),EXACT(D46,"CONTRADICTORY"),EXACT(D46,"UNRESOLVED"))),"INVALID - EVIDENCE TOKEN",IF(COUNTIF($A$6:$A$205,A46)&gt;1,"INVALID - DUPLICATE ID","VALID"))))</x:f>
      </x:c>
      <x:c r="K46" s="47" t="str">
        <x:f>IF(A46="","",IF(OR(C46="",D46="",E46="",F46="",G46="",I46=""),"EVIDENCE INSUFFICIENT - REQUIRED FIELD",IF(AND(B46="DECISION-CRITICAL",D46="UNRESOLVED"),"EVIDENCE INSUFFICIENT - CRITICAL CLAIM",IF(AND(D46="CONTRADICTORY",H46=""),"EVIDENCE INSUFFICIENT - CONTRADICTION NOTE","COMPLETE"))))</x:f>
      </x:c>
      <x:c r="L46" s="47" t="str">
        <x:f>IF(A46="","",IF(D46="UNRESOLVED","DO NOT USE",IF(D46="CONTRADICTORY","QUALIFY",IF(D46="ASSUMED","QUALIFY","PERMITTED"))))</x:f>
      </x:c>
      <x:c r="M46" s="47" t="str">
        <x:f>IF(A46="","",IF(J46&lt;&gt;"VALID",J46,IF(K46&lt;&gt;"COMPLETE",K46,IF(AND(B46="DECISION-CRITICAL",L46="DO NOT USE"),"EVIDENCE INSUFFICIENT - CRITICAL CLAIM",IF(L46="QUALIFY","READY WITH LIMIT","READY")))))</x:f>
      </x:c>
      <x:c r="N46" s="47" t="str">
        <x:f>IF(A46="","",IF(OR(LEFT(M46,7)="INVALID",LEFT(M46,21)="EVIDENCE INSUFFICIENT"),"NOT READY","READY"))</x:f>
      </x:c>
    </x:row>
    <x:row r="47">
      <x:c r="A47" s="39"/>
      <x:c r="B47" s="39"/>
      <x:c r="C47" s="39"/>
      <x:c r="D47" s="39"/>
      <x:c r="E47" s="39"/>
      <x:c r="F47" s="52"/>
      <x:c r="G47" s="39"/>
      <x:c r="H47" s="39"/>
      <x:c r="I47" s="39"/>
      <x:c r="J47" s="47" t="str">
        <x:f>IF(A47="","",IF(NOT(OR(EXACT(B47,"DECISION-CRITICAL"),EXACT(B47,"MATERIAL CONTEXT"),EXACT(B47,"BACKGROUND"))),"INVALID - MATERIALITY TOKEN",IF(NOT(OR(EXACT(D47,"OBSERVED"),EXACT(D47,"INFERRED"),EXACT(D47,"ASSUMED"),EXACT(D47,"CONTRADICTORY"),EXACT(D47,"UNRESOLVED"))),"INVALID - EVIDENCE TOKEN",IF(COUNTIF($A$6:$A$205,A47)&gt;1,"INVALID - DUPLICATE ID","VALID"))))</x:f>
      </x:c>
      <x:c r="K47" s="47" t="str">
        <x:f>IF(A47="","",IF(OR(C47="",D47="",E47="",F47="",G47="",I47=""),"EVIDENCE INSUFFICIENT - REQUIRED FIELD",IF(AND(B47="DECISION-CRITICAL",D47="UNRESOLVED"),"EVIDENCE INSUFFICIENT - CRITICAL CLAIM",IF(AND(D47="CONTRADICTORY",H47=""),"EVIDENCE INSUFFICIENT - CONTRADICTION NOTE","COMPLETE"))))</x:f>
      </x:c>
      <x:c r="L47" s="47" t="str">
        <x:f>IF(A47="","",IF(D47="UNRESOLVED","DO NOT USE",IF(D47="CONTRADICTORY","QUALIFY",IF(D47="ASSUMED","QUALIFY","PERMITTED"))))</x:f>
      </x:c>
      <x:c r="M47" s="47" t="str">
        <x:f>IF(A47="","",IF(J47&lt;&gt;"VALID",J47,IF(K47&lt;&gt;"COMPLETE",K47,IF(AND(B47="DECISION-CRITICAL",L47="DO NOT USE"),"EVIDENCE INSUFFICIENT - CRITICAL CLAIM",IF(L47="QUALIFY","READY WITH LIMIT","READY")))))</x:f>
      </x:c>
      <x:c r="N47" s="47" t="str">
        <x:f>IF(A47="","",IF(OR(LEFT(M47,7)="INVALID",LEFT(M47,21)="EVIDENCE INSUFFICIENT"),"NOT READY","READY"))</x:f>
      </x:c>
    </x:row>
    <x:row r="48">
      <x:c r="A48" s="39"/>
      <x:c r="B48" s="39"/>
      <x:c r="C48" s="39"/>
      <x:c r="D48" s="39"/>
      <x:c r="E48" s="39"/>
      <x:c r="F48" s="52"/>
      <x:c r="G48" s="39"/>
      <x:c r="H48" s="39"/>
      <x:c r="I48" s="39"/>
      <x:c r="J48" s="47" t="str">
        <x:f>IF(A48="","",IF(NOT(OR(EXACT(B48,"DECISION-CRITICAL"),EXACT(B48,"MATERIAL CONTEXT"),EXACT(B48,"BACKGROUND"))),"INVALID - MATERIALITY TOKEN",IF(NOT(OR(EXACT(D48,"OBSERVED"),EXACT(D48,"INFERRED"),EXACT(D48,"ASSUMED"),EXACT(D48,"CONTRADICTORY"),EXACT(D48,"UNRESOLVED"))),"INVALID - EVIDENCE TOKEN",IF(COUNTIF($A$6:$A$205,A48)&gt;1,"INVALID - DUPLICATE ID","VALID"))))</x:f>
      </x:c>
      <x:c r="K48" s="47" t="str">
        <x:f>IF(A48="","",IF(OR(C48="",D48="",E48="",F48="",G48="",I48=""),"EVIDENCE INSUFFICIENT - REQUIRED FIELD",IF(AND(B48="DECISION-CRITICAL",D48="UNRESOLVED"),"EVIDENCE INSUFFICIENT - CRITICAL CLAIM",IF(AND(D48="CONTRADICTORY",H48=""),"EVIDENCE INSUFFICIENT - CONTRADICTION NOTE","COMPLETE"))))</x:f>
      </x:c>
      <x:c r="L48" s="47" t="str">
        <x:f>IF(A48="","",IF(D48="UNRESOLVED","DO NOT USE",IF(D48="CONTRADICTORY","QUALIFY",IF(D48="ASSUMED","QUALIFY","PERMITTED"))))</x:f>
      </x:c>
      <x:c r="M48" s="47" t="str">
        <x:f>IF(A48="","",IF(J48&lt;&gt;"VALID",J48,IF(K48&lt;&gt;"COMPLETE",K48,IF(AND(B48="DECISION-CRITICAL",L48="DO NOT USE"),"EVIDENCE INSUFFICIENT - CRITICAL CLAIM",IF(L48="QUALIFY","READY WITH LIMIT","READY")))))</x:f>
      </x:c>
      <x:c r="N48" s="47" t="str">
        <x:f>IF(A48="","",IF(OR(LEFT(M48,7)="INVALID",LEFT(M48,21)="EVIDENCE INSUFFICIENT"),"NOT READY","READY"))</x:f>
      </x:c>
    </x:row>
    <x:row r="49">
      <x:c r="A49" s="39"/>
      <x:c r="B49" s="39"/>
      <x:c r="C49" s="39"/>
      <x:c r="D49" s="39"/>
      <x:c r="E49" s="39"/>
      <x:c r="F49" s="52"/>
      <x:c r="G49" s="39"/>
      <x:c r="H49" s="39"/>
      <x:c r="I49" s="39"/>
      <x:c r="J49" s="47" t="str">
        <x:f>IF(A49="","",IF(NOT(OR(EXACT(B49,"DECISION-CRITICAL"),EXACT(B49,"MATERIAL CONTEXT"),EXACT(B49,"BACKGROUND"))),"INVALID - MATERIALITY TOKEN",IF(NOT(OR(EXACT(D49,"OBSERVED"),EXACT(D49,"INFERRED"),EXACT(D49,"ASSUMED"),EXACT(D49,"CONTRADICTORY"),EXACT(D49,"UNRESOLVED"))),"INVALID - EVIDENCE TOKEN",IF(COUNTIF($A$6:$A$205,A49)&gt;1,"INVALID - DUPLICATE ID","VALID"))))</x:f>
      </x:c>
      <x:c r="K49" s="47" t="str">
        <x:f>IF(A49="","",IF(OR(C49="",D49="",E49="",F49="",G49="",I49=""),"EVIDENCE INSUFFICIENT - REQUIRED FIELD",IF(AND(B49="DECISION-CRITICAL",D49="UNRESOLVED"),"EVIDENCE INSUFFICIENT - CRITICAL CLAIM",IF(AND(D49="CONTRADICTORY",H49=""),"EVIDENCE INSUFFICIENT - CONTRADICTION NOTE","COMPLETE"))))</x:f>
      </x:c>
      <x:c r="L49" s="47" t="str">
        <x:f>IF(A49="","",IF(D49="UNRESOLVED","DO NOT USE",IF(D49="CONTRADICTORY","QUALIFY",IF(D49="ASSUMED","QUALIFY","PERMITTED"))))</x:f>
      </x:c>
      <x:c r="M49" s="47" t="str">
        <x:f>IF(A49="","",IF(J49&lt;&gt;"VALID",J49,IF(K49&lt;&gt;"COMPLETE",K49,IF(AND(B49="DECISION-CRITICAL",L49="DO NOT USE"),"EVIDENCE INSUFFICIENT - CRITICAL CLAIM",IF(L49="QUALIFY","READY WITH LIMIT","READY")))))</x:f>
      </x:c>
      <x:c r="N49" s="47" t="str">
        <x:f>IF(A49="","",IF(OR(LEFT(M49,7)="INVALID",LEFT(M49,21)="EVIDENCE INSUFFICIENT"),"NOT READY","READY"))</x:f>
      </x:c>
    </x:row>
    <x:row r="50">
      <x:c r="A50" s="39"/>
      <x:c r="B50" s="39"/>
      <x:c r="C50" s="39"/>
      <x:c r="D50" s="39"/>
      <x:c r="E50" s="39"/>
      <x:c r="F50" s="52"/>
      <x:c r="G50" s="39"/>
      <x:c r="H50" s="39"/>
      <x:c r="I50" s="39"/>
      <x:c r="J50" s="47" t="str">
        <x:f>IF(A50="","",IF(NOT(OR(EXACT(B50,"DECISION-CRITICAL"),EXACT(B50,"MATERIAL CONTEXT"),EXACT(B50,"BACKGROUND"))),"INVALID - MATERIALITY TOKEN",IF(NOT(OR(EXACT(D50,"OBSERVED"),EXACT(D50,"INFERRED"),EXACT(D50,"ASSUMED"),EXACT(D50,"CONTRADICTORY"),EXACT(D50,"UNRESOLVED"))),"INVALID - EVIDENCE TOKEN",IF(COUNTIF($A$6:$A$205,A50)&gt;1,"INVALID - DUPLICATE ID","VALID"))))</x:f>
      </x:c>
      <x:c r="K50" s="47" t="str">
        <x:f>IF(A50="","",IF(OR(C50="",D50="",E50="",F50="",G50="",I50=""),"EVIDENCE INSUFFICIENT - REQUIRED FIELD",IF(AND(B50="DECISION-CRITICAL",D50="UNRESOLVED"),"EVIDENCE INSUFFICIENT - CRITICAL CLAIM",IF(AND(D50="CONTRADICTORY",H50=""),"EVIDENCE INSUFFICIENT - CONTRADICTION NOTE","COMPLETE"))))</x:f>
      </x:c>
      <x:c r="L50" s="47" t="str">
        <x:f>IF(A50="","",IF(D50="UNRESOLVED","DO NOT USE",IF(D50="CONTRADICTORY","QUALIFY",IF(D50="ASSUMED","QUALIFY","PERMITTED"))))</x:f>
      </x:c>
      <x:c r="M50" s="47" t="str">
        <x:f>IF(A50="","",IF(J50&lt;&gt;"VALID",J50,IF(K50&lt;&gt;"COMPLETE",K50,IF(AND(B50="DECISION-CRITICAL",L50="DO NOT USE"),"EVIDENCE INSUFFICIENT - CRITICAL CLAIM",IF(L50="QUALIFY","READY WITH LIMIT","READY")))))</x:f>
      </x:c>
      <x:c r="N50" s="47" t="str">
        <x:f>IF(A50="","",IF(OR(LEFT(M50,7)="INVALID",LEFT(M50,21)="EVIDENCE INSUFFICIENT"),"NOT READY","READY"))</x:f>
      </x:c>
    </x:row>
    <x:row r="51">
      <x:c r="A51" s="39"/>
      <x:c r="B51" s="39"/>
      <x:c r="C51" s="39"/>
      <x:c r="D51" s="39"/>
      <x:c r="E51" s="39"/>
      <x:c r="F51" s="52"/>
      <x:c r="G51" s="39"/>
      <x:c r="H51" s="39"/>
      <x:c r="I51" s="39"/>
      <x:c r="J51" s="47" t="str">
        <x:f>IF(A51="","",IF(NOT(OR(EXACT(B51,"DECISION-CRITICAL"),EXACT(B51,"MATERIAL CONTEXT"),EXACT(B51,"BACKGROUND"))),"INVALID - MATERIALITY TOKEN",IF(NOT(OR(EXACT(D51,"OBSERVED"),EXACT(D51,"INFERRED"),EXACT(D51,"ASSUMED"),EXACT(D51,"CONTRADICTORY"),EXACT(D51,"UNRESOLVED"))),"INVALID - EVIDENCE TOKEN",IF(COUNTIF($A$6:$A$205,A51)&gt;1,"INVALID - DUPLICATE ID","VALID"))))</x:f>
      </x:c>
      <x:c r="K51" s="47" t="str">
        <x:f>IF(A51="","",IF(OR(C51="",D51="",E51="",F51="",G51="",I51=""),"EVIDENCE INSUFFICIENT - REQUIRED FIELD",IF(AND(B51="DECISION-CRITICAL",D51="UNRESOLVED"),"EVIDENCE INSUFFICIENT - CRITICAL CLAIM",IF(AND(D51="CONTRADICTORY",H51=""),"EVIDENCE INSUFFICIENT - CONTRADICTION NOTE","COMPLETE"))))</x:f>
      </x:c>
      <x:c r="L51" s="47" t="str">
        <x:f>IF(A51="","",IF(D51="UNRESOLVED","DO NOT USE",IF(D51="CONTRADICTORY","QUALIFY",IF(D51="ASSUMED","QUALIFY","PERMITTED"))))</x:f>
      </x:c>
      <x:c r="M51" s="47" t="str">
        <x:f>IF(A51="","",IF(J51&lt;&gt;"VALID",J51,IF(K51&lt;&gt;"COMPLETE",K51,IF(AND(B51="DECISION-CRITICAL",L51="DO NOT USE"),"EVIDENCE INSUFFICIENT - CRITICAL CLAIM",IF(L51="QUALIFY","READY WITH LIMIT","READY")))))</x:f>
      </x:c>
      <x:c r="N51" s="47" t="str">
        <x:f>IF(A51="","",IF(OR(LEFT(M51,7)="INVALID",LEFT(M51,21)="EVIDENCE INSUFFICIENT"),"NOT READY","READY"))</x:f>
      </x:c>
    </x:row>
    <x:row r="52">
      <x:c r="A52" s="39"/>
      <x:c r="B52" s="39"/>
      <x:c r="C52" s="39"/>
      <x:c r="D52" s="39"/>
      <x:c r="E52" s="39"/>
      <x:c r="F52" s="52"/>
      <x:c r="G52" s="39"/>
      <x:c r="H52" s="39"/>
      <x:c r="I52" s="39"/>
      <x:c r="J52" s="47" t="str">
        <x:f>IF(A52="","",IF(NOT(OR(EXACT(B52,"DECISION-CRITICAL"),EXACT(B52,"MATERIAL CONTEXT"),EXACT(B52,"BACKGROUND"))),"INVALID - MATERIALITY TOKEN",IF(NOT(OR(EXACT(D52,"OBSERVED"),EXACT(D52,"INFERRED"),EXACT(D52,"ASSUMED"),EXACT(D52,"CONTRADICTORY"),EXACT(D52,"UNRESOLVED"))),"INVALID - EVIDENCE TOKEN",IF(COUNTIF($A$6:$A$205,A52)&gt;1,"INVALID - DUPLICATE ID","VALID"))))</x:f>
      </x:c>
      <x:c r="K52" s="47" t="str">
        <x:f>IF(A52="","",IF(OR(C52="",D52="",E52="",F52="",G52="",I52=""),"EVIDENCE INSUFFICIENT - REQUIRED FIELD",IF(AND(B52="DECISION-CRITICAL",D52="UNRESOLVED"),"EVIDENCE INSUFFICIENT - CRITICAL CLAIM",IF(AND(D52="CONTRADICTORY",H52=""),"EVIDENCE INSUFFICIENT - CONTRADICTION NOTE","COMPLETE"))))</x:f>
      </x:c>
      <x:c r="L52" s="47" t="str">
        <x:f>IF(A52="","",IF(D52="UNRESOLVED","DO NOT USE",IF(D52="CONTRADICTORY","QUALIFY",IF(D52="ASSUMED","QUALIFY","PERMITTED"))))</x:f>
      </x:c>
      <x:c r="M52" s="47" t="str">
        <x:f>IF(A52="","",IF(J52&lt;&gt;"VALID",J52,IF(K52&lt;&gt;"COMPLETE",K52,IF(AND(B52="DECISION-CRITICAL",L52="DO NOT USE"),"EVIDENCE INSUFFICIENT - CRITICAL CLAIM",IF(L52="QUALIFY","READY WITH LIMIT","READY")))))</x:f>
      </x:c>
      <x:c r="N52" s="47" t="str">
        <x:f>IF(A52="","",IF(OR(LEFT(M52,7)="INVALID",LEFT(M52,21)="EVIDENCE INSUFFICIENT"),"NOT READY","READY"))</x:f>
      </x:c>
    </x:row>
    <x:row r="53">
      <x:c r="A53" s="39"/>
      <x:c r="B53" s="39"/>
      <x:c r="C53" s="39"/>
      <x:c r="D53" s="39"/>
      <x:c r="E53" s="39"/>
      <x:c r="F53" s="52"/>
      <x:c r="G53" s="39"/>
      <x:c r="H53" s="39"/>
      <x:c r="I53" s="39"/>
      <x:c r="J53" s="47" t="str">
        <x:f>IF(A53="","",IF(NOT(OR(EXACT(B53,"DECISION-CRITICAL"),EXACT(B53,"MATERIAL CONTEXT"),EXACT(B53,"BACKGROUND"))),"INVALID - MATERIALITY TOKEN",IF(NOT(OR(EXACT(D53,"OBSERVED"),EXACT(D53,"INFERRED"),EXACT(D53,"ASSUMED"),EXACT(D53,"CONTRADICTORY"),EXACT(D53,"UNRESOLVED"))),"INVALID - EVIDENCE TOKEN",IF(COUNTIF($A$6:$A$205,A53)&gt;1,"INVALID - DUPLICATE ID","VALID"))))</x:f>
      </x:c>
      <x:c r="K53" s="47" t="str">
        <x:f>IF(A53="","",IF(OR(C53="",D53="",E53="",F53="",G53="",I53=""),"EVIDENCE INSUFFICIENT - REQUIRED FIELD",IF(AND(B53="DECISION-CRITICAL",D53="UNRESOLVED"),"EVIDENCE INSUFFICIENT - CRITICAL CLAIM",IF(AND(D53="CONTRADICTORY",H53=""),"EVIDENCE INSUFFICIENT - CONTRADICTION NOTE","COMPLETE"))))</x:f>
      </x:c>
      <x:c r="L53" s="47" t="str">
        <x:f>IF(A53="","",IF(D53="UNRESOLVED","DO NOT USE",IF(D53="CONTRADICTORY","QUALIFY",IF(D53="ASSUMED","QUALIFY","PERMITTED"))))</x:f>
      </x:c>
      <x:c r="M53" s="47" t="str">
        <x:f>IF(A53="","",IF(J53&lt;&gt;"VALID",J53,IF(K53&lt;&gt;"COMPLETE",K53,IF(AND(B53="DECISION-CRITICAL",L53="DO NOT USE"),"EVIDENCE INSUFFICIENT - CRITICAL CLAIM",IF(L53="QUALIFY","READY WITH LIMIT","READY")))))</x:f>
      </x:c>
      <x:c r="N53" s="47" t="str">
        <x:f>IF(A53="","",IF(OR(LEFT(M53,7)="INVALID",LEFT(M53,21)="EVIDENCE INSUFFICIENT"),"NOT READY","READY"))</x:f>
      </x:c>
    </x:row>
    <x:row r="54">
      <x:c r="A54" s="39"/>
      <x:c r="B54" s="39"/>
      <x:c r="C54" s="39"/>
      <x:c r="D54" s="39"/>
      <x:c r="E54" s="39"/>
      <x:c r="F54" s="52"/>
      <x:c r="G54" s="39"/>
      <x:c r="H54" s="39"/>
      <x:c r="I54" s="39"/>
      <x:c r="J54" s="47" t="str">
        <x:f>IF(A54="","",IF(NOT(OR(EXACT(B54,"DECISION-CRITICAL"),EXACT(B54,"MATERIAL CONTEXT"),EXACT(B54,"BACKGROUND"))),"INVALID - MATERIALITY TOKEN",IF(NOT(OR(EXACT(D54,"OBSERVED"),EXACT(D54,"INFERRED"),EXACT(D54,"ASSUMED"),EXACT(D54,"CONTRADICTORY"),EXACT(D54,"UNRESOLVED"))),"INVALID - EVIDENCE TOKEN",IF(COUNTIF($A$6:$A$205,A54)&gt;1,"INVALID - DUPLICATE ID","VALID"))))</x:f>
      </x:c>
      <x:c r="K54" s="47" t="str">
        <x:f>IF(A54="","",IF(OR(C54="",D54="",E54="",F54="",G54="",I54=""),"EVIDENCE INSUFFICIENT - REQUIRED FIELD",IF(AND(B54="DECISION-CRITICAL",D54="UNRESOLVED"),"EVIDENCE INSUFFICIENT - CRITICAL CLAIM",IF(AND(D54="CONTRADICTORY",H54=""),"EVIDENCE INSUFFICIENT - CONTRADICTION NOTE","COMPLETE"))))</x:f>
      </x:c>
      <x:c r="L54" s="47" t="str">
        <x:f>IF(A54="","",IF(D54="UNRESOLVED","DO NOT USE",IF(D54="CONTRADICTORY","QUALIFY",IF(D54="ASSUMED","QUALIFY","PERMITTED"))))</x:f>
      </x:c>
      <x:c r="M54" s="47" t="str">
        <x:f>IF(A54="","",IF(J54&lt;&gt;"VALID",J54,IF(K54&lt;&gt;"COMPLETE",K54,IF(AND(B54="DECISION-CRITICAL",L54="DO NOT USE"),"EVIDENCE INSUFFICIENT - CRITICAL CLAIM",IF(L54="QUALIFY","READY WITH LIMIT","READY")))))</x:f>
      </x:c>
      <x:c r="N54" s="47" t="str">
        <x:f>IF(A54="","",IF(OR(LEFT(M54,7)="INVALID",LEFT(M54,21)="EVIDENCE INSUFFICIENT"),"NOT READY","READY"))</x:f>
      </x:c>
    </x:row>
    <x:row r="55">
      <x:c r="A55" s="39"/>
      <x:c r="B55" s="39"/>
      <x:c r="C55" s="39"/>
      <x:c r="D55" s="39"/>
      <x:c r="E55" s="39"/>
      <x:c r="F55" s="52"/>
      <x:c r="G55" s="39"/>
      <x:c r="H55" s="39"/>
      <x:c r="I55" s="39"/>
      <x:c r="J55" s="47" t="str">
        <x:f>IF(A55="","",IF(NOT(OR(EXACT(B55,"DECISION-CRITICAL"),EXACT(B55,"MATERIAL CONTEXT"),EXACT(B55,"BACKGROUND"))),"INVALID - MATERIALITY TOKEN",IF(NOT(OR(EXACT(D55,"OBSERVED"),EXACT(D55,"INFERRED"),EXACT(D55,"ASSUMED"),EXACT(D55,"CONTRADICTORY"),EXACT(D55,"UNRESOLVED"))),"INVALID - EVIDENCE TOKEN",IF(COUNTIF($A$6:$A$205,A55)&gt;1,"INVALID - DUPLICATE ID","VALID"))))</x:f>
      </x:c>
      <x:c r="K55" s="47" t="str">
        <x:f>IF(A55="","",IF(OR(C55="",D55="",E55="",F55="",G55="",I55=""),"EVIDENCE INSUFFICIENT - REQUIRED FIELD",IF(AND(B55="DECISION-CRITICAL",D55="UNRESOLVED"),"EVIDENCE INSUFFICIENT - CRITICAL CLAIM",IF(AND(D55="CONTRADICTORY",H55=""),"EVIDENCE INSUFFICIENT - CONTRADICTION NOTE","COMPLETE"))))</x:f>
      </x:c>
      <x:c r="L55" s="47" t="str">
        <x:f>IF(A55="","",IF(D55="UNRESOLVED","DO NOT USE",IF(D55="CONTRADICTORY","QUALIFY",IF(D55="ASSUMED","QUALIFY","PERMITTED"))))</x:f>
      </x:c>
      <x:c r="M55" s="47" t="str">
        <x:f>IF(A55="","",IF(J55&lt;&gt;"VALID",J55,IF(K55&lt;&gt;"COMPLETE",K55,IF(AND(B55="DECISION-CRITICAL",L55="DO NOT USE"),"EVIDENCE INSUFFICIENT - CRITICAL CLAIM",IF(L55="QUALIFY","READY WITH LIMIT","READY")))))</x:f>
      </x:c>
      <x:c r="N55" s="47" t="str">
        <x:f>IF(A55="","",IF(OR(LEFT(M55,7)="INVALID",LEFT(M55,21)="EVIDENCE INSUFFICIENT"),"NOT READY","READY"))</x:f>
      </x:c>
    </x:row>
    <x:row r="56">
      <x:c r="A56" s="39"/>
      <x:c r="B56" s="39"/>
      <x:c r="C56" s="39"/>
      <x:c r="D56" s="39"/>
      <x:c r="E56" s="39"/>
      <x:c r="F56" s="52"/>
      <x:c r="G56" s="39"/>
      <x:c r="H56" s="39"/>
      <x:c r="I56" s="39"/>
      <x:c r="J56" s="47" t="str">
        <x:f>IF(A56="","",IF(NOT(OR(EXACT(B56,"DECISION-CRITICAL"),EXACT(B56,"MATERIAL CONTEXT"),EXACT(B56,"BACKGROUND"))),"INVALID - MATERIALITY TOKEN",IF(NOT(OR(EXACT(D56,"OBSERVED"),EXACT(D56,"INFERRED"),EXACT(D56,"ASSUMED"),EXACT(D56,"CONTRADICTORY"),EXACT(D56,"UNRESOLVED"))),"INVALID - EVIDENCE TOKEN",IF(COUNTIF($A$6:$A$205,A56)&gt;1,"INVALID - DUPLICATE ID","VALID"))))</x:f>
      </x:c>
      <x:c r="K56" s="47" t="str">
        <x:f>IF(A56="","",IF(OR(C56="",D56="",E56="",F56="",G56="",I56=""),"EVIDENCE INSUFFICIENT - REQUIRED FIELD",IF(AND(B56="DECISION-CRITICAL",D56="UNRESOLVED"),"EVIDENCE INSUFFICIENT - CRITICAL CLAIM",IF(AND(D56="CONTRADICTORY",H56=""),"EVIDENCE INSUFFICIENT - CONTRADICTION NOTE","COMPLETE"))))</x:f>
      </x:c>
      <x:c r="L56" s="47" t="str">
        <x:f>IF(A56="","",IF(D56="UNRESOLVED","DO NOT USE",IF(D56="CONTRADICTORY","QUALIFY",IF(D56="ASSUMED","QUALIFY","PERMITTED"))))</x:f>
      </x:c>
      <x:c r="M56" s="47" t="str">
        <x:f>IF(A56="","",IF(J56&lt;&gt;"VALID",J56,IF(K56&lt;&gt;"COMPLETE",K56,IF(AND(B56="DECISION-CRITICAL",L56="DO NOT USE"),"EVIDENCE INSUFFICIENT - CRITICAL CLAIM",IF(L56="QUALIFY","READY WITH LIMIT","READY")))))</x:f>
      </x:c>
      <x:c r="N56" s="47" t="str">
        <x:f>IF(A56="","",IF(OR(LEFT(M56,7)="INVALID",LEFT(M56,21)="EVIDENCE INSUFFICIENT"),"NOT READY","READY"))</x:f>
      </x:c>
    </x:row>
    <x:row r="57">
      <x:c r="A57" s="39"/>
      <x:c r="B57" s="39"/>
      <x:c r="C57" s="39"/>
      <x:c r="D57" s="39"/>
      <x:c r="E57" s="39"/>
      <x:c r="F57" s="52"/>
      <x:c r="G57" s="39"/>
      <x:c r="H57" s="39"/>
      <x:c r="I57" s="39"/>
      <x:c r="J57" s="47" t="str">
        <x:f>IF(A57="","",IF(NOT(OR(EXACT(B57,"DECISION-CRITICAL"),EXACT(B57,"MATERIAL CONTEXT"),EXACT(B57,"BACKGROUND"))),"INVALID - MATERIALITY TOKEN",IF(NOT(OR(EXACT(D57,"OBSERVED"),EXACT(D57,"INFERRED"),EXACT(D57,"ASSUMED"),EXACT(D57,"CONTRADICTORY"),EXACT(D57,"UNRESOLVED"))),"INVALID - EVIDENCE TOKEN",IF(COUNTIF($A$6:$A$205,A57)&gt;1,"INVALID - DUPLICATE ID","VALID"))))</x:f>
      </x:c>
      <x:c r="K57" s="47" t="str">
        <x:f>IF(A57="","",IF(OR(C57="",D57="",E57="",F57="",G57="",I57=""),"EVIDENCE INSUFFICIENT - REQUIRED FIELD",IF(AND(B57="DECISION-CRITICAL",D57="UNRESOLVED"),"EVIDENCE INSUFFICIENT - CRITICAL CLAIM",IF(AND(D57="CONTRADICTORY",H57=""),"EVIDENCE INSUFFICIENT - CONTRADICTION NOTE","COMPLETE"))))</x:f>
      </x:c>
      <x:c r="L57" s="47" t="str">
        <x:f>IF(A57="","",IF(D57="UNRESOLVED","DO NOT USE",IF(D57="CONTRADICTORY","QUALIFY",IF(D57="ASSUMED","QUALIFY","PERMITTED"))))</x:f>
      </x:c>
      <x:c r="M57" s="47" t="str">
        <x:f>IF(A57="","",IF(J57&lt;&gt;"VALID",J57,IF(K57&lt;&gt;"COMPLETE",K57,IF(AND(B57="DECISION-CRITICAL",L57="DO NOT USE"),"EVIDENCE INSUFFICIENT - CRITICAL CLAIM",IF(L57="QUALIFY","READY WITH LIMIT","READY")))))</x:f>
      </x:c>
      <x:c r="N57" s="47" t="str">
        <x:f>IF(A57="","",IF(OR(LEFT(M57,7)="INVALID",LEFT(M57,21)="EVIDENCE INSUFFICIENT"),"NOT READY","READY"))</x:f>
      </x:c>
    </x:row>
    <x:row r="58">
      <x:c r="A58" s="39"/>
      <x:c r="B58" s="39"/>
      <x:c r="C58" s="39"/>
      <x:c r="D58" s="39"/>
      <x:c r="E58" s="39"/>
      <x:c r="F58" s="52"/>
      <x:c r="G58" s="39"/>
      <x:c r="H58" s="39"/>
      <x:c r="I58" s="39"/>
      <x:c r="J58" s="47" t="str">
        <x:f>IF(A58="","",IF(NOT(OR(EXACT(B58,"DECISION-CRITICAL"),EXACT(B58,"MATERIAL CONTEXT"),EXACT(B58,"BACKGROUND"))),"INVALID - MATERIALITY TOKEN",IF(NOT(OR(EXACT(D58,"OBSERVED"),EXACT(D58,"INFERRED"),EXACT(D58,"ASSUMED"),EXACT(D58,"CONTRADICTORY"),EXACT(D58,"UNRESOLVED"))),"INVALID - EVIDENCE TOKEN",IF(COUNTIF($A$6:$A$205,A58)&gt;1,"INVALID - DUPLICATE ID","VALID"))))</x:f>
      </x:c>
      <x:c r="K58" s="47" t="str">
        <x:f>IF(A58="","",IF(OR(C58="",D58="",E58="",F58="",G58="",I58=""),"EVIDENCE INSUFFICIENT - REQUIRED FIELD",IF(AND(B58="DECISION-CRITICAL",D58="UNRESOLVED"),"EVIDENCE INSUFFICIENT - CRITICAL CLAIM",IF(AND(D58="CONTRADICTORY",H58=""),"EVIDENCE INSUFFICIENT - CONTRADICTION NOTE","COMPLETE"))))</x:f>
      </x:c>
      <x:c r="L58" s="47" t="str">
        <x:f>IF(A58="","",IF(D58="UNRESOLVED","DO NOT USE",IF(D58="CONTRADICTORY","QUALIFY",IF(D58="ASSUMED","QUALIFY","PERMITTED"))))</x:f>
      </x:c>
      <x:c r="M58" s="47" t="str">
        <x:f>IF(A58="","",IF(J58&lt;&gt;"VALID",J58,IF(K58&lt;&gt;"COMPLETE",K58,IF(AND(B58="DECISION-CRITICAL",L58="DO NOT USE"),"EVIDENCE INSUFFICIENT - CRITICAL CLAIM",IF(L58="QUALIFY","READY WITH LIMIT","READY")))))</x:f>
      </x:c>
      <x:c r="N58" s="47" t="str">
        <x:f>IF(A58="","",IF(OR(LEFT(M58,7)="INVALID",LEFT(M58,21)="EVIDENCE INSUFFICIENT"),"NOT READY","READY"))</x:f>
      </x:c>
    </x:row>
    <x:row r="59">
      <x:c r="A59" s="39"/>
      <x:c r="B59" s="39"/>
      <x:c r="C59" s="39"/>
      <x:c r="D59" s="39"/>
      <x:c r="E59" s="39"/>
      <x:c r="F59" s="52"/>
      <x:c r="G59" s="39"/>
      <x:c r="H59" s="39"/>
      <x:c r="I59" s="39"/>
      <x:c r="J59" s="47" t="str">
        <x:f>IF(A59="","",IF(NOT(OR(EXACT(B59,"DECISION-CRITICAL"),EXACT(B59,"MATERIAL CONTEXT"),EXACT(B59,"BACKGROUND"))),"INVALID - MATERIALITY TOKEN",IF(NOT(OR(EXACT(D59,"OBSERVED"),EXACT(D59,"INFERRED"),EXACT(D59,"ASSUMED"),EXACT(D59,"CONTRADICTORY"),EXACT(D59,"UNRESOLVED"))),"INVALID - EVIDENCE TOKEN",IF(COUNTIF($A$6:$A$205,A59)&gt;1,"INVALID - DUPLICATE ID","VALID"))))</x:f>
      </x:c>
      <x:c r="K59" s="47" t="str">
        <x:f>IF(A59="","",IF(OR(C59="",D59="",E59="",F59="",G59="",I59=""),"EVIDENCE INSUFFICIENT - REQUIRED FIELD",IF(AND(B59="DECISION-CRITICAL",D59="UNRESOLVED"),"EVIDENCE INSUFFICIENT - CRITICAL CLAIM",IF(AND(D59="CONTRADICTORY",H59=""),"EVIDENCE INSUFFICIENT - CONTRADICTION NOTE","COMPLETE"))))</x:f>
      </x:c>
      <x:c r="L59" s="47" t="str">
        <x:f>IF(A59="","",IF(D59="UNRESOLVED","DO NOT USE",IF(D59="CONTRADICTORY","QUALIFY",IF(D59="ASSUMED","QUALIFY","PERMITTED"))))</x:f>
      </x:c>
      <x:c r="M59" s="47" t="str">
        <x:f>IF(A59="","",IF(J59&lt;&gt;"VALID",J59,IF(K59&lt;&gt;"COMPLETE",K59,IF(AND(B59="DECISION-CRITICAL",L59="DO NOT USE"),"EVIDENCE INSUFFICIENT - CRITICAL CLAIM",IF(L59="QUALIFY","READY WITH LIMIT","READY")))))</x:f>
      </x:c>
      <x:c r="N59" s="47" t="str">
        <x:f>IF(A59="","",IF(OR(LEFT(M59,7)="INVALID",LEFT(M59,21)="EVIDENCE INSUFFICIENT"),"NOT READY","READY"))</x:f>
      </x:c>
    </x:row>
    <x:row r="60">
      <x:c r="A60" s="39"/>
      <x:c r="B60" s="39"/>
      <x:c r="C60" s="39"/>
      <x:c r="D60" s="39"/>
      <x:c r="E60" s="39"/>
      <x:c r="F60" s="52"/>
      <x:c r="G60" s="39"/>
      <x:c r="H60" s="39"/>
      <x:c r="I60" s="39"/>
      <x:c r="J60" s="47" t="str">
        <x:f>IF(A60="","",IF(NOT(OR(EXACT(B60,"DECISION-CRITICAL"),EXACT(B60,"MATERIAL CONTEXT"),EXACT(B60,"BACKGROUND"))),"INVALID - MATERIALITY TOKEN",IF(NOT(OR(EXACT(D60,"OBSERVED"),EXACT(D60,"INFERRED"),EXACT(D60,"ASSUMED"),EXACT(D60,"CONTRADICTORY"),EXACT(D60,"UNRESOLVED"))),"INVALID - EVIDENCE TOKEN",IF(COUNTIF($A$6:$A$205,A60)&gt;1,"INVALID - DUPLICATE ID","VALID"))))</x:f>
      </x:c>
      <x:c r="K60" s="47" t="str">
        <x:f>IF(A60="","",IF(OR(C60="",D60="",E60="",F60="",G60="",I60=""),"EVIDENCE INSUFFICIENT - REQUIRED FIELD",IF(AND(B60="DECISION-CRITICAL",D60="UNRESOLVED"),"EVIDENCE INSUFFICIENT - CRITICAL CLAIM",IF(AND(D60="CONTRADICTORY",H60=""),"EVIDENCE INSUFFICIENT - CONTRADICTION NOTE","COMPLETE"))))</x:f>
      </x:c>
      <x:c r="L60" s="47" t="str">
        <x:f>IF(A60="","",IF(D60="UNRESOLVED","DO NOT USE",IF(D60="CONTRADICTORY","QUALIFY",IF(D60="ASSUMED","QUALIFY","PERMITTED"))))</x:f>
      </x:c>
      <x:c r="M60" s="47" t="str">
        <x:f>IF(A60="","",IF(J60&lt;&gt;"VALID",J60,IF(K60&lt;&gt;"COMPLETE",K60,IF(AND(B60="DECISION-CRITICAL",L60="DO NOT USE"),"EVIDENCE INSUFFICIENT - CRITICAL CLAIM",IF(L60="QUALIFY","READY WITH LIMIT","READY")))))</x:f>
      </x:c>
      <x:c r="N60" s="47" t="str">
        <x:f>IF(A60="","",IF(OR(LEFT(M60,7)="INVALID",LEFT(M60,21)="EVIDENCE INSUFFICIENT"),"NOT READY","READY"))</x:f>
      </x:c>
    </x:row>
    <x:row r="61">
      <x:c r="A61" s="39"/>
      <x:c r="B61" s="39"/>
      <x:c r="C61" s="39"/>
      <x:c r="D61" s="39"/>
      <x:c r="E61" s="39"/>
      <x:c r="F61" s="52"/>
      <x:c r="G61" s="39"/>
      <x:c r="H61" s="39"/>
      <x:c r="I61" s="39"/>
      <x:c r="J61" s="47" t="str">
        <x:f>IF(A61="","",IF(NOT(OR(EXACT(B61,"DECISION-CRITICAL"),EXACT(B61,"MATERIAL CONTEXT"),EXACT(B61,"BACKGROUND"))),"INVALID - MATERIALITY TOKEN",IF(NOT(OR(EXACT(D61,"OBSERVED"),EXACT(D61,"INFERRED"),EXACT(D61,"ASSUMED"),EXACT(D61,"CONTRADICTORY"),EXACT(D61,"UNRESOLVED"))),"INVALID - EVIDENCE TOKEN",IF(COUNTIF($A$6:$A$205,A61)&gt;1,"INVALID - DUPLICATE ID","VALID"))))</x:f>
      </x:c>
      <x:c r="K61" s="47" t="str">
        <x:f>IF(A61="","",IF(OR(C61="",D61="",E61="",F61="",G61="",I61=""),"EVIDENCE INSUFFICIENT - REQUIRED FIELD",IF(AND(B61="DECISION-CRITICAL",D61="UNRESOLVED"),"EVIDENCE INSUFFICIENT - CRITICAL CLAIM",IF(AND(D61="CONTRADICTORY",H61=""),"EVIDENCE INSUFFICIENT - CONTRADICTION NOTE","COMPLETE"))))</x:f>
      </x:c>
      <x:c r="L61" s="47" t="str">
        <x:f>IF(A61="","",IF(D61="UNRESOLVED","DO NOT USE",IF(D61="CONTRADICTORY","QUALIFY",IF(D61="ASSUMED","QUALIFY","PERMITTED"))))</x:f>
      </x:c>
      <x:c r="M61" s="47" t="str">
        <x:f>IF(A61="","",IF(J61&lt;&gt;"VALID",J61,IF(K61&lt;&gt;"COMPLETE",K61,IF(AND(B61="DECISION-CRITICAL",L61="DO NOT USE"),"EVIDENCE INSUFFICIENT - CRITICAL CLAIM",IF(L61="QUALIFY","READY WITH LIMIT","READY")))))</x:f>
      </x:c>
      <x:c r="N61" s="47" t="str">
        <x:f>IF(A61="","",IF(OR(LEFT(M61,7)="INVALID",LEFT(M61,21)="EVIDENCE INSUFFICIENT"),"NOT READY","READY"))</x:f>
      </x:c>
    </x:row>
    <x:row r="62">
      <x:c r="A62" s="39"/>
      <x:c r="B62" s="39"/>
      <x:c r="C62" s="39"/>
      <x:c r="D62" s="39"/>
      <x:c r="E62" s="39"/>
      <x:c r="F62" s="52"/>
      <x:c r="G62" s="39"/>
      <x:c r="H62" s="39"/>
      <x:c r="I62" s="39"/>
      <x:c r="J62" s="47" t="str">
        <x:f>IF(A62="","",IF(NOT(OR(EXACT(B62,"DECISION-CRITICAL"),EXACT(B62,"MATERIAL CONTEXT"),EXACT(B62,"BACKGROUND"))),"INVALID - MATERIALITY TOKEN",IF(NOT(OR(EXACT(D62,"OBSERVED"),EXACT(D62,"INFERRED"),EXACT(D62,"ASSUMED"),EXACT(D62,"CONTRADICTORY"),EXACT(D62,"UNRESOLVED"))),"INVALID - EVIDENCE TOKEN",IF(COUNTIF($A$6:$A$205,A62)&gt;1,"INVALID - DUPLICATE ID","VALID"))))</x:f>
      </x:c>
      <x:c r="K62" s="47" t="str">
        <x:f>IF(A62="","",IF(OR(C62="",D62="",E62="",F62="",G62="",I62=""),"EVIDENCE INSUFFICIENT - REQUIRED FIELD",IF(AND(B62="DECISION-CRITICAL",D62="UNRESOLVED"),"EVIDENCE INSUFFICIENT - CRITICAL CLAIM",IF(AND(D62="CONTRADICTORY",H62=""),"EVIDENCE INSUFFICIENT - CONTRADICTION NOTE","COMPLETE"))))</x:f>
      </x:c>
      <x:c r="L62" s="47" t="str">
        <x:f>IF(A62="","",IF(D62="UNRESOLVED","DO NOT USE",IF(D62="CONTRADICTORY","QUALIFY",IF(D62="ASSUMED","QUALIFY","PERMITTED"))))</x:f>
      </x:c>
      <x:c r="M62" s="47" t="str">
        <x:f>IF(A62="","",IF(J62&lt;&gt;"VALID",J62,IF(K62&lt;&gt;"COMPLETE",K62,IF(AND(B62="DECISION-CRITICAL",L62="DO NOT USE"),"EVIDENCE INSUFFICIENT - CRITICAL CLAIM",IF(L62="QUALIFY","READY WITH LIMIT","READY")))))</x:f>
      </x:c>
      <x:c r="N62" s="47" t="str">
        <x:f>IF(A62="","",IF(OR(LEFT(M62,7)="INVALID",LEFT(M62,21)="EVIDENCE INSUFFICIENT"),"NOT READY","READY"))</x:f>
      </x:c>
    </x:row>
    <x:row r="63">
      <x:c r="A63" s="39"/>
      <x:c r="B63" s="39"/>
      <x:c r="C63" s="39"/>
      <x:c r="D63" s="39"/>
      <x:c r="E63" s="39"/>
      <x:c r="F63" s="52"/>
      <x:c r="G63" s="39"/>
      <x:c r="H63" s="39"/>
      <x:c r="I63" s="39"/>
      <x:c r="J63" s="47" t="str">
        <x:f>IF(A63="","",IF(NOT(OR(EXACT(B63,"DECISION-CRITICAL"),EXACT(B63,"MATERIAL CONTEXT"),EXACT(B63,"BACKGROUND"))),"INVALID - MATERIALITY TOKEN",IF(NOT(OR(EXACT(D63,"OBSERVED"),EXACT(D63,"INFERRED"),EXACT(D63,"ASSUMED"),EXACT(D63,"CONTRADICTORY"),EXACT(D63,"UNRESOLVED"))),"INVALID - EVIDENCE TOKEN",IF(COUNTIF($A$6:$A$205,A63)&gt;1,"INVALID - DUPLICATE ID","VALID"))))</x:f>
      </x:c>
      <x:c r="K63" s="47" t="str">
        <x:f>IF(A63="","",IF(OR(C63="",D63="",E63="",F63="",G63="",I63=""),"EVIDENCE INSUFFICIENT - REQUIRED FIELD",IF(AND(B63="DECISION-CRITICAL",D63="UNRESOLVED"),"EVIDENCE INSUFFICIENT - CRITICAL CLAIM",IF(AND(D63="CONTRADICTORY",H63=""),"EVIDENCE INSUFFICIENT - CONTRADICTION NOTE","COMPLETE"))))</x:f>
      </x:c>
      <x:c r="L63" s="47" t="str">
        <x:f>IF(A63="","",IF(D63="UNRESOLVED","DO NOT USE",IF(D63="CONTRADICTORY","QUALIFY",IF(D63="ASSUMED","QUALIFY","PERMITTED"))))</x:f>
      </x:c>
      <x:c r="M63" s="47" t="str">
        <x:f>IF(A63="","",IF(J63&lt;&gt;"VALID",J63,IF(K63&lt;&gt;"COMPLETE",K63,IF(AND(B63="DECISION-CRITICAL",L63="DO NOT USE"),"EVIDENCE INSUFFICIENT - CRITICAL CLAIM",IF(L63="QUALIFY","READY WITH LIMIT","READY")))))</x:f>
      </x:c>
      <x:c r="N63" s="47" t="str">
        <x:f>IF(A63="","",IF(OR(LEFT(M63,7)="INVALID",LEFT(M63,21)="EVIDENCE INSUFFICIENT"),"NOT READY","READY"))</x:f>
      </x:c>
    </x:row>
    <x:row r="64">
      <x:c r="A64" s="39"/>
      <x:c r="B64" s="39"/>
      <x:c r="C64" s="39"/>
      <x:c r="D64" s="39"/>
      <x:c r="E64" s="39"/>
      <x:c r="F64" s="52"/>
      <x:c r="G64" s="39"/>
      <x:c r="H64" s="39"/>
      <x:c r="I64" s="39"/>
      <x:c r="J64" s="47" t="str">
        <x:f>IF(A64="","",IF(NOT(OR(EXACT(B64,"DECISION-CRITICAL"),EXACT(B64,"MATERIAL CONTEXT"),EXACT(B64,"BACKGROUND"))),"INVALID - MATERIALITY TOKEN",IF(NOT(OR(EXACT(D64,"OBSERVED"),EXACT(D64,"INFERRED"),EXACT(D64,"ASSUMED"),EXACT(D64,"CONTRADICTORY"),EXACT(D64,"UNRESOLVED"))),"INVALID - EVIDENCE TOKEN",IF(COUNTIF($A$6:$A$205,A64)&gt;1,"INVALID - DUPLICATE ID","VALID"))))</x:f>
      </x:c>
      <x:c r="K64" s="47" t="str">
        <x:f>IF(A64="","",IF(OR(C64="",D64="",E64="",F64="",G64="",I64=""),"EVIDENCE INSUFFICIENT - REQUIRED FIELD",IF(AND(B64="DECISION-CRITICAL",D64="UNRESOLVED"),"EVIDENCE INSUFFICIENT - CRITICAL CLAIM",IF(AND(D64="CONTRADICTORY",H64=""),"EVIDENCE INSUFFICIENT - CONTRADICTION NOTE","COMPLETE"))))</x:f>
      </x:c>
      <x:c r="L64" s="47" t="str">
        <x:f>IF(A64="","",IF(D64="UNRESOLVED","DO NOT USE",IF(D64="CONTRADICTORY","QUALIFY",IF(D64="ASSUMED","QUALIFY","PERMITTED"))))</x:f>
      </x:c>
      <x:c r="M64" s="47" t="str">
        <x:f>IF(A64="","",IF(J64&lt;&gt;"VALID",J64,IF(K64&lt;&gt;"COMPLETE",K64,IF(AND(B64="DECISION-CRITICAL",L64="DO NOT USE"),"EVIDENCE INSUFFICIENT - CRITICAL CLAIM",IF(L64="QUALIFY","READY WITH LIMIT","READY")))))</x:f>
      </x:c>
      <x:c r="N64" s="47" t="str">
        <x:f>IF(A64="","",IF(OR(LEFT(M64,7)="INVALID",LEFT(M64,21)="EVIDENCE INSUFFICIENT"),"NOT READY","READY"))</x:f>
      </x:c>
    </x:row>
    <x:row r="65">
      <x:c r="A65" s="39"/>
      <x:c r="B65" s="39"/>
      <x:c r="C65" s="39"/>
      <x:c r="D65" s="39"/>
      <x:c r="E65" s="39"/>
      <x:c r="F65" s="52"/>
      <x:c r="G65" s="39"/>
      <x:c r="H65" s="39"/>
      <x:c r="I65" s="39"/>
      <x:c r="J65" s="47" t="str">
        <x:f>IF(A65="","",IF(NOT(OR(EXACT(B65,"DECISION-CRITICAL"),EXACT(B65,"MATERIAL CONTEXT"),EXACT(B65,"BACKGROUND"))),"INVALID - MATERIALITY TOKEN",IF(NOT(OR(EXACT(D65,"OBSERVED"),EXACT(D65,"INFERRED"),EXACT(D65,"ASSUMED"),EXACT(D65,"CONTRADICTORY"),EXACT(D65,"UNRESOLVED"))),"INVALID - EVIDENCE TOKEN",IF(COUNTIF($A$6:$A$205,A65)&gt;1,"INVALID - DUPLICATE ID","VALID"))))</x:f>
      </x:c>
      <x:c r="K65" s="47" t="str">
        <x:f>IF(A65="","",IF(OR(C65="",D65="",E65="",F65="",G65="",I65=""),"EVIDENCE INSUFFICIENT - REQUIRED FIELD",IF(AND(B65="DECISION-CRITICAL",D65="UNRESOLVED"),"EVIDENCE INSUFFICIENT - CRITICAL CLAIM",IF(AND(D65="CONTRADICTORY",H65=""),"EVIDENCE INSUFFICIENT - CONTRADICTION NOTE","COMPLETE"))))</x:f>
      </x:c>
      <x:c r="L65" s="47" t="str">
        <x:f>IF(A65="","",IF(D65="UNRESOLVED","DO NOT USE",IF(D65="CONTRADICTORY","QUALIFY",IF(D65="ASSUMED","QUALIFY","PERMITTED"))))</x:f>
      </x:c>
      <x:c r="M65" s="47" t="str">
        <x:f>IF(A65="","",IF(J65&lt;&gt;"VALID",J65,IF(K65&lt;&gt;"COMPLETE",K65,IF(AND(B65="DECISION-CRITICAL",L65="DO NOT USE"),"EVIDENCE INSUFFICIENT - CRITICAL CLAIM",IF(L65="QUALIFY","READY WITH LIMIT","READY")))))</x:f>
      </x:c>
      <x:c r="N65" s="47" t="str">
        <x:f>IF(A65="","",IF(OR(LEFT(M65,7)="INVALID",LEFT(M65,21)="EVIDENCE INSUFFICIENT"),"NOT READY","READY"))</x:f>
      </x:c>
    </x:row>
    <x:row r="66">
      <x:c r="A66" s="39"/>
      <x:c r="B66" s="39"/>
      <x:c r="C66" s="39"/>
      <x:c r="D66" s="39"/>
      <x:c r="E66" s="39"/>
      <x:c r="F66" s="52"/>
      <x:c r="G66" s="39"/>
      <x:c r="H66" s="39"/>
      <x:c r="I66" s="39"/>
      <x:c r="J66" s="47" t="str">
        <x:f>IF(A66="","",IF(NOT(OR(EXACT(B66,"DECISION-CRITICAL"),EXACT(B66,"MATERIAL CONTEXT"),EXACT(B66,"BACKGROUND"))),"INVALID - MATERIALITY TOKEN",IF(NOT(OR(EXACT(D66,"OBSERVED"),EXACT(D66,"INFERRED"),EXACT(D66,"ASSUMED"),EXACT(D66,"CONTRADICTORY"),EXACT(D66,"UNRESOLVED"))),"INVALID - EVIDENCE TOKEN",IF(COUNTIF($A$6:$A$205,A66)&gt;1,"INVALID - DUPLICATE ID","VALID"))))</x:f>
      </x:c>
      <x:c r="K66" s="47" t="str">
        <x:f>IF(A66="","",IF(OR(C66="",D66="",E66="",F66="",G66="",I66=""),"EVIDENCE INSUFFICIENT - REQUIRED FIELD",IF(AND(B66="DECISION-CRITICAL",D66="UNRESOLVED"),"EVIDENCE INSUFFICIENT - CRITICAL CLAIM",IF(AND(D66="CONTRADICTORY",H66=""),"EVIDENCE INSUFFICIENT - CONTRADICTION NOTE","COMPLETE"))))</x:f>
      </x:c>
      <x:c r="L66" s="47" t="str">
        <x:f>IF(A66="","",IF(D66="UNRESOLVED","DO NOT USE",IF(D66="CONTRADICTORY","QUALIFY",IF(D66="ASSUMED","QUALIFY","PERMITTED"))))</x:f>
      </x:c>
      <x:c r="M66" s="47" t="str">
        <x:f>IF(A66="","",IF(J66&lt;&gt;"VALID",J66,IF(K66&lt;&gt;"COMPLETE",K66,IF(AND(B66="DECISION-CRITICAL",L66="DO NOT USE"),"EVIDENCE INSUFFICIENT - CRITICAL CLAIM",IF(L66="QUALIFY","READY WITH LIMIT","READY")))))</x:f>
      </x:c>
      <x:c r="N66" s="47" t="str">
        <x:f>IF(A66="","",IF(OR(LEFT(M66,7)="INVALID",LEFT(M66,21)="EVIDENCE INSUFFICIENT"),"NOT READY","READY"))</x:f>
      </x:c>
    </x:row>
    <x:row r="67">
      <x:c r="A67" s="39"/>
      <x:c r="B67" s="39"/>
      <x:c r="C67" s="39"/>
      <x:c r="D67" s="39"/>
      <x:c r="E67" s="39"/>
      <x:c r="F67" s="52"/>
      <x:c r="G67" s="39"/>
      <x:c r="H67" s="39"/>
      <x:c r="I67" s="39"/>
      <x:c r="J67" s="47" t="str">
        <x:f>IF(A67="","",IF(NOT(OR(EXACT(B67,"DECISION-CRITICAL"),EXACT(B67,"MATERIAL CONTEXT"),EXACT(B67,"BACKGROUND"))),"INVALID - MATERIALITY TOKEN",IF(NOT(OR(EXACT(D67,"OBSERVED"),EXACT(D67,"INFERRED"),EXACT(D67,"ASSUMED"),EXACT(D67,"CONTRADICTORY"),EXACT(D67,"UNRESOLVED"))),"INVALID - EVIDENCE TOKEN",IF(COUNTIF($A$6:$A$205,A67)&gt;1,"INVALID - DUPLICATE ID","VALID"))))</x:f>
      </x:c>
      <x:c r="K67" s="47" t="str">
        <x:f>IF(A67="","",IF(OR(C67="",D67="",E67="",F67="",G67="",I67=""),"EVIDENCE INSUFFICIENT - REQUIRED FIELD",IF(AND(B67="DECISION-CRITICAL",D67="UNRESOLVED"),"EVIDENCE INSUFFICIENT - CRITICAL CLAIM",IF(AND(D67="CONTRADICTORY",H67=""),"EVIDENCE INSUFFICIENT - CONTRADICTION NOTE","COMPLETE"))))</x:f>
      </x:c>
      <x:c r="L67" s="47" t="str">
        <x:f>IF(A67="","",IF(D67="UNRESOLVED","DO NOT USE",IF(D67="CONTRADICTORY","QUALIFY",IF(D67="ASSUMED","QUALIFY","PERMITTED"))))</x:f>
      </x:c>
      <x:c r="M67" s="47" t="str">
        <x:f>IF(A67="","",IF(J67&lt;&gt;"VALID",J67,IF(K67&lt;&gt;"COMPLETE",K67,IF(AND(B67="DECISION-CRITICAL",L67="DO NOT USE"),"EVIDENCE INSUFFICIENT - CRITICAL CLAIM",IF(L67="QUALIFY","READY WITH LIMIT","READY")))))</x:f>
      </x:c>
      <x:c r="N67" s="47" t="str">
        <x:f>IF(A67="","",IF(OR(LEFT(M67,7)="INVALID",LEFT(M67,21)="EVIDENCE INSUFFICIENT"),"NOT READY","READY"))</x:f>
      </x:c>
    </x:row>
    <x:row r="68">
      <x:c r="A68" s="39"/>
      <x:c r="B68" s="39"/>
      <x:c r="C68" s="39"/>
      <x:c r="D68" s="39"/>
      <x:c r="E68" s="39"/>
      <x:c r="F68" s="52"/>
      <x:c r="G68" s="39"/>
      <x:c r="H68" s="39"/>
      <x:c r="I68" s="39"/>
      <x:c r="J68" s="47" t="str">
        <x:f>IF(A68="","",IF(NOT(OR(EXACT(B68,"DECISION-CRITICAL"),EXACT(B68,"MATERIAL CONTEXT"),EXACT(B68,"BACKGROUND"))),"INVALID - MATERIALITY TOKEN",IF(NOT(OR(EXACT(D68,"OBSERVED"),EXACT(D68,"INFERRED"),EXACT(D68,"ASSUMED"),EXACT(D68,"CONTRADICTORY"),EXACT(D68,"UNRESOLVED"))),"INVALID - EVIDENCE TOKEN",IF(COUNTIF($A$6:$A$205,A68)&gt;1,"INVALID - DUPLICATE ID","VALID"))))</x:f>
      </x:c>
      <x:c r="K68" s="47" t="str">
        <x:f>IF(A68="","",IF(OR(C68="",D68="",E68="",F68="",G68="",I68=""),"EVIDENCE INSUFFICIENT - REQUIRED FIELD",IF(AND(B68="DECISION-CRITICAL",D68="UNRESOLVED"),"EVIDENCE INSUFFICIENT - CRITICAL CLAIM",IF(AND(D68="CONTRADICTORY",H68=""),"EVIDENCE INSUFFICIENT - CONTRADICTION NOTE","COMPLETE"))))</x:f>
      </x:c>
      <x:c r="L68" s="47" t="str">
        <x:f>IF(A68="","",IF(D68="UNRESOLVED","DO NOT USE",IF(D68="CONTRADICTORY","QUALIFY",IF(D68="ASSUMED","QUALIFY","PERMITTED"))))</x:f>
      </x:c>
      <x:c r="M68" s="47" t="str">
        <x:f>IF(A68="","",IF(J68&lt;&gt;"VALID",J68,IF(K68&lt;&gt;"COMPLETE",K68,IF(AND(B68="DECISION-CRITICAL",L68="DO NOT USE"),"EVIDENCE INSUFFICIENT - CRITICAL CLAIM",IF(L68="QUALIFY","READY WITH LIMIT","READY")))))</x:f>
      </x:c>
      <x:c r="N68" s="47" t="str">
        <x:f>IF(A68="","",IF(OR(LEFT(M68,7)="INVALID",LEFT(M68,21)="EVIDENCE INSUFFICIENT"),"NOT READY","READY"))</x:f>
      </x:c>
    </x:row>
    <x:row r="69">
      <x:c r="A69" s="39"/>
      <x:c r="B69" s="39"/>
      <x:c r="C69" s="39"/>
      <x:c r="D69" s="39"/>
      <x:c r="E69" s="39"/>
      <x:c r="F69" s="52"/>
      <x:c r="G69" s="39"/>
      <x:c r="H69" s="39"/>
      <x:c r="I69" s="39"/>
      <x:c r="J69" s="47" t="str">
        <x:f>IF(A69="","",IF(NOT(OR(EXACT(B69,"DECISION-CRITICAL"),EXACT(B69,"MATERIAL CONTEXT"),EXACT(B69,"BACKGROUND"))),"INVALID - MATERIALITY TOKEN",IF(NOT(OR(EXACT(D69,"OBSERVED"),EXACT(D69,"INFERRED"),EXACT(D69,"ASSUMED"),EXACT(D69,"CONTRADICTORY"),EXACT(D69,"UNRESOLVED"))),"INVALID - EVIDENCE TOKEN",IF(COUNTIF($A$6:$A$205,A69)&gt;1,"INVALID - DUPLICATE ID","VALID"))))</x:f>
      </x:c>
      <x:c r="K69" s="47" t="str">
        <x:f>IF(A69="","",IF(OR(C69="",D69="",E69="",F69="",G69="",I69=""),"EVIDENCE INSUFFICIENT - REQUIRED FIELD",IF(AND(B69="DECISION-CRITICAL",D69="UNRESOLVED"),"EVIDENCE INSUFFICIENT - CRITICAL CLAIM",IF(AND(D69="CONTRADICTORY",H69=""),"EVIDENCE INSUFFICIENT - CONTRADICTION NOTE","COMPLETE"))))</x:f>
      </x:c>
      <x:c r="L69" s="47" t="str">
        <x:f>IF(A69="","",IF(D69="UNRESOLVED","DO NOT USE",IF(D69="CONTRADICTORY","QUALIFY",IF(D69="ASSUMED","QUALIFY","PERMITTED"))))</x:f>
      </x:c>
      <x:c r="M69" s="47" t="str">
        <x:f>IF(A69="","",IF(J69&lt;&gt;"VALID",J69,IF(K69&lt;&gt;"COMPLETE",K69,IF(AND(B69="DECISION-CRITICAL",L69="DO NOT USE"),"EVIDENCE INSUFFICIENT - CRITICAL CLAIM",IF(L69="QUALIFY","READY WITH LIMIT","READY")))))</x:f>
      </x:c>
      <x:c r="N69" s="47" t="str">
        <x:f>IF(A69="","",IF(OR(LEFT(M69,7)="INVALID",LEFT(M69,21)="EVIDENCE INSUFFICIENT"),"NOT READY","READY"))</x:f>
      </x:c>
    </x:row>
    <x:row r="70">
      <x:c r="A70" s="39"/>
      <x:c r="B70" s="39"/>
      <x:c r="C70" s="39"/>
      <x:c r="D70" s="39"/>
      <x:c r="E70" s="39"/>
      <x:c r="F70" s="52"/>
      <x:c r="G70" s="39"/>
      <x:c r="H70" s="39"/>
      <x:c r="I70" s="39"/>
      <x:c r="J70" s="47" t="str">
        <x:f>IF(A70="","",IF(NOT(OR(EXACT(B70,"DECISION-CRITICAL"),EXACT(B70,"MATERIAL CONTEXT"),EXACT(B70,"BACKGROUND"))),"INVALID - MATERIALITY TOKEN",IF(NOT(OR(EXACT(D70,"OBSERVED"),EXACT(D70,"INFERRED"),EXACT(D70,"ASSUMED"),EXACT(D70,"CONTRADICTORY"),EXACT(D70,"UNRESOLVED"))),"INVALID - EVIDENCE TOKEN",IF(COUNTIF($A$6:$A$205,A70)&gt;1,"INVALID - DUPLICATE ID","VALID"))))</x:f>
      </x:c>
      <x:c r="K70" s="47" t="str">
        <x:f>IF(A70="","",IF(OR(C70="",D70="",E70="",F70="",G70="",I70=""),"EVIDENCE INSUFFICIENT - REQUIRED FIELD",IF(AND(B70="DECISION-CRITICAL",D70="UNRESOLVED"),"EVIDENCE INSUFFICIENT - CRITICAL CLAIM",IF(AND(D70="CONTRADICTORY",H70=""),"EVIDENCE INSUFFICIENT - CONTRADICTION NOTE","COMPLETE"))))</x:f>
      </x:c>
      <x:c r="L70" s="47" t="str">
        <x:f>IF(A70="","",IF(D70="UNRESOLVED","DO NOT USE",IF(D70="CONTRADICTORY","QUALIFY",IF(D70="ASSUMED","QUALIFY","PERMITTED"))))</x:f>
      </x:c>
      <x:c r="M70" s="47" t="str">
        <x:f>IF(A70="","",IF(J70&lt;&gt;"VALID",J70,IF(K70&lt;&gt;"COMPLETE",K70,IF(AND(B70="DECISION-CRITICAL",L70="DO NOT USE"),"EVIDENCE INSUFFICIENT - CRITICAL CLAIM",IF(L70="QUALIFY","READY WITH LIMIT","READY")))))</x:f>
      </x:c>
      <x:c r="N70" s="47" t="str">
        <x:f>IF(A70="","",IF(OR(LEFT(M70,7)="INVALID",LEFT(M70,21)="EVIDENCE INSUFFICIENT"),"NOT READY","READY"))</x:f>
      </x:c>
    </x:row>
    <x:row r="71">
      <x:c r="A71" s="39"/>
      <x:c r="B71" s="39"/>
      <x:c r="C71" s="39"/>
      <x:c r="D71" s="39"/>
      <x:c r="E71" s="39"/>
      <x:c r="F71" s="52"/>
      <x:c r="G71" s="39"/>
      <x:c r="H71" s="39"/>
      <x:c r="I71" s="39"/>
      <x:c r="J71" s="47" t="str">
        <x:f>IF(A71="","",IF(NOT(OR(EXACT(B71,"DECISION-CRITICAL"),EXACT(B71,"MATERIAL CONTEXT"),EXACT(B71,"BACKGROUND"))),"INVALID - MATERIALITY TOKEN",IF(NOT(OR(EXACT(D71,"OBSERVED"),EXACT(D71,"INFERRED"),EXACT(D71,"ASSUMED"),EXACT(D71,"CONTRADICTORY"),EXACT(D71,"UNRESOLVED"))),"INVALID - EVIDENCE TOKEN",IF(COUNTIF($A$6:$A$205,A71)&gt;1,"INVALID - DUPLICATE ID","VALID"))))</x:f>
      </x:c>
      <x:c r="K71" s="47" t="str">
        <x:f>IF(A71="","",IF(OR(C71="",D71="",E71="",F71="",G71="",I71=""),"EVIDENCE INSUFFICIENT - REQUIRED FIELD",IF(AND(B71="DECISION-CRITICAL",D71="UNRESOLVED"),"EVIDENCE INSUFFICIENT - CRITICAL CLAIM",IF(AND(D71="CONTRADICTORY",H71=""),"EVIDENCE INSUFFICIENT - CONTRADICTION NOTE","COMPLETE"))))</x:f>
      </x:c>
      <x:c r="L71" s="47" t="str">
        <x:f>IF(A71="","",IF(D71="UNRESOLVED","DO NOT USE",IF(D71="CONTRADICTORY","QUALIFY",IF(D71="ASSUMED","QUALIFY","PERMITTED"))))</x:f>
      </x:c>
      <x:c r="M71" s="47" t="str">
        <x:f>IF(A71="","",IF(J71&lt;&gt;"VALID",J71,IF(K71&lt;&gt;"COMPLETE",K71,IF(AND(B71="DECISION-CRITICAL",L71="DO NOT USE"),"EVIDENCE INSUFFICIENT - CRITICAL CLAIM",IF(L71="QUALIFY","READY WITH LIMIT","READY")))))</x:f>
      </x:c>
      <x:c r="N71" s="47" t="str">
        <x:f>IF(A71="","",IF(OR(LEFT(M71,7)="INVALID",LEFT(M71,21)="EVIDENCE INSUFFICIENT"),"NOT READY","READY"))</x:f>
      </x:c>
    </x:row>
    <x:row r="72">
      <x:c r="A72" s="39"/>
      <x:c r="B72" s="39"/>
      <x:c r="C72" s="39"/>
      <x:c r="D72" s="39"/>
      <x:c r="E72" s="39"/>
      <x:c r="F72" s="52"/>
      <x:c r="G72" s="39"/>
      <x:c r="H72" s="39"/>
      <x:c r="I72" s="39"/>
      <x:c r="J72" s="47" t="str">
        <x:f>IF(A72="","",IF(NOT(OR(EXACT(B72,"DECISION-CRITICAL"),EXACT(B72,"MATERIAL CONTEXT"),EXACT(B72,"BACKGROUND"))),"INVALID - MATERIALITY TOKEN",IF(NOT(OR(EXACT(D72,"OBSERVED"),EXACT(D72,"INFERRED"),EXACT(D72,"ASSUMED"),EXACT(D72,"CONTRADICTORY"),EXACT(D72,"UNRESOLVED"))),"INVALID - EVIDENCE TOKEN",IF(COUNTIF($A$6:$A$205,A72)&gt;1,"INVALID - DUPLICATE ID","VALID"))))</x:f>
      </x:c>
      <x:c r="K72" s="47" t="str">
        <x:f>IF(A72="","",IF(OR(C72="",D72="",E72="",F72="",G72="",I72=""),"EVIDENCE INSUFFICIENT - REQUIRED FIELD",IF(AND(B72="DECISION-CRITICAL",D72="UNRESOLVED"),"EVIDENCE INSUFFICIENT - CRITICAL CLAIM",IF(AND(D72="CONTRADICTORY",H72=""),"EVIDENCE INSUFFICIENT - CONTRADICTION NOTE","COMPLETE"))))</x:f>
      </x:c>
      <x:c r="L72" s="47" t="str">
        <x:f>IF(A72="","",IF(D72="UNRESOLVED","DO NOT USE",IF(D72="CONTRADICTORY","QUALIFY",IF(D72="ASSUMED","QUALIFY","PERMITTED"))))</x:f>
      </x:c>
      <x:c r="M72" s="47" t="str">
        <x:f>IF(A72="","",IF(J72&lt;&gt;"VALID",J72,IF(K72&lt;&gt;"COMPLETE",K72,IF(AND(B72="DECISION-CRITICAL",L72="DO NOT USE"),"EVIDENCE INSUFFICIENT - CRITICAL CLAIM",IF(L72="QUALIFY","READY WITH LIMIT","READY")))))</x:f>
      </x:c>
      <x:c r="N72" s="47" t="str">
        <x:f>IF(A72="","",IF(OR(LEFT(M72,7)="INVALID",LEFT(M72,21)="EVIDENCE INSUFFICIENT"),"NOT READY","READY"))</x:f>
      </x:c>
    </x:row>
    <x:row r="73">
      <x:c r="A73" s="39"/>
      <x:c r="B73" s="39"/>
      <x:c r="C73" s="39"/>
      <x:c r="D73" s="39"/>
      <x:c r="E73" s="39"/>
      <x:c r="F73" s="52"/>
      <x:c r="G73" s="39"/>
      <x:c r="H73" s="39"/>
      <x:c r="I73" s="39"/>
      <x:c r="J73" s="47" t="str">
        <x:f>IF(A73="","",IF(NOT(OR(EXACT(B73,"DECISION-CRITICAL"),EXACT(B73,"MATERIAL CONTEXT"),EXACT(B73,"BACKGROUND"))),"INVALID - MATERIALITY TOKEN",IF(NOT(OR(EXACT(D73,"OBSERVED"),EXACT(D73,"INFERRED"),EXACT(D73,"ASSUMED"),EXACT(D73,"CONTRADICTORY"),EXACT(D73,"UNRESOLVED"))),"INVALID - EVIDENCE TOKEN",IF(COUNTIF($A$6:$A$205,A73)&gt;1,"INVALID - DUPLICATE ID","VALID"))))</x:f>
      </x:c>
      <x:c r="K73" s="47" t="str">
        <x:f>IF(A73="","",IF(OR(C73="",D73="",E73="",F73="",G73="",I73=""),"EVIDENCE INSUFFICIENT - REQUIRED FIELD",IF(AND(B73="DECISION-CRITICAL",D73="UNRESOLVED"),"EVIDENCE INSUFFICIENT - CRITICAL CLAIM",IF(AND(D73="CONTRADICTORY",H73=""),"EVIDENCE INSUFFICIENT - CONTRADICTION NOTE","COMPLETE"))))</x:f>
      </x:c>
      <x:c r="L73" s="47" t="str">
        <x:f>IF(A73="","",IF(D73="UNRESOLVED","DO NOT USE",IF(D73="CONTRADICTORY","QUALIFY",IF(D73="ASSUMED","QUALIFY","PERMITTED"))))</x:f>
      </x:c>
      <x:c r="M73" s="47" t="str">
        <x:f>IF(A73="","",IF(J73&lt;&gt;"VALID",J73,IF(K73&lt;&gt;"COMPLETE",K73,IF(AND(B73="DECISION-CRITICAL",L73="DO NOT USE"),"EVIDENCE INSUFFICIENT - CRITICAL CLAIM",IF(L73="QUALIFY","READY WITH LIMIT","READY")))))</x:f>
      </x:c>
      <x:c r="N73" s="47" t="str">
        <x:f>IF(A73="","",IF(OR(LEFT(M73,7)="INVALID",LEFT(M73,21)="EVIDENCE INSUFFICIENT"),"NOT READY","READY"))</x:f>
      </x:c>
    </x:row>
    <x:row r="74">
      <x:c r="A74" s="39"/>
      <x:c r="B74" s="39"/>
      <x:c r="C74" s="39"/>
      <x:c r="D74" s="39"/>
      <x:c r="E74" s="39"/>
      <x:c r="F74" s="52"/>
      <x:c r="G74" s="39"/>
      <x:c r="H74" s="39"/>
      <x:c r="I74" s="39"/>
      <x:c r="J74" s="47" t="str">
        <x:f>IF(A74="","",IF(NOT(OR(EXACT(B74,"DECISION-CRITICAL"),EXACT(B74,"MATERIAL CONTEXT"),EXACT(B74,"BACKGROUND"))),"INVALID - MATERIALITY TOKEN",IF(NOT(OR(EXACT(D74,"OBSERVED"),EXACT(D74,"INFERRED"),EXACT(D74,"ASSUMED"),EXACT(D74,"CONTRADICTORY"),EXACT(D74,"UNRESOLVED"))),"INVALID - EVIDENCE TOKEN",IF(COUNTIF($A$6:$A$205,A74)&gt;1,"INVALID - DUPLICATE ID","VALID"))))</x:f>
      </x:c>
      <x:c r="K74" s="47" t="str">
        <x:f>IF(A74="","",IF(OR(C74="",D74="",E74="",F74="",G74="",I74=""),"EVIDENCE INSUFFICIENT - REQUIRED FIELD",IF(AND(B74="DECISION-CRITICAL",D74="UNRESOLVED"),"EVIDENCE INSUFFICIENT - CRITICAL CLAIM",IF(AND(D74="CONTRADICTORY",H74=""),"EVIDENCE INSUFFICIENT - CONTRADICTION NOTE","COMPLETE"))))</x:f>
      </x:c>
      <x:c r="L74" s="47" t="str">
        <x:f>IF(A74="","",IF(D74="UNRESOLVED","DO NOT USE",IF(D74="CONTRADICTORY","QUALIFY",IF(D74="ASSUMED","QUALIFY","PERMITTED"))))</x:f>
      </x:c>
      <x:c r="M74" s="47" t="str">
        <x:f>IF(A74="","",IF(J74&lt;&gt;"VALID",J74,IF(K74&lt;&gt;"COMPLETE",K74,IF(AND(B74="DECISION-CRITICAL",L74="DO NOT USE"),"EVIDENCE INSUFFICIENT - CRITICAL CLAIM",IF(L74="QUALIFY","READY WITH LIMIT","READY")))))</x:f>
      </x:c>
      <x:c r="N74" s="47" t="str">
        <x:f>IF(A74="","",IF(OR(LEFT(M74,7)="INVALID",LEFT(M74,21)="EVIDENCE INSUFFICIENT"),"NOT READY","READY"))</x:f>
      </x:c>
    </x:row>
    <x:row r="75">
      <x:c r="A75" s="39"/>
      <x:c r="B75" s="39"/>
      <x:c r="C75" s="39"/>
      <x:c r="D75" s="39"/>
      <x:c r="E75" s="39"/>
      <x:c r="F75" s="52"/>
      <x:c r="G75" s="39"/>
      <x:c r="H75" s="39"/>
      <x:c r="I75" s="39"/>
      <x:c r="J75" s="47" t="str">
        <x:f>IF(A75="","",IF(NOT(OR(EXACT(B75,"DECISION-CRITICAL"),EXACT(B75,"MATERIAL CONTEXT"),EXACT(B75,"BACKGROUND"))),"INVALID - MATERIALITY TOKEN",IF(NOT(OR(EXACT(D75,"OBSERVED"),EXACT(D75,"INFERRED"),EXACT(D75,"ASSUMED"),EXACT(D75,"CONTRADICTORY"),EXACT(D75,"UNRESOLVED"))),"INVALID - EVIDENCE TOKEN",IF(COUNTIF($A$6:$A$205,A75)&gt;1,"INVALID - DUPLICATE ID","VALID"))))</x:f>
      </x:c>
      <x:c r="K75" s="47" t="str">
        <x:f>IF(A75="","",IF(OR(C75="",D75="",E75="",F75="",G75="",I75=""),"EVIDENCE INSUFFICIENT - REQUIRED FIELD",IF(AND(B75="DECISION-CRITICAL",D75="UNRESOLVED"),"EVIDENCE INSUFFICIENT - CRITICAL CLAIM",IF(AND(D75="CONTRADICTORY",H75=""),"EVIDENCE INSUFFICIENT - CONTRADICTION NOTE","COMPLETE"))))</x:f>
      </x:c>
      <x:c r="L75" s="47" t="str">
        <x:f>IF(A75="","",IF(D75="UNRESOLVED","DO NOT USE",IF(D75="CONTRADICTORY","QUALIFY",IF(D75="ASSUMED","QUALIFY","PERMITTED"))))</x:f>
      </x:c>
      <x:c r="M75" s="47" t="str">
        <x:f>IF(A75="","",IF(J75&lt;&gt;"VALID",J75,IF(K75&lt;&gt;"COMPLETE",K75,IF(AND(B75="DECISION-CRITICAL",L75="DO NOT USE"),"EVIDENCE INSUFFICIENT - CRITICAL CLAIM",IF(L75="QUALIFY","READY WITH LIMIT","READY")))))</x:f>
      </x:c>
      <x:c r="N75" s="47" t="str">
        <x:f>IF(A75="","",IF(OR(LEFT(M75,7)="INVALID",LEFT(M75,21)="EVIDENCE INSUFFICIENT"),"NOT READY","READY"))</x:f>
      </x:c>
    </x:row>
    <x:row r="76">
      <x:c r="A76" s="39"/>
      <x:c r="B76" s="39"/>
      <x:c r="C76" s="39"/>
      <x:c r="D76" s="39"/>
      <x:c r="E76" s="39"/>
      <x:c r="F76" s="52"/>
      <x:c r="G76" s="39"/>
      <x:c r="H76" s="39"/>
      <x:c r="I76" s="39"/>
      <x:c r="J76" s="47" t="str">
        <x:f>IF(A76="","",IF(NOT(OR(EXACT(B76,"DECISION-CRITICAL"),EXACT(B76,"MATERIAL CONTEXT"),EXACT(B76,"BACKGROUND"))),"INVALID - MATERIALITY TOKEN",IF(NOT(OR(EXACT(D76,"OBSERVED"),EXACT(D76,"INFERRED"),EXACT(D76,"ASSUMED"),EXACT(D76,"CONTRADICTORY"),EXACT(D76,"UNRESOLVED"))),"INVALID - EVIDENCE TOKEN",IF(COUNTIF($A$6:$A$205,A76)&gt;1,"INVALID - DUPLICATE ID","VALID"))))</x:f>
      </x:c>
      <x:c r="K76" s="47" t="str">
        <x:f>IF(A76="","",IF(OR(C76="",D76="",E76="",F76="",G76="",I76=""),"EVIDENCE INSUFFICIENT - REQUIRED FIELD",IF(AND(B76="DECISION-CRITICAL",D76="UNRESOLVED"),"EVIDENCE INSUFFICIENT - CRITICAL CLAIM",IF(AND(D76="CONTRADICTORY",H76=""),"EVIDENCE INSUFFICIENT - CONTRADICTION NOTE","COMPLETE"))))</x:f>
      </x:c>
      <x:c r="L76" s="47" t="str">
        <x:f>IF(A76="","",IF(D76="UNRESOLVED","DO NOT USE",IF(D76="CONTRADICTORY","QUALIFY",IF(D76="ASSUMED","QUALIFY","PERMITTED"))))</x:f>
      </x:c>
      <x:c r="M76" s="47" t="str">
        <x:f>IF(A76="","",IF(J76&lt;&gt;"VALID",J76,IF(K76&lt;&gt;"COMPLETE",K76,IF(AND(B76="DECISION-CRITICAL",L76="DO NOT USE"),"EVIDENCE INSUFFICIENT - CRITICAL CLAIM",IF(L76="QUALIFY","READY WITH LIMIT","READY")))))</x:f>
      </x:c>
      <x:c r="N76" s="47" t="str">
        <x:f>IF(A76="","",IF(OR(LEFT(M76,7)="INVALID",LEFT(M76,21)="EVIDENCE INSUFFICIENT"),"NOT READY","READY"))</x:f>
      </x:c>
    </x:row>
    <x:row r="77">
      <x:c r="A77" s="39"/>
      <x:c r="B77" s="39"/>
      <x:c r="C77" s="39"/>
      <x:c r="D77" s="39"/>
      <x:c r="E77" s="39"/>
      <x:c r="F77" s="52"/>
      <x:c r="G77" s="39"/>
      <x:c r="H77" s="39"/>
      <x:c r="I77" s="39"/>
      <x:c r="J77" s="47" t="str">
        <x:f>IF(A77="","",IF(NOT(OR(EXACT(B77,"DECISION-CRITICAL"),EXACT(B77,"MATERIAL CONTEXT"),EXACT(B77,"BACKGROUND"))),"INVALID - MATERIALITY TOKEN",IF(NOT(OR(EXACT(D77,"OBSERVED"),EXACT(D77,"INFERRED"),EXACT(D77,"ASSUMED"),EXACT(D77,"CONTRADICTORY"),EXACT(D77,"UNRESOLVED"))),"INVALID - EVIDENCE TOKEN",IF(COUNTIF($A$6:$A$205,A77)&gt;1,"INVALID - DUPLICATE ID","VALID"))))</x:f>
      </x:c>
      <x:c r="K77" s="47" t="str">
        <x:f>IF(A77="","",IF(OR(C77="",D77="",E77="",F77="",G77="",I77=""),"EVIDENCE INSUFFICIENT - REQUIRED FIELD",IF(AND(B77="DECISION-CRITICAL",D77="UNRESOLVED"),"EVIDENCE INSUFFICIENT - CRITICAL CLAIM",IF(AND(D77="CONTRADICTORY",H77=""),"EVIDENCE INSUFFICIENT - CONTRADICTION NOTE","COMPLETE"))))</x:f>
      </x:c>
      <x:c r="L77" s="47" t="str">
        <x:f>IF(A77="","",IF(D77="UNRESOLVED","DO NOT USE",IF(D77="CONTRADICTORY","QUALIFY",IF(D77="ASSUMED","QUALIFY","PERMITTED"))))</x:f>
      </x:c>
      <x:c r="M77" s="47" t="str">
        <x:f>IF(A77="","",IF(J77&lt;&gt;"VALID",J77,IF(K77&lt;&gt;"COMPLETE",K77,IF(AND(B77="DECISION-CRITICAL",L77="DO NOT USE"),"EVIDENCE INSUFFICIENT - CRITICAL CLAIM",IF(L77="QUALIFY","READY WITH LIMIT","READY")))))</x:f>
      </x:c>
      <x:c r="N77" s="47" t="str">
        <x:f>IF(A77="","",IF(OR(LEFT(M77,7)="INVALID",LEFT(M77,21)="EVIDENCE INSUFFICIENT"),"NOT READY","READY"))</x:f>
      </x:c>
    </x:row>
    <x:row r="78">
      <x:c r="A78" s="39"/>
      <x:c r="B78" s="39"/>
      <x:c r="C78" s="39"/>
      <x:c r="D78" s="39"/>
      <x:c r="E78" s="39"/>
      <x:c r="F78" s="52"/>
      <x:c r="G78" s="39"/>
      <x:c r="H78" s="39"/>
      <x:c r="I78" s="39"/>
      <x:c r="J78" s="47" t="str">
        <x:f>IF(A78="","",IF(NOT(OR(EXACT(B78,"DECISION-CRITICAL"),EXACT(B78,"MATERIAL CONTEXT"),EXACT(B78,"BACKGROUND"))),"INVALID - MATERIALITY TOKEN",IF(NOT(OR(EXACT(D78,"OBSERVED"),EXACT(D78,"INFERRED"),EXACT(D78,"ASSUMED"),EXACT(D78,"CONTRADICTORY"),EXACT(D78,"UNRESOLVED"))),"INVALID - EVIDENCE TOKEN",IF(COUNTIF($A$6:$A$205,A78)&gt;1,"INVALID - DUPLICATE ID","VALID"))))</x:f>
      </x:c>
      <x:c r="K78" s="47" t="str">
        <x:f>IF(A78="","",IF(OR(C78="",D78="",E78="",F78="",G78="",I78=""),"EVIDENCE INSUFFICIENT - REQUIRED FIELD",IF(AND(B78="DECISION-CRITICAL",D78="UNRESOLVED"),"EVIDENCE INSUFFICIENT - CRITICAL CLAIM",IF(AND(D78="CONTRADICTORY",H78=""),"EVIDENCE INSUFFICIENT - CONTRADICTION NOTE","COMPLETE"))))</x:f>
      </x:c>
      <x:c r="L78" s="47" t="str">
        <x:f>IF(A78="","",IF(D78="UNRESOLVED","DO NOT USE",IF(D78="CONTRADICTORY","QUALIFY",IF(D78="ASSUMED","QUALIFY","PERMITTED"))))</x:f>
      </x:c>
      <x:c r="M78" s="47" t="str">
        <x:f>IF(A78="","",IF(J78&lt;&gt;"VALID",J78,IF(K78&lt;&gt;"COMPLETE",K78,IF(AND(B78="DECISION-CRITICAL",L78="DO NOT USE"),"EVIDENCE INSUFFICIENT - CRITICAL CLAIM",IF(L78="QUALIFY","READY WITH LIMIT","READY")))))</x:f>
      </x:c>
      <x:c r="N78" s="47" t="str">
        <x:f>IF(A78="","",IF(OR(LEFT(M78,7)="INVALID",LEFT(M78,21)="EVIDENCE INSUFFICIENT"),"NOT READY","READY"))</x:f>
      </x:c>
    </x:row>
    <x:row r="79">
      <x:c r="A79" s="39"/>
      <x:c r="B79" s="39"/>
      <x:c r="C79" s="39"/>
      <x:c r="D79" s="39"/>
      <x:c r="E79" s="39"/>
      <x:c r="F79" s="52"/>
      <x:c r="G79" s="39"/>
      <x:c r="H79" s="39"/>
      <x:c r="I79" s="39"/>
      <x:c r="J79" s="47" t="str">
        <x:f>IF(A79="","",IF(NOT(OR(EXACT(B79,"DECISION-CRITICAL"),EXACT(B79,"MATERIAL CONTEXT"),EXACT(B79,"BACKGROUND"))),"INVALID - MATERIALITY TOKEN",IF(NOT(OR(EXACT(D79,"OBSERVED"),EXACT(D79,"INFERRED"),EXACT(D79,"ASSUMED"),EXACT(D79,"CONTRADICTORY"),EXACT(D79,"UNRESOLVED"))),"INVALID - EVIDENCE TOKEN",IF(COUNTIF($A$6:$A$205,A79)&gt;1,"INVALID - DUPLICATE ID","VALID"))))</x:f>
      </x:c>
      <x:c r="K79" s="47" t="str">
        <x:f>IF(A79="","",IF(OR(C79="",D79="",E79="",F79="",G79="",I79=""),"EVIDENCE INSUFFICIENT - REQUIRED FIELD",IF(AND(B79="DECISION-CRITICAL",D79="UNRESOLVED"),"EVIDENCE INSUFFICIENT - CRITICAL CLAIM",IF(AND(D79="CONTRADICTORY",H79=""),"EVIDENCE INSUFFICIENT - CONTRADICTION NOTE","COMPLETE"))))</x:f>
      </x:c>
      <x:c r="L79" s="47" t="str">
        <x:f>IF(A79="","",IF(D79="UNRESOLVED","DO NOT USE",IF(D79="CONTRADICTORY","QUALIFY",IF(D79="ASSUMED","QUALIFY","PERMITTED"))))</x:f>
      </x:c>
      <x:c r="M79" s="47" t="str">
        <x:f>IF(A79="","",IF(J79&lt;&gt;"VALID",J79,IF(K79&lt;&gt;"COMPLETE",K79,IF(AND(B79="DECISION-CRITICAL",L79="DO NOT USE"),"EVIDENCE INSUFFICIENT - CRITICAL CLAIM",IF(L79="QUALIFY","READY WITH LIMIT","READY")))))</x:f>
      </x:c>
      <x:c r="N79" s="47" t="str">
        <x:f>IF(A79="","",IF(OR(LEFT(M79,7)="INVALID",LEFT(M79,21)="EVIDENCE INSUFFICIENT"),"NOT READY","READY"))</x:f>
      </x:c>
    </x:row>
    <x:row r="80">
      <x:c r="A80" s="39"/>
      <x:c r="B80" s="39"/>
      <x:c r="C80" s="39"/>
      <x:c r="D80" s="39"/>
      <x:c r="E80" s="39"/>
      <x:c r="F80" s="52"/>
      <x:c r="G80" s="39"/>
      <x:c r="H80" s="39"/>
      <x:c r="I80" s="39"/>
      <x:c r="J80" s="47" t="str">
        <x:f>IF(A80="","",IF(NOT(OR(EXACT(B80,"DECISION-CRITICAL"),EXACT(B80,"MATERIAL CONTEXT"),EXACT(B80,"BACKGROUND"))),"INVALID - MATERIALITY TOKEN",IF(NOT(OR(EXACT(D80,"OBSERVED"),EXACT(D80,"INFERRED"),EXACT(D80,"ASSUMED"),EXACT(D80,"CONTRADICTORY"),EXACT(D80,"UNRESOLVED"))),"INVALID - EVIDENCE TOKEN",IF(COUNTIF($A$6:$A$205,A80)&gt;1,"INVALID - DUPLICATE ID","VALID"))))</x:f>
      </x:c>
      <x:c r="K80" s="47" t="str">
        <x:f>IF(A80="","",IF(OR(C80="",D80="",E80="",F80="",G80="",I80=""),"EVIDENCE INSUFFICIENT - REQUIRED FIELD",IF(AND(B80="DECISION-CRITICAL",D80="UNRESOLVED"),"EVIDENCE INSUFFICIENT - CRITICAL CLAIM",IF(AND(D80="CONTRADICTORY",H80=""),"EVIDENCE INSUFFICIENT - CONTRADICTION NOTE","COMPLETE"))))</x:f>
      </x:c>
      <x:c r="L80" s="47" t="str">
        <x:f>IF(A80="","",IF(D80="UNRESOLVED","DO NOT USE",IF(D80="CONTRADICTORY","QUALIFY",IF(D80="ASSUMED","QUALIFY","PERMITTED"))))</x:f>
      </x:c>
      <x:c r="M80" s="47" t="str">
        <x:f>IF(A80="","",IF(J80&lt;&gt;"VALID",J80,IF(K80&lt;&gt;"COMPLETE",K80,IF(AND(B80="DECISION-CRITICAL",L80="DO NOT USE"),"EVIDENCE INSUFFICIENT - CRITICAL CLAIM",IF(L80="QUALIFY","READY WITH LIMIT","READY")))))</x:f>
      </x:c>
      <x:c r="N80" s="47" t="str">
        <x:f>IF(A80="","",IF(OR(LEFT(M80,7)="INVALID",LEFT(M80,21)="EVIDENCE INSUFFICIENT"),"NOT READY","READY"))</x:f>
      </x:c>
    </x:row>
    <x:row r="81">
      <x:c r="A81" s="39"/>
      <x:c r="B81" s="39"/>
      <x:c r="C81" s="39"/>
      <x:c r="D81" s="39"/>
      <x:c r="E81" s="39"/>
      <x:c r="F81" s="52"/>
      <x:c r="G81" s="39"/>
      <x:c r="H81" s="39"/>
      <x:c r="I81" s="39"/>
      <x:c r="J81" s="47" t="str">
        <x:f>IF(A81="","",IF(NOT(OR(EXACT(B81,"DECISION-CRITICAL"),EXACT(B81,"MATERIAL CONTEXT"),EXACT(B81,"BACKGROUND"))),"INVALID - MATERIALITY TOKEN",IF(NOT(OR(EXACT(D81,"OBSERVED"),EXACT(D81,"INFERRED"),EXACT(D81,"ASSUMED"),EXACT(D81,"CONTRADICTORY"),EXACT(D81,"UNRESOLVED"))),"INVALID - EVIDENCE TOKEN",IF(COUNTIF($A$6:$A$205,A81)&gt;1,"INVALID - DUPLICATE ID","VALID"))))</x:f>
      </x:c>
      <x:c r="K81" s="47" t="str">
        <x:f>IF(A81="","",IF(OR(C81="",D81="",E81="",F81="",G81="",I81=""),"EVIDENCE INSUFFICIENT - REQUIRED FIELD",IF(AND(B81="DECISION-CRITICAL",D81="UNRESOLVED"),"EVIDENCE INSUFFICIENT - CRITICAL CLAIM",IF(AND(D81="CONTRADICTORY",H81=""),"EVIDENCE INSUFFICIENT - CONTRADICTION NOTE","COMPLETE"))))</x:f>
      </x:c>
      <x:c r="L81" s="47" t="str">
        <x:f>IF(A81="","",IF(D81="UNRESOLVED","DO NOT USE",IF(D81="CONTRADICTORY","QUALIFY",IF(D81="ASSUMED","QUALIFY","PERMITTED"))))</x:f>
      </x:c>
      <x:c r="M81" s="47" t="str">
        <x:f>IF(A81="","",IF(J81&lt;&gt;"VALID",J81,IF(K81&lt;&gt;"COMPLETE",K81,IF(AND(B81="DECISION-CRITICAL",L81="DO NOT USE"),"EVIDENCE INSUFFICIENT - CRITICAL CLAIM",IF(L81="QUALIFY","READY WITH LIMIT","READY")))))</x:f>
      </x:c>
      <x:c r="N81" s="47" t="str">
        <x:f>IF(A81="","",IF(OR(LEFT(M81,7)="INVALID",LEFT(M81,21)="EVIDENCE INSUFFICIENT"),"NOT READY","READY"))</x:f>
      </x:c>
    </x:row>
    <x:row r="82">
      <x:c r="A82" s="39"/>
      <x:c r="B82" s="39"/>
      <x:c r="C82" s="39"/>
      <x:c r="D82" s="39"/>
      <x:c r="E82" s="39"/>
      <x:c r="F82" s="52"/>
      <x:c r="G82" s="39"/>
      <x:c r="H82" s="39"/>
      <x:c r="I82" s="39"/>
      <x:c r="J82" s="47" t="str">
        <x:f>IF(A82="","",IF(NOT(OR(EXACT(B82,"DECISION-CRITICAL"),EXACT(B82,"MATERIAL CONTEXT"),EXACT(B82,"BACKGROUND"))),"INVALID - MATERIALITY TOKEN",IF(NOT(OR(EXACT(D82,"OBSERVED"),EXACT(D82,"INFERRED"),EXACT(D82,"ASSUMED"),EXACT(D82,"CONTRADICTORY"),EXACT(D82,"UNRESOLVED"))),"INVALID - EVIDENCE TOKEN",IF(COUNTIF($A$6:$A$205,A82)&gt;1,"INVALID - DUPLICATE ID","VALID"))))</x:f>
      </x:c>
      <x:c r="K82" s="47" t="str">
        <x:f>IF(A82="","",IF(OR(C82="",D82="",E82="",F82="",G82="",I82=""),"EVIDENCE INSUFFICIENT - REQUIRED FIELD",IF(AND(B82="DECISION-CRITICAL",D82="UNRESOLVED"),"EVIDENCE INSUFFICIENT - CRITICAL CLAIM",IF(AND(D82="CONTRADICTORY",H82=""),"EVIDENCE INSUFFICIENT - CONTRADICTION NOTE","COMPLETE"))))</x:f>
      </x:c>
      <x:c r="L82" s="47" t="str">
        <x:f>IF(A82="","",IF(D82="UNRESOLVED","DO NOT USE",IF(D82="CONTRADICTORY","QUALIFY",IF(D82="ASSUMED","QUALIFY","PERMITTED"))))</x:f>
      </x:c>
      <x:c r="M82" s="47" t="str">
        <x:f>IF(A82="","",IF(J82&lt;&gt;"VALID",J82,IF(K82&lt;&gt;"COMPLETE",K82,IF(AND(B82="DECISION-CRITICAL",L82="DO NOT USE"),"EVIDENCE INSUFFICIENT - CRITICAL CLAIM",IF(L82="QUALIFY","READY WITH LIMIT","READY")))))</x:f>
      </x:c>
      <x:c r="N82" s="47" t="str">
        <x:f>IF(A82="","",IF(OR(LEFT(M82,7)="INVALID",LEFT(M82,21)="EVIDENCE INSUFFICIENT"),"NOT READY","READY"))</x:f>
      </x:c>
    </x:row>
    <x:row r="83">
      <x:c r="A83" s="39"/>
      <x:c r="B83" s="39"/>
      <x:c r="C83" s="39"/>
      <x:c r="D83" s="39"/>
      <x:c r="E83" s="39"/>
      <x:c r="F83" s="52"/>
      <x:c r="G83" s="39"/>
      <x:c r="H83" s="39"/>
      <x:c r="I83" s="39"/>
      <x:c r="J83" s="47" t="str">
        <x:f>IF(A83="","",IF(NOT(OR(EXACT(B83,"DECISION-CRITICAL"),EXACT(B83,"MATERIAL CONTEXT"),EXACT(B83,"BACKGROUND"))),"INVALID - MATERIALITY TOKEN",IF(NOT(OR(EXACT(D83,"OBSERVED"),EXACT(D83,"INFERRED"),EXACT(D83,"ASSUMED"),EXACT(D83,"CONTRADICTORY"),EXACT(D83,"UNRESOLVED"))),"INVALID - EVIDENCE TOKEN",IF(COUNTIF($A$6:$A$205,A83)&gt;1,"INVALID - DUPLICATE ID","VALID"))))</x:f>
      </x:c>
      <x:c r="K83" s="47" t="str">
        <x:f>IF(A83="","",IF(OR(C83="",D83="",E83="",F83="",G83="",I83=""),"EVIDENCE INSUFFICIENT - REQUIRED FIELD",IF(AND(B83="DECISION-CRITICAL",D83="UNRESOLVED"),"EVIDENCE INSUFFICIENT - CRITICAL CLAIM",IF(AND(D83="CONTRADICTORY",H83=""),"EVIDENCE INSUFFICIENT - CONTRADICTION NOTE","COMPLETE"))))</x:f>
      </x:c>
      <x:c r="L83" s="47" t="str">
        <x:f>IF(A83="","",IF(D83="UNRESOLVED","DO NOT USE",IF(D83="CONTRADICTORY","QUALIFY",IF(D83="ASSUMED","QUALIFY","PERMITTED"))))</x:f>
      </x:c>
      <x:c r="M83" s="47" t="str">
        <x:f>IF(A83="","",IF(J83&lt;&gt;"VALID",J83,IF(K83&lt;&gt;"COMPLETE",K83,IF(AND(B83="DECISION-CRITICAL",L83="DO NOT USE"),"EVIDENCE INSUFFICIENT - CRITICAL CLAIM",IF(L83="QUALIFY","READY WITH LIMIT","READY")))))</x:f>
      </x:c>
      <x:c r="N83" s="47" t="str">
        <x:f>IF(A83="","",IF(OR(LEFT(M83,7)="INVALID",LEFT(M83,21)="EVIDENCE INSUFFICIENT"),"NOT READY","READY"))</x:f>
      </x:c>
    </x:row>
    <x:row r="84">
      <x:c r="A84" s="39"/>
      <x:c r="B84" s="39"/>
      <x:c r="C84" s="39"/>
      <x:c r="D84" s="39"/>
      <x:c r="E84" s="39"/>
      <x:c r="F84" s="52"/>
      <x:c r="G84" s="39"/>
      <x:c r="H84" s="39"/>
      <x:c r="I84" s="39"/>
      <x:c r="J84" s="47" t="str">
        <x:f>IF(A84="","",IF(NOT(OR(EXACT(B84,"DECISION-CRITICAL"),EXACT(B84,"MATERIAL CONTEXT"),EXACT(B84,"BACKGROUND"))),"INVALID - MATERIALITY TOKEN",IF(NOT(OR(EXACT(D84,"OBSERVED"),EXACT(D84,"INFERRED"),EXACT(D84,"ASSUMED"),EXACT(D84,"CONTRADICTORY"),EXACT(D84,"UNRESOLVED"))),"INVALID - EVIDENCE TOKEN",IF(COUNTIF($A$6:$A$205,A84)&gt;1,"INVALID - DUPLICATE ID","VALID"))))</x:f>
      </x:c>
      <x:c r="K84" s="47" t="str">
        <x:f>IF(A84="","",IF(OR(C84="",D84="",E84="",F84="",G84="",I84=""),"EVIDENCE INSUFFICIENT - REQUIRED FIELD",IF(AND(B84="DECISION-CRITICAL",D84="UNRESOLVED"),"EVIDENCE INSUFFICIENT - CRITICAL CLAIM",IF(AND(D84="CONTRADICTORY",H84=""),"EVIDENCE INSUFFICIENT - CONTRADICTION NOTE","COMPLETE"))))</x:f>
      </x:c>
      <x:c r="L84" s="47" t="str">
        <x:f>IF(A84="","",IF(D84="UNRESOLVED","DO NOT USE",IF(D84="CONTRADICTORY","QUALIFY",IF(D84="ASSUMED","QUALIFY","PERMITTED"))))</x:f>
      </x:c>
      <x:c r="M84" s="47" t="str">
        <x:f>IF(A84="","",IF(J84&lt;&gt;"VALID",J84,IF(K84&lt;&gt;"COMPLETE",K84,IF(AND(B84="DECISION-CRITICAL",L84="DO NOT USE"),"EVIDENCE INSUFFICIENT - CRITICAL CLAIM",IF(L84="QUALIFY","READY WITH LIMIT","READY")))))</x:f>
      </x:c>
      <x:c r="N84" s="47" t="str">
        <x:f>IF(A84="","",IF(OR(LEFT(M84,7)="INVALID",LEFT(M84,21)="EVIDENCE INSUFFICIENT"),"NOT READY","READY"))</x:f>
      </x:c>
    </x:row>
    <x:row r="85">
      <x:c r="A85" s="39"/>
      <x:c r="B85" s="39"/>
      <x:c r="C85" s="39"/>
      <x:c r="D85" s="39"/>
      <x:c r="E85" s="39"/>
      <x:c r="F85" s="52"/>
      <x:c r="G85" s="39"/>
      <x:c r="H85" s="39"/>
      <x:c r="I85" s="39"/>
      <x:c r="J85" s="47" t="str">
        <x:f>IF(A85="","",IF(NOT(OR(EXACT(B85,"DECISION-CRITICAL"),EXACT(B85,"MATERIAL CONTEXT"),EXACT(B85,"BACKGROUND"))),"INVALID - MATERIALITY TOKEN",IF(NOT(OR(EXACT(D85,"OBSERVED"),EXACT(D85,"INFERRED"),EXACT(D85,"ASSUMED"),EXACT(D85,"CONTRADICTORY"),EXACT(D85,"UNRESOLVED"))),"INVALID - EVIDENCE TOKEN",IF(COUNTIF($A$6:$A$205,A85)&gt;1,"INVALID - DUPLICATE ID","VALID"))))</x:f>
      </x:c>
      <x:c r="K85" s="47" t="str">
        <x:f>IF(A85="","",IF(OR(C85="",D85="",E85="",F85="",G85="",I85=""),"EVIDENCE INSUFFICIENT - REQUIRED FIELD",IF(AND(B85="DECISION-CRITICAL",D85="UNRESOLVED"),"EVIDENCE INSUFFICIENT - CRITICAL CLAIM",IF(AND(D85="CONTRADICTORY",H85=""),"EVIDENCE INSUFFICIENT - CONTRADICTION NOTE","COMPLETE"))))</x:f>
      </x:c>
      <x:c r="L85" s="47" t="str">
        <x:f>IF(A85="","",IF(D85="UNRESOLVED","DO NOT USE",IF(D85="CONTRADICTORY","QUALIFY",IF(D85="ASSUMED","QUALIFY","PERMITTED"))))</x:f>
      </x:c>
      <x:c r="M85" s="47" t="str">
        <x:f>IF(A85="","",IF(J85&lt;&gt;"VALID",J85,IF(K85&lt;&gt;"COMPLETE",K85,IF(AND(B85="DECISION-CRITICAL",L85="DO NOT USE"),"EVIDENCE INSUFFICIENT - CRITICAL CLAIM",IF(L85="QUALIFY","READY WITH LIMIT","READY")))))</x:f>
      </x:c>
      <x:c r="N85" s="47" t="str">
        <x:f>IF(A85="","",IF(OR(LEFT(M85,7)="INVALID",LEFT(M85,21)="EVIDENCE INSUFFICIENT"),"NOT READY","READY"))</x:f>
      </x:c>
    </x:row>
    <x:row r="86">
      <x:c r="A86" s="39"/>
      <x:c r="B86" s="39"/>
      <x:c r="C86" s="39"/>
      <x:c r="D86" s="39"/>
      <x:c r="E86" s="39"/>
      <x:c r="F86" s="52"/>
      <x:c r="G86" s="39"/>
      <x:c r="H86" s="39"/>
      <x:c r="I86" s="39"/>
      <x:c r="J86" s="47" t="str">
        <x:f>IF(A86="","",IF(NOT(OR(EXACT(B86,"DECISION-CRITICAL"),EXACT(B86,"MATERIAL CONTEXT"),EXACT(B86,"BACKGROUND"))),"INVALID - MATERIALITY TOKEN",IF(NOT(OR(EXACT(D86,"OBSERVED"),EXACT(D86,"INFERRED"),EXACT(D86,"ASSUMED"),EXACT(D86,"CONTRADICTORY"),EXACT(D86,"UNRESOLVED"))),"INVALID - EVIDENCE TOKEN",IF(COUNTIF($A$6:$A$205,A86)&gt;1,"INVALID - DUPLICATE ID","VALID"))))</x:f>
      </x:c>
      <x:c r="K86" s="47" t="str">
        <x:f>IF(A86="","",IF(OR(C86="",D86="",E86="",F86="",G86="",I86=""),"EVIDENCE INSUFFICIENT - REQUIRED FIELD",IF(AND(B86="DECISION-CRITICAL",D86="UNRESOLVED"),"EVIDENCE INSUFFICIENT - CRITICAL CLAIM",IF(AND(D86="CONTRADICTORY",H86=""),"EVIDENCE INSUFFICIENT - CONTRADICTION NOTE","COMPLETE"))))</x:f>
      </x:c>
      <x:c r="L86" s="47" t="str">
        <x:f>IF(A86="","",IF(D86="UNRESOLVED","DO NOT USE",IF(D86="CONTRADICTORY","QUALIFY",IF(D86="ASSUMED","QUALIFY","PERMITTED"))))</x:f>
      </x:c>
      <x:c r="M86" s="47" t="str">
        <x:f>IF(A86="","",IF(J86&lt;&gt;"VALID",J86,IF(K86&lt;&gt;"COMPLETE",K86,IF(AND(B86="DECISION-CRITICAL",L86="DO NOT USE"),"EVIDENCE INSUFFICIENT - CRITICAL CLAIM",IF(L86="QUALIFY","READY WITH LIMIT","READY")))))</x:f>
      </x:c>
      <x:c r="N86" s="47" t="str">
        <x:f>IF(A86="","",IF(OR(LEFT(M86,7)="INVALID",LEFT(M86,21)="EVIDENCE INSUFFICIENT"),"NOT READY","READY"))</x:f>
      </x:c>
    </x:row>
    <x:row r="87">
      <x:c r="A87" s="39"/>
      <x:c r="B87" s="39"/>
      <x:c r="C87" s="39"/>
      <x:c r="D87" s="39"/>
      <x:c r="E87" s="39"/>
      <x:c r="F87" s="52"/>
      <x:c r="G87" s="39"/>
      <x:c r="H87" s="39"/>
      <x:c r="I87" s="39"/>
      <x:c r="J87" s="47" t="str">
        <x:f>IF(A87="","",IF(NOT(OR(EXACT(B87,"DECISION-CRITICAL"),EXACT(B87,"MATERIAL CONTEXT"),EXACT(B87,"BACKGROUND"))),"INVALID - MATERIALITY TOKEN",IF(NOT(OR(EXACT(D87,"OBSERVED"),EXACT(D87,"INFERRED"),EXACT(D87,"ASSUMED"),EXACT(D87,"CONTRADICTORY"),EXACT(D87,"UNRESOLVED"))),"INVALID - EVIDENCE TOKEN",IF(COUNTIF($A$6:$A$205,A87)&gt;1,"INVALID - DUPLICATE ID","VALID"))))</x:f>
      </x:c>
      <x:c r="K87" s="47" t="str">
        <x:f>IF(A87="","",IF(OR(C87="",D87="",E87="",F87="",G87="",I87=""),"EVIDENCE INSUFFICIENT - REQUIRED FIELD",IF(AND(B87="DECISION-CRITICAL",D87="UNRESOLVED"),"EVIDENCE INSUFFICIENT - CRITICAL CLAIM",IF(AND(D87="CONTRADICTORY",H87=""),"EVIDENCE INSUFFICIENT - CONTRADICTION NOTE","COMPLETE"))))</x:f>
      </x:c>
      <x:c r="L87" s="47" t="str">
        <x:f>IF(A87="","",IF(D87="UNRESOLVED","DO NOT USE",IF(D87="CONTRADICTORY","QUALIFY",IF(D87="ASSUMED","QUALIFY","PERMITTED"))))</x:f>
      </x:c>
      <x:c r="M87" s="47" t="str">
        <x:f>IF(A87="","",IF(J87&lt;&gt;"VALID",J87,IF(K87&lt;&gt;"COMPLETE",K87,IF(AND(B87="DECISION-CRITICAL",L87="DO NOT USE"),"EVIDENCE INSUFFICIENT - CRITICAL CLAIM",IF(L87="QUALIFY","READY WITH LIMIT","READY")))))</x:f>
      </x:c>
      <x:c r="N87" s="47" t="str">
        <x:f>IF(A87="","",IF(OR(LEFT(M87,7)="INVALID",LEFT(M87,21)="EVIDENCE INSUFFICIENT"),"NOT READY","READY"))</x:f>
      </x:c>
    </x:row>
    <x:row r="88">
      <x:c r="A88" s="39"/>
      <x:c r="B88" s="39"/>
      <x:c r="C88" s="39"/>
      <x:c r="D88" s="39"/>
      <x:c r="E88" s="39"/>
      <x:c r="F88" s="52"/>
      <x:c r="G88" s="39"/>
      <x:c r="H88" s="39"/>
      <x:c r="I88" s="39"/>
      <x:c r="J88" s="47" t="str">
        <x:f>IF(A88="","",IF(NOT(OR(EXACT(B88,"DECISION-CRITICAL"),EXACT(B88,"MATERIAL CONTEXT"),EXACT(B88,"BACKGROUND"))),"INVALID - MATERIALITY TOKEN",IF(NOT(OR(EXACT(D88,"OBSERVED"),EXACT(D88,"INFERRED"),EXACT(D88,"ASSUMED"),EXACT(D88,"CONTRADICTORY"),EXACT(D88,"UNRESOLVED"))),"INVALID - EVIDENCE TOKEN",IF(COUNTIF($A$6:$A$205,A88)&gt;1,"INVALID - DUPLICATE ID","VALID"))))</x:f>
      </x:c>
      <x:c r="K88" s="47" t="str">
        <x:f>IF(A88="","",IF(OR(C88="",D88="",E88="",F88="",G88="",I88=""),"EVIDENCE INSUFFICIENT - REQUIRED FIELD",IF(AND(B88="DECISION-CRITICAL",D88="UNRESOLVED"),"EVIDENCE INSUFFICIENT - CRITICAL CLAIM",IF(AND(D88="CONTRADICTORY",H88=""),"EVIDENCE INSUFFICIENT - CONTRADICTION NOTE","COMPLETE"))))</x:f>
      </x:c>
      <x:c r="L88" s="47" t="str">
        <x:f>IF(A88="","",IF(D88="UNRESOLVED","DO NOT USE",IF(D88="CONTRADICTORY","QUALIFY",IF(D88="ASSUMED","QUALIFY","PERMITTED"))))</x:f>
      </x:c>
      <x:c r="M88" s="47" t="str">
        <x:f>IF(A88="","",IF(J88&lt;&gt;"VALID",J88,IF(K88&lt;&gt;"COMPLETE",K88,IF(AND(B88="DECISION-CRITICAL",L88="DO NOT USE"),"EVIDENCE INSUFFICIENT - CRITICAL CLAIM",IF(L88="QUALIFY","READY WITH LIMIT","READY")))))</x:f>
      </x:c>
      <x:c r="N88" s="47" t="str">
        <x:f>IF(A88="","",IF(OR(LEFT(M88,7)="INVALID",LEFT(M88,21)="EVIDENCE INSUFFICIENT"),"NOT READY","READY"))</x:f>
      </x:c>
    </x:row>
    <x:row r="89">
      <x:c r="A89" s="39"/>
      <x:c r="B89" s="39"/>
      <x:c r="C89" s="39"/>
      <x:c r="D89" s="39"/>
      <x:c r="E89" s="39"/>
      <x:c r="F89" s="52"/>
      <x:c r="G89" s="39"/>
      <x:c r="H89" s="39"/>
      <x:c r="I89" s="39"/>
      <x:c r="J89" s="47" t="str">
        <x:f>IF(A89="","",IF(NOT(OR(EXACT(B89,"DECISION-CRITICAL"),EXACT(B89,"MATERIAL CONTEXT"),EXACT(B89,"BACKGROUND"))),"INVALID - MATERIALITY TOKEN",IF(NOT(OR(EXACT(D89,"OBSERVED"),EXACT(D89,"INFERRED"),EXACT(D89,"ASSUMED"),EXACT(D89,"CONTRADICTORY"),EXACT(D89,"UNRESOLVED"))),"INVALID - EVIDENCE TOKEN",IF(COUNTIF($A$6:$A$205,A89)&gt;1,"INVALID - DUPLICATE ID","VALID"))))</x:f>
      </x:c>
      <x:c r="K89" s="47" t="str">
        <x:f>IF(A89="","",IF(OR(C89="",D89="",E89="",F89="",G89="",I89=""),"EVIDENCE INSUFFICIENT - REQUIRED FIELD",IF(AND(B89="DECISION-CRITICAL",D89="UNRESOLVED"),"EVIDENCE INSUFFICIENT - CRITICAL CLAIM",IF(AND(D89="CONTRADICTORY",H89=""),"EVIDENCE INSUFFICIENT - CONTRADICTION NOTE","COMPLETE"))))</x:f>
      </x:c>
      <x:c r="L89" s="47" t="str">
        <x:f>IF(A89="","",IF(D89="UNRESOLVED","DO NOT USE",IF(D89="CONTRADICTORY","QUALIFY",IF(D89="ASSUMED","QUALIFY","PERMITTED"))))</x:f>
      </x:c>
      <x:c r="M89" s="47" t="str">
        <x:f>IF(A89="","",IF(J89&lt;&gt;"VALID",J89,IF(K89&lt;&gt;"COMPLETE",K89,IF(AND(B89="DECISION-CRITICAL",L89="DO NOT USE"),"EVIDENCE INSUFFICIENT - CRITICAL CLAIM",IF(L89="QUALIFY","READY WITH LIMIT","READY")))))</x:f>
      </x:c>
      <x:c r="N89" s="47" t="str">
        <x:f>IF(A89="","",IF(OR(LEFT(M89,7)="INVALID",LEFT(M89,21)="EVIDENCE INSUFFICIENT"),"NOT READY","READY"))</x:f>
      </x:c>
    </x:row>
    <x:row r="90">
      <x:c r="A90" s="39"/>
      <x:c r="B90" s="39"/>
      <x:c r="C90" s="39"/>
      <x:c r="D90" s="39"/>
      <x:c r="E90" s="39"/>
      <x:c r="F90" s="52"/>
      <x:c r="G90" s="39"/>
      <x:c r="H90" s="39"/>
      <x:c r="I90" s="39"/>
      <x:c r="J90" s="47" t="str">
        <x:f>IF(A90="","",IF(NOT(OR(EXACT(B90,"DECISION-CRITICAL"),EXACT(B90,"MATERIAL CONTEXT"),EXACT(B90,"BACKGROUND"))),"INVALID - MATERIALITY TOKEN",IF(NOT(OR(EXACT(D90,"OBSERVED"),EXACT(D90,"INFERRED"),EXACT(D90,"ASSUMED"),EXACT(D90,"CONTRADICTORY"),EXACT(D90,"UNRESOLVED"))),"INVALID - EVIDENCE TOKEN",IF(COUNTIF($A$6:$A$205,A90)&gt;1,"INVALID - DUPLICATE ID","VALID"))))</x:f>
      </x:c>
      <x:c r="K90" s="47" t="str">
        <x:f>IF(A90="","",IF(OR(C90="",D90="",E90="",F90="",G90="",I90=""),"EVIDENCE INSUFFICIENT - REQUIRED FIELD",IF(AND(B90="DECISION-CRITICAL",D90="UNRESOLVED"),"EVIDENCE INSUFFICIENT - CRITICAL CLAIM",IF(AND(D90="CONTRADICTORY",H90=""),"EVIDENCE INSUFFICIENT - CONTRADICTION NOTE","COMPLETE"))))</x:f>
      </x:c>
      <x:c r="L90" s="47" t="str">
        <x:f>IF(A90="","",IF(D90="UNRESOLVED","DO NOT USE",IF(D90="CONTRADICTORY","QUALIFY",IF(D90="ASSUMED","QUALIFY","PERMITTED"))))</x:f>
      </x:c>
      <x:c r="M90" s="47" t="str">
        <x:f>IF(A90="","",IF(J90&lt;&gt;"VALID",J90,IF(K90&lt;&gt;"COMPLETE",K90,IF(AND(B90="DECISION-CRITICAL",L90="DO NOT USE"),"EVIDENCE INSUFFICIENT - CRITICAL CLAIM",IF(L90="QUALIFY","READY WITH LIMIT","READY")))))</x:f>
      </x:c>
      <x:c r="N90" s="47" t="str">
        <x:f>IF(A90="","",IF(OR(LEFT(M90,7)="INVALID",LEFT(M90,21)="EVIDENCE INSUFFICIENT"),"NOT READY","READY"))</x:f>
      </x:c>
    </x:row>
    <x:row r="91">
      <x:c r="A91" s="39"/>
      <x:c r="B91" s="39"/>
      <x:c r="C91" s="39"/>
      <x:c r="D91" s="39"/>
      <x:c r="E91" s="39"/>
      <x:c r="F91" s="52"/>
      <x:c r="G91" s="39"/>
      <x:c r="H91" s="39"/>
      <x:c r="I91" s="39"/>
      <x:c r="J91" s="47" t="str">
        <x:f>IF(A91="","",IF(NOT(OR(EXACT(B91,"DECISION-CRITICAL"),EXACT(B91,"MATERIAL CONTEXT"),EXACT(B91,"BACKGROUND"))),"INVALID - MATERIALITY TOKEN",IF(NOT(OR(EXACT(D91,"OBSERVED"),EXACT(D91,"INFERRED"),EXACT(D91,"ASSUMED"),EXACT(D91,"CONTRADICTORY"),EXACT(D91,"UNRESOLVED"))),"INVALID - EVIDENCE TOKEN",IF(COUNTIF($A$6:$A$205,A91)&gt;1,"INVALID - DUPLICATE ID","VALID"))))</x:f>
      </x:c>
      <x:c r="K91" s="47" t="str">
        <x:f>IF(A91="","",IF(OR(C91="",D91="",E91="",F91="",G91="",I91=""),"EVIDENCE INSUFFICIENT - REQUIRED FIELD",IF(AND(B91="DECISION-CRITICAL",D91="UNRESOLVED"),"EVIDENCE INSUFFICIENT - CRITICAL CLAIM",IF(AND(D91="CONTRADICTORY",H91=""),"EVIDENCE INSUFFICIENT - CONTRADICTION NOTE","COMPLETE"))))</x:f>
      </x:c>
      <x:c r="L91" s="47" t="str">
        <x:f>IF(A91="","",IF(D91="UNRESOLVED","DO NOT USE",IF(D91="CONTRADICTORY","QUALIFY",IF(D91="ASSUMED","QUALIFY","PERMITTED"))))</x:f>
      </x:c>
      <x:c r="M91" s="47" t="str">
        <x:f>IF(A91="","",IF(J91&lt;&gt;"VALID",J91,IF(K91&lt;&gt;"COMPLETE",K91,IF(AND(B91="DECISION-CRITICAL",L91="DO NOT USE"),"EVIDENCE INSUFFICIENT - CRITICAL CLAIM",IF(L91="QUALIFY","READY WITH LIMIT","READY")))))</x:f>
      </x:c>
      <x:c r="N91" s="47" t="str">
        <x:f>IF(A91="","",IF(OR(LEFT(M91,7)="INVALID",LEFT(M91,21)="EVIDENCE INSUFFICIENT"),"NOT READY","READY"))</x:f>
      </x:c>
    </x:row>
    <x:row r="92">
      <x:c r="A92" s="39"/>
      <x:c r="B92" s="39"/>
      <x:c r="C92" s="39"/>
      <x:c r="D92" s="39"/>
      <x:c r="E92" s="39"/>
      <x:c r="F92" s="52"/>
      <x:c r="G92" s="39"/>
      <x:c r="H92" s="39"/>
      <x:c r="I92" s="39"/>
      <x:c r="J92" s="47" t="str">
        <x:f>IF(A92="","",IF(NOT(OR(EXACT(B92,"DECISION-CRITICAL"),EXACT(B92,"MATERIAL CONTEXT"),EXACT(B92,"BACKGROUND"))),"INVALID - MATERIALITY TOKEN",IF(NOT(OR(EXACT(D92,"OBSERVED"),EXACT(D92,"INFERRED"),EXACT(D92,"ASSUMED"),EXACT(D92,"CONTRADICTORY"),EXACT(D92,"UNRESOLVED"))),"INVALID - EVIDENCE TOKEN",IF(COUNTIF($A$6:$A$205,A92)&gt;1,"INVALID - DUPLICATE ID","VALID"))))</x:f>
      </x:c>
      <x:c r="K92" s="47" t="str">
        <x:f>IF(A92="","",IF(OR(C92="",D92="",E92="",F92="",G92="",I92=""),"EVIDENCE INSUFFICIENT - REQUIRED FIELD",IF(AND(B92="DECISION-CRITICAL",D92="UNRESOLVED"),"EVIDENCE INSUFFICIENT - CRITICAL CLAIM",IF(AND(D92="CONTRADICTORY",H92=""),"EVIDENCE INSUFFICIENT - CONTRADICTION NOTE","COMPLETE"))))</x:f>
      </x:c>
      <x:c r="L92" s="47" t="str">
        <x:f>IF(A92="","",IF(D92="UNRESOLVED","DO NOT USE",IF(D92="CONTRADICTORY","QUALIFY",IF(D92="ASSUMED","QUALIFY","PERMITTED"))))</x:f>
      </x:c>
      <x:c r="M92" s="47" t="str">
        <x:f>IF(A92="","",IF(J92&lt;&gt;"VALID",J92,IF(K92&lt;&gt;"COMPLETE",K92,IF(AND(B92="DECISION-CRITICAL",L92="DO NOT USE"),"EVIDENCE INSUFFICIENT - CRITICAL CLAIM",IF(L92="QUALIFY","READY WITH LIMIT","READY")))))</x:f>
      </x:c>
      <x:c r="N92" s="47" t="str">
        <x:f>IF(A92="","",IF(OR(LEFT(M92,7)="INVALID",LEFT(M92,21)="EVIDENCE INSUFFICIENT"),"NOT READY","READY"))</x:f>
      </x:c>
    </x:row>
    <x:row r="93">
      <x:c r="A93" s="39"/>
      <x:c r="B93" s="39"/>
      <x:c r="C93" s="39"/>
      <x:c r="D93" s="39"/>
      <x:c r="E93" s="39"/>
      <x:c r="F93" s="52"/>
      <x:c r="G93" s="39"/>
      <x:c r="H93" s="39"/>
      <x:c r="I93" s="39"/>
      <x:c r="J93" s="47" t="str">
        <x:f>IF(A93="","",IF(NOT(OR(EXACT(B93,"DECISION-CRITICAL"),EXACT(B93,"MATERIAL CONTEXT"),EXACT(B93,"BACKGROUND"))),"INVALID - MATERIALITY TOKEN",IF(NOT(OR(EXACT(D93,"OBSERVED"),EXACT(D93,"INFERRED"),EXACT(D93,"ASSUMED"),EXACT(D93,"CONTRADICTORY"),EXACT(D93,"UNRESOLVED"))),"INVALID - EVIDENCE TOKEN",IF(COUNTIF($A$6:$A$205,A93)&gt;1,"INVALID - DUPLICATE ID","VALID"))))</x:f>
      </x:c>
      <x:c r="K93" s="47" t="str">
        <x:f>IF(A93="","",IF(OR(C93="",D93="",E93="",F93="",G93="",I93=""),"EVIDENCE INSUFFICIENT - REQUIRED FIELD",IF(AND(B93="DECISION-CRITICAL",D93="UNRESOLVED"),"EVIDENCE INSUFFICIENT - CRITICAL CLAIM",IF(AND(D93="CONTRADICTORY",H93=""),"EVIDENCE INSUFFICIENT - CONTRADICTION NOTE","COMPLETE"))))</x:f>
      </x:c>
      <x:c r="L93" s="47" t="str">
        <x:f>IF(A93="","",IF(D93="UNRESOLVED","DO NOT USE",IF(D93="CONTRADICTORY","QUALIFY",IF(D93="ASSUMED","QUALIFY","PERMITTED"))))</x:f>
      </x:c>
      <x:c r="M93" s="47" t="str">
        <x:f>IF(A93="","",IF(J93&lt;&gt;"VALID",J93,IF(K93&lt;&gt;"COMPLETE",K93,IF(AND(B93="DECISION-CRITICAL",L93="DO NOT USE"),"EVIDENCE INSUFFICIENT - CRITICAL CLAIM",IF(L93="QUALIFY","READY WITH LIMIT","READY")))))</x:f>
      </x:c>
      <x:c r="N93" s="47" t="str">
        <x:f>IF(A93="","",IF(OR(LEFT(M93,7)="INVALID",LEFT(M93,21)="EVIDENCE INSUFFICIENT"),"NOT READY","READY"))</x:f>
      </x:c>
    </x:row>
    <x:row r="94">
      <x:c r="A94" s="39"/>
      <x:c r="B94" s="39"/>
      <x:c r="C94" s="39"/>
      <x:c r="D94" s="39"/>
      <x:c r="E94" s="39"/>
      <x:c r="F94" s="52"/>
      <x:c r="G94" s="39"/>
      <x:c r="H94" s="39"/>
      <x:c r="I94" s="39"/>
      <x:c r="J94" s="47" t="str">
        <x:f>IF(A94="","",IF(NOT(OR(EXACT(B94,"DECISION-CRITICAL"),EXACT(B94,"MATERIAL CONTEXT"),EXACT(B94,"BACKGROUND"))),"INVALID - MATERIALITY TOKEN",IF(NOT(OR(EXACT(D94,"OBSERVED"),EXACT(D94,"INFERRED"),EXACT(D94,"ASSUMED"),EXACT(D94,"CONTRADICTORY"),EXACT(D94,"UNRESOLVED"))),"INVALID - EVIDENCE TOKEN",IF(COUNTIF($A$6:$A$205,A94)&gt;1,"INVALID - DUPLICATE ID","VALID"))))</x:f>
      </x:c>
      <x:c r="K94" s="47" t="str">
        <x:f>IF(A94="","",IF(OR(C94="",D94="",E94="",F94="",G94="",I94=""),"EVIDENCE INSUFFICIENT - REQUIRED FIELD",IF(AND(B94="DECISION-CRITICAL",D94="UNRESOLVED"),"EVIDENCE INSUFFICIENT - CRITICAL CLAIM",IF(AND(D94="CONTRADICTORY",H94=""),"EVIDENCE INSUFFICIENT - CONTRADICTION NOTE","COMPLETE"))))</x:f>
      </x:c>
      <x:c r="L94" s="47" t="str">
        <x:f>IF(A94="","",IF(D94="UNRESOLVED","DO NOT USE",IF(D94="CONTRADICTORY","QUALIFY",IF(D94="ASSUMED","QUALIFY","PERMITTED"))))</x:f>
      </x:c>
      <x:c r="M94" s="47" t="str">
        <x:f>IF(A94="","",IF(J94&lt;&gt;"VALID",J94,IF(K94&lt;&gt;"COMPLETE",K94,IF(AND(B94="DECISION-CRITICAL",L94="DO NOT USE"),"EVIDENCE INSUFFICIENT - CRITICAL CLAIM",IF(L94="QUALIFY","READY WITH LIMIT","READY")))))</x:f>
      </x:c>
      <x:c r="N94" s="47" t="str">
        <x:f>IF(A94="","",IF(OR(LEFT(M94,7)="INVALID",LEFT(M94,21)="EVIDENCE INSUFFICIENT"),"NOT READY","READY"))</x:f>
      </x:c>
    </x:row>
    <x:row r="95">
      <x:c r="A95" s="39"/>
      <x:c r="B95" s="39"/>
      <x:c r="C95" s="39"/>
      <x:c r="D95" s="39"/>
      <x:c r="E95" s="39"/>
      <x:c r="F95" s="52"/>
      <x:c r="G95" s="39"/>
      <x:c r="H95" s="39"/>
      <x:c r="I95" s="39"/>
      <x:c r="J95" s="47" t="str">
        <x:f>IF(A95="","",IF(NOT(OR(EXACT(B95,"DECISION-CRITICAL"),EXACT(B95,"MATERIAL CONTEXT"),EXACT(B95,"BACKGROUND"))),"INVALID - MATERIALITY TOKEN",IF(NOT(OR(EXACT(D95,"OBSERVED"),EXACT(D95,"INFERRED"),EXACT(D95,"ASSUMED"),EXACT(D95,"CONTRADICTORY"),EXACT(D95,"UNRESOLVED"))),"INVALID - EVIDENCE TOKEN",IF(COUNTIF($A$6:$A$205,A95)&gt;1,"INVALID - DUPLICATE ID","VALID"))))</x:f>
      </x:c>
      <x:c r="K95" s="47" t="str">
        <x:f>IF(A95="","",IF(OR(C95="",D95="",E95="",F95="",G95="",I95=""),"EVIDENCE INSUFFICIENT - REQUIRED FIELD",IF(AND(B95="DECISION-CRITICAL",D95="UNRESOLVED"),"EVIDENCE INSUFFICIENT - CRITICAL CLAIM",IF(AND(D95="CONTRADICTORY",H95=""),"EVIDENCE INSUFFICIENT - CONTRADICTION NOTE","COMPLETE"))))</x:f>
      </x:c>
      <x:c r="L95" s="47" t="str">
        <x:f>IF(A95="","",IF(D95="UNRESOLVED","DO NOT USE",IF(D95="CONTRADICTORY","QUALIFY",IF(D95="ASSUMED","QUALIFY","PERMITTED"))))</x:f>
      </x:c>
      <x:c r="M95" s="47" t="str">
        <x:f>IF(A95="","",IF(J95&lt;&gt;"VALID",J95,IF(K95&lt;&gt;"COMPLETE",K95,IF(AND(B95="DECISION-CRITICAL",L95="DO NOT USE"),"EVIDENCE INSUFFICIENT - CRITICAL CLAIM",IF(L95="QUALIFY","READY WITH LIMIT","READY")))))</x:f>
      </x:c>
      <x:c r="N95" s="47" t="str">
        <x:f>IF(A95="","",IF(OR(LEFT(M95,7)="INVALID",LEFT(M95,21)="EVIDENCE INSUFFICIENT"),"NOT READY","READY"))</x:f>
      </x:c>
    </x:row>
    <x:row r="96">
      <x:c r="A96" s="39"/>
      <x:c r="B96" s="39"/>
      <x:c r="C96" s="39"/>
      <x:c r="D96" s="39"/>
      <x:c r="E96" s="39"/>
      <x:c r="F96" s="52"/>
      <x:c r="G96" s="39"/>
      <x:c r="H96" s="39"/>
      <x:c r="I96" s="39"/>
      <x:c r="J96" s="47" t="str">
        <x:f>IF(A96="","",IF(NOT(OR(EXACT(B96,"DECISION-CRITICAL"),EXACT(B96,"MATERIAL CONTEXT"),EXACT(B96,"BACKGROUND"))),"INVALID - MATERIALITY TOKEN",IF(NOT(OR(EXACT(D96,"OBSERVED"),EXACT(D96,"INFERRED"),EXACT(D96,"ASSUMED"),EXACT(D96,"CONTRADICTORY"),EXACT(D96,"UNRESOLVED"))),"INVALID - EVIDENCE TOKEN",IF(COUNTIF($A$6:$A$205,A96)&gt;1,"INVALID - DUPLICATE ID","VALID"))))</x:f>
      </x:c>
      <x:c r="K96" s="47" t="str">
        <x:f>IF(A96="","",IF(OR(C96="",D96="",E96="",F96="",G96="",I96=""),"EVIDENCE INSUFFICIENT - REQUIRED FIELD",IF(AND(B96="DECISION-CRITICAL",D96="UNRESOLVED"),"EVIDENCE INSUFFICIENT - CRITICAL CLAIM",IF(AND(D96="CONTRADICTORY",H96=""),"EVIDENCE INSUFFICIENT - CONTRADICTION NOTE","COMPLETE"))))</x:f>
      </x:c>
      <x:c r="L96" s="47" t="str">
        <x:f>IF(A96="","",IF(D96="UNRESOLVED","DO NOT USE",IF(D96="CONTRADICTORY","QUALIFY",IF(D96="ASSUMED","QUALIFY","PERMITTED"))))</x:f>
      </x:c>
      <x:c r="M96" s="47" t="str">
        <x:f>IF(A96="","",IF(J96&lt;&gt;"VALID",J96,IF(K96&lt;&gt;"COMPLETE",K96,IF(AND(B96="DECISION-CRITICAL",L96="DO NOT USE"),"EVIDENCE INSUFFICIENT - CRITICAL CLAIM",IF(L96="QUALIFY","READY WITH LIMIT","READY")))))</x:f>
      </x:c>
      <x:c r="N96" s="47" t="str">
        <x:f>IF(A96="","",IF(OR(LEFT(M96,7)="INVALID",LEFT(M96,21)="EVIDENCE INSUFFICIENT"),"NOT READY","READY"))</x:f>
      </x:c>
    </x:row>
    <x:row r="97">
      <x:c r="A97" s="39"/>
      <x:c r="B97" s="39"/>
      <x:c r="C97" s="39"/>
      <x:c r="D97" s="39"/>
      <x:c r="E97" s="39"/>
      <x:c r="F97" s="52"/>
      <x:c r="G97" s="39"/>
      <x:c r="H97" s="39"/>
      <x:c r="I97" s="39"/>
      <x:c r="J97" s="47" t="str">
        <x:f>IF(A97="","",IF(NOT(OR(EXACT(B97,"DECISION-CRITICAL"),EXACT(B97,"MATERIAL CONTEXT"),EXACT(B97,"BACKGROUND"))),"INVALID - MATERIALITY TOKEN",IF(NOT(OR(EXACT(D97,"OBSERVED"),EXACT(D97,"INFERRED"),EXACT(D97,"ASSUMED"),EXACT(D97,"CONTRADICTORY"),EXACT(D97,"UNRESOLVED"))),"INVALID - EVIDENCE TOKEN",IF(COUNTIF($A$6:$A$205,A97)&gt;1,"INVALID - DUPLICATE ID","VALID"))))</x:f>
      </x:c>
      <x:c r="K97" s="47" t="str">
        <x:f>IF(A97="","",IF(OR(C97="",D97="",E97="",F97="",G97="",I97=""),"EVIDENCE INSUFFICIENT - REQUIRED FIELD",IF(AND(B97="DECISION-CRITICAL",D97="UNRESOLVED"),"EVIDENCE INSUFFICIENT - CRITICAL CLAIM",IF(AND(D97="CONTRADICTORY",H97=""),"EVIDENCE INSUFFICIENT - CONTRADICTION NOTE","COMPLETE"))))</x:f>
      </x:c>
      <x:c r="L97" s="47" t="str">
        <x:f>IF(A97="","",IF(D97="UNRESOLVED","DO NOT USE",IF(D97="CONTRADICTORY","QUALIFY",IF(D97="ASSUMED","QUALIFY","PERMITTED"))))</x:f>
      </x:c>
      <x:c r="M97" s="47" t="str">
        <x:f>IF(A97="","",IF(J97&lt;&gt;"VALID",J97,IF(K97&lt;&gt;"COMPLETE",K97,IF(AND(B97="DECISION-CRITICAL",L97="DO NOT USE"),"EVIDENCE INSUFFICIENT - CRITICAL CLAIM",IF(L97="QUALIFY","READY WITH LIMIT","READY")))))</x:f>
      </x:c>
      <x:c r="N97" s="47" t="str">
        <x:f>IF(A97="","",IF(OR(LEFT(M97,7)="INVALID",LEFT(M97,21)="EVIDENCE INSUFFICIENT"),"NOT READY","READY"))</x:f>
      </x:c>
    </x:row>
    <x:row r="98">
      <x:c r="A98" s="39"/>
      <x:c r="B98" s="39"/>
      <x:c r="C98" s="39"/>
      <x:c r="D98" s="39"/>
      <x:c r="E98" s="39"/>
      <x:c r="F98" s="52"/>
      <x:c r="G98" s="39"/>
      <x:c r="H98" s="39"/>
      <x:c r="I98" s="39"/>
      <x:c r="J98" s="47" t="str">
        <x:f>IF(A98="","",IF(NOT(OR(EXACT(B98,"DECISION-CRITICAL"),EXACT(B98,"MATERIAL CONTEXT"),EXACT(B98,"BACKGROUND"))),"INVALID - MATERIALITY TOKEN",IF(NOT(OR(EXACT(D98,"OBSERVED"),EXACT(D98,"INFERRED"),EXACT(D98,"ASSUMED"),EXACT(D98,"CONTRADICTORY"),EXACT(D98,"UNRESOLVED"))),"INVALID - EVIDENCE TOKEN",IF(COUNTIF($A$6:$A$205,A98)&gt;1,"INVALID - DUPLICATE ID","VALID"))))</x:f>
      </x:c>
      <x:c r="K98" s="47" t="str">
        <x:f>IF(A98="","",IF(OR(C98="",D98="",E98="",F98="",G98="",I98=""),"EVIDENCE INSUFFICIENT - REQUIRED FIELD",IF(AND(B98="DECISION-CRITICAL",D98="UNRESOLVED"),"EVIDENCE INSUFFICIENT - CRITICAL CLAIM",IF(AND(D98="CONTRADICTORY",H98=""),"EVIDENCE INSUFFICIENT - CONTRADICTION NOTE","COMPLETE"))))</x:f>
      </x:c>
      <x:c r="L98" s="47" t="str">
        <x:f>IF(A98="","",IF(D98="UNRESOLVED","DO NOT USE",IF(D98="CONTRADICTORY","QUALIFY",IF(D98="ASSUMED","QUALIFY","PERMITTED"))))</x:f>
      </x:c>
      <x:c r="M98" s="47" t="str">
        <x:f>IF(A98="","",IF(J98&lt;&gt;"VALID",J98,IF(K98&lt;&gt;"COMPLETE",K98,IF(AND(B98="DECISION-CRITICAL",L98="DO NOT USE"),"EVIDENCE INSUFFICIENT - CRITICAL CLAIM",IF(L98="QUALIFY","READY WITH LIMIT","READY")))))</x:f>
      </x:c>
      <x:c r="N98" s="47" t="str">
        <x:f>IF(A98="","",IF(OR(LEFT(M98,7)="INVALID",LEFT(M98,21)="EVIDENCE INSUFFICIENT"),"NOT READY","READY"))</x:f>
      </x:c>
    </x:row>
    <x:row r="99">
      <x:c r="A99" s="39"/>
      <x:c r="B99" s="39"/>
      <x:c r="C99" s="39"/>
      <x:c r="D99" s="39"/>
      <x:c r="E99" s="39"/>
      <x:c r="F99" s="52"/>
      <x:c r="G99" s="39"/>
      <x:c r="H99" s="39"/>
      <x:c r="I99" s="39"/>
      <x:c r="J99" s="47" t="str">
        <x:f>IF(A99="","",IF(NOT(OR(EXACT(B99,"DECISION-CRITICAL"),EXACT(B99,"MATERIAL CONTEXT"),EXACT(B99,"BACKGROUND"))),"INVALID - MATERIALITY TOKEN",IF(NOT(OR(EXACT(D99,"OBSERVED"),EXACT(D99,"INFERRED"),EXACT(D99,"ASSUMED"),EXACT(D99,"CONTRADICTORY"),EXACT(D99,"UNRESOLVED"))),"INVALID - EVIDENCE TOKEN",IF(COUNTIF($A$6:$A$205,A99)&gt;1,"INVALID - DUPLICATE ID","VALID"))))</x:f>
      </x:c>
      <x:c r="K99" s="47" t="str">
        <x:f>IF(A99="","",IF(OR(C99="",D99="",E99="",F99="",G99="",I99=""),"EVIDENCE INSUFFICIENT - REQUIRED FIELD",IF(AND(B99="DECISION-CRITICAL",D99="UNRESOLVED"),"EVIDENCE INSUFFICIENT - CRITICAL CLAIM",IF(AND(D99="CONTRADICTORY",H99=""),"EVIDENCE INSUFFICIENT - CONTRADICTION NOTE","COMPLETE"))))</x:f>
      </x:c>
      <x:c r="L99" s="47" t="str">
        <x:f>IF(A99="","",IF(D99="UNRESOLVED","DO NOT USE",IF(D99="CONTRADICTORY","QUALIFY",IF(D99="ASSUMED","QUALIFY","PERMITTED"))))</x:f>
      </x:c>
      <x:c r="M99" s="47" t="str">
        <x:f>IF(A99="","",IF(J99&lt;&gt;"VALID",J99,IF(K99&lt;&gt;"COMPLETE",K99,IF(AND(B99="DECISION-CRITICAL",L99="DO NOT USE"),"EVIDENCE INSUFFICIENT - CRITICAL CLAIM",IF(L99="QUALIFY","READY WITH LIMIT","READY")))))</x:f>
      </x:c>
      <x:c r="N99" s="47" t="str">
        <x:f>IF(A99="","",IF(OR(LEFT(M99,7)="INVALID",LEFT(M99,21)="EVIDENCE INSUFFICIENT"),"NOT READY","READY"))</x:f>
      </x:c>
    </x:row>
    <x:row r="100">
      <x:c r="A100" s="39"/>
      <x:c r="B100" s="39"/>
      <x:c r="C100" s="39"/>
      <x:c r="D100" s="39"/>
      <x:c r="E100" s="39"/>
      <x:c r="F100" s="52"/>
      <x:c r="G100" s="39"/>
      <x:c r="H100" s="39"/>
      <x:c r="I100" s="39"/>
      <x:c r="J100" s="47" t="str">
        <x:f>IF(A100="","",IF(NOT(OR(EXACT(B100,"DECISION-CRITICAL"),EXACT(B100,"MATERIAL CONTEXT"),EXACT(B100,"BACKGROUND"))),"INVALID - MATERIALITY TOKEN",IF(NOT(OR(EXACT(D100,"OBSERVED"),EXACT(D100,"INFERRED"),EXACT(D100,"ASSUMED"),EXACT(D100,"CONTRADICTORY"),EXACT(D100,"UNRESOLVED"))),"INVALID - EVIDENCE TOKEN",IF(COUNTIF($A$6:$A$205,A100)&gt;1,"INVALID - DUPLICATE ID","VALID"))))</x:f>
      </x:c>
      <x:c r="K100" s="47" t="str">
        <x:f>IF(A100="","",IF(OR(C100="",D100="",E100="",F100="",G100="",I100=""),"EVIDENCE INSUFFICIENT - REQUIRED FIELD",IF(AND(B100="DECISION-CRITICAL",D100="UNRESOLVED"),"EVIDENCE INSUFFICIENT - CRITICAL CLAIM",IF(AND(D100="CONTRADICTORY",H100=""),"EVIDENCE INSUFFICIENT - CONTRADICTION NOTE","COMPLETE"))))</x:f>
      </x:c>
      <x:c r="L100" s="47" t="str">
        <x:f>IF(A100="","",IF(D100="UNRESOLVED","DO NOT USE",IF(D100="CONTRADICTORY","QUALIFY",IF(D100="ASSUMED","QUALIFY","PERMITTED"))))</x:f>
      </x:c>
      <x:c r="M100" s="47" t="str">
        <x:f>IF(A100="","",IF(J100&lt;&gt;"VALID",J100,IF(K100&lt;&gt;"COMPLETE",K100,IF(AND(B100="DECISION-CRITICAL",L100="DO NOT USE"),"EVIDENCE INSUFFICIENT - CRITICAL CLAIM",IF(L100="QUALIFY","READY WITH LIMIT","READY")))))</x:f>
      </x:c>
      <x:c r="N100" s="47" t="str">
        <x:f>IF(A100="","",IF(OR(LEFT(M100,7)="INVALID",LEFT(M100,21)="EVIDENCE INSUFFICIENT"),"NOT READY","READY"))</x:f>
      </x:c>
    </x:row>
    <x:row r="101">
      <x:c r="A101" s="39"/>
      <x:c r="B101" s="39"/>
      <x:c r="C101" s="39"/>
      <x:c r="D101" s="39"/>
      <x:c r="E101" s="39"/>
      <x:c r="F101" s="52"/>
      <x:c r="G101" s="39"/>
      <x:c r="H101" s="39"/>
      <x:c r="I101" s="39"/>
      <x:c r="J101" s="47" t="str">
        <x:f>IF(A101="","",IF(NOT(OR(EXACT(B101,"DECISION-CRITICAL"),EXACT(B101,"MATERIAL CONTEXT"),EXACT(B101,"BACKGROUND"))),"INVALID - MATERIALITY TOKEN",IF(NOT(OR(EXACT(D101,"OBSERVED"),EXACT(D101,"INFERRED"),EXACT(D101,"ASSUMED"),EXACT(D101,"CONTRADICTORY"),EXACT(D101,"UNRESOLVED"))),"INVALID - EVIDENCE TOKEN",IF(COUNTIF($A$6:$A$205,A101)&gt;1,"INVALID - DUPLICATE ID","VALID"))))</x:f>
      </x:c>
      <x:c r="K101" s="47" t="str">
        <x:f>IF(A101="","",IF(OR(C101="",D101="",E101="",F101="",G101="",I101=""),"EVIDENCE INSUFFICIENT - REQUIRED FIELD",IF(AND(B101="DECISION-CRITICAL",D101="UNRESOLVED"),"EVIDENCE INSUFFICIENT - CRITICAL CLAIM",IF(AND(D101="CONTRADICTORY",H101=""),"EVIDENCE INSUFFICIENT - CONTRADICTION NOTE","COMPLETE"))))</x:f>
      </x:c>
      <x:c r="L101" s="47" t="str">
        <x:f>IF(A101="","",IF(D101="UNRESOLVED","DO NOT USE",IF(D101="CONTRADICTORY","QUALIFY",IF(D101="ASSUMED","QUALIFY","PERMITTED"))))</x:f>
      </x:c>
      <x:c r="M101" s="47" t="str">
        <x:f>IF(A101="","",IF(J101&lt;&gt;"VALID",J101,IF(K101&lt;&gt;"COMPLETE",K101,IF(AND(B101="DECISION-CRITICAL",L101="DO NOT USE"),"EVIDENCE INSUFFICIENT - CRITICAL CLAIM",IF(L101="QUALIFY","READY WITH LIMIT","READY")))))</x:f>
      </x:c>
      <x:c r="N101" s="47" t="str">
        <x:f>IF(A101="","",IF(OR(LEFT(M101,7)="INVALID",LEFT(M101,21)="EVIDENCE INSUFFICIENT"),"NOT READY","READY"))</x:f>
      </x:c>
    </x:row>
    <x:row r="102">
      <x:c r="A102" s="39"/>
      <x:c r="B102" s="39"/>
      <x:c r="C102" s="39"/>
      <x:c r="D102" s="39"/>
      <x:c r="E102" s="39"/>
      <x:c r="F102" s="52"/>
      <x:c r="G102" s="39"/>
      <x:c r="H102" s="39"/>
      <x:c r="I102" s="39"/>
      <x:c r="J102" s="47" t="str">
        <x:f>IF(A102="","",IF(NOT(OR(EXACT(B102,"DECISION-CRITICAL"),EXACT(B102,"MATERIAL CONTEXT"),EXACT(B102,"BACKGROUND"))),"INVALID - MATERIALITY TOKEN",IF(NOT(OR(EXACT(D102,"OBSERVED"),EXACT(D102,"INFERRED"),EXACT(D102,"ASSUMED"),EXACT(D102,"CONTRADICTORY"),EXACT(D102,"UNRESOLVED"))),"INVALID - EVIDENCE TOKEN",IF(COUNTIF($A$6:$A$205,A102)&gt;1,"INVALID - DUPLICATE ID","VALID"))))</x:f>
      </x:c>
      <x:c r="K102" s="47" t="str">
        <x:f>IF(A102="","",IF(OR(C102="",D102="",E102="",F102="",G102="",I102=""),"EVIDENCE INSUFFICIENT - REQUIRED FIELD",IF(AND(B102="DECISION-CRITICAL",D102="UNRESOLVED"),"EVIDENCE INSUFFICIENT - CRITICAL CLAIM",IF(AND(D102="CONTRADICTORY",H102=""),"EVIDENCE INSUFFICIENT - CONTRADICTION NOTE","COMPLETE"))))</x:f>
      </x:c>
      <x:c r="L102" s="47" t="str">
        <x:f>IF(A102="","",IF(D102="UNRESOLVED","DO NOT USE",IF(D102="CONTRADICTORY","QUALIFY",IF(D102="ASSUMED","QUALIFY","PERMITTED"))))</x:f>
      </x:c>
      <x:c r="M102" s="47" t="str">
        <x:f>IF(A102="","",IF(J102&lt;&gt;"VALID",J102,IF(K102&lt;&gt;"COMPLETE",K102,IF(AND(B102="DECISION-CRITICAL",L102="DO NOT USE"),"EVIDENCE INSUFFICIENT - CRITICAL CLAIM",IF(L102="QUALIFY","READY WITH LIMIT","READY")))))</x:f>
      </x:c>
      <x:c r="N102" s="47" t="str">
        <x:f>IF(A102="","",IF(OR(LEFT(M102,7)="INVALID",LEFT(M102,21)="EVIDENCE INSUFFICIENT"),"NOT READY","READY"))</x:f>
      </x:c>
    </x:row>
    <x:row r="103">
      <x:c r="A103" s="39"/>
      <x:c r="B103" s="39"/>
      <x:c r="C103" s="39"/>
      <x:c r="D103" s="39"/>
      <x:c r="E103" s="39"/>
      <x:c r="F103" s="52"/>
      <x:c r="G103" s="39"/>
      <x:c r="H103" s="39"/>
      <x:c r="I103" s="39"/>
      <x:c r="J103" s="47" t="str">
        <x:f>IF(A103="","",IF(NOT(OR(EXACT(B103,"DECISION-CRITICAL"),EXACT(B103,"MATERIAL CONTEXT"),EXACT(B103,"BACKGROUND"))),"INVALID - MATERIALITY TOKEN",IF(NOT(OR(EXACT(D103,"OBSERVED"),EXACT(D103,"INFERRED"),EXACT(D103,"ASSUMED"),EXACT(D103,"CONTRADICTORY"),EXACT(D103,"UNRESOLVED"))),"INVALID - EVIDENCE TOKEN",IF(COUNTIF($A$6:$A$205,A103)&gt;1,"INVALID - DUPLICATE ID","VALID"))))</x:f>
      </x:c>
      <x:c r="K103" s="47" t="str">
        <x:f>IF(A103="","",IF(OR(C103="",D103="",E103="",F103="",G103="",I103=""),"EVIDENCE INSUFFICIENT - REQUIRED FIELD",IF(AND(B103="DECISION-CRITICAL",D103="UNRESOLVED"),"EVIDENCE INSUFFICIENT - CRITICAL CLAIM",IF(AND(D103="CONTRADICTORY",H103=""),"EVIDENCE INSUFFICIENT - CONTRADICTION NOTE","COMPLETE"))))</x:f>
      </x:c>
      <x:c r="L103" s="47" t="str">
        <x:f>IF(A103="","",IF(D103="UNRESOLVED","DO NOT USE",IF(D103="CONTRADICTORY","QUALIFY",IF(D103="ASSUMED","QUALIFY","PERMITTED"))))</x:f>
      </x:c>
      <x:c r="M103" s="47" t="str">
        <x:f>IF(A103="","",IF(J103&lt;&gt;"VALID",J103,IF(K103&lt;&gt;"COMPLETE",K103,IF(AND(B103="DECISION-CRITICAL",L103="DO NOT USE"),"EVIDENCE INSUFFICIENT - CRITICAL CLAIM",IF(L103="QUALIFY","READY WITH LIMIT","READY")))))</x:f>
      </x:c>
      <x:c r="N103" s="47" t="str">
        <x:f>IF(A103="","",IF(OR(LEFT(M103,7)="INVALID",LEFT(M103,21)="EVIDENCE INSUFFICIENT"),"NOT READY","READY"))</x:f>
      </x:c>
    </x:row>
    <x:row r="104">
      <x:c r="A104" s="39"/>
      <x:c r="B104" s="39"/>
      <x:c r="C104" s="39"/>
      <x:c r="D104" s="39"/>
      <x:c r="E104" s="39"/>
      <x:c r="F104" s="52"/>
      <x:c r="G104" s="39"/>
      <x:c r="H104" s="39"/>
      <x:c r="I104" s="39"/>
      <x:c r="J104" s="47" t="str">
        <x:f>IF(A104="","",IF(NOT(OR(EXACT(B104,"DECISION-CRITICAL"),EXACT(B104,"MATERIAL CONTEXT"),EXACT(B104,"BACKGROUND"))),"INVALID - MATERIALITY TOKEN",IF(NOT(OR(EXACT(D104,"OBSERVED"),EXACT(D104,"INFERRED"),EXACT(D104,"ASSUMED"),EXACT(D104,"CONTRADICTORY"),EXACT(D104,"UNRESOLVED"))),"INVALID - EVIDENCE TOKEN",IF(COUNTIF($A$6:$A$205,A104)&gt;1,"INVALID - DUPLICATE ID","VALID"))))</x:f>
      </x:c>
      <x:c r="K104" s="47" t="str">
        <x:f>IF(A104="","",IF(OR(C104="",D104="",E104="",F104="",G104="",I104=""),"EVIDENCE INSUFFICIENT - REQUIRED FIELD",IF(AND(B104="DECISION-CRITICAL",D104="UNRESOLVED"),"EVIDENCE INSUFFICIENT - CRITICAL CLAIM",IF(AND(D104="CONTRADICTORY",H104=""),"EVIDENCE INSUFFICIENT - CONTRADICTION NOTE","COMPLETE"))))</x:f>
      </x:c>
      <x:c r="L104" s="47" t="str">
        <x:f>IF(A104="","",IF(D104="UNRESOLVED","DO NOT USE",IF(D104="CONTRADICTORY","QUALIFY",IF(D104="ASSUMED","QUALIFY","PERMITTED"))))</x:f>
      </x:c>
      <x:c r="M104" s="47" t="str">
        <x:f>IF(A104="","",IF(J104&lt;&gt;"VALID",J104,IF(K104&lt;&gt;"COMPLETE",K104,IF(AND(B104="DECISION-CRITICAL",L104="DO NOT USE"),"EVIDENCE INSUFFICIENT - CRITICAL CLAIM",IF(L104="QUALIFY","READY WITH LIMIT","READY")))))</x:f>
      </x:c>
      <x:c r="N104" s="47" t="str">
        <x:f>IF(A104="","",IF(OR(LEFT(M104,7)="INVALID",LEFT(M104,21)="EVIDENCE INSUFFICIENT"),"NOT READY","READY"))</x:f>
      </x:c>
    </x:row>
    <x:row r="105">
      <x:c r="A105" s="39"/>
      <x:c r="B105" s="39"/>
      <x:c r="C105" s="39"/>
      <x:c r="D105" s="39"/>
      <x:c r="E105" s="39"/>
      <x:c r="F105" s="52"/>
      <x:c r="G105" s="39"/>
      <x:c r="H105" s="39"/>
      <x:c r="I105" s="39"/>
      <x:c r="J105" s="47" t="str">
        <x:f>IF(A105="","",IF(NOT(OR(EXACT(B105,"DECISION-CRITICAL"),EXACT(B105,"MATERIAL CONTEXT"),EXACT(B105,"BACKGROUND"))),"INVALID - MATERIALITY TOKEN",IF(NOT(OR(EXACT(D105,"OBSERVED"),EXACT(D105,"INFERRED"),EXACT(D105,"ASSUMED"),EXACT(D105,"CONTRADICTORY"),EXACT(D105,"UNRESOLVED"))),"INVALID - EVIDENCE TOKEN",IF(COUNTIF($A$6:$A$205,A105)&gt;1,"INVALID - DUPLICATE ID","VALID"))))</x:f>
      </x:c>
      <x:c r="K105" s="47" t="str">
        <x:f>IF(A105="","",IF(OR(C105="",D105="",E105="",F105="",G105="",I105=""),"EVIDENCE INSUFFICIENT - REQUIRED FIELD",IF(AND(B105="DECISION-CRITICAL",D105="UNRESOLVED"),"EVIDENCE INSUFFICIENT - CRITICAL CLAIM",IF(AND(D105="CONTRADICTORY",H105=""),"EVIDENCE INSUFFICIENT - CONTRADICTION NOTE","COMPLETE"))))</x:f>
      </x:c>
      <x:c r="L105" s="47" t="str">
        <x:f>IF(A105="","",IF(D105="UNRESOLVED","DO NOT USE",IF(D105="CONTRADICTORY","QUALIFY",IF(D105="ASSUMED","QUALIFY","PERMITTED"))))</x:f>
      </x:c>
      <x:c r="M105" s="47" t="str">
        <x:f>IF(A105="","",IF(J105&lt;&gt;"VALID",J105,IF(K105&lt;&gt;"COMPLETE",K105,IF(AND(B105="DECISION-CRITICAL",L105="DO NOT USE"),"EVIDENCE INSUFFICIENT - CRITICAL CLAIM",IF(L105="QUALIFY","READY WITH LIMIT","READY")))))</x:f>
      </x:c>
      <x:c r="N105" s="47" t="str">
        <x:f>IF(A105="","",IF(OR(LEFT(M105,7)="INVALID",LEFT(M105,21)="EVIDENCE INSUFFICIENT"),"NOT READY","READY"))</x:f>
      </x:c>
    </x:row>
    <x:row r="106">
      <x:c r="A106" s="39"/>
      <x:c r="B106" s="39"/>
      <x:c r="C106" s="39"/>
      <x:c r="D106" s="39"/>
      <x:c r="E106" s="39"/>
      <x:c r="F106" s="52"/>
      <x:c r="G106" s="39"/>
      <x:c r="H106" s="39"/>
      <x:c r="I106" s="39"/>
      <x:c r="J106" s="47" t="str">
        <x:f>IF(A106="","",IF(NOT(OR(EXACT(B106,"DECISION-CRITICAL"),EXACT(B106,"MATERIAL CONTEXT"),EXACT(B106,"BACKGROUND"))),"INVALID - MATERIALITY TOKEN",IF(NOT(OR(EXACT(D106,"OBSERVED"),EXACT(D106,"INFERRED"),EXACT(D106,"ASSUMED"),EXACT(D106,"CONTRADICTORY"),EXACT(D106,"UNRESOLVED"))),"INVALID - EVIDENCE TOKEN",IF(COUNTIF($A$6:$A$205,A106)&gt;1,"INVALID - DUPLICATE ID","VALID"))))</x:f>
      </x:c>
      <x:c r="K106" s="47" t="str">
        <x:f>IF(A106="","",IF(OR(C106="",D106="",E106="",F106="",G106="",I106=""),"EVIDENCE INSUFFICIENT - REQUIRED FIELD",IF(AND(B106="DECISION-CRITICAL",D106="UNRESOLVED"),"EVIDENCE INSUFFICIENT - CRITICAL CLAIM",IF(AND(D106="CONTRADICTORY",H106=""),"EVIDENCE INSUFFICIENT - CONTRADICTION NOTE","COMPLETE"))))</x:f>
      </x:c>
      <x:c r="L106" s="47" t="str">
        <x:f>IF(A106="","",IF(D106="UNRESOLVED","DO NOT USE",IF(D106="CONTRADICTORY","QUALIFY",IF(D106="ASSUMED","QUALIFY","PERMITTED"))))</x:f>
      </x:c>
      <x:c r="M106" s="47" t="str">
        <x:f>IF(A106="","",IF(J106&lt;&gt;"VALID",J106,IF(K106&lt;&gt;"COMPLETE",K106,IF(AND(B106="DECISION-CRITICAL",L106="DO NOT USE"),"EVIDENCE INSUFFICIENT - CRITICAL CLAIM",IF(L106="QUALIFY","READY WITH LIMIT","READY")))))</x:f>
      </x:c>
      <x:c r="N106" s="47" t="str">
        <x:f>IF(A106="","",IF(OR(LEFT(M106,7)="INVALID",LEFT(M106,21)="EVIDENCE INSUFFICIENT"),"NOT READY","READY"))</x:f>
      </x:c>
    </x:row>
    <x:row r="107">
      <x:c r="A107" s="39"/>
      <x:c r="B107" s="39"/>
      <x:c r="C107" s="39"/>
      <x:c r="D107" s="39"/>
      <x:c r="E107" s="39"/>
      <x:c r="F107" s="52"/>
      <x:c r="G107" s="39"/>
      <x:c r="H107" s="39"/>
      <x:c r="I107" s="39"/>
      <x:c r="J107" s="47" t="str">
        <x:f>IF(A107="","",IF(NOT(OR(EXACT(B107,"DECISION-CRITICAL"),EXACT(B107,"MATERIAL CONTEXT"),EXACT(B107,"BACKGROUND"))),"INVALID - MATERIALITY TOKEN",IF(NOT(OR(EXACT(D107,"OBSERVED"),EXACT(D107,"INFERRED"),EXACT(D107,"ASSUMED"),EXACT(D107,"CONTRADICTORY"),EXACT(D107,"UNRESOLVED"))),"INVALID - EVIDENCE TOKEN",IF(COUNTIF($A$6:$A$205,A107)&gt;1,"INVALID - DUPLICATE ID","VALID"))))</x:f>
      </x:c>
      <x:c r="K107" s="47" t="str">
        <x:f>IF(A107="","",IF(OR(C107="",D107="",E107="",F107="",G107="",I107=""),"EVIDENCE INSUFFICIENT - REQUIRED FIELD",IF(AND(B107="DECISION-CRITICAL",D107="UNRESOLVED"),"EVIDENCE INSUFFICIENT - CRITICAL CLAIM",IF(AND(D107="CONTRADICTORY",H107=""),"EVIDENCE INSUFFICIENT - CONTRADICTION NOTE","COMPLETE"))))</x:f>
      </x:c>
      <x:c r="L107" s="47" t="str">
        <x:f>IF(A107="","",IF(D107="UNRESOLVED","DO NOT USE",IF(D107="CONTRADICTORY","QUALIFY",IF(D107="ASSUMED","QUALIFY","PERMITTED"))))</x:f>
      </x:c>
      <x:c r="M107" s="47" t="str">
        <x:f>IF(A107="","",IF(J107&lt;&gt;"VALID",J107,IF(K107&lt;&gt;"COMPLETE",K107,IF(AND(B107="DECISION-CRITICAL",L107="DO NOT USE"),"EVIDENCE INSUFFICIENT - CRITICAL CLAIM",IF(L107="QUALIFY","READY WITH LIMIT","READY")))))</x:f>
      </x:c>
      <x:c r="N107" s="47" t="str">
        <x:f>IF(A107="","",IF(OR(LEFT(M107,7)="INVALID",LEFT(M107,21)="EVIDENCE INSUFFICIENT"),"NOT READY","READY"))</x:f>
      </x:c>
    </x:row>
    <x:row r="108">
      <x:c r="A108" s="39"/>
      <x:c r="B108" s="39"/>
      <x:c r="C108" s="39"/>
      <x:c r="D108" s="39"/>
      <x:c r="E108" s="39"/>
      <x:c r="F108" s="52"/>
      <x:c r="G108" s="39"/>
      <x:c r="H108" s="39"/>
      <x:c r="I108" s="39"/>
      <x:c r="J108" s="47" t="str">
        <x:f>IF(A108="","",IF(NOT(OR(EXACT(B108,"DECISION-CRITICAL"),EXACT(B108,"MATERIAL CONTEXT"),EXACT(B108,"BACKGROUND"))),"INVALID - MATERIALITY TOKEN",IF(NOT(OR(EXACT(D108,"OBSERVED"),EXACT(D108,"INFERRED"),EXACT(D108,"ASSUMED"),EXACT(D108,"CONTRADICTORY"),EXACT(D108,"UNRESOLVED"))),"INVALID - EVIDENCE TOKEN",IF(COUNTIF($A$6:$A$205,A108)&gt;1,"INVALID - DUPLICATE ID","VALID"))))</x:f>
      </x:c>
      <x:c r="K108" s="47" t="str">
        <x:f>IF(A108="","",IF(OR(C108="",D108="",E108="",F108="",G108="",I108=""),"EVIDENCE INSUFFICIENT - REQUIRED FIELD",IF(AND(B108="DECISION-CRITICAL",D108="UNRESOLVED"),"EVIDENCE INSUFFICIENT - CRITICAL CLAIM",IF(AND(D108="CONTRADICTORY",H108=""),"EVIDENCE INSUFFICIENT - CONTRADICTION NOTE","COMPLETE"))))</x:f>
      </x:c>
      <x:c r="L108" s="47" t="str">
        <x:f>IF(A108="","",IF(D108="UNRESOLVED","DO NOT USE",IF(D108="CONTRADICTORY","QUALIFY",IF(D108="ASSUMED","QUALIFY","PERMITTED"))))</x:f>
      </x:c>
      <x:c r="M108" s="47" t="str">
        <x:f>IF(A108="","",IF(J108&lt;&gt;"VALID",J108,IF(K108&lt;&gt;"COMPLETE",K108,IF(AND(B108="DECISION-CRITICAL",L108="DO NOT USE"),"EVIDENCE INSUFFICIENT - CRITICAL CLAIM",IF(L108="QUALIFY","READY WITH LIMIT","READY")))))</x:f>
      </x:c>
      <x:c r="N108" s="47" t="str">
        <x:f>IF(A108="","",IF(OR(LEFT(M108,7)="INVALID",LEFT(M108,21)="EVIDENCE INSUFFICIENT"),"NOT READY","READY"))</x:f>
      </x:c>
    </x:row>
    <x:row r="109">
      <x:c r="A109" s="39"/>
      <x:c r="B109" s="39"/>
      <x:c r="C109" s="39"/>
      <x:c r="D109" s="39"/>
      <x:c r="E109" s="39"/>
      <x:c r="F109" s="52"/>
      <x:c r="G109" s="39"/>
      <x:c r="H109" s="39"/>
      <x:c r="I109" s="39"/>
      <x:c r="J109" s="47" t="str">
        <x:f>IF(A109="","",IF(NOT(OR(EXACT(B109,"DECISION-CRITICAL"),EXACT(B109,"MATERIAL CONTEXT"),EXACT(B109,"BACKGROUND"))),"INVALID - MATERIALITY TOKEN",IF(NOT(OR(EXACT(D109,"OBSERVED"),EXACT(D109,"INFERRED"),EXACT(D109,"ASSUMED"),EXACT(D109,"CONTRADICTORY"),EXACT(D109,"UNRESOLVED"))),"INVALID - EVIDENCE TOKEN",IF(COUNTIF($A$6:$A$205,A109)&gt;1,"INVALID - DUPLICATE ID","VALID"))))</x:f>
      </x:c>
      <x:c r="K109" s="47" t="str">
        <x:f>IF(A109="","",IF(OR(C109="",D109="",E109="",F109="",G109="",I109=""),"EVIDENCE INSUFFICIENT - REQUIRED FIELD",IF(AND(B109="DECISION-CRITICAL",D109="UNRESOLVED"),"EVIDENCE INSUFFICIENT - CRITICAL CLAIM",IF(AND(D109="CONTRADICTORY",H109=""),"EVIDENCE INSUFFICIENT - CONTRADICTION NOTE","COMPLETE"))))</x:f>
      </x:c>
      <x:c r="L109" s="47" t="str">
        <x:f>IF(A109="","",IF(D109="UNRESOLVED","DO NOT USE",IF(D109="CONTRADICTORY","QUALIFY",IF(D109="ASSUMED","QUALIFY","PERMITTED"))))</x:f>
      </x:c>
      <x:c r="M109" s="47" t="str">
        <x:f>IF(A109="","",IF(J109&lt;&gt;"VALID",J109,IF(K109&lt;&gt;"COMPLETE",K109,IF(AND(B109="DECISION-CRITICAL",L109="DO NOT USE"),"EVIDENCE INSUFFICIENT - CRITICAL CLAIM",IF(L109="QUALIFY","READY WITH LIMIT","READY")))))</x:f>
      </x:c>
      <x:c r="N109" s="47" t="str">
        <x:f>IF(A109="","",IF(OR(LEFT(M109,7)="INVALID",LEFT(M109,21)="EVIDENCE INSUFFICIENT"),"NOT READY","READY"))</x:f>
      </x:c>
    </x:row>
    <x:row r="110">
      <x:c r="A110" s="39"/>
      <x:c r="B110" s="39"/>
      <x:c r="C110" s="39"/>
      <x:c r="D110" s="39"/>
      <x:c r="E110" s="39"/>
      <x:c r="F110" s="52"/>
      <x:c r="G110" s="39"/>
      <x:c r="H110" s="39"/>
      <x:c r="I110" s="39"/>
      <x:c r="J110" s="47" t="str">
        <x:f>IF(A110="","",IF(NOT(OR(EXACT(B110,"DECISION-CRITICAL"),EXACT(B110,"MATERIAL CONTEXT"),EXACT(B110,"BACKGROUND"))),"INVALID - MATERIALITY TOKEN",IF(NOT(OR(EXACT(D110,"OBSERVED"),EXACT(D110,"INFERRED"),EXACT(D110,"ASSUMED"),EXACT(D110,"CONTRADICTORY"),EXACT(D110,"UNRESOLVED"))),"INVALID - EVIDENCE TOKEN",IF(COUNTIF($A$6:$A$205,A110)&gt;1,"INVALID - DUPLICATE ID","VALID"))))</x:f>
      </x:c>
      <x:c r="K110" s="47" t="str">
        <x:f>IF(A110="","",IF(OR(C110="",D110="",E110="",F110="",G110="",I110=""),"EVIDENCE INSUFFICIENT - REQUIRED FIELD",IF(AND(B110="DECISION-CRITICAL",D110="UNRESOLVED"),"EVIDENCE INSUFFICIENT - CRITICAL CLAIM",IF(AND(D110="CONTRADICTORY",H110=""),"EVIDENCE INSUFFICIENT - CONTRADICTION NOTE","COMPLETE"))))</x:f>
      </x:c>
      <x:c r="L110" s="47" t="str">
        <x:f>IF(A110="","",IF(D110="UNRESOLVED","DO NOT USE",IF(D110="CONTRADICTORY","QUALIFY",IF(D110="ASSUMED","QUALIFY","PERMITTED"))))</x:f>
      </x:c>
      <x:c r="M110" s="47" t="str">
        <x:f>IF(A110="","",IF(J110&lt;&gt;"VALID",J110,IF(K110&lt;&gt;"COMPLETE",K110,IF(AND(B110="DECISION-CRITICAL",L110="DO NOT USE"),"EVIDENCE INSUFFICIENT - CRITICAL CLAIM",IF(L110="QUALIFY","READY WITH LIMIT","READY")))))</x:f>
      </x:c>
      <x:c r="N110" s="47" t="str">
        <x:f>IF(A110="","",IF(OR(LEFT(M110,7)="INVALID",LEFT(M110,21)="EVIDENCE INSUFFICIENT"),"NOT READY","READY"))</x:f>
      </x:c>
    </x:row>
    <x:row r="111">
      <x:c r="A111" s="39"/>
      <x:c r="B111" s="39"/>
      <x:c r="C111" s="39"/>
      <x:c r="D111" s="39"/>
      <x:c r="E111" s="39"/>
      <x:c r="F111" s="52"/>
      <x:c r="G111" s="39"/>
      <x:c r="H111" s="39"/>
      <x:c r="I111" s="39"/>
      <x:c r="J111" s="47" t="str">
        <x:f>IF(A111="","",IF(NOT(OR(EXACT(B111,"DECISION-CRITICAL"),EXACT(B111,"MATERIAL CONTEXT"),EXACT(B111,"BACKGROUND"))),"INVALID - MATERIALITY TOKEN",IF(NOT(OR(EXACT(D111,"OBSERVED"),EXACT(D111,"INFERRED"),EXACT(D111,"ASSUMED"),EXACT(D111,"CONTRADICTORY"),EXACT(D111,"UNRESOLVED"))),"INVALID - EVIDENCE TOKEN",IF(COUNTIF($A$6:$A$205,A111)&gt;1,"INVALID - DUPLICATE ID","VALID"))))</x:f>
      </x:c>
      <x:c r="K111" s="47" t="str">
        <x:f>IF(A111="","",IF(OR(C111="",D111="",E111="",F111="",G111="",I111=""),"EVIDENCE INSUFFICIENT - REQUIRED FIELD",IF(AND(B111="DECISION-CRITICAL",D111="UNRESOLVED"),"EVIDENCE INSUFFICIENT - CRITICAL CLAIM",IF(AND(D111="CONTRADICTORY",H111=""),"EVIDENCE INSUFFICIENT - CONTRADICTION NOTE","COMPLETE"))))</x:f>
      </x:c>
      <x:c r="L111" s="47" t="str">
        <x:f>IF(A111="","",IF(D111="UNRESOLVED","DO NOT USE",IF(D111="CONTRADICTORY","QUALIFY",IF(D111="ASSUMED","QUALIFY","PERMITTED"))))</x:f>
      </x:c>
      <x:c r="M111" s="47" t="str">
        <x:f>IF(A111="","",IF(J111&lt;&gt;"VALID",J111,IF(K111&lt;&gt;"COMPLETE",K111,IF(AND(B111="DECISION-CRITICAL",L111="DO NOT USE"),"EVIDENCE INSUFFICIENT - CRITICAL CLAIM",IF(L111="QUALIFY","READY WITH LIMIT","READY")))))</x:f>
      </x:c>
      <x:c r="N111" s="47" t="str">
        <x:f>IF(A111="","",IF(OR(LEFT(M111,7)="INVALID",LEFT(M111,21)="EVIDENCE INSUFFICIENT"),"NOT READY","READY"))</x:f>
      </x:c>
    </x:row>
    <x:row r="112">
      <x:c r="A112" s="39"/>
      <x:c r="B112" s="39"/>
      <x:c r="C112" s="39"/>
      <x:c r="D112" s="39"/>
      <x:c r="E112" s="39"/>
      <x:c r="F112" s="52"/>
      <x:c r="G112" s="39"/>
      <x:c r="H112" s="39"/>
      <x:c r="I112" s="39"/>
      <x:c r="J112" s="47" t="str">
        <x:f>IF(A112="","",IF(NOT(OR(EXACT(B112,"DECISION-CRITICAL"),EXACT(B112,"MATERIAL CONTEXT"),EXACT(B112,"BACKGROUND"))),"INVALID - MATERIALITY TOKEN",IF(NOT(OR(EXACT(D112,"OBSERVED"),EXACT(D112,"INFERRED"),EXACT(D112,"ASSUMED"),EXACT(D112,"CONTRADICTORY"),EXACT(D112,"UNRESOLVED"))),"INVALID - EVIDENCE TOKEN",IF(COUNTIF($A$6:$A$205,A112)&gt;1,"INVALID - DUPLICATE ID","VALID"))))</x:f>
      </x:c>
      <x:c r="K112" s="47" t="str">
        <x:f>IF(A112="","",IF(OR(C112="",D112="",E112="",F112="",G112="",I112=""),"EVIDENCE INSUFFICIENT - REQUIRED FIELD",IF(AND(B112="DECISION-CRITICAL",D112="UNRESOLVED"),"EVIDENCE INSUFFICIENT - CRITICAL CLAIM",IF(AND(D112="CONTRADICTORY",H112=""),"EVIDENCE INSUFFICIENT - CONTRADICTION NOTE","COMPLETE"))))</x:f>
      </x:c>
      <x:c r="L112" s="47" t="str">
        <x:f>IF(A112="","",IF(D112="UNRESOLVED","DO NOT USE",IF(D112="CONTRADICTORY","QUALIFY",IF(D112="ASSUMED","QUALIFY","PERMITTED"))))</x:f>
      </x:c>
      <x:c r="M112" s="47" t="str">
        <x:f>IF(A112="","",IF(J112&lt;&gt;"VALID",J112,IF(K112&lt;&gt;"COMPLETE",K112,IF(AND(B112="DECISION-CRITICAL",L112="DO NOT USE"),"EVIDENCE INSUFFICIENT - CRITICAL CLAIM",IF(L112="QUALIFY","READY WITH LIMIT","READY")))))</x:f>
      </x:c>
      <x:c r="N112" s="47" t="str">
        <x:f>IF(A112="","",IF(OR(LEFT(M112,7)="INVALID",LEFT(M112,21)="EVIDENCE INSUFFICIENT"),"NOT READY","READY"))</x:f>
      </x:c>
    </x:row>
    <x:row r="113">
      <x:c r="A113" s="39"/>
      <x:c r="B113" s="39"/>
      <x:c r="C113" s="39"/>
      <x:c r="D113" s="39"/>
      <x:c r="E113" s="39"/>
      <x:c r="F113" s="52"/>
      <x:c r="G113" s="39"/>
      <x:c r="H113" s="39"/>
      <x:c r="I113" s="39"/>
      <x:c r="J113" s="47" t="str">
        <x:f>IF(A113="","",IF(NOT(OR(EXACT(B113,"DECISION-CRITICAL"),EXACT(B113,"MATERIAL CONTEXT"),EXACT(B113,"BACKGROUND"))),"INVALID - MATERIALITY TOKEN",IF(NOT(OR(EXACT(D113,"OBSERVED"),EXACT(D113,"INFERRED"),EXACT(D113,"ASSUMED"),EXACT(D113,"CONTRADICTORY"),EXACT(D113,"UNRESOLVED"))),"INVALID - EVIDENCE TOKEN",IF(COUNTIF($A$6:$A$205,A113)&gt;1,"INVALID - DUPLICATE ID","VALID"))))</x:f>
      </x:c>
      <x:c r="K113" s="47" t="str">
        <x:f>IF(A113="","",IF(OR(C113="",D113="",E113="",F113="",G113="",I113=""),"EVIDENCE INSUFFICIENT - REQUIRED FIELD",IF(AND(B113="DECISION-CRITICAL",D113="UNRESOLVED"),"EVIDENCE INSUFFICIENT - CRITICAL CLAIM",IF(AND(D113="CONTRADICTORY",H113=""),"EVIDENCE INSUFFICIENT - CONTRADICTION NOTE","COMPLETE"))))</x:f>
      </x:c>
      <x:c r="L113" s="47" t="str">
        <x:f>IF(A113="","",IF(D113="UNRESOLVED","DO NOT USE",IF(D113="CONTRADICTORY","QUALIFY",IF(D113="ASSUMED","QUALIFY","PERMITTED"))))</x:f>
      </x:c>
      <x:c r="M113" s="47" t="str">
        <x:f>IF(A113="","",IF(J113&lt;&gt;"VALID",J113,IF(K113&lt;&gt;"COMPLETE",K113,IF(AND(B113="DECISION-CRITICAL",L113="DO NOT USE"),"EVIDENCE INSUFFICIENT - CRITICAL CLAIM",IF(L113="QUALIFY","READY WITH LIMIT","READY")))))</x:f>
      </x:c>
      <x:c r="N113" s="47" t="str">
        <x:f>IF(A113="","",IF(OR(LEFT(M113,7)="INVALID",LEFT(M113,21)="EVIDENCE INSUFFICIENT"),"NOT READY","READY"))</x:f>
      </x:c>
    </x:row>
    <x:row r="114">
      <x:c r="A114" s="39"/>
      <x:c r="B114" s="39"/>
      <x:c r="C114" s="39"/>
      <x:c r="D114" s="39"/>
      <x:c r="E114" s="39"/>
      <x:c r="F114" s="52"/>
      <x:c r="G114" s="39"/>
      <x:c r="H114" s="39"/>
      <x:c r="I114" s="39"/>
      <x:c r="J114" s="47" t="str">
        <x:f>IF(A114="","",IF(NOT(OR(EXACT(B114,"DECISION-CRITICAL"),EXACT(B114,"MATERIAL CONTEXT"),EXACT(B114,"BACKGROUND"))),"INVALID - MATERIALITY TOKEN",IF(NOT(OR(EXACT(D114,"OBSERVED"),EXACT(D114,"INFERRED"),EXACT(D114,"ASSUMED"),EXACT(D114,"CONTRADICTORY"),EXACT(D114,"UNRESOLVED"))),"INVALID - EVIDENCE TOKEN",IF(COUNTIF($A$6:$A$205,A114)&gt;1,"INVALID - DUPLICATE ID","VALID"))))</x:f>
      </x:c>
      <x:c r="K114" s="47" t="str">
        <x:f>IF(A114="","",IF(OR(C114="",D114="",E114="",F114="",G114="",I114=""),"EVIDENCE INSUFFICIENT - REQUIRED FIELD",IF(AND(B114="DECISION-CRITICAL",D114="UNRESOLVED"),"EVIDENCE INSUFFICIENT - CRITICAL CLAIM",IF(AND(D114="CONTRADICTORY",H114=""),"EVIDENCE INSUFFICIENT - CONTRADICTION NOTE","COMPLETE"))))</x:f>
      </x:c>
      <x:c r="L114" s="47" t="str">
        <x:f>IF(A114="","",IF(D114="UNRESOLVED","DO NOT USE",IF(D114="CONTRADICTORY","QUALIFY",IF(D114="ASSUMED","QUALIFY","PERMITTED"))))</x:f>
      </x:c>
      <x:c r="M114" s="47" t="str">
        <x:f>IF(A114="","",IF(J114&lt;&gt;"VALID",J114,IF(K114&lt;&gt;"COMPLETE",K114,IF(AND(B114="DECISION-CRITICAL",L114="DO NOT USE"),"EVIDENCE INSUFFICIENT - CRITICAL CLAIM",IF(L114="QUALIFY","READY WITH LIMIT","READY")))))</x:f>
      </x:c>
      <x:c r="N114" s="47" t="str">
        <x:f>IF(A114="","",IF(OR(LEFT(M114,7)="INVALID",LEFT(M114,21)="EVIDENCE INSUFFICIENT"),"NOT READY","READY"))</x:f>
      </x:c>
    </x:row>
    <x:row r="115">
      <x:c r="A115" s="39"/>
      <x:c r="B115" s="39"/>
      <x:c r="C115" s="39"/>
      <x:c r="D115" s="39"/>
      <x:c r="E115" s="39"/>
      <x:c r="F115" s="52"/>
      <x:c r="G115" s="39"/>
      <x:c r="H115" s="39"/>
      <x:c r="I115" s="39"/>
      <x:c r="J115" s="47" t="str">
        <x:f>IF(A115="","",IF(NOT(OR(EXACT(B115,"DECISION-CRITICAL"),EXACT(B115,"MATERIAL CONTEXT"),EXACT(B115,"BACKGROUND"))),"INVALID - MATERIALITY TOKEN",IF(NOT(OR(EXACT(D115,"OBSERVED"),EXACT(D115,"INFERRED"),EXACT(D115,"ASSUMED"),EXACT(D115,"CONTRADICTORY"),EXACT(D115,"UNRESOLVED"))),"INVALID - EVIDENCE TOKEN",IF(COUNTIF($A$6:$A$205,A115)&gt;1,"INVALID - DUPLICATE ID","VALID"))))</x:f>
      </x:c>
      <x:c r="K115" s="47" t="str">
        <x:f>IF(A115="","",IF(OR(C115="",D115="",E115="",F115="",G115="",I115=""),"EVIDENCE INSUFFICIENT - REQUIRED FIELD",IF(AND(B115="DECISION-CRITICAL",D115="UNRESOLVED"),"EVIDENCE INSUFFICIENT - CRITICAL CLAIM",IF(AND(D115="CONTRADICTORY",H115=""),"EVIDENCE INSUFFICIENT - CONTRADICTION NOTE","COMPLETE"))))</x:f>
      </x:c>
      <x:c r="L115" s="47" t="str">
        <x:f>IF(A115="","",IF(D115="UNRESOLVED","DO NOT USE",IF(D115="CONTRADICTORY","QUALIFY",IF(D115="ASSUMED","QUALIFY","PERMITTED"))))</x:f>
      </x:c>
      <x:c r="M115" s="47" t="str">
        <x:f>IF(A115="","",IF(J115&lt;&gt;"VALID",J115,IF(K115&lt;&gt;"COMPLETE",K115,IF(AND(B115="DECISION-CRITICAL",L115="DO NOT USE"),"EVIDENCE INSUFFICIENT - CRITICAL CLAIM",IF(L115="QUALIFY","READY WITH LIMIT","READY")))))</x:f>
      </x:c>
      <x:c r="N115" s="47" t="str">
        <x:f>IF(A115="","",IF(OR(LEFT(M115,7)="INVALID",LEFT(M115,21)="EVIDENCE INSUFFICIENT"),"NOT READY","READY"))</x:f>
      </x:c>
    </x:row>
    <x:row r="116">
      <x:c r="A116" s="39"/>
      <x:c r="B116" s="39"/>
      <x:c r="C116" s="39"/>
      <x:c r="D116" s="39"/>
      <x:c r="E116" s="39"/>
      <x:c r="F116" s="52"/>
      <x:c r="G116" s="39"/>
      <x:c r="H116" s="39"/>
      <x:c r="I116" s="39"/>
      <x:c r="J116" s="47" t="str">
        <x:f>IF(A116="","",IF(NOT(OR(EXACT(B116,"DECISION-CRITICAL"),EXACT(B116,"MATERIAL CONTEXT"),EXACT(B116,"BACKGROUND"))),"INVALID - MATERIALITY TOKEN",IF(NOT(OR(EXACT(D116,"OBSERVED"),EXACT(D116,"INFERRED"),EXACT(D116,"ASSUMED"),EXACT(D116,"CONTRADICTORY"),EXACT(D116,"UNRESOLVED"))),"INVALID - EVIDENCE TOKEN",IF(COUNTIF($A$6:$A$205,A116)&gt;1,"INVALID - DUPLICATE ID","VALID"))))</x:f>
      </x:c>
      <x:c r="K116" s="47" t="str">
        <x:f>IF(A116="","",IF(OR(C116="",D116="",E116="",F116="",G116="",I116=""),"EVIDENCE INSUFFICIENT - REQUIRED FIELD",IF(AND(B116="DECISION-CRITICAL",D116="UNRESOLVED"),"EVIDENCE INSUFFICIENT - CRITICAL CLAIM",IF(AND(D116="CONTRADICTORY",H116=""),"EVIDENCE INSUFFICIENT - CONTRADICTION NOTE","COMPLETE"))))</x:f>
      </x:c>
      <x:c r="L116" s="47" t="str">
        <x:f>IF(A116="","",IF(D116="UNRESOLVED","DO NOT USE",IF(D116="CONTRADICTORY","QUALIFY",IF(D116="ASSUMED","QUALIFY","PERMITTED"))))</x:f>
      </x:c>
      <x:c r="M116" s="47" t="str">
        <x:f>IF(A116="","",IF(J116&lt;&gt;"VALID",J116,IF(K116&lt;&gt;"COMPLETE",K116,IF(AND(B116="DECISION-CRITICAL",L116="DO NOT USE"),"EVIDENCE INSUFFICIENT - CRITICAL CLAIM",IF(L116="QUALIFY","READY WITH LIMIT","READY")))))</x:f>
      </x:c>
      <x:c r="N116" s="47" t="str">
        <x:f>IF(A116="","",IF(OR(LEFT(M116,7)="INVALID",LEFT(M116,21)="EVIDENCE INSUFFICIENT"),"NOT READY","READY"))</x:f>
      </x:c>
    </x:row>
    <x:row r="117">
      <x:c r="A117" s="39"/>
      <x:c r="B117" s="39"/>
      <x:c r="C117" s="39"/>
      <x:c r="D117" s="39"/>
      <x:c r="E117" s="39"/>
      <x:c r="F117" s="52"/>
      <x:c r="G117" s="39"/>
      <x:c r="H117" s="39"/>
      <x:c r="I117" s="39"/>
      <x:c r="J117" s="47" t="str">
        <x:f>IF(A117="","",IF(NOT(OR(EXACT(B117,"DECISION-CRITICAL"),EXACT(B117,"MATERIAL CONTEXT"),EXACT(B117,"BACKGROUND"))),"INVALID - MATERIALITY TOKEN",IF(NOT(OR(EXACT(D117,"OBSERVED"),EXACT(D117,"INFERRED"),EXACT(D117,"ASSUMED"),EXACT(D117,"CONTRADICTORY"),EXACT(D117,"UNRESOLVED"))),"INVALID - EVIDENCE TOKEN",IF(COUNTIF($A$6:$A$205,A117)&gt;1,"INVALID - DUPLICATE ID","VALID"))))</x:f>
      </x:c>
      <x:c r="K117" s="47" t="str">
        <x:f>IF(A117="","",IF(OR(C117="",D117="",E117="",F117="",G117="",I117=""),"EVIDENCE INSUFFICIENT - REQUIRED FIELD",IF(AND(B117="DECISION-CRITICAL",D117="UNRESOLVED"),"EVIDENCE INSUFFICIENT - CRITICAL CLAIM",IF(AND(D117="CONTRADICTORY",H117=""),"EVIDENCE INSUFFICIENT - CONTRADICTION NOTE","COMPLETE"))))</x:f>
      </x:c>
      <x:c r="L117" s="47" t="str">
        <x:f>IF(A117="","",IF(D117="UNRESOLVED","DO NOT USE",IF(D117="CONTRADICTORY","QUALIFY",IF(D117="ASSUMED","QUALIFY","PERMITTED"))))</x:f>
      </x:c>
      <x:c r="M117" s="47" t="str">
        <x:f>IF(A117="","",IF(J117&lt;&gt;"VALID",J117,IF(K117&lt;&gt;"COMPLETE",K117,IF(AND(B117="DECISION-CRITICAL",L117="DO NOT USE"),"EVIDENCE INSUFFICIENT - CRITICAL CLAIM",IF(L117="QUALIFY","READY WITH LIMIT","READY")))))</x:f>
      </x:c>
      <x:c r="N117" s="47" t="str">
        <x:f>IF(A117="","",IF(OR(LEFT(M117,7)="INVALID",LEFT(M117,21)="EVIDENCE INSUFFICIENT"),"NOT READY","READY"))</x:f>
      </x:c>
    </x:row>
    <x:row r="118">
      <x:c r="A118" s="39"/>
      <x:c r="B118" s="39"/>
      <x:c r="C118" s="39"/>
      <x:c r="D118" s="39"/>
      <x:c r="E118" s="39"/>
      <x:c r="F118" s="52"/>
      <x:c r="G118" s="39"/>
      <x:c r="H118" s="39"/>
      <x:c r="I118" s="39"/>
      <x:c r="J118" s="47" t="str">
        <x:f>IF(A118="","",IF(NOT(OR(EXACT(B118,"DECISION-CRITICAL"),EXACT(B118,"MATERIAL CONTEXT"),EXACT(B118,"BACKGROUND"))),"INVALID - MATERIALITY TOKEN",IF(NOT(OR(EXACT(D118,"OBSERVED"),EXACT(D118,"INFERRED"),EXACT(D118,"ASSUMED"),EXACT(D118,"CONTRADICTORY"),EXACT(D118,"UNRESOLVED"))),"INVALID - EVIDENCE TOKEN",IF(COUNTIF($A$6:$A$205,A118)&gt;1,"INVALID - DUPLICATE ID","VALID"))))</x:f>
      </x:c>
      <x:c r="K118" s="47" t="str">
        <x:f>IF(A118="","",IF(OR(C118="",D118="",E118="",F118="",G118="",I118=""),"EVIDENCE INSUFFICIENT - REQUIRED FIELD",IF(AND(B118="DECISION-CRITICAL",D118="UNRESOLVED"),"EVIDENCE INSUFFICIENT - CRITICAL CLAIM",IF(AND(D118="CONTRADICTORY",H118=""),"EVIDENCE INSUFFICIENT - CONTRADICTION NOTE","COMPLETE"))))</x:f>
      </x:c>
      <x:c r="L118" s="47" t="str">
        <x:f>IF(A118="","",IF(D118="UNRESOLVED","DO NOT USE",IF(D118="CONTRADICTORY","QUALIFY",IF(D118="ASSUMED","QUALIFY","PERMITTED"))))</x:f>
      </x:c>
      <x:c r="M118" s="47" t="str">
        <x:f>IF(A118="","",IF(J118&lt;&gt;"VALID",J118,IF(K118&lt;&gt;"COMPLETE",K118,IF(AND(B118="DECISION-CRITICAL",L118="DO NOT USE"),"EVIDENCE INSUFFICIENT - CRITICAL CLAIM",IF(L118="QUALIFY","READY WITH LIMIT","READY")))))</x:f>
      </x:c>
      <x:c r="N118" s="47" t="str">
        <x:f>IF(A118="","",IF(OR(LEFT(M118,7)="INVALID",LEFT(M118,21)="EVIDENCE INSUFFICIENT"),"NOT READY","READY"))</x:f>
      </x:c>
    </x:row>
    <x:row r="119">
      <x:c r="A119" s="39"/>
      <x:c r="B119" s="39"/>
      <x:c r="C119" s="39"/>
      <x:c r="D119" s="39"/>
      <x:c r="E119" s="39"/>
      <x:c r="F119" s="52"/>
      <x:c r="G119" s="39"/>
      <x:c r="H119" s="39"/>
      <x:c r="I119" s="39"/>
      <x:c r="J119" s="47" t="str">
        <x:f>IF(A119="","",IF(NOT(OR(EXACT(B119,"DECISION-CRITICAL"),EXACT(B119,"MATERIAL CONTEXT"),EXACT(B119,"BACKGROUND"))),"INVALID - MATERIALITY TOKEN",IF(NOT(OR(EXACT(D119,"OBSERVED"),EXACT(D119,"INFERRED"),EXACT(D119,"ASSUMED"),EXACT(D119,"CONTRADICTORY"),EXACT(D119,"UNRESOLVED"))),"INVALID - EVIDENCE TOKEN",IF(COUNTIF($A$6:$A$205,A119)&gt;1,"INVALID - DUPLICATE ID","VALID"))))</x:f>
      </x:c>
      <x:c r="K119" s="47" t="str">
        <x:f>IF(A119="","",IF(OR(C119="",D119="",E119="",F119="",G119="",I119=""),"EVIDENCE INSUFFICIENT - REQUIRED FIELD",IF(AND(B119="DECISION-CRITICAL",D119="UNRESOLVED"),"EVIDENCE INSUFFICIENT - CRITICAL CLAIM",IF(AND(D119="CONTRADICTORY",H119=""),"EVIDENCE INSUFFICIENT - CONTRADICTION NOTE","COMPLETE"))))</x:f>
      </x:c>
      <x:c r="L119" s="47" t="str">
        <x:f>IF(A119="","",IF(D119="UNRESOLVED","DO NOT USE",IF(D119="CONTRADICTORY","QUALIFY",IF(D119="ASSUMED","QUALIFY","PERMITTED"))))</x:f>
      </x:c>
      <x:c r="M119" s="47" t="str">
        <x:f>IF(A119="","",IF(J119&lt;&gt;"VALID",J119,IF(K119&lt;&gt;"COMPLETE",K119,IF(AND(B119="DECISION-CRITICAL",L119="DO NOT USE"),"EVIDENCE INSUFFICIENT - CRITICAL CLAIM",IF(L119="QUALIFY","READY WITH LIMIT","READY")))))</x:f>
      </x:c>
      <x:c r="N119" s="47" t="str">
        <x:f>IF(A119="","",IF(OR(LEFT(M119,7)="INVALID",LEFT(M119,21)="EVIDENCE INSUFFICIENT"),"NOT READY","READY"))</x:f>
      </x:c>
    </x:row>
    <x:row r="120">
      <x:c r="A120" s="39"/>
      <x:c r="B120" s="39"/>
      <x:c r="C120" s="39"/>
      <x:c r="D120" s="39"/>
      <x:c r="E120" s="39"/>
      <x:c r="F120" s="52"/>
      <x:c r="G120" s="39"/>
      <x:c r="H120" s="39"/>
      <x:c r="I120" s="39"/>
      <x:c r="J120" s="47" t="str">
        <x:f>IF(A120="","",IF(NOT(OR(EXACT(B120,"DECISION-CRITICAL"),EXACT(B120,"MATERIAL CONTEXT"),EXACT(B120,"BACKGROUND"))),"INVALID - MATERIALITY TOKEN",IF(NOT(OR(EXACT(D120,"OBSERVED"),EXACT(D120,"INFERRED"),EXACT(D120,"ASSUMED"),EXACT(D120,"CONTRADICTORY"),EXACT(D120,"UNRESOLVED"))),"INVALID - EVIDENCE TOKEN",IF(COUNTIF($A$6:$A$205,A120)&gt;1,"INVALID - DUPLICATE ID","VALID"))))</x:f>
      </x:c>
      <x:c r="K120" s="47" t="str">
        <x:f>IF(A120="","",IF(OR(C120="",D120="",E120="",F120="",G120="",I120=""),"EVIDENCE INSUFFICIENT - REQUIRED FIELD",IF(AND(B120="DECISION-CRITICAL",D120="UNRESOLVED"),"EVIDENCE INSUFFICIENT - CRITICAL CLAIM",IF(AND(D120="CONTRADICTORY",H120=""),"EVIDENCE INSUFFICIENT - CONTRADICTION NOTE","COMPLETE"))))</x:f>
      </x:c>
      <x:c r="L120" s="47" t="str">
        <x:f>IF(A120="","",IF(D120="UNRESOLVED","DO NOT USE",IF(D120="CONTRADICTORY","QUALIFY",IF(D120="ASSUMED","QUALIFY","PERMITTED"))))</x:f>
      </x:c>
      <x:c r="M120" s="47" t="str">
        <x:f>IF(A120="","",IF(J120&lt;&gt;"VALID",J120,IF(K120&lt;&gt;"COMPLETE",K120,IF(AND(B120="DECISION-CRITICAL",L120="DO NOT USE"),"EVIDENCE INSUFFICIENT - CRITICAL CLAIM",IF(L120="QUALIFY","READY WITH LIMIT","READY")))))</x:f>
      </x:c>
      <x:c r="N120" s="47" t="str">
        <x:f>IF(A120="","",IF(OR(LEFT(M120,7)="INVALID",LEFT(M120,21)="EVIDENCE INSUFFICIENT"),"NOT READY","READY"))</x:f>
      </x:c>
    </x:row>
    <x:row r="121">
      <x:c r="A121" s="39"/>
      <x:c r="B121" s="39"/>
      <x:c r="C121" s="39"/>
      <x:c r="D121" s="39"/>
      <x:c r="E121" s="39"/>
      <x:c r="F121" s="52"/>
      <x:c r="G121" s="39"/>
      <x:c r="H121" s="39"/>
      <x:c r="I121" s="39"/>
      <x:c r="J121" s="47" t="str">
        <x:f>IF(A121="","",IF(NOT(OR(EXACT(B121,"DECISION-CRITICAL"),EXACT(B121,"MATERIAL CONTEXT"),EXACT(B121,"BACKGROUND"))),"INVALID - MATERIALITY TOKEN",IF(NOT(OR(EXACT(D121,"OBSERVED"),EXACT(D121,"INFERRED"),EXACT(D121,"ASSUMED"),EXACT(D121,"CONTRADICTORY"),EXACT(D121,"UNRESOLVED"))),"INVALID - EVIDENCE TOKEN",IF(COUNTIF($A$6:$A$205,A121)&gt;1,"INVALID - DUPLICATE ID","VALID"))))</x:f>
      </x:c>
      <x:c r="K121" s="47" t="str">
        <x:f>IF(A121="","",IF(OR(C121="",D121="",E121="",F121="",G121="",I121=""),"EVIDENCE INSUFFICIENT - REQUIRED FIELD",IF(AND(B121="DECISION-CRITICAL",D121="UNRESOLVED"),"EVIDENCE INSUFFICIENT - CRITICAL CLAIM",IF(AND(D121="CONTRADICTORY",H121=""),"EVIDENCE INSUFFICIENT - CONTRADICTION NOTE","COMPLETE"))))</x:f>
      </x:c>
      <x:c r="L121" s="47" t="str">
        <x:f>IF(A121="","",IF(D121="UNRESOLVED","DO NOT USE",IF(D121="CONTRADICTORY","QUALIFY",IF(D121="ASSUMED","QUALIFY","PERMITTED"))))</x:f>
      </x:c>
      <x:c r="M121" s="47" t="str">
        <x:f>IF(A121="","",IF(J121&lt;&gt;"VALID",J121,IF(K121&lt;&gt;"COMPLETE",K121,IF(AND(B121="DECISION-CRITICAL",L121="DO NOT USE"),"EVIDENCE INSUFFICIENT - CRITICAL CLAIM",IF(L121="QUALIFY","READY WITH LIMIT","READY")))))</x:f>
      </x:c>
      <x:c r="N121" s="47" t="str">
        <x:f>IF(A121="","",IF(OR(LEFT(M121,7)="INVALID",LEFT(M121,21)="EVIDENCE INSUFFICIENT"),"NOT READY","READY"))</x:f>
      </x:c>
    </x:row>
    <x:row r="122">
      <x:c r="A122" s="39"/>
      <x:c r="B122" s="39"/>
      <x:c r="C122" s="39"/>
      <x:c r="D122" s="39"/>
      <x:c r="E122" s="39"/>
      <x:c r="F122" s="52"/>
      <x:c r="G122" s="39"/>
      <x:c r="H122" s="39"/>
      <x:c r="I122" s="39"/>
      <x:c r="J122" s="47" t="str">
        <x:f>IF(A122="","",IF(NOT(OR(EXACT(B122,"DECISION-CRITICAL"),EXACT(B122,"MATERIAL CONTEXT"),EXACT(B122,"BACKGROUND"))),"INVALID - MATERIALITY TOKEN",IF(NOT(OR(EXACT(D122,"OBSERVED"),EXACT(D122,"INFERRED"),EXACT(D122,"ASSUMED"),EXACT(D122,"CONTRADICTORY"),EXACT(D122,"UNRESOLVED"))),"INVALID - EVIDENCE TOKEN",IF(COUNTIF($A$6:$A$205,A122)&gt;1,"INVALID - DUPLICATE ID","VALID"))))</x:f>
      </x:c>
      <x:c r="K122" s="47" t="str">
        <x:f>IF(A122="","",IF(OR(C122="",D122="",E122="",F122="",G122="",I122=""),"EVIDENCE INSUFFICIENT - REQUIRED FIELD",IF(AND(B122="DECISION-CRITICAL",D122="UNRESOLVED"),"EVIDENCE INSUFFICIENT - CRITICAL CLAIM",IF(AND(D122="CONTRADICTORY",H122=""),"EVIDENCE INSUFFICIENT - CONTRADICTION NOTE","COMPLETE"))))</x:f>
      </x:c>
      <x:c r="L122" s="47" t="str">
        <x:f>IF(A122="","",IF(D122="UNRESOLVED","DO NOT USE",IF(D122="CONTRADICTORY","QUALIFY",IF(D122="ASSUMED","QUALIFY","PERMITTED"))))</x:f>
      </x:c>
      <x:c r="M122" s="47" t="str">
        <x:f>IF(A122="","",IF(J122&lt;&gt;"VALID",J122,IF(K122&lt;&gt;"COMPLETE",K122,IF(AND(B122="DECISION-CRITICAL",L122="DO NOT USE"),"EVIDENCE INSUFFICIENT - CRITICAL CLAIM",IF(L122="QUALIFY","READY WITH LIMIT","READY")))))</x:f>
      </x:c>
      <x:c r="N122" s="47" t="str">
        <x:f>IF(A122="","",IF(OR(LEFT(M122,7)="INVALID",LEFT(M122,21)="EVIDENCE INSUFFICIENT"),"NOT READY","READY"))</x:f>
      </x:c>
    </x:row>
    <x:row r="123">
      <x:c r="A123" s="39"/>
      <x:c r="B123" s="39"/>
      <x:c r="C123" s="39"/>
      <x:c r="D123" s="39"/>
      <x:c r="E123" s="39"/>
      <x:c r="F123" s="52"/>
      <x:c r="G123" s="39"/>
      <x:c r="H123" s="39"/>
      <x:c r="I123" s="39"/>
      <x:c r="J123" s="47" t="str">
        <x:f>IF(A123="","",IF(NOT(OR(EXACT(B123,"DECISION-CRITICAL"),EXACT(B123,"MATERIAL CONTEXT"),EXACT(B123,"BACKGROUND"))),"INVALID - MATERIALITY TOKEN",IF(NOT(OR(EXACT(D123,"OBSERVED"),EXACT(D123,"INFERRED"),EXACT(D123,"ASSUMED"),EXACT(D123,"CONTRADICTORY"),EXACT(D123,"UNRESOLVED"))),"INVALID - EVIDENCE TOKEN",IF(COUNTIF($A$6:$A$205,A123)&gt;1,"INVALID - DUPLICATE ID","VALID"))))</x:f>
      </x:c>
      <x:c r="K123" s="47" t="str">
        <x:f>IF(A123="","",IF(OR(C123="",D123="",E123="",F123="",G123="",I123=""),"EVIDENCE INSUFFICIENT - REQUIRED FIELD",IF(AND(B123="DECISION-CRITICAL",D123="UNRESOLVED"),"EVIDENCE INSUFFICIENT - CRITICAL CLAIM",IF(AND(D123="CONTRADICTORY",H123=""),"EVIDENCE INSUFFICIENT - CONTRADICTION NOTE","COMPLETE"))))</x:f>
      </x:c>
      <x:c r="L123" s="47" t="str">
        <x:f>IF(A123="","",IF(D123="UNRESOLVED","DO NOT USE",IF(D123="CONTRADICTORY","QUALIFY",IF(D123="ASSUMED","QUALIFY","PERMITTED"))))</x:f>
      </x:c>
      <x:c r="M123" s="47" t="str">
        <x:f>IF(A123="","",IF(J123&lt;&gt;"VALID",J123,IF(K123&lt;&gt;"COMPLETE",K123,IF(AND(B123="DECISION-CRITICAL",L123="DO NOT USE"),"EVIDENCE INSUFFICIENT - CRITICAL CLAIM",IF(L123="QUALIFY","READY WITH LIMIT","READY")))))</x:f>
      </x:c>
      <x:c r="N123" s="47" t="str">
        <x:f>IF(A123="","",IF(OR(LEFT(M123,7)="INVALID",LEFT(M123,21)="EVIDENCE INSUFFICIENT"),"NOT READY","READY"))</x:f>
      </x:c>
    </x:row>
    <x:row r="124">
      <x:c r="A124" s="39"/>
      <x:c r="B124" s="39"/>
      <x:c r="C124" s="39"/>
      <x:c r="D124" s="39"/>
      <x:c r="E124" s="39"/>
      <x:c r="F124" s="52"/>
      <x:c r="G124" s="39"/>
      <x:c r="H124" s="39"/>
      <x:c r="I124" s="39"/>
      <x:c r="J124" s="47" t="str">
        <x:f>IF(A124="","",IF(NOT(OR(EXACT(B124,"DECISION-CRITICAL"),EXACT(B124,"MATERIAL CONTEXT"),EXACT(B124,"BACKGROUND"))),"INVALID - MATERIALITY TOKEN",IF(NOT(OR(EXACT(D124,"OBSERVED"),EXACT(D124,"INFERRED"),EXACT(D124,"ASSUMED"),EXACT(D124,"CONTRADICTORY"),EXACT(D124,"UNRESOLVED"))),"INVALID - EVIDENCE TOKEN",IF(COUNTIF($A$6:$A$205,A124)&gt;1,"INVALID - DUPLICATE ID","VALID"))))</x:f>
      </x:c>
      <x:c r="K124" s="47" t="str">
        <x:f>IF(A124="","",IF(OR(C124="",D124="",E124="",F124="",G124="",I124=""),"EVIDENCE INSUFFICIENT - REQUIRED FIELD",IF(AND(B124="DECISION-CRITICAL",D124="UNRESOLVED"),"EVIDENCE INSUFFICIENT - CRITICAL CLAIM",IF(AND(D124="CONTRADICTORY",H124=""),"EVIDENCE INSUFFICIENT - CONTRADICTION NOTE","COMPLETE"))))</x:f>
      </x:c>
      <x:c r="L124" s="47" t="str">
        <x:f>IF(A124="","",IF(D124="UNRESOLVED","DO NOT USE",IF(D124="CONTRADICTORY","QUALIFY",IF(D124="ASSUMED","QUALIFY","PERMITTED"))))</x:f>
      </x:c>
      <x:c r="M124" s="47" t="str">
        <x:f>IF(A124="","",IF(J124&lt;&gt;"VALID",J124,IF(K124&lt;&gt;"COMPLETE",K124,IF(AND(B124="DECISION-CRITICAL",L124="DO NOT USE"),"EVIDENCE INSUFFICIENT - CRITICAL CLAIM",IF(L124="QUALIFY","READY WITH LIMIT","READY")))))</x:f>
      </x:c>
      <x:c r="N124" s="47" t="str">
        <x:f>IF(A124="","",IF(OR(LEFT(M124,7)="INVALID",LEFT(M124,21)="EVIDENCE INSUFFICIENT"),"NOT READY","READY"))</x:f>
      </x:c>
    </x:row>
    <x:row r="125">
      <x:c r="A125" s="39"/>
      <x:c r="B125" s="39"/>
      <x:c r="C125" s="39"/>
      <x:c r="D125" s="39"/>
      <x:c r="E125" s="39"/>
      <x:c r="F125" s="52"/>
      <x:c r="G125" s="39"/>
      <x:c r="H125" s="39"/>
      <x:c r="I125" s="39"/>
      <x:c r="J125" s="47" t="str">
        <x:f>IF(A125="","",IF(NOT(OR(EXACT(B125,"DECISION-CRITICAL"),EXACT(B125,"MATERIAL CONTEXT"),EXACT(B125,"BACKGROUND"))),"INVALID - MATERIALITY TOKEN",IF(NOT(OR(EXACT(D125,"OBSERVED"),EXACT(D125,"INFERRED"),EXACT(D125,"ASSUMED"),EXACT(D125,"CONTRADICTORY"),EXACT(D125,"UNRESOLVED"))),"INVALID - EVIDENCE TOKEN",IF(COUNTIF($A$6:$A$205,A125)&gt;1,"INVALID - DUPLICATE ID","VALID"))))</x:f>
      </x:c>
      <x:c r="K125" s="47" t="str">
        <x:f>IF(A125="","",IF(OR(C125="",D125="",E125="",F125="",G125="",I125=""),"EVIDENCE INSUFFICIENT - REQUIRED FIELD",IF(AND(B125="DECISION-CRITICAL",D125="UNRESOLVED"),"EVIDENCE INSUFFICIENT - CRITICAL CLAIM",IF(AND(D125="CONTRADICTORY",H125=""),"EVIDENCE INSUFFICIENT - CONTRADICTION NOTE","COMPLETE"))))</x:f>
      </x:c>
      <x:c r="L125" s="47" t="str">
        <x:f>IF(A125="","",IF(D125="UNRESOLVED","DO NOT USE",IF(D125="CONTRADICTORY","QUALIFY",IF(D125="ASSUMED","QUALIFY","PERMITTED"))))</x:f>
      </x:c>
      <x:c r="M125" s="47" t="str">
        <x:f>IF(A125="","",IF(J125&lt;&gt;"VALID",J125,IF(K125&lt;&gt;"COMPLETE",K125,IF(AND(B125="DECISION-CRITICAL",L125="DO NOT USE"),"EVIDENCE INSUFFICIENT - CRITICAL CLAIM",IF(L125="QUALIFY","READY WITH LIMIT","READY")))))</x:f>
      </x:c>
      <x:c r="N125" s="47" t="str">
        <x:f>IF(A125="","",IF(OR(LEFT(M125,7)="INVALID",LEFT(M125,21)="EVIDENCE INSUFFICIENT"),"NOT READY","READY"))</x:f>
      </x:c>
    </x:row>
    <x:row r="126">
      <x:c r="A126" s="39"/>
      <x:c r="B126" s="39"/>
      <x:c r="C126" s="39"/>
      <x:c r="D126" s="39"/>
      <x:c r="E126" s="39"/>
      <x:c r="F126" s="52"/>
      <x:c r="G126" s="39"/>
      <x:c r="H126" s="39"/>
      <x:c r="I126" s="39"/>
      <x:c r="J126" s="47" t="str">
        <x:f>IF(A126="","",IF(NOT(OR(EXACT(B126,"DECISION-CRITICAL"),EXACT(B126,"MATERIAL CONTEXT"),EXACT(B126,"BACKGROUND"))),"INVALID - MATERIALITY TOKEN",IF(NOT(OR(EXACT(D126,"OBSERVED"),EXACT(D126,"INFERRED"),EXACT(D126,"ASSUMED"),EXACT(D126,"CONTRADICTORY"),EXACT(D126,"UNRESOLVED"))),"INVALID - EVIDENCE TOKEN",IF(COUNTIF($A$6:$A$205,A126)&gt;1,"INVALID - DUPLICATE ID","VALID"))))</x:f>
      </x:c>
      <x:c r="K126" s="47" t="str">
        <x:f>IF(A126="","",IF(OR(C126="",D126="",E126="",F126="",G126="",I126=""),"EVIDENCE INSUFFICIENT - REQUIRED FIELD",IF(AND(B126="DECISION-CRITICAL",D126="UNRESOLVED"),"EVIDENCE INSUFFICIENT - CRITICAL CLAIM",IF(AND(D126="CONTRADICTORY",H126=""),"EVIDENCE INSUFFICIENT - CONTRADICTION NOTE","COMPLETE"))))</x:f>
      </x:c>
      <x:c r="L126" s="47" t="str">
        <x:f>IF(A126="","",IF(D126="UNRESOLVED","DO NOT USE",IF(D126="CONTRADICTORY","QUALIFY",IF(D126="ASSUMED","QUALIFY","PERMITTED"))))</x:f>
      </x:c>
      <x:c r="M126" s="47" t="str">
        <x:f>IF(A126="","",IF(J126&lt;&gt;"VALID",J126,IF(K126&lt;&gt;"COMPLETE",K126,IF(AND(B126="DECISION-CRITICAL",L126="DO NOT USE"),"EVIDENCE INSUFFICIENT - CRITICAL CLAIM",IF(L126="QUALIFY","READY WITH LIMIT","READY")))))</x:f>
      </x:c>
      <x:c r="N126" s="47" t="str">
        <x:f>IF(A126="","",IF(OR(LEFT(M126,7)="INVALID",LEFT(M126,21)="EVIDENCE INSUFFICIENT"),"NOT READY","READY"))</x:f>
      </x:c>
    </x:row>
    <x:row r="127">
      <x:c r="A127" s="39"/>
      <x:c r="B127" s="39"/>
      <x:c r="C127" s="39"/>
      <x:c r="D127" s="39"/>
      <x:c r="E127" s="39"/>
      <x:c r="F127" s="52"/>
      <x:c r="G127" s="39"/>
      <x:c r="H127" s="39"/>
      <x:c r="I127" s="39"/>
      <x:c r="J127" s="47" t="str">
        <x:f>IF(A127="","",IF(NOT(OR(EXACT(B127,"DECISION-CRITICAL"),EXACT(B127,"MATERIAL CONTEXT"),EXACT(B127,"BACKGROUND"))),"INVALID - MATERIALITY TOKEN",IF(NOT(OR(EXACT(D127,"OBSERVED"),EXACT(D127,"INFERRED"),EXACT(D127,"ASSUMED"),EXACT(D127,"CONTRADICTORY"),EXACT(D127,"UNRESOLVED"))),"INVALID - EVIDENCE TOKEN",IF(COUNTIF($A$6:$A$205,A127)&gt;1,"INVALID - DUPLICATE ID","VALID"))))</x:f>
      </x:c>
      <x:c r="K127" s="47" t="str">
        <x:f>IF(A127="","",IF(OR(C127="",D127="",E127="",F127="",G127="",I127=""),"EVIDENCE INSUFFICIENT - REQUIRED FIELD",IF(AND(B127="DECISION-CRITICAL",D127="UNRESOLVED"),"EVIDENCE INSUFFICIENT - CRITICAL CLAIM",IF(AND(D127="CONTRADICTORY",H127=""),"EVIDENCE INSUFFICIENT - CONTRADICTION NOTE","COMPLETE"))))</x:f>
      </x:c>
      <x:c r="L127" s="47" t="str">
        <x:f>IF(A127="","",IF(D127="UNRESOLVED","DO NOT USE",IF(D127="CONTRADICTORY","QUALIFY",IF(D127="ASSUMED","QUALIFY","PERMITTED"))))</x:f>
      </x:c>
      <x:c r="M127" s="47" t="str">
        <x:f>IF(A127="","",IF(J127&lt;&gt;"VALID",J127,IF(K127&lt;&gt;"COMPLETE",K127,IF(AND(B127="DECISION-CRITICAL",L127="DO NOT USE"),"EVIDENCE INSUFFICIENT - CRITICAL CLAIM",IF(L127="QUALIFY","READY WITH LIMIT","READY")))))</x:f>
      </x:c>
      <x:c r="N127" s="47" t="str">
        <x:f>IF(A127="","",IF(OR(LEFT(M127,7)="INVALID",LEFT(M127,21)="EVIDENCE INSUFFICIENT"),"NOT READY","READY"))</x:f>
      </x:c>
    </x:row>
    <x:row r="128">
      <x:c r="A128" s="39"/>
      <x:c r="B128" s="39"/>
      <x:c r="C128" s="39"/>
      <x:c r="D128" s="39"/>
      <x:c r="E128" s="39"/>
      <x:c r="F128" s="52"/>
      <x:c r="G128" s="39"/>
      <x:c r="H128" s="39"/>
      <x:c r="I128" s="39"/>
      <x:c r="J128" s="47" t="str">
        <x:f>IF(A128="","",IF(NOT(OR(EXACT(B128,"DECISION-CRITICAL"),EXACT(B128,"MATERIAL CONTEXT"),EXACT(B128,"BACKGROUND"))),"INVALID - MATERIALITY TOKEN",IF(NOT(OR(EXACT(D128,"OBSERVED"),EXACT(D128,"INFERRED"),EXACT(D128,"ASSUMED"),EXACT(D128,"CONTRADICTORY"),EXACT(D128,"UNRESOLVED"))),"INVALID - EVIDENCE TOKEN",IF(COUNTIF($A$6:$A$205,A128)&gt;1,"INVALID - DUPLICATE ID","VALID"))))</x:f>
      </x:c>
      <x:c r="K128" s="47" t="str">
        <x:f>IF(A128="","",IF(OR(C128="",D128="",E128="",F128="",G128="",I128=""),"EVIDENCE INSUFFICIENT - REQUIRED FIELD",IF(AND(B128="DECISION-CRITICAL",D128="UNRESOLVED"),"EVIDENCE INSUFFICIENT - CRITICAL CLAIM",IF(AND(D128="CONTRADICTORY",H128=""),"EVIDENCE INSUFFICIENT - CONTRADICTION NOTE","COMPLETE"))))</x:f>
      </x:c>
      <x:c r="L128" s="47" t="str">
        <x:f>IF(A128="","",IF(D128="UNRESOLVED","DO NOT USE",IF(D128="CONTRADICTORY","QUALIFY",IF(D128="ASSUMED","QUALIFY","PERMITTED"))))</x:f>
      </x:c>
      <x:c r="M128" s="47" t="str">
        <x:f>IF(A128="","",IF(J128&lt;&gt;"VALID",J128,IF(K128&lt;&gt;"COMPLETE",K128,IF(AND(B128="DECISION-CRITICAL",L128="DO NOT USE"),"EVIDENCE INSUFFICIENT - CRITICAL CLAIM",IF(L128="QUALIFY","READY WITH LIMIT","READY")))))</x:f>
      </x:c>
      <x:c r="N128" s="47" t="str">
        <x:f>IF(A128="","",IF(OR(LEFT(M128,7)="INVALID",LEFT(M128,21)="EVIDENCE INSUFFICIENT"),"NOT READY","READY"))</x:f>
      </x:c>
    </x:row>
    <x:row r="129">
      <x:c r="A129" s="39"/>
      <x:c r="B129" s="39"/>
      <x:c r="C129" s="39"/>
      <x:c r="D129" s="39"/>
      <x:c r="E129" s="39"/>
      <x:c r="F129" s="52"/>
      <x:c r="G129" s="39"/>
      <x:c r="H129" s="39"/>
      <x:c r="I129" s="39"/>
      <x:c r="J129" s="47" t="str">
        <x:f>IF(A129="","",IF(NOT(OR(EXACT(B129,"DECISION-CRITICAL"),EXACT(B129,"MATERIAL CONTEXT"),EXACT(B129,"BACKGROUND"))),"INVALID - MATERIALITY TOKEN",IF(NOT(OR(EXACT(D129,"OBSERVED"),EXACT(D129,"INFERRED"),EXACT(D129,"ASSUMED"),EXACT(D129,"CONTRADICTORY"),EXACT(D129,"UNRESOLVED"))),"INVALID - EVIDENCE TOKEN",IF(COUNTIF($A$6:$A$205,A129)&gt;1,"INVALID - DUPLICATE ID","VALID"))))</x:f>
      </x:c>
      <x:c r="K129" s="47" t="str">
        <x:f>IF(A129="","",IF(OR(C129="",D129="",E129="",F129="",G129="",I129=""),"EVIDENCE INSUFFICIENT - REQUIRED FIELD",IF(AND(B129="DECISION-CRITICAL",D129="UNRESOLVED"),"EVIDENCE INSUFFICIENT - CRITICAL CLAIM",IF(AND(D129="CONTRADICTORY",H129=""),"EVIDENCE INSUFFICIENT - CONTRADICTION NOTE","COMPLETE"))))</x:f>
      </x:c>
      <x:c r="L129" s="47" t="str">
        <x:f>IF(A129="","",IF(D129="UNRESOLVED","DO NOT USE",IF(D129="CONTRADICTORY","QUALIFY",IF(D129="ASSUMED","QUALIFY","PERMITTED"))))</x:f>
      </x:c>
      <x:c r="M129" s="47" t="str">
        <x:f>IF(A129="","",IF(J129&lt;&gt;"VALID",J129,IF(K129&lt;&gt;"COMPLETE",K129,IF(AND(B129="DECISION-CRITICAL",L129="DO NOT USE"),"EVIDENCE INSUFFICIENT - CRITICAL CLAIM",IF(L129="QUALIFY","READY WITH LIMIT","READY")))))</x:f>
      </x:c>
      <x:c r="N129" s="47" t="str">
        <x:f>IF(A129="","",IF(OR(LEFT(M129,7)="INVALID",LEFT(M129,21)="EVIDENCE INSUFFICIENT"),"NOT READY","READY"))</x:f>
      </x:c>
    </x:row>
    <x:row r="130">
      <x:c r="A130" s="39"/>
      <x:c r="B130" s="39"/>
      <x:c r="C130" s="39"/>
      <x:c r="D130" s="39"/>
      <x:c r="E130" s="39"/>
      <x:c r="F130" s="52"/>
      <x:c r="G130" s="39"/>
      <x:c r="H130" s="39"/>
      <x:c r="I130" s="39"/>
      <x:c r="J130" s="47" t="str">
        <x:f>IF(A130="","",IF(NOT(OR(EXACT(B130,"DECISION-CRITICAL"),EXACT(B130,"MATERIAL CONTEXT"),EXACT(B130,"BACKGROUND"))),"INVALID - MATERIALITY TOKEN",IF(NOT(OR(EXACT(D130,"OBSERVED"),EXACT(D130,"INFERRED"),EXACT(D130,"ASSUMED"),EXACT(D130,"CONTRADICTORY"),EXACT(D130,"UNRESOLVED"))),"INVALID - EVIDENCE TOKEN",IF(COUNTIF($A$6:$A$205,A130)&gt;1,"INVALID - DUPLICATE ID","VALID"))))</x:f>
      </x:c>
      <x:c r="K130" s="47" t="str">
        <x:f>IF(A130="","",IF(OR(C130="",D130="",E130="",F130="",G130="",I130=""),"EVIDENCE INSUFFICIENT - REQUIRED FIELD",IF(AND(B130="DECISION-CRITICAL",D130="UNRESOLVED"),"EVIDENCE INSUFFICIENT - CRITICAL CLAIM",IF(AND(D130="CONTRADICTORY",H130=""),"EVIDENCE INSUFFICIENT - CONTRADICTION NOTE","COMPLETE"))))</x:f>
      </x:c>
      <x:c r="L130" s="47" t="str">
        <x:f>IF(A130="","",IF(D130="UNRESOLVED","DO NOT USE",IF(D130="CONTRADICTORY","QUALIFY",IF(D130="ASSUMED","QUALIFY","PERMITTED"))))</x:f>
      </x:c>
      <x:c r="M130" s="47" t="str">
        <x:f>IF(A130="","",IF(J130&lt;&gt;"VALID",J130,IF(K130&lt;&gt;"COMPLETE",K130,IF(AND(B130="DECISION-CRITICAL",L130="DO NOT USE"),"EVIDENCE INSUFFICIENT - CRITICAL CLAIM",IF(L130="QUALIFY","READY WITH LIMIT","READY")))))</x:f>
      </x:c>
      <x:c r="N130" s="47" t="str">
        <x:f>IF(A130="","",IF(OR(LEFT(M130,7)="INVALID",LEFT(M130,21)="EVIDENCE INSUFFICIENT"),"NOT READY","READY"))</x:f>
      </x:c>
    </x:row>
    <x:row r="131">
      <x:c r="A131" s="39"/>
      <x:c r="B131" s="39"/>
      <x:c r="C131" s="39"/>
      <x:c r="D131" s="39"/>
      <x:c r="E131" s="39"/>
      <x:c r="F131" s="52"/>
      <x:c r="G131" s="39"/>
      <x:c r="H131" s="39"/>
      <x:c r="I131" s="39"/>
      <x:c r="J131" s="47" t="str">
        <x:f>IF(A131="","",IF(NOT(OR(EXACT(B131,"DECISION-CRITICAL"),EXACT(B131,"MATERIAL CONTEXT"),EXACT(B131,"BACKGROUND"))),"INVALID - MATERIALITY TOKEN",IF(NOT(OR(EXACT(D131,"OBSERVED"),EXACT(D131,"INFERRED"),EXACT(D131,"ASSUMED"),EXACT(D131,"CONTRADICTORY"),EXACT(D131,"UNRESOLVED"))),"INVALID - EVIDENCE TOKEN",IF(COUNTIF($A$6:$A$205,A131)&gt;1,"INVALID - DUPLICATE ID","VALID"))))</x:f>
      </x:c>
      <x:c r="K131" s="47" t="str">
        <x:f>IF(A131="","",IF(OR(C131="",D131="",E131="",F131="",G131="",I131=""),"EVIDENCE INSUFFICIENT - REQUIRED FIELD",IF(AND(B131="DECISION-CRITICAL",D131="UNRESOLVED"),"EVIDENCE INSUFFICIENT - CRITICAL CLAIM",IF(AND(D131="CONTRADICTORY",H131=""),"EVIDENCE INSUFFICIENT - CONTRADICTION NOTE","COMPLETE"))))</x:f>
      </x:c>
      <x:c r="L131" s="47" t="str">
        <x:f>IF(A131="","",IF(D131="UNRESOLVED","DO NOT USE",IF(D131="CONTRADICTORY","QUALIFY",IF(D131="ASSUMED","QUALIFY","PERMITTED"))))</x:f>
      </x:c>
      <x:c r="M131" s="47" t="str">
        <x:f>IF(A131="","",IF(J131&lt;&gt;"VALID",J131,IF(K131&lt;&gt;"COMPLETE",K131,IF(AND(B131="DECISION-CRITICAL",L131="DO NOT USE"),"EVIDENCE INSUFFICIENT - CRITICAL CLAIM",IF(L131="QUALIFY","READY WITH LIMIT","READY")))))</x:f>
      </x:c>
      <x:c r="N131" s="47" t="str">
        <x:f>IF(A131="","",IF(OR(LEFT(M131,7)="INVALID",LEFT(M131,21)="EVIDENCE INSUFFICIENT"),"NOT READY","READY"))</x:f>
      </x:c>
    </x:row>
    <x:row r="132">
      <x:c r="A132" s="39"/>
      <x:c r="B132" s="39"/>
      <x:c r="C132" s="39"/>
      <x:c r="D132" s="39"/>
      <x:c r="E132" s="39"/>
      <x:c r="F132" s="52"/>
      <x:c r="G132" s="39"/>
      <x:c r="H132" s="39"/>
      <x:c r="I132" s="39"/>
      <x:c r="J132" s="47" t="str">
        <x:f>IF(A132="","",IF(NOT(OR(EXACT(B132,"DECISION-CRITICAL"),EXACT(B132,"MATERIAL CONTEXT"),EXACT(B132,"BACKGROUND"))),"INVALID - MATERIALITY TOKEN",IF(NOT(OR(EXACT(D132,"OBSERVED"),EXACT(D132,"INFERRED"),EXACT(D132,"ASSUMED"),EXACT(D132,"CONTRADICTORY"),EXACT(D132,"UNRESOLVED"))),"INVALID - EVIDENCE TOKEN",IF(COUNTIF($A$6:$A$205,A132)&gt;1,"INVALID - DUPLICATE ID","VALID"))))</x:f>
      </x:c>
      <x:c r="K132" s="47" t="str">
        <x:f>IF(A132="","",IF(OR(C132="",D132="",E132="",F132="",G132="",I132=""),"EVIDENCE INSUFFICIENT - REQUIRED FIELD",IF(AND(B132="DECISION-CRITICAL",D132="UNRESOLVED"),"EVIDENCE INSUFFICIENT - CRITICAL CLAIM",IF(AND(D132="CONTRADICTORY",H132=""),"EVIDENCE INSUFFICIENT - CONTRADICTION NOTE","COMPLETE"))))</x:f>
      </x:c>
      <x:c r="L132" s="47" t="str">
        <x:f>IF(A132="","",IF(D132="UNRESOLVED","DO NOT USE",IF(D132="CONTRADICTORY","QUALIFY",IF(D132="ASSUMED","QUALIFY","PERMITTED"))))</x:f>
      </x:c>
      <x:c r="M132" s="47" t="str">
        <x:f>IF(A132="","",IF(J132&lt;&gt;"VALID",J132,IF(K132&lt;&gt;"COMPLETE",K132,IF(AND(B132="DECISION-CRITICAL",L132="DO NOT USE"),"EVIDENCE INSUFFICIENT - CRITICAL CLAIM",IF(L132="QUALIFY","READY WITH LIMIT","READY")))))</x:f>
      </x:c>
      <x:c r="N132" s="47" t="str">
        <x:f>IF(A132="","",IF(OR(LEFT(M132,7)="INVALID",LEFT(M132,21)="EVIDENCE INSUFFICIENT"),"NOT READY","READY"))</x:f>
      </x:c>
    </x:row>
    <x:row r="133">
      <x:c r="A133" s="39"/>
      <x:c r="B133" s="39"/>
      <x:c r="C133" s="39"/>
      <x:c r="D133" s="39"/>
      <x:c r="E133" s="39"/>
      <x:c r="F133" s="52"/>
      <x:c r="G133" s="39"/>
      <x:c r="H133" s="39"/>
      <x:c r="I133" s="39"/>
      <x:c r="J133" s="47" t="str">
        <x:f>IF(A133="","",IF(NOT(OR(EXACT(B133,"DECISION-CRITICAL"),EXACT(B133,"MATERIAL CONTEXT"),EXACT(B133,"BACKGROUND"))),"INVALID - MATERIALITY TOKEN",IF(NOT(OR(EXACT(D133,"OBSERVED"),EXACT(D133,"INFERRED"),EXACT(D133,"ASSUMED"),EXACT(D133,"CONTRADICTORY"),EXACT(D133,"UNRESOLVED"))),"INVALID - EVIDENCE TOKEN",IF(COUNTIF($A$6:$A$205,A133)&gt;1,"INVALID - DUPLICATE ID","VALID"))))</x:f>
      </x:c>
      <x:c r="K133" s="47" t="str">
        <x:f>IF(A133="","",IF(OR(C133="",D133="",E133="",F133="",G133="",I133=""),"EVIDENCE INSUFFICIENT - REQUIRED FIELD",IF(AND(B133="DECISION-CRITICAL",D133="UNRESOLVED"),"EVIDENCE INSUFFICIENT - CRITICAL CLAIM",IF(AND(D133="CONTRADICTORY",H133=""),"EVIDENCE INSUFFICIENT - CONTRADICTION NOTE","COMPLETE"))))</x:f>
      </x:c>
      <x:c r="L133" s="47" t="str">
        <x:f>IF(A133="","",IF(D133="UNRESOLVED","DO NOT USE",IF(D133="CONTRADICTORY","QUALIFY",IF(D133="ASSUMED","QUALIFY","PERMITTED"))))</x:f>
      </x:c>
      <x:c r="M133" s="47" t="str">
        <x:f>IF(A133="","",IF(J133&lt;&gt;"VALID",J133,IF(K133&lt;&gt;"COMPLETE",K133,IF(AND(B133="DECISION-CRITICAL",L133="DO NOT USE"),"EVIDENCE INSUFFICIENT - CRITICAL CLAIM",IF(L133="QUALIFY","READY WITH LIMIT","READY")))))</x:f>
      </x:c>
      <x:c r="N133" s="47" t="str">
        <x:f>IF(A133="","",IF(OR(LEFT(M133,7)="INVALID",LEFT(M133,21)="EVIDENCE INSUFFICIENT"),"NOT READY","READY"))</x:f>
      </x:c>
    </x:row>
    <x:row r="134">
      <x:c r="A134" s="39"/>
      <x:c r="B134" s="39"/>
      <x:c r="C134" s="39"/>
      <x:c r="D134" s="39"/>
      <x:c r="E134" s="39"/>
      <x:c r="F134" s="52"/>
      <x:c r="G134" s="39"/>
      <x:c r="H134" s="39"/>
      <x:c r="I134" s="39"/>
      <x:c r="J134" s="47" t="str">
        <x:f>IF(A134="","",IF(NOT(OR(EXACT(B134,"DECISION-CRITICAL"),EXACT(B134,"MATERIAL CONTEXT"),EXACT(B134,"BACKGROUND"))),"INVALID - MATERIALITY TOKEN",IF(NOT(OR(EXACT(D134,"OBSERVED"),EXACT(D134,"INFERRED"),EXACT(D134,"ASSUMED"),EXACT(D134,"CONTRADICTORY"),EXACT(D134,"UNRESOLVED"))),"INVALID - EVIDENCE TOKEN",IF(COUNTIF($A$6:$A$205,A134)&gt;1,"INVALID - DUPLICATE ID","VALID"))))</x:f>
      </x:c>
      <x:c r="K134" s="47" t="str">
        <x:f>IF(A134="","",IF(OR(C134="",D134="",E134="",F134="",G134="",I134=""),"EVIDENCE INSUFFICIENT - REQUIRED FIELD",IF(AND(B134="DECISION-CRITICAL",D134="UNRESOLVED"),"EVIDENCE INSUFFICIENT - CRITICAL CLAIM",IF(AND(D134="CONTRADICTORY",H134=""),"EVIDENCE INSUFFICIENT - CONTRADICTION NOTE","COMPLETE"))))</x:f>
      </x:c>
      <x:c r="L134" s="47" t="str">
        <x:f>IF(A134="","",IF(D134="UNRESOLVED","DO NOT USE",IF(D134="CONTRADICTORY","QUALIFY",IF(D134="ASSUMED","QUALIFY","PERMITTED"))))</x:f>
      </x:c>
      <x:c r="M134" s="47" t="str">
        <x:f>IF(A134="","",IF(J134&lt;&gt;"VALID",J134,IF(K134&lt;&gt;"COMPLETE",K134,IF(AND(B134="DECISION-CRITICAL",L134="DO NOT USE"),"EVIDENCE INSUFFICIENT - CRITICAL CLAIM",IF(L134="QUALIFY","READY WITH LIMIT","READY")))))</x:f>
      </x:c>
      <x:c r="N134" s="47" t="str">
        <x:f>IF(A134="","",IF(OR(LEFT(M134,7)="INVALID",LEFT(M134,21)="EVIDENCE INSUFFICIENT"),"NOT READY","READY"))</x:f>
      </x:c>
    </x:row>
    <x:row r="135">
      <x:c r="A135" s="39"/>
      <x:c r="B135" s="39"/>
      <x:c r="C135" s="39"/>
      <x:c r="D135" s="39"/>
      <x:c r="E135" s="39"/>
      <x:c r="F135" s="52"/>
      <x:c r="G135" s="39"/>
      <x:c r="H135" s="39"/>
      <x:c r="I135" s="39"/>
      <x:c r="J135" s="47" t="str">
        <x:f>IF(A135="","",IF(NOT(OR(EXACT(B135,"DECISION-CRITICAL"),EXACT(B135,"MATERIAL CONTEXT"),EXACT(B135,"BACKGROUND"))),"INVALID - MATERIALITY TOKEN",IF(NOT(OR(EXACT(D135,"OBSERVED"),EXACT(D135,"INFERRED"),EXACT(D135,"ASSUMED"),EXACT(D135,"CONTRADICTORY"),EXACT(D135,"UNRESOLVED"))),"INVALID - EVIDENCE TOKEN",IF(COUNTIF($A$6:$A$205,A135)&gt;1,"INVALID - DUPLICATE ID","VALID"))))</x:f>
      </x:c>
      <x:c r="K135" s="47" t="str">
        <x:f>IF(A135="","",IF(OR(C135="",D135="",E135="",F135="",G135="",I135=""),"EVIDENCE INSUFFICIENT - REQUIRED FIELD",IF(AND(B135="DECISION-CRITICAL",D135="UNRESOLVED"),"EVIDENCE INSUFFICIENT - CRITICAL CLAIM",IF(AND(D135="CONTRADICTORY",H135=""),"EVIDENCE INSUFFICIENT - CONTRADICTION NOTE","COMPLETE"))))</x:f>
      </x:c>
      <x:c r="L135" s="47" t="str">
        <x:f>IF(A135="","",IF(D135="UNRESOLVED","DO NOT USE",IF(D135="CONTRADICTORY","QUALIFY",IF(D135="ASSUMED","QUALIFY","PERMITTED"))))</x:f>
      </x:c>
      <x:c r="M135" s="47" t="str">
        <x:f>IF(A135="","",IF(J135&lt;&gt;"VALID",J135,IF(K135&lt;&gt;"COMPLETE",K135,IF(AND(B135="DECISION-CRITICAL",L135="DO NOT USE"),"EVIDENCE INSUFFICIENT - CRITICAL CLAIM",IF(L135="QUALIFY","READY WITH LIMIT","READY")))))</x:f>
      </x:c>
      <x:c r="N135" s="47" t="str">
        <x:f>IF(A135="","",IF(OR(LEFT(M135,7)="INVALID",LEFT(M135,21)="EVIDENCE INSUFFICIENT"),"NOT READY","READY"))</x:f>
      </x:c>
    </x:row>
    <x:row r="136">
      <x:c r="A136" s="39"/>
      <x:c r="B136" s="39"/>
      <x:c r="C136" s="39"/>
      <x:c r="D136" s="39"/>
      <x:c r="E136" s="39"/>
      <x:c r="F136" s="52"/>
      <x:c r="G136" s="39"/>
      <x:c r="H136" s="39"/>
      <x:c r="I136" s="39"/>
      <x:c r="J136" s="47" t="str">
        <x:f>IF(A136="","",IF(NOT(OR(EXACT(B136,"DECISION-CRITICAL"),EXACT(B136,"MATERIAL CONTEXT"),EXACT(B136,"BACKGROUND"))),"INVALID - MATERIALITY TOKEN",IF(NOT(OR(EXACT(D136,"OBSERVED"),EXACT(D136,"INFERRED"),EXACT(D136,"ASSUMED"),EXACT(D136,"CONTRADICTORY"),EXACT(D136,"UNRESOLVED"))),"INVALID - EVIDENCE TOKEN",IF(COUNTIF($A$6:$A$205,A136)&gt;1,"INVALID - DUPLICATE ID","VALID"))))</x:f>
      </x:c>
      <x:c r="K136" s="47" t="str">
        <x:f>IF(A136="","",IF(OR(C136="",D136="",E136="",F136="",G136="",I136=""),"EVIDENCE INSUFFICIENT - REQUIRED FIELD",IF(AND(B136="DECISION-CRITICAL",D136="UNRESOLVED"),"EVIDENCE INSUFFICIENT - CRITICAL CLAIM",IF(AND(D136="CONTRADICTORY",H136=""),"EVIDENCE INSUFFICIENT - CONTRADICTION NOTE","COMPLETE"))))</x:f>
      </x:c>
      <x:c r="L136" s="47" t="str">
        <x:f>IF(A136="","",IF(D136="UNRESOLVED","DO NOT USE",IF(D136="CONTRADICTORY","QUALIFY",IF(D136="ASSUMED","QUALIFY","PERMITTED"))))</x:f>
      </x:c>
      <x:c r="M136" s="47" t="str">
        <x:f>IF(A136="","",IF(J136&lt;&gt;"VALID",J136,IF(K136&lt;&gt;"COMPLETE",K136,IF(AND(B136="DECISION-CRITICAL",L136="DO NOT USE"),"EVIDENCE INSUFFICIENT - CRITICAL CLAIM",IF(L136="QUALIFY","READY WITH LIMIT","READY")))))</x:f>
      </x:c>
      <x:c r="N136" s="47" t="str">
        <x:f>IF(A136="","",IF(OR(LEFT(M136,7)="INVALID",LEFT(M136,21)="EVIDENCE INSUFFICIENT"),"NOT READY","READY"))</x:f>
      </x:c>
    </x:row>
    <x:row r="137">
      <x:c r="A137" s="39"/>
      <x:c r="B137" s="39"/>
      <x:c r="C137" s="39"/>
      <x:c r="D137" s="39"/>
      <x:c r="E137" s="39"/>
      <x:c r="F137" s="52"/>
      <x:c r="G137" s="39"/>
      <x:c r="H137" s="39"/>
      <x:c r="I137" s="39"/>
      <x:c r="J137" s="47" t="str">
        <x:f>IF(A137="","",IF(NOT(OR(EXACT(B137,"DECISION-CRITICAL"),EXACT(B137,"MATERIAL CONTEXT"),EXACT(B137,"BACKGROUND"))),"INVALID - MATERIALITY TOKEN",IF(NOT(OR(EXACT(D137,"OBSERVED"),EXACT(D137,"INFERRED"),EXACT(D137,"ASSUMED"),EXACT(D137,"CONTRADICTORY"),EXACT(D137,"UNRESOLVED"))),"INVALID - EVIDENCE TOKEN",IF(COUNTIF($A$6:$A$205,A137)&gt;1,"INVALID - DUPLICATE ID","VALID"))))</x:f>
      </x:c>
      <x:c r="K137" s="47" t="str">
        <x:f>IF(A137="","",IF(OR(C137="",D137="",E137="",F137="",G137="",I137=""),"EVIDENCE INSUFFICIENT - REQUIRED FIELD",IF(AND(B137="DECISION-CRITICAL",D137="UNRESOLVED"),"EVIDENCE INSUFFICIENT - CRITICAL CLAIM",IF(AND(D137="CONTRADICTORY",H137=""),"EVIDENCE INSUFFICIENT - CONTRADICTION NOTE","COMPLETE"))))</x:f>
      </x:c>
      <x:c r="L137" s="47" t="str">
        <x:f>IF(A137="","",IF(D137="UNRESOLVED","DO NOT USE",IF(D137="CONTRADICTORY","QUALIFY",IF(D137="ASSUMED","QUALIFY","PERMITTED"))))</x:f>
      </x:c>
      <x:c r="M137" s="47" t="str">
        <x:f>IF(A137="","",IF(J137&lt;&gt;"VALID",J137,IF(K137&lt;&gt;"COMPLETE",K137,IF(AND(B137="DECISION-CRITICAL",L137="DO NOT USE"),"EVIDENCE INSUFFICIENT - CRITICAL CLAIM",IF(L137="QUALIFY","READY WITH LIMIT","READY")))))</x:f>
      </x:c>
      <x:c r="N137" s="47" t="str">
        <x:f>IF(A137="","",IF(OR(LEFT(M137,7)="INVALID",LEFT(M137,21)="EVIDENCE INSUFFICIENT"),"NOT READY","READY"))</x:f>
      </x:c>
    </x:row>
    <x:row r="138">
      <x:c r="A138" s="39"/>
      <x:c r="B138" s="39"/>
      <x:c r="C138" s="39"/>
      <x:c r="D138" s="39"/>
      <x:c r="E138" s="39"/>
      <x:c r="F138" s="52"/>
      <x:c r="G138" s="39"/>
      <x:c r="H138" s="39"/>
      <x:c r="I138" s="39"/>
      <x:c r="J138" s="47" t="str">
        <x:f>IF(A138="","",IF(NOT(OR(EXACT(B138,"DECISION-CRITICAL"),EXACT(B138,"MATERIAL CONTEXT"),EXACT(B138,"BACKGROUND"))),"INVALID - MATERIALITY TOKEN",IF(NOT(OR(EXACT(D138,"OBSERVED"),EXACT(D138,"INFERRED"),EXACT(D138,"ASSUMED"),EXACT(D138,"CONTRADICTORY"),EXACT(D138,"UNRESOLVED"))),"INVALID - EVIDENCE TOKEN",IF(COUNTIF($A$6:$A$205,A138)&gt;1,"INVALID - DUPLICATE ID","VALID"))))</x:f>
      </x:c>
      <x:c r="K138" s="47" t="str">
        <x:f>IF(A138="","",IF(OR(C138="",D138="",E138="",F138="",G138="",I138=""),"EVIDENCE INSUFFICIENT - REQUIRED FIELD",IF(AND(B138="DECISION-CRITICAL",D138="UNRESOLVED"),"EVIDENCE INSUFFICIENT - CRITICAL CLAIM",IF(AND(D138="CONTRADICTORY",H138=""),"EVIDENCE INSUFFICIENT - CONTRADICTION NOTE","COMPLETE"))))</x:f>
      </x:c>
      <x:c r="L138" s="47" t="str">
        <x:f>IF(A138="","",IF(D138="UNRESOLVED","DO NOT USE",IF(D138="CONTRADICTORY","QUALIFY",IF(D138="ASSUMED","QUALIFY","PERMITTED"))))</x:f>
      </x:c>
      <x:c r="M138" s="47" t="str">
        <x:f>IF(A138="","",IF(J138&lt;&gt;"VALID",J138,IF(K138&lt;&gt;"COMPLETE",K138,IF(AND(B138="DECISION-CRITICAL",L138="DO NOT USE"),"EVIDENCE INSUFFICIENT - CRITICAL CLAIM",IF(L138="QUALIFY","READY WITH LIMIT","READY")))))</x:f>
      </x:c>
      <x:c r="N138" s="47" t="str">
        <x:f>IF(A138="","",IF(OR(LEFT(M138,7)="INVALID",LEFT(M138,21)="EVIDENCE INSUFFICIENT"),"NOT READY","READY"))</x:f>
      </x:c>
    </x:row>
    <x:row r="139">
      <x:c r="A139" s="39"/>
      <x:c r="B139" s="39"/>
      <x:c r="C139" s="39"/>
      <x:c r="D139" s="39"/>
      <x:c r="E139" s="39"/>
      <x:c r="F139" s="52"/>
      <x:c r="G139" s="39"/>
      <x:c r="H139" s="39"/>
      <x:c r="I139" s="39"/>
      <x:c r="J139" s="47" t="str">
        <x:f>IF(A139="","",IF(NOT(OR(EXACT(B139,"DECISION-CRITICAL"),EXACT(B139,"MATERIAL CONTEXT"),EXACT(B139,"BACKGROUND"))),"INVALID - MATERIALITY TOKEN",IF(NOT(OR(EXACT(D139,"OBSERVED"),EXACT(D139,"INFERRED"),EXACT(D139,"ASSUMED"),EXACT(D139,"CONTRADICTORY"),EXACT(D139,"UNRESOLVED"))),"INVALID - EVIDENCE TOKEN",IF(COUNTIF($A$6:$A$205,A139)&gt;1,"INVALID - DUPLICATE ID","VALID"))))</x:f>
      </x:c>
      <x:c r="K139" s="47" t="str">
        <x:f>IF(A139="","",IF(OR(C139="",D139="",E139="",F139="",G139="",I139=""),"EVIDENCE INSUFFICIENT - REQUIRED FIELD",IF(AND(B139="DECISION-CRITICAL",D139="UNRESOLVED"),"EVIDENCE INSUFFICIENT - CRITICAL CLAIM",IF(AND(D139="CONTRADICTORY",H139=""),"EVIDENCE INSUFFICIENT - CONTRADICTION NOTE","COMPLETE"))))</x:f>
      </x:c>
      <x:c r="L139" s="47" t="str">
        <x:f>IF(A139="","",IF(D139="UNRESOLVED","DO NOT USE",IF(D139="CONTRADICTORY","QUALIFY",IF(D139="ASSUMED","QUALIFY","PERMITTED"))))</x:f>
      </x:c>
      <x:c r="M139" s="47" t="str">
        <x:f>IF(A139="","",IF(J139&lt;&gt;"VALID",J139,IF(K139&lt;&gt;"COMPLETE",K139,IF(AND(B139="DECISION-CRITICAL",L139="DO NOT USE"),"EVIDENCE INSUFFICIENT - CRITICAL CLAIM",IF(L139="QUALIFY","READY WITH LIMIT","READY")))))</x:f>
      </x:c>
      <x:c r="N139" s="47" t="str">
        <x:f>IF(A139="","",IF(OR(LEFT(M139,7)="INVALID",LEFT(M139,21)="EVIDENCE INSUFFICIENT"),"NOT READY","READY"))</x:f>
      </x:c>
    </x:row>
    <x:row r="140">
      <x:c r="A140" s="39"/>
      <x:c r="B140" s="39"/>
      <x:c r="C140" s="39"/>
      <x:c r="D140" s="39"/>
      <x:c r="E140" s="39"/>
      <x:c r="F140" s="52"/>
      <x:c r="G140" s="39"/>
      <x:c r="H140" s="39"/>
      <x:c r="I140" s="39"/>
      <x:c r="J140" s="47" t="str">
        <x:f>IF(A140="","",IF(NOT(OR(EXACT(B140,"DECISION-CRITICAL"),EXACT(B140,"MATERIAL CONTEXT"),EXACT(B140,"BACKGROUND"))),"INVALID - MATERIALITY TOKEN",IF(NOT(OR(EXACT(D140,"OBSERVED"),EXACT(D140,"INFERRED"),EXACT(D140,"ASSUMED"),EXACT(D140,"CONTRADICTORY"),EXACT(D140,"UNRESOLVED"))),"INVALID - EVIDENCE TOKEN",IF(COUNTIF($A$6:$A$205,A140)&gt;1,"INVALID - DUPLICATE ID","VALID"))))</x:f>
      </x:c>
      <x:c r="K140" s="47" t="str">
        <x:f>IF(A140="","",IF(OR(C140="",D140="",E140="",F140="",G140="",I140=""),"EVIDENCE INSUFFICIENT - REQUIRED FIELD",IF(AND(B140="DECISION-CRITICAL",D140="UNRESOLVED"),"EVIDENCE INSUFFICIENT - CRITICAL CLAIM",IF(AND(D140="CONTRADICTORY",H140=""),"EVIDENCE INSUFFICIENT - CONTRADICTION NOTE","COMPLETE"))))</x:f>
      </x:c>
      <x:c r="L140" s="47" t="str">
        <x:f>IF(A140="","",IF(D140="UNRESOLVED","DO NOT USE",IF(D140="CONTRADICTORY","QUALIFY",IF(D140="ASSUMED","QUALIFY","PERMITTED"))))</x:f>
      </x:c>
      <x:c r="M140" s="47" t="str">
        <x:f>IF(A140="","",IF(J140&lt;&gt;"VALID",J140,IF(K140&lt;&gt;"COMPLETE",K140,IF(AND(B140="DECISION-CRITICAL",L140="DO NOT USE"),"EVIDENCE INSUFFICIENT - CRITICAL CLAIM",IF(L140="QUALIFY","READY WITH LIMIT","READY")))))</x:f>
      </x:c>
      <x:c r="N140" s="47" t="str">
        <x:f>IF(A140="","",IF(OR(LEFT(M140,7)="INVALID",LEFT(M140,21)="EVIDENCE INSUFFICIENT"),"NOT READY","READY"))</x:f>
      </x:c>
    </x:row>
    <x:row r="141">
      <x:c r="A141" s="39"/>
      <x:c r="B141" s="39"/>
      <x:c r="C141" s="39"/>
      <x:c r="D141" s="39"/>
      <x:c r="E141" s="39"/>
      <x:c r="F141" s="52"/>
      <x:c r="G141" s="39"/>
      <x:c r="H141" s="39"/>
      <x:c r="I141" s="39"/>
      <x:c r="J141" s="47" t="str">
        <x:f>IF(A141="","",IF(NOT(OR(EXACT(B141,"DECISION-CRITICAL"),EXACT(B141,"MATERIAL CONTEXT"),EXACT(B141,"BACKGROUND"))),"INVALID - MATERIALITY TOKEN",IF(NOT(OR(EXACT(D141,"OBSERVED"),EXACT(D141,"INFERRED"),EXACT(D141,"ASSUMED"),EXACT(D141,"CONTRADICTORY"),EXACT(D141,"UNRESOLVED"))),"INVALID - EVIDENCE TOKEN",IF(COUNTIF($A$6:$A$205,A141)&gt;1,"INVALID - DUPLICATE ID","VALID"))))</x:f>
      </x:c>
      <x:c r="K141" s="47" t="str">
        <x:f>IF(A141="","",IF(OR(C141="",D141="",E141="",F141="",G141="",I141=""),"EVIDENCE INSUFFICIENT - REQUIRED FIELD",IF(AND(B141="DECISION-CRITICAL",D141="UNRESOLVED"),"EVIDENCE INSUFFICIENT - CRITICAL CLAIM",IF(AND(D141="CONTRADICTORY",H141=""),"EVIDENCE INSUFFICIENT - CONTRADICTION NOTE","COMPLETE"))))</x:f>
      </x:c>
      <x:c r="L141" s="47" t="str">
        <x:f>IF(A141="","",IF(D141="UNRESOLVED","DO NOT USE",IF(D141="CONTRADICTORY","QUALIFY",IF(D141="ASSUMED","QUALIFY","PERMITTED"))))</x:f>
      </x:c>
      <x:c r="M141" s="47" t="str">
        <x:f>IF(A141="","",IF(J141&lt;&gt;"VALID",J141,IF(K141&lt;&gt;"COMPLETE",K141,IF(AND(B141="DECISION-CRITICAL",L141="DO NOT USE"),"EVIDENCE INSUFFICIENT - CRITICAL CLAIM",IF(L141="QUALIFY","READY WITH LIMIT","READY")))))</x:f>
      </x:c>
      <x:c r="N141" s="47" t="str">
        <x:f>IF(A141="","",IF(OR(LEFT(M141,7)="INVALID",LEFT(M141,21)="EVIDENCE INSUFFICIENT"),"NOT READY","READY"))</x:f>
      </x:c>
    </x:row>
    <x:row r="142">
      <x:c r="A142" s="39"/>
      <x:c r="B142" s="39"/>
      <x:c r="C142" s="39"/>
      <x:c r="D142" s="39"/>
      <x:c r="E142" s="39"/>
      <x:c r="F142" s="52"/>
      <x:c r="G142" s="39"/>
      <x:c r="H142" s="39"/>
      <x:c r="I142" s="39"/>
      <x:c r="J142" s="47" t="str">
        <x:f>IF(A142="","",IF(NOT(OR(EXACT(B142,"DECISION-CRITICAL"),EXACT(B142,"MATERIAL CONTEXT"),EXACT(B142,"BACKGROUND"))),"INVALID - MATERIALITY TOKEN",IF(NOT(OR(EXACT(D142,"OBSERVED"),EXACT(D142,"INFERRED"),EXACT(D142,"ASSUMED"),EXACT(D142,"CONTRADICTORY"),EXACT(D142,"UNRESOLVED"))),"INVALID - EVIDENCE TOKEN",IF(COUNTIF($A$6:$A$205,A142)&gt;1,"INVALID - DUPLICATE ID","VALID"))))</x:f>
      </x:c>
      <x:c r="K142" s="47" t="str">
        <x:f>IF(A142="","",IF(OR(C142="",D142="",E142="",F142="",G142="",I142=""),"EVIDENCE INSUFFICIENT - REQUIRED FIELD",IF(AND(B142="DECISION-CRITICAL",D142="UNRESOLVED"),"EVIDENCE INSUFFICIENT - CRITICAL CLAIM",IF(AND(D142="CONTRADICTORY",H142=""),"EVIDENCE INSUFFICIENT - CONTRADICTION NOTE","COMPLETE"))))</x:f>
      </x:c>
      <x:c r="L142" s="47" t="str">
        <x:f>IF(A142="","",IF(D142="UNRESOLVED","DO NOT USE",IF(D142="CONTRADICTORY","QUALIFY",IF(D142="ASSUMED","QUALIFY","PERMITTED"))))</x:f>
      </x:c>
      <x:c r="M142" s="47" t="str">
        <x:f>IF(A142="","",IF(J142&lt;&gt;"VALID",J142,IF(K142&lt;&gt;"COMPLETE",K142,IF(AND(B142="DECISION-CRITICAL",L142="DO NOT USE"),"EVIDENCE INSUFFICIENT - CRITICAL CLAIM",IF(L142="QUALIFY","READY WITH LIMIT","READY")))))</x:f>
      </x:c>
      <x:c r="N142" s="47" t="str">
        <x:f>IF(A142="","",IF(OR(LEFT(M142,7)="INVALID",LEFT(M142,21)="EVIDENCE INSUFFICIENT"),"NOT READY","READY"))</x:f>
      </x:c>
    </x:row>
    <x:row r="143">
      <x:c r="A143" s="39"/>
      <x:c r="B143" s="39"/>
      <x:c r="C143" s="39"/>
      <x:c r="D143" s="39"/>
      <x:c r="E143" s="39"/>
      <x:c r="F143" s="52"/>
      <x:c r="G143" s="39"/>
      <x:c r="H143" s="39"/>
      <x:c r="I143" s="39"/>
      <x:c r="J143" s="47" t="str">
        <x:f>IF(A143="","",IF(NOT(OR(EXACT(B143,"DECISION-CRITICAL"),EXACT(B143,"MATERIAL CONTEXT"),EXACT(B143,"BACKGROUND"))),"INVALID - MATERIALITY TOKEN",IF(NOT(OR(EXACT(D143,"OBSERVED"),EXACT(D143,"INFERRED"),EXACT(D143,"ASSUMED"),EXACT(D143,"CONTRADICTORY"),EXACT(D143,"UNRESOLVED"))),"INVALID - EVIDENCE TOKEN",IF(COUNTIF($A$6:$A$205,A143)&gt;1,"INVALID - DUPLICATE ID","VALID"))))</x:f>
      </x:c>
      <x:c r="K143" s="47" t="str">
        <x:f>IF(A143="","",IF(OR(C143="",D143="",E143="",F143="",G143="",I143=""),"EVIDENCE INSUFFICIENT - REQUIRED FIELD",IF(AND(B143="DECISION-CRITICAL",D143="UNRESOLVED"),"EVIDENCE INSUFFICIENT - CRITICAL CLAIM",IF(AND(D143="CONTRADICTORY",H143=""),"EVIDENCE INSUFFICIENT - CONTRADICTION NOTE","COMPLETE"))))</x:f>
      </x:c>
      <x:c r="L143" s="47" t="str">
        <x:f>IF(A143="","",IF(D143="UNRESOLVED","DO NOT USE",IF(D143="CONTRADICTORY","QUALIFY",IF(D143="ASSUMED","QUALIFY","PERMITTED"))))</x:f>
      </x:c>
      <x:c r="M143" s="47" t="str">
        <x:f>IF(A143="","",IF(J143&lt;&gt;"VALID",J143,IF(K143&lt;&gt;"COMPLETE",K143,IF(AND(B143="DECISION-CRITICAL",L143="DO NOT USE"),"EVIDENCE INSUFFICIENT - CRITICAL CLAIM",IF(L143="QUALIFY","READY WITH LIMIT","READY")))))</x:f>
      </x:c>
      <x:c r="N143" s="47" t="str">
        <x:f>IF(A143="","",IF(OR(LEFT(M143,7)="INVALID",LEFT(M143,21)="EVIDENCE INSUFFICIENT"),"NOT READY","READY"))</x:f>
      </x:c>
    </x:row>
    <x:row r="144">
      <x:c r="A144" s="39"/>
      <x:c r="B144" s="39"/>
      <x:c r="C144" s="39"/>
      <x:c r="D144" s="39"/>
      <x:c r="E144" s="39"/>
      <x:c r="F144" s="52"/>
      <x:c r="G144" s="39"/>
      <x:c r="H144" s="39"/>
      <x:c r="I144" s="39"/>
      <x:c r="J144" s="47" t="str">
        <x:f>IF(A144="","",IF(NOT(OR(EXACT(B144,"DECISION-CRITICAL"),EXACT(B144,"MATERIAL CONTEXT"),EXACT(B144,"BACKGROUND"))),"INVALID - MATERIALITY TOKEN",IF(NOT(OR(EXACT(D144,"OBSERVED"),EXACT(D144,"INFERRED"),EXACT(D144,"ASSUMED"),EXACT(D144,"CONTRADICTORY"),EXACT(D144,"UNRESOLVED"))),"INVALID - EVIDENCE TOKEN",IF(COUNTIF($A$6:$A$205,A144)&gt;1,"INVALID - DUPLICATE ID","VALID"))))</x:f>
      </x:c>
      <x:c r="K144" s="47" t="str">
        <x:f>IF(A144="","",IF(OR(C144="",D144="",E144="",F144="",G144="",I144=""),"EVIDENCE INSUFFICIENT - REQUIRED FIELD",IF(AND(B144="DECISION-CRITICAL",D144="UNRESOLVED"),"EVIDENCE INSUFFICIENT - CRITICAL CLAIM",IF(AND(D144="CONTRADICTORY",H144=""),"EVIDENCE INSUFFICIENT - CONTRADICTION NOTE","COMPLETE"))))</x:f>
      </x:c>
      <x:c r="L144" s="47" t="str">
        <x:f>IF(A144="","",IF(D144="UNRESOLVED","DO NOT USE",IF(D144="CONTRADICTORY","QUALIFY",IF(D144="ASSUMED","QUALIFY","PERMITTED"))))</x:f>
      </x:c>
      <x:c r="M144" s="47" t="str">
        <x:f>IF(A144="","",IF(J144&lt;&gt;"VALID",J144,IF(K144&lt;&gt;"COMPLETE",K144,IF(AND(B144="DECISION-CRITICAL",L144="DO NOT USE"),"EVIDENCE INSUFFICIENT - CRITICAL CLAIM",IF(L144="QUALIFY","READY WITH LIMIT","READY")))))</x:f>
      </x:c>
      <x:c r="N144" s="47" t="str">
        <x:f>IF(A144="","",IF(OR(LEFT(M144,7)="INVALID",LEFT(M144,21)="EVIDENCE INSUFFICIENT"),"NOT READY","READY"))</x:f>
      </x:c>
    </x:row>
    <x:row r="145">
      <x:c r="A145" s="39"/>
      <x:c r="B145" s="39"/>
      <x:c r="C145" s="39"/>
      <x:c r="D145" s="39"/>
      <x:c r="E145" s="39"/>
      <x:c r="F145" s="52"/>
      <x:c r="G145" s="39"/>
      <x:c r="H145" s="39"/>
      <x:c r="I145" s="39"/>
      <x:c r="J145" s="47" t="str">
        <x:f>IF(A145="","",IF(NOT(OR(EXACT(B145,"DECISION-CRITICAL"),EXACT(B145,"MATERIAL CONTEXT"),EXACT(B145,"BACKGROUND"))),"INVALID - MATERIALITY TOKEN",IF(NOT(OR(EXACT(D145,"OBSERVED"),EXACT(D145,"INFERRED"),EXACT(D145,"ASSUMED"),EXACT(D145,"CONTRADICTORY"),EXACT(D145,"UNRESOLVED"))),"INVALID - EVIDENCE TOKEN",IF(COUNTIF($A$6:$A$205,A145)&gt;1,"INVALID - DUPLICATE ID","VALID"))))</x:f>
      </x:c>
      <x:c r="K145" s="47" t="str">
        <x:f>IF(A145="","",IF(OR(C145="",D145="",E145="",F145="",G145="",I145=""),"EVIDENCE INSUFFICIENT - REQUIRED FIELD",IF(AND(B145="DECISION-CRITICAL",D145="UNRESOLVED"),"EVIDENCE INSUFFICIENT - CRITICAL CLAIM",IF(AND(D145="CONTRADICTORY",H145=""),"EVIDENCE INSUFFICIENT - CONTRADICTION NOTE","COMPLETE"))))</x:f>
      </x:c>
      <x:c r="L145" s="47" t="str">
        <x:f>IF(A145="","",IF(D145="UNRESOLVED","DO NOT USE",IF(D145="CONTRADICTORY","QUALIFY",IF(D145="ASSUMED","QUALIFY","PERMITTED"))))</x:f>
      </x:c>
      <x:c r="M145" s="47" t="str">
        <x:f>IF(A145="","",IF(J145&lt;&gt;"VALID",J145,IF(K145&lt;&gt;"COMPLETE",K145,IF(AND(B145="DECISION-CRITICAL",L145="DO NOT USE"),"EVIDENCE INSUFFICIENT - CRITICAL CLAIM",IF(L145="QUALIFY","READY WITH LIMIT","READY")))))</x:f>
      </x:c>
      <x:c r="N145" s="47" t="str">
        <x:f>IF(A145="","",IF(OR(LEFT(M145,7)="INVALID",LEFT(M145,21)="EVIDENCE INSUFFICIENT"),"NOT READY","READY"))</x:f>
      </x:c>
    </x:row>
    <x:row r="146">
      <x:c r="A146" s="39"/>
      <x:c r="B146" s="39"/>
      <x:c r="C146" s="39"/>
      <x:c r="D146" s="39"/>
      <x:c r="E146" s="39"/>
      <x:c r="F146" s="52"/>
      <x:c r="G146" s="39"/>
      <x:c r="H146" s="39"/>
      <x:c r="I146" s="39"/>
      <x:c r="J146" s="47" t="str">
        <x:f>IF(A146="","",IF(NOT(OR(EXACT(B146,"DECISION-CRITICAL"),EXACT(B146,"MATERIAL CONTEXT"),EXACT(B146,"BACKGROUND"))),"INVALID - MATERIALITY TOKEN",IF(NOT(OR(EXACT(D146,"OBSERVED"),EXACT(D146,"INFERRED"),EXACT(D146,"ASSUMED"),EXACT(D146,"CONTRADICTORY"),EXACT(D146,"UNRESOLVED"))),"INVALID - EVIDENCE TOKEN",IF(COUNTIF($A$6:$A$205,A146)&gt;1,"INVALID - DUPLICATE ID","VALID"))))</x:f>
      </x:c>
      <x:c r="K146" s="47" t="str">
        <x:f>IF(A146="","",IF(OR(C146="",D146="",E146="",F146="",G146="",I146=""),"EVIDENCE INSUFFICIENT - REQUIRED FIELD",IF(AND(B146="DECISION-CRITICAL",D146="UNRESOLVED"),"EVIDENCE INSUFFICIENT - CRITICAL CLAIM",IF(AND(D146="CONTRADICTORY",H146=""),"EVIDENCE INSUFFICIENT - CONTRADICTION NOTE","COMPLETE"))))</x:f>
      </x:c>
      <x:c r="L146" s="47" t="str">
        <x:f>IF(A146="","",IF(D146="UNRESOLVED","DO NOT USE",IF(D146="CONTRADICTORY","QUALIFY",IF(D146="ASSUMED","QUALIFY","PERMITTED"))))</x:f>
      </x:c>
      <x:c r="M146" s="47" t="str">
        <x:f>IF(A146="","",IF(J146&lt;&gt;"VALID",J146,IF(K146&lt;&gt;"COMPLETE",K146,IF(AND(B146="DECISION-CRITICAL",L146="DO NOT USE"),"EVIDENCE INSUFFICIENT - CRITICAL CLAIM",IF(L146="QUALIFY","READY WITH LIMIT","READY")))))</x:f>
      </x:c>
      <x:c r="N146" s="47" t="str">
        <x:f>IF(A146="","",IF(OR(LEFT(M146,7)="INVALID",LEFT(M146,21)="EVIDENCE INSUFFICIENT"),"NOT READY","READY"))</x:f>
      </x:c>
    </x:row>
    <x:row r="147">
      <x:c r="A147" s="39"/>
      <x:c r="B147" s="39"/>
      <x:c r="C147" s="39"/>
      <x:c r="D147" s="39"/>
      <x:c r="E147" s="39"/>
      <x:c r="F147" s="52"/>
      <x:c r="G147" s="39"/>
      <x:c r="H147" s="39"/>
      <x:c r="I147" s="39"/>
      <x:c r="J147" s="47" t="str">
        <x:f>IF(A147="","",IF(NOT(OR(EXACT(B147,"DECISION-CRITICAL"),EXACT(B147,"MATERIAL CONTEXT"),EXACT(B147,"BACKGROUND"))),"INVALID - MATERIALITY TOKEN",IF(NOT(OR(EXACT(D147,"OBSERVED"),EXACT(D147,"INFERRED"),EXACT(D147,"ASSUMED"),EXACT(D147,"CONTRADICTORY"),EXACT(D147,"UNRESOLVED"))),"INVALID - EVIDENCE TOKEN",IF(COUNTIF($A$6:$A$205,A147)&gt;1,"INVALID - DUPLICATE ID","VALID"))))</x:f>
      </x:c>
      <x:c r="K147" s="47" t="str">
        <x:f>IF(A147="","",IF(OR(C147="",D147="",E147="",F147="",G147="",I147=""),"EVIDENCE INSUFFICIENT - REQUIRED FIELD",IF(AND(B147="DECISION-CRITICAL",D147="UNRESOLVED"),"EVIDENCE INSUFFICIENT - CRITICAL CLAIM",IF(AND(D147="CONTRADICTORY",H147=""),"EVIDENCE INSUFFICIENT - CONTRADICTION NOTE","COMPLETE"))))</x:f>
      </x:c>
      <x:c r="L147" s="47" t="str">
        <x:f>IF(A147="","",IF(D147="UNRESOLVED","DO NOT USE",IF(D147="CONTRADICTORY","QUALIFY",IF(D147="ASSUMED","QUALIFY","PERMITTED"))))</x:f>
      </x:c>
      <x:c r="M147" s="47" t="str">
        <x:f>IF(A147="","",IF(J147&lt;&gt;"VALID",J147,IF(K147&lt;&gt;"COMPLETE",K147,IF(AND(B147="DECISION-CRITICAL",L147="DO NOT USE"),"EVIDENCE INSUFFICIENT - CRITICAL CLAIM",IF(L147="QUALIFY","READY WITH LIMIT","READY")))))</x:f>
      </x:c>
      <x:c r="N147" s="47" t="str">
        <x:f>IF(A147="","",IF(OR(LEFT(M147,7)="INVALID",LEFT(M147,21)="EVIDENCE INSUFFICIENT"),"NOT READY","READY"))</x:f>
      </x:c>
    </x:row>
    <x:row r="148">
      <x:c r="A148" s="39"/>
      <x:c r="B148" s="39"/>
      <x:c r="C148" s="39"/>
      <x:c r="D148" s="39"/>
      <x:c r="E148" s="39"/>
      <x:c r="F148" s="52"/>
      <x:c r="G148" s="39"/>
      <x:c r="H148" s="39"/>
      <x:c r="I148" s="39"/>
      <x:c r="J148" s="47" t="str">
        <x:f>IF(A148="","",IF(NOT(OR(EXACT(B148,"DECISION-CRITICAL"),EXACT(B148,"MATERIAL CONTEXT"),EXACT(B148,"BACKGROUND"))),"INVALID - MATERIALITY TOKEN",IF(NOT(OR(EXACT(D148,"OBSERVED"),EXACT(D148,"INFERRED"),EXACT(D148,"ASSUMED"),EXACT(D148,"CONTRADICTORY"),EXACT(D148,"UNRESOLVED"))),"INVALID - EVIDENCE TOKEN",IF(COUNTIF($A$6:$A$205,A148)&gt;1,"INVALID - DUPLICATE ID","VALID"))))</x:f>
      </x:c>
      <x:c r="K148" s="47" t="str">
        <x:f>IF(A148="","",IF(OR(C148="",D148="",E148="",F148="",G148="",I148=""),"EVIDENCE INSUFFICIENT - REQUIRED FIELD",IF(AND(B148="DECISION-CRITICAL",D148="UNRESOLVED"),"EVIDENCE INSUFFICIENT - CRITICAL CLAIM",IF(AND(D148="CONTRADICTORY",H148=""),"EVIDENCE INSUFFICIENT - CONTRADICTION NOTE","COMPLETE"))))</x:f>
      </x:c>
      <x:c r="L148" s="47" t="str">
        <x:f>IF(A148="","",IF(D148="UNRESOLVED","DO NOT USE",IF(D148="CONTRADICTORY","QUALIFY",IF(D148="ASSUMED","QUALIFY","PERMITTED"))))</x:f>
      </x:c>
      <x:c r="M148" s="47" t="str">
        <x:f>IF(A148="","",IF(J148&lt;&gt;"VALID",J148,IF(K148&lt;&gt;"COMPLETE",K148,IF(AND(B148="DECISION-CRITICAL",L148="DO NOT USE"),"EVIDENCE INSUFFICIENT - CRITICAL CLAIM",IF(L148="QUALIFY","READY WITH LIMIT","READY")))))</x:f>
      </x:c>
      <x:c r="N148" s="47" t="str">
        <x:f>IF(A148="","",IF(OR(LEFT(M148,7)="INVALID",LEFT(M148,21)="EVIDENCE INSUFFICIENT"),"NOT READY","READY"))</x:f>
      </x:c>
    </x:row>
    <x:row r="149">
      <x:c r="A149" s="39"/>
      <x:c r="B149" s="39"/>
      <x:c r="C149" s="39"/>
      <x:c r="D149" s="39"/>
      <x:c r="E149" s="39"/>
      <x:c r="F149" s="52"/>
      <x:c r="G149" s="39"/>
      <x:c r="H149" s="39"/>
      <x:c r="I149" s="39"/>
      <x:c r="J149" s="47" t="str">
        <x:f>IF(A149="","",IF(NOT(OR(EXACT(B149,"DECISION-CRITICAL"),EXACT(B149,"MATERIAL CONTEXT"),EXACT(B149,"BACKGROUND"))),"INVALID - MATERIALITY TOKEN",IF(NOT(OR(EXACT(D149,"OBSERVED"),EXACT(D149,"INFERRED"),EXACT(D149,"ASSUMED"),EXACT(D149,"CONTRADICTORY"),EXACT(D149,"UNRESOLVED"))),"INVALID - EVIDENCE TOKEN",IF(COUNTIF($A$6:$A$205,A149)&gt;1,"INVALID - DUPLICATE ID","VALID"))))</x:f>
      </x:c>
      <x:c r="K149" s="47" t="str">
        <x:f>IF(A149="","",IF(OR(C149="",D149="",E149="",F149="",G149="",I149=""),"EVIDENCE INSUFFICIENT - REQUIRED FIELD",IF(AND(B149="DECISION-CRITICAL",D149="UNRESOLVED"),"EVIDENCE INSUFFICIENT - CRITICAL CLAIM",IF(AND(D149="CONTRADICTORY",H149=""),"EVIDENCE INSUFFICIENT - CONTRADICTION NOTE","COMPLETE"))))</x:f>
      </x:c>
      <x:c r="L149" s="47" t="str">
        <x:f>IF(A149="","",IF(D149="UNRESOLVED","DO NOT USE",IF(D149="CONTRADICTORY","QUALIFY",IF(D149="ASSUMED","QUALIFY","PERMITTED"))))</x:f>
      </x:c>
      <x:c r="M149" s="47" t="str">
        <x:f>IF(A149="","",IF(J149&lt;&gt;"VALID",J149,IF(K149&lt;&gt;"COMPLETE",K149,IF(AND(B149="DECISION-CRITICAL",L149="DO NOT USE"),"EVIDENCE INSUFFICIENT - CRITICAL CLAIM",IF(L149="QUALIFY","READY WITH LIMIT","READY")))))</x:f>
      </x:c>
      <x:c r="N149" s="47" t="str">
        <x:f>IF(A149="","",IF(OR(LEFT(M149,7)="INVALID",LEFT(M149,21)="EVIDENCE INSUFFICIENT"),"NOT READY","READY"))</x:f>
      </x:c>
    </x:row>
    <x:row r="150">
      <x:c r="A150" s="39"/>
      <x:c r="B150" s="39"/>
      <x:c r="C150" s="39"/>
      <x:c r="D150" s="39"/>
      <x:c r="E150" s="39"/>
      <x:c r="F150" s="52"/>
      <x:c r="G150" s="39"/>
      <x:c r="H150" s="39"/>
      <x:c r="I150" s="39"/>
      <x:c r="J150" s="47" t="str">
        <x:f>IF(A150="","",IF(NOT(OR(EXACT(B150,"DECISION-CRITICAL"),EXACT(B150,"MATERIAL CONTEXT"),EXACT(B150,"BACKGROUND"))),"INVALID - MATERIALITY TOKEN",IF(NOT(OR(EXACT(D150,"OBSERVED"),EXACT(D150,"INFERRED"),EXACT(D150,"ASSUMED"),EXACT(D150,"CONTRADICTORY"),EXACT(D150,"UNRESOLVED"))),"INVALID - EVIDENCE TOKEN",IF(COUNTIF($A$6:$A$205,A150)&gt;1,"INVALID - DUPLICATE ID","VALID"))))</x:f>
      </x:c>
      <x:c r="K150" s="47" t="str">
        <x:f>IF(A150="","",IF(OR(C150="",D150="",E150="",F150="",G150="",I150=""),"EVIDENCE INSUFFICIENT - REQUIRED FIELD",IF(AND(B150="DECISION-CRITICAL",D150="UNRESOLVED"),"EVIDENCE INSUFFICIENT - CRITICAL CLAIM",IF(AND(D150="CONTRADICTORY",H150=""),"EVIDENCE INSUFFICIENT - CONTRADICTION NOTE","COMPLETE"))))</x:f>
      </x:c>
      <x:c r="L150" s="47" t="str">
        <x:f>IF(A150="","",IF(D150="UNRESOLVED","DO NOT USE",IF(D150="CONTRADICTORY","QUALIFY",IF(D150="ASSUMED","QUALIFY","PERMITTED"))))</x:f>
      </x:c>
      <x:c r="M150" s="47" t="str">
        <x:f>IF(A150="","",IF(J150&lt;&gt;"VALID",J150,IF(K150&lt;&gt;"COMPLETE",K150,IF(AND(B150="DECISION-CRITICAL",L150="DO NOT USE"),"EVIDENCE INSUFFICIENT - CRITICAL CLAIM",IF(L150="QUALIFY","READY WITH LIMIT","READY")))))</x:f>
      </x:c>
      <x:c r="N150" s="47" t="str">
        <x:f>IF(A150="","",IF(OR(LEFT(M150,7)="INVALID",LEFT(M150,21)="EVIDENCE INSUFFICIENT"),"NOT READY","READY"))</x:f>
      </x:c>
    </x:row>
    <x:row r="151">
      <x:c r="A151" s="39"/>
      <x:c r="B151" s="39"/>
      <x:c r="C151" s="39"/>
      <x:c r="D151" s="39"/>
      <x:c r="E151" s="39"/>
      <x:c r="F151" s="52"/>
      <x:c r="G151" s="39"/>
      <x:c r="H151" s="39"/>
      <x:c r="I151" s="39"/>
      <x:c r="J151" s="47" t="str">
        <x:f>IF(A151="","",IF(NOT(OR(EXACT(B151,"DECISION-CRITICAL"),EXACT(B151,"MATERIAL CONTEXT"),EXACT(B151,"BACKGROUND"))),"INVALID - MATERIALITY TOKEN",IF(NOT(OR(EXACT(D151,"OBSERVED"),EXACT(D151,"INFERRED"),EXACT(D151,"ASSUMED"),EXACT(D151,"CONTRADICTORY"),EXACT(D151,"UNRESOLVED"))),"INVALID - EVIDENCE TOKEN",IF(COUNTIF($A$6:$A$205,A151)&gt;1,"INVALID - DUPLICATE ID","VALID"))))</x:f>
      </x:c>
      <x:c r="K151" s="47" t="str">
        <x:f>IF(A151="","",IF(OR(C151="",D151="",E151="",F151="",G151="",I151=""),"EVIDENCE INSUFFICIENT - REQUIRED FIELD",IF(AND(B151="DECISION-CRITICAL",D151="UNRESOLVED"),"EVIDENCE INSUFFICIENT - CRITICAL CLAIM",IF(AND(D151="CONTRADICTORY",H151=""),"EVIDENCE INSUFFICIENT - CONTRADICTION NOTE","COMPLETE"))))</x:f>
      </x:c>
      <x:c r="L151" s="47" t="str">
        <x:f>IF(A151="","",IF(D151="UNRESOLVED","DO NOT USE",IF(D151="CONTRADICTORY","QUALIFY",IF(D151="ASSUMED","QUALIFY","PERMITTED"))))</x:f>
      </x:c>
      <x:c r="M151" s="47" t="str">
        <x:f>IF(A151="","",IF(J151&lt;&gt;"VALID",J151,IF(K151&lt;&gt;"COMPLETE",K151,IF(AND(B151="DECISION-CRITICAL",L151="DO NOT USE"),"EVIDENCE INSUFFICIENT - CRITICAL CLAIM",IF(L151="QUALIFY","READY WITH LIMIT","READY")))))</x:f>
      </x:c>
      <x:c r="N151" s="47" t="str">
        <x:f>IF(A151="","",IF(OR(LEFT(M151,7)="INVALID",LEFT(M151,21)="EVIDENCE INSUFFICIENT"),"NOT READY","READY"))</x:f>
      </x:c>
    </x:row>
    <x:row r="152">
      <x:c r="A152" s="39"/>
      <x:c r="B152" s="39"/>
      <x:c r="C152" s="39"/>
      <x:c r="D152" s="39"/>
      <x:c r="E152" s="39"/>
      <x:c r="F152" s="52"/>
      <x:c r="G152" s="39"/>
      <x:c r="H152" s="39"/>
      <x:c r="I152" s="39"/>
      <x:c r="J152" s="47" t="str">
        <x:f>IF(A152="","",IF(NOT(OR(EXACT(B152,"DECISION-CRITICAL"),EXACT(B152,"MATERIAL CONTEXT"),EXACT(B152,"BACKGROUND"))),"INVALID - MATERIALITY TOKEN",IF(NOT(OR(EXACT(D152,"OBSERVED"),EXACT(D152,"INFERRED"),EXACT(D152,"ASSUMED"),EXACT(D152,"CONTRADICTORY"),EXACT(D152,"UNRESOLVED"))),"INVALID - EVIDENCE TOKEN",IF(COUNTIF($A$6:$A$205,A152)&gt;1,"INVALID - DUPLICATE ID","VALID"))))</x:f>
      </x:c>
      <x:c r="K152" s="47" t="str">
        <x:f>IF(A152="","",IF(OR(C152="",D152="",E152="",F152="",G152="",I152=""),"EVIDENCE INSUFFICIENT - REQUIRED FIELD",IF(AND(B152="DECISION-CRITICAL",D152="UNRESOLVED"),"EVIDENCE INSUFFICIENT - CRITICAL CLAIM",IF(AND(D152="CONTRADICTORY",H152=""),"EVIDENCE INSUFFICIENT - CONTRADICTION NOTE","COMPLETE"))))</x:f>
      </x:c>
      <x:c r="L152" s="47" t="str">
        <x:f>IF(A152="","",IF(D152="UNRESOLVED","DO NOT USE",IF(D152="CONTRADICTORY","QUALIFY",IF(D152="ASSUMED","QUALIFY","PERMITTED"))))</x:f>
      </x:c>
      <x:c r="M152" s="47" t="str">
        <x:f>IF(A152="","",IF(J152&lt;&gt;"VALID",J152,IF(K152&lt;&gt;"COMPLETE",K152,IF(AND(B152="DECISION-CRITICAL",L152="DO NOT USE"),"EVIDENCE INSUFFICIENT - CRITICAL CLAIM",IF(L152="QUALIFY","READY WITH LIMIT","READY")))))</x:f>
      </x:c>
      <x:c r="N152" s="47" t="str">
        <x:f>IF(A152="","",IF(OR(LEFT(M152,7)="INVALID",LEFT(M152,21)="EVIDENCE INSUFFICIENT"),"NOT READY","READY"))</x:f>
      </x:c>
    </x:row>
    <x:row r="153">
      <x:c r="A153" s="39"/>
      <x:c r="B153" s="39"/>
      <x:c r="C153" s="39"/>
      <x:c r="D153" s="39"/>
      <x:c r="E153" s="39"/>
      <x:c r="F153" s="52"/>
      <x:c r="G153" s="39"/>
      <x:c r="H153" s="39"/>
      <x:c r="I153" s="39"/>
      <x:c r="J153" s="47" t="str">
        <x:f>IF(A153="","",IF(NOT(OR(EXACT(B153,"DECISION-CRITICAL"),EXACT(B153,"MATERIAL CONTEXT"),EXACT(B153,"BACKGROUND"))),"INVALID - MATERIALITY TOKEN",IF(NOT(OR(EXACT(D153,"OBSERVED"),EXACT(D153,"INFERRED"),EXACT(D153,"ASSUMED"),EXACT(D153,"CONTRADICTORY"),EXACT(D153,"UNRESOLVED"))),"INVALID - EVIDENCE TOKEN",IF(COUNTIF($A$6:$A$205,A153)&gt;1,"INVALID - DUPLICATE ID","VALID"))))</x:f>
      </x:c>
      <x:c r="K153" s="47" t="str">
        <x:f>IF(A153="","",IF(OR(C153="",D153="",E153="",F153="",G153="",I153=""),"EVIDENCE INSUFFICIENT - REQUIRED FIELD",IF(AND(B153="DECISION-CRITICAL",D153="UNRESOLVED"),"EVIDENCE INSUFFICIENT - CRITICAL CLAIM",IF(AND(D153="CONTRADICTORY",H153=""),"EVIDENCE INSUFFICIENT - CONTRADICTION NOTE","COMPLETE"))))</x:f>
      </x:c>
      <x:c r="L153" s="47" t="str">
        <x:f>IF(A153="","",IF(D153="UNRESOLVED","DO NOT USE",IF(D153="CONTRADICTORY","QUALIFY",IF(D153="ASSUMED","QUALIFY","PERMITTED"))))</x:f>
      </x:c>
      <x:c r="M153" s="47" t="str">
        <x:f>IF(A153="","",IF(J153&lt;&gt;"VALID",J153,IF(K153&lt;&gt;"COMPLETE",K153,IF(AND(B153="DECISION-CRITICAL",L153="DO NOT USE"),"EVIDENCE INSUFFICIENT - CRITICAL CLAIM",IF(L153="QUALIFY","READY WITH LIMIT","READY")))))</x:f>
      </x:c>
      <x:c r="N153" s="47" t="str">
        <x:f>IF(A153="","",IF(OR(LEFT(M153,7)="INVALID",LEFT(M153,21)="EVIDENCE INSUFFICIENT"),"NOT READY","READY"))</x:f>
      </x:c>
    </x:row>
    <x:row r="154">
      <x:c r="A154" s="39"/>
      <x:c r="B154" s="39"/>
      <x:c r="C154" s="39"/>
      <x:c r="D154" s="39"/>
      <x:c r="E154" s="39"/>
      <x:c r="F154" s="52"/>
      <x:c r="G154" s="39"/>
      <x:c r="H154" s="39"/>
      <x:c r="I154" s="39"/>
      <x:c r="J154" s="47" t="str">
        <x:f>IF(A154="","",IF(NOT(OR(EXACT(B154,"DECISION-CRITICAL"),EXACT(B154,"MATERIAL CONTEXT"),EXACT(B154,"BACKGROUND"))),"INVALID - MATERIALITY TOKEN",IF(NOT(OR(EXACT(D154,"OBSERVED"),EXACT(D154,"INFERRED"),EXACT(D154,"ASSUMED"),EXACT(D154,"CONTRADICTORY"),EXACT(D154,"UNRESOLVED"))),"INVALID - EVIDENCE TOKEN",IF(COUNTIF($A$6:$A$205,A154)&gt;1,"INVALID - DUPLICATE ID","VALID"))))</x:f>
      </x:c>
      <x:c r="K154" s="47" t="str">
        <x:f>IF(A154="","",IF(OR(C154="",D154="",E154="",F154="",G154="",I154=""),"EVIDENCE INSUFFICIENT - REQUIRED FIELD",IF(AND(B154="DECISION-CRITICAL",D154="UNRESOLVED"),"EVIDENCE INSUFFICIENT - CRITICAL CLAIM",IF(AND(D154="CONTRADICTORY",H154=""),"EVIDENCE INSUFFICIENT - CONTRADICTION NOTE","COMPLETE"))))</x:f>
      </x:c>
      <x:c r="L154" s="47" t="str">
        <x:f>IF(A154="","",IF(D154="UNRESOLVED","DO NOT USE",IF(D154="CONTRADICTORY","QUALIFY",IF(D154="ASSUMED","QUALIFY","PERMITTED"))))</x:f>
      </x:c>
      <x:c r="M154" s="47" t="str">
        <x:f>IF(A154="","",IF(J154&lt;&gt;"VALID",J154,IF(K154&lt;&gt;"COMPLETE",K154,IF(AND(B154="DECISION-CRITICAL",L154="DO NOT USE"),"EVIDENCE INSUFFICIENT - CRITICAL CLAIM",IF(L154="QUALIFY","READY WITH LIMIT","READY")))))</x:f>
      </x:c>
      <x:c r="N154" s="47" t="str">
        <x:f>IF(A154="","",IF(OR(LEFT(M154,7)="INVALID",LEFT(M154,21)="EVIDENCE INSUFFICIENT"),"NOT READY","READY"))</x:f>
      </x:c>
    </x:row>
    <x:row r="155">
      <x:c r="A155" s="39"/>
      <x:c r="B155" s="39"/>
      <x:c r="C155" s="39"/>
      <x:c r="D155" s="39"/>
      <x:c r="E155" s="39"/>
      <x:c r="F155" s="52"/>
      <x:c r="G155" s="39"/>
      <x:c r="H155" s="39"/>
      <x:c r="I155" s="39"/>
      <x:c r="J155" s="47" t="str">
        <x:f>IF(A155="","",IF(NOT(OR(EXACT(B155,"DECISION-CRITICAL"),EXACT(B155,"MATERIAL CONTEXT"),EXACT(B155,"BACKGROUND"))),"INVALID - MATERIALITY TOKEN",IF(NOT(OR(EXACT(D155,"OBSERVED"),EXACT(D155,"INFERRED"),EXACT(D155,"ASSUMED"),EXACT(D155,"CONTRADICTORY"),EXACT(D155,"UNRESOLVED"))),"INVALID - EVIDENCE TOKEN",IF(COUNTIF($A$6:$A$205,A155)&gt;1,"INVALID - DUPLICATE ID","VALID"))))</x:f>
      </x:c>
      <x:c r="K155" s="47" t="str">
        <x:f>IF(A155="","",IF(OR(C155="",D155="",E155="",F155="",G155="",I155=""),"EVIDENCE INSUFFICIENT - REQUIRED FIELD",IF(AND(B155="DECISION-CRITICAL",D155="UNRESOLVED"),"EVIDENCE INSUFFICIENT - CRITICAL CLAIM",IF(AND(D155="CONTRADICTORY",H155=""),"EVIDENCE INSUFFICIENT - CONTRADICTION NOTE","COMPLETE"))))</x:f>
      </x:c>
      <x:c r="L155" s="47" t="str">
        <x:f>IF(A155="","",IF(D155="UNRESOLVED","DO NOT USE",IF(D155="CONTRADICTORY","QUALIFY",IF(D155="ASSUMED","QUALIFY","PERMITTED"))))</x:f>
      </x:c>
      <x:c r="M155" s="47" t="str">
        <x:f>IF(A155="","",IF(J155&lt;&gt;"VALID",J155,IF(K155&lt;&gt;"COMPLETE",K155,IF(AND(B155="DECISION-CRITICAL",L155="DO NOT USE"),"EVIDENCE INSUFFICIENT - CRITICAL CLAIM",IF(L155="QUALIFY","READY WITH LIMIT","READY")))))</x:f>
      </x:c>
      <x:c r="N155" s="47" t="str">
        <x:f>IF(A155="","",IF(OR(LEFT(M155,7)="INVALID",LEFT(M155,21)="EVIDENCE INSUFFICIENT"),"NOT READY","READY"))</x:f>
      </x:c>
    </x:row>
    <x:row r="156">
      <x:c r="A156" s="39"/>
      <x:c r="B156" s="39"/>
      <x:c r="C156" s="39"/>
      <x:c r="D156" s="39"/>
      <x:c r="E156" s="39"/>
      <x:c r="F156" s="52"/>
      <x:c r="G156" s="39"/>
      <x:c r="H156" s="39"/>
      <x:c r="I156" s="39"/>
      <x:c r="J156" s="47" t="str">
        <x:f>IF(A156="","",IF(NOT(OR(EXACT(B156,"DECISION-CRITICAL"),EXACT(B156,"MATERIAL CONTEXT"),EXACT(B156,"BACKGROUND"))),"INVALID - MATERIALITY TOKEN",IF(NOT(OR(EXACT(D156,"OBSERVED"),EXACT(D156,"INFERRED"),EXACT(D156,"ASSUMED"),EXACT(D156,"CONTRADICTORY"),EXACT(D156,"UNRESOLVED"))),"INVALID - EVIDENCE TOKEN",IF(COUNTIF($A$6:$A$205,A156)&gt;1,"INVALID - DUPLICATE ID","VALID"))))</x:f>
      </x:c>
      <x:c r="K156" s="47" t="str">
        <x:f>IF(A156="","",IF(OR(C156="",D156="",E156="",F156="",G156="",I156=""),"EVIDENCE INSUFFICIENT - REQUIRED FIELD",IF(AND(B156="DECISION-CRITICAL",D156="UNRESOLVED"),"EVIDENCE INSUFFICIENT - CRITICAL CLAIM",IF(AND(D156="CONTRADICTORY",H156=""),"EVIDENCE INSUFFICIENT - CONTRADICTION NOTE","COMPLETE"))))</x:f>
      </x:c>
      <x:c r="L156" s="47" t="str">
        <x:f>IF(A156="","",IF(D156="UNRESOLVED","DO NOT USE",IF(D156="CONTRADICTORY","QUALIFY",IF(D156="ASSUMED","QUALIFY","PERMITTED"))))</x:f>
      </x:c>
      <x:c r="M156" s="47" t="str">
        <x:f>IF(A156="","",IF(J156&lt;&gt;"VALID",J156,IF(K156&lt;&gt;"COMPLETE",K156,IF(AND(B156="DECISION-CRITICAL",L156="DO NOT USE"),"EVIDENCE INSUFFICIENT - CRITICAL CLAIM",IF(L156="QUALIFY","READY WITH LIMIT","READY")))))</x:f>
      </x:c>
      <x:c r="N156" s="47" t="str">
        <x:f>IF(A156="","",IF(OR(LEFT(M156,7)="INVALID",LEFT(M156,21)="EVIDENCE INSUFFICIENT"),"NOT READY","READY"))</x:f>
      </x:c>
    </x:row>
    <x:row r="157">
      <x:c r="A157" s="39"/>
      <x:c r="B157" s="39"/>
      <x:c r="C157" s="39"/>
      <x:c r="D157" s="39"/>
      <x:c r="E157" s="39"/>
      <x:c r="F157" s="52"/>
      <x:c r="G157" s="39"/>
      <x:c r="H157" s="39"/>
      <x:c r="I157" s="39"/>
      <x:c r="J157" s="47" t="str">
        <x:f>IF(A157="","",IF(NOT(OR(EXACT(B157,"DECISION-CRITICAL"),EXACT(B157,"MATERIAL CONTEXT"),EXACT(B157,"BACKGROUND"))),"INVALID - MATERIALITY TOKEN",IF(NOT(OR(EXACT(D157,"OBSERVED"),EXACT(D157,"INFERRED"),EXACT(D157,"ASSUMED"),EXACT(D157,"CONTRADICTORY"),EXACT(D157,"UNRESOLVED"))),"INVALID - EVIDENCE TOKEN",IF(COUNTIF($A$6:$A$205,A157)&gt;1,"INVALID - DUPLICATE ID","VALID"))))</x:f>
      </x:c>
      <x:c r="K157" s="47" t="str">
        <x:f>IF(A157="","",IF(OR(C157="",D157="",E157="",F157="",G157="",I157=""),"EVIDENCE INSUFFICIENT - REQUIRED FIELD",IF(AND(B157="DECISION-CRITICAL",D157="UNRESOLVED"),"EVIDENCE INSUFFICIENT - CRITICAL CLAIM",IF(AND(D157="CONTRADICTORY",H157=""),"EVIDENCE INSUFFICIENT - CONTRADICTION NOTE","COMPLETE"))))</x:f>
      </x:c>
      <x:c r="L157" s="47" t="str">
        <x:f>IF(A157="","",IF(D157="UNRESOLVED","DO NOT USE",IF(D157="CONTRADICTORY","QUALIFY",IF(D157="ASSUMED","QUALIFY","PERMITTED"))))</x:f>
      </x:c>
      <x:c r="M157" s="47" t="str">
        <x:f>IF(A157="","",IF(J157&lt;&gt;"VALID",J157,IF(K157&lt;&gt;"COMPLETE",K157,IF(AND(B157="DECISION-CRITICAL",L157="DO NOT USE"),"EVIDENCE INSUFFICIENT - CRITICAL CLAIM",IF(L157="QUALIFY","READY WITH LIMIT","READY")))))</x:f>
      </x:c>
      <x:c r="N157" s="47" t="str">
        <x:f>IF(A157="","",IF(OR(LEFT(M157,7)="INVALID",LEFT(M157,21)="EVIDENCE INSUFFICIENT"),"NOT READY","READY"))</x:f>
      </x:c>
    </x:row>
    <x:row r="158">
      <x:c r="A158" s="39"/>
      <x:c r="B158" s="39"/>
      <x:c r="C158" s="39"/>
      <x:c r="D158" s="39"/>
      <x:c r="E158" s="39"/>
      <x:c r="F158" s="52"/>
      <x:c r="G158" s="39"/>
      <x:c r="H158" s="39"/>
      <x:c r="I158" s="39"/>
      <x:c r="J158" s="47" t="str">
        <x:f>IF(A158="","",IF(NOT(OR(EXACT(B158,"DECISION-CRITICAL"),EXACT(B158,"MATERIAL CONTEXT"),EXACT(B158,"BACKGROUND"))),"INVALID - MATERIALITY TOKEN",IF(NOT(OR(EXACT(D158,"OBSERVED"),EXACT(D158,"INFERRED"),EXACT(D158,"ASSUMED"),EXACT(D158,"CONTRADICTORY"),EXACT(D158,"UNRESOLVED"))),"INVALID - EVIDENCE TOKEN",IF(COUNTIF($A$6:$A$205,A158)&gt;1,"INVALID - DUPLICATE ID","VALID"))))</x:f>
      </x:c>
      <x:c r="K158" s="47" t="str">
        <x:f>IF(A158="","",IF(OR(C158="",D158="",E158="",F158="",G158="",I158=""),"EVIDENCE INSUFFICIENT - REQUIRED FIELD",IF(AND(B158="DECISION-CRITICAL",D158="UNRESOLVED"),"EVIDENCE INSUFFICIENT - CRITICAL CLAIM",IF(AND(D158="CONTRADICTORY",H158=""),"EVIDENCE INSUFFICIENT - CONTRADICTION NOTE","COMPLETE"))))</x:f>
      </x:c>
      <x:c r="L158" s="47" t="str">
        <x:f>IF(A158="","",IF(D158="UNRESOLVED","DO NOT USE",IF(D158="CONTRADICTORY","QUALIFY",IF(D158="ASSUMED","QUALIFY","PERMITTED"))))</x:f>
      </x:c>
      <x:c r="M158" s="47" t="str">
        <x:f>IF(A158="","",IF(J158&lt;&gt;"VALID",J158,IF(K158&lt;&gt;"COMPLETE",K158,IF(AND(B158="DECISION-CRITICAL",L158="DO NOT USE"),"EVIDENCE INSUFFICIENT - CRITICAL CLAIM",IF(L158="QUALIFY","READY WITH LIMIT","READY")))))</x:f>
      </x:c>
      <x:c r="N158" s="47" t="str">
        <x:f>IF(A158="","",IF(OR(LEFT(M158,7)="INVALID",LEFT(M158,21)="EVIDENCE INSUFFICIENT"),"NOT READY","READY"))</x:f>
      </x:c>
    </x:row>
    <x:row r="159">
      <x:c r="A159" s="39"/>
      <x:c r="B159" s="39"/>
      <x:c r="C159" s="39"/>
      <x:c r="D159" s="39"/>
      <x:c r="E159" s="39"/>
      <x:c r="F159" s="52"/>
      <x:c r="G159" s="39"/>
      <x:c r="H159" s="39"/>
      <x:c r="I159" s="39"/>
      <x:c r="J159" s="47" t="str">
        <x:f>IF(A159="","",IF(NOT(OR(EXACT(B159,"DECISION-CRITICAL"),EXACT(B159,"MATERIAL CONTEXT"),EXACT(B159,"BACKGROUND"))),"INVALID - MATERIALITY TOKEN",IF(NOT(OR(EXACT(D159,"OBSERVED"),EXACT(D159,"INFERRED"),EXACT(D159,"ASSUMED"),EXACT(D159,"CONTRADICTORY"),EXACT(D159,"UNRESOLVED"))),"INVALID - EVIDENCE TOKEN",IF(COUNTIF($A$6:$A$205,A159)&gt;1,"INVALID - DUPLICATE ID","VALID"))))</x:f>
      </x:c>
      <x:c r="K159" s="47" t="str">
        <x:f>IF(A159="","",IF(OR(C159="",D159="",E159="",F159="",G159="",I159=""),"EVIDENCE INSUFFICIENT - REQUIRED FIELD",IF(AND(B159="DECISION-CRITICAL",D159="UNRESOLVED"),"EVIDENCE INSUFFICIENT - CRITICAL CLAIM",IF(AND(D159="CONTRADICTORY",H159=""),"EVIDENCE INSUFFICIENT - CONTRADICTION NOTE","COMPLETE"))))</x:f>
      </x:c>
      <x:c r="L159" s="47" t="str">
        <x:f>IF(A159="","",IF(D159="UNRESOLVED","DO NOT USE",IF(D159="CONTRADICTORY","QUALIFY",IF(D159="ASSUMED","QUALIFY","PERMITTED"))))</x:f>
      </x:c>
      <x:c r="M159" s="47" t="str">
        <x:f>IF(A159="","",IF(J159&lt;&gt;"VALID",J159,IF(K159&lt;&gt;"COMPLETE",K159,IF(AND(B159="DECISION-CRITICAL",L159="DO NOT USE"),"EVIDENCE INSUFFICIENT - CRITICAL CLAIM",IF(L159="QUALIFY","READY WITH LIMIT","READY")))))</x:f>
      </x:c>
      <x:c r="N159" s="47" t="str">
        <x:f>IF(A159="","",IF(OR(LEFT(M159,7)="INVALID",LEFT(M159,21)="EVIDENCE INSUFFICIENT"),"NOT READY","READY"))</x:f>
      </x:c>
    </x:row>
    <x:row r="160">
      <x:c r="A160" s="39"/>
      <x:c r="B160" s="39"/>
      <x:c r="C160" s="39"/>
      <x:c r="D160" s="39"/>
      <x:c r="E160" s="39"/>
      <x:c r="F160" s="52"/>
      <x:c r="G160" s="39"/>
      <x:c r="H160" s="39"/>
      <x:c r="I160" s="39"/>
      <x:c r="J160" s="47" t="str">
        <x:f>IF(A160="","",IF(NOT(OR(EXACT(B160,"DECISION-CRITICAL"),EXACT(B160,"MATERIAL CONTEXT"),EXACT(B160,"BACKGROUND"))),"INVALID - MATERIALITY TOKEN",IF(NOT(OR(EXACT(D160,"OBSERVED"),EXACT(D160,"INFERRED"),EXACT(D160,"ASSUMED"),EXACT(D160,"CONTRADICTORY"),EXACT(D160,"UNRESOLVED"))),"INVALID - EVIDENCE TOKEN",IF(COUNTIF($A$6:$A$205,A160)&gt;1,"INVALID - DUPLICATE ID","VALID"))))</x:f>
      </x:c>
      <x:c r="K160" s="47" t="str">
        <x:f>IF(A160="","",IF(OR(C160="",D160="",E160="",F160="",G160="",I160=""),"EVIDENCE INSUFFICIENT - REQUIRED FIELD",IF(AND(B160="DECISION-CRITICAL",D160="UNRESOLVED"),"EVIDENCE INSUFFICIENT - CRITICAL CLAIM",IF(AND(D160="CONTRADICTORY",H160=""),"EVIDENCE INSUFFICIENT - CONTRADICTION NOTE","COMPLETE"))))</x:f>
      </x:c>
      <x:c r="L160" s="47" t="str">
        <x:f>IF(A160="","",IF(D160="UNRESOLVED","DO NOT USE",IF(D160="CONTRADICTORY","QUALIFY",IF(D160="ASSUMED","QUALIFY","PERMITTED"))))</x:f>
      </x:c>
      <x:c r="M160" s="47" t="str">
        <x:f>IF(A160="","",IF(J160&lt;&gt;"VALID",J160,IF(K160&lt;&gt;"COMPLETE",K160,IF(AND(B160="DECISION-CRITICAL",L160="DO NOT USE"),"EVIDENCE INSUFFICIENT - CRITICAL CLAIM",IF(L160="QUALIFY","READY WITH LIMIT","READY")))))</x:f>
      </x:c>
      <x:c r="N160" s="47" t="str">
        <x:f>IF(A160="","",IF(OR(LEFT(M160,7)="INVALID",LEFT(M160,21)="EVIDENCE INSUFFICIENT"),"NOT READY","READY"))</x:f>
      </x:c>
    </x:row>
    <x:row r="161">
      <x:c r="A161" s="39"/>
      <x:c r="B161" s="39"/>
      <x:c r="C161" s="39"/>
      <x:c r="D161" s="39"/>
      <x:c r="E161" s="39"/>
      <x:c r="F161" s="52"/>
      <x:c r="G161" s="39"/>
      <x:c r="H161" s="39"/>
      <x:c r="I161" s="39"/>
      <x:c r="J161" s="47" t="str">
        <x:f>IF(A161="","",IF(NOT(OR(EXACT(B161,"DECISION-CRITICAL"),EXACT(B161,"MATERIAL CONTEXT"),EXACT(B161,"BACKGROUND"))),"INVALID - MATERIALITY TOKEN",IF(NOT(OR(EXACT(D161,"OBSERVED"),EXACT(D161,"INFERRED"),EXACT(D161,"ASSUMED"),EXACT(D161,"CONTRADICTORY"),EXACT(D161,"UNRESOLVED"))),"INVALID - EVIDENCE TOKEN",IF(COUNTIF($A$6:$A$205,A161)&gt;1,"INVALID - DUPLICATE ID","VALID"))))</x:f>
      </x:c>
      <x:c r="K161" s="47" t="str">
        <x:f>IF(A161="","",IF(OR(C161="",D161="",E161="",F161="",G161="",I161=""),"EVIDENCE INSUFFICIENT - REQUIRED FIELD",IF(AND(B161="DECISION-CRITICAL",D161="UNRESOLVED"),"EVIDENCE INSUFFICIENT - CRITICAL CLAIM",IF(AND(D161="CONTRADICTORY",H161=""),"EVIDENCE INSUFFICIENT - CONTRADICTION NOTE","COMPLETE"))))</x:f>
      </x:c>
      <x:c r="L161" s="47" t="str">
        <x:f>IF(A161="","",IF(D161="UNRESOLVED","DO NOT USE",IF(D161="CONTRADICTORY","QUALIFY",IF(D161="ASSUMED","QUALIFY","PERMITTED"))))</x:f>
      </x:c>
      <x:c r="M161" s="47" t="str">
        <x:f>IF(A161="","",IF(J161&lt;&gt;"VALID",J161,IF(K161&lt;&gt;"COMPLETE",K161,IF(AND(B161="DECISION-CRITICAL",L161="DO NOT USE"),"EVIDENCE INSUFFICIENT - CRITICAL CLAIM",IF(L161="QUALIFY","READY WITH LIMIT","READY")))))</x:f>
      </x:c>
      <x:c r="N161" s="47" t="str">
        <x:f>IF(A161="","",IF(OR(LEFT(M161,7)="INVALID",LEFT(M161,21)="EVIDENCE INSUFFICIENT"),"NOT READY","READY"))</x:f>
      </x:c>
    </x:row>
    <x:row r="162">
      <x:c r="A162" s="39"/>
      <x:c r="B162" s="39"/>
      <x:c r="C162" s="39"/>
      <x:c r="D162" s="39"/>
      <x:c r="E162" s="39"/>
      <x:c r="F162" s="52"/>
      <x:c r="G162" s="39"/>
      <x:c r="H162" s="39"/>
      <x:c r="I162" s="39"/>
      <x:c r="J162" s="47" t="str">
        <x:f>IF(A162="","",IF(NOT(OR(EXACT(B162,"DECISION-CRITICAL"),EXACT(B162,"MATERIAL CONTEXT"),EXACT(B162,"BACKGROUND"))),"INVALID - MATERIALITY TOKEN",IF(NOT(OR(EXACT(D162,"OBSERVED"),EXACT(D162,"INFERRED"),EXACT(D162,"ASSUMED"),EXACT(D162,"CONTRADICTORY"),EXACT(D162,"UNRESOLVED"))),"INVALID - EVIDENCE TOKEN",IF(COUNTIF($A$6:$A$205,A162)&gt;1,"INVALID - DUPLICATE ID","VALID"))))</x:f>
      </x:c>
      <x:c r="K162" s="47" t="str">
        <x:f>IF(A162="","",IF(OR(C162="",D162="",E162="",F162="",G162="",I162=""),"EVIDENCE INSUFFICIENT - REQUIRED FIELD",IF(AND(B162="DECISION-CRITICAL",D162="UNRESOLVED"),"EVIDENCE INSUFFICIENT - CRITICAL CLAIM",IF(AND(D162="CONTRADICTORY",H162=""),"EVIDENCE INSUFFICIENT - CONTRADICTION NOTE","COMPLETE"))))</x:f>
      </x:c>
      <x:c r="L162" s="47" t="str">
        <x:f>IF(A162="","",IF(D162="UNRESOLVED","DO NOT USE",IF(D162="CONTRADICTORY","QUALIFY",IF(D162="ASSUMED","QUALIFY","PERMITTED"))))</x:f>
      </x:c>
      <x:c r="M162" s="47" t="str">
        <x:f>IF(A162="","",IF(J162&lt;&gt;"VALID",J162,IF(K162&lt;&gt;"COMPLETE",K162,IF(AND(B162="DECISION-CRITICAL",L162="DO NOT USE"),"EVIDENCE INSUFFICIENT - CRITICAL CLAIM",IF(L162="QUALIFY","READY WITH LIMIT","READY")))))</x:f>
      </x:c>
      <x:c r="N162" s="47" t="str">
        <x:f>IF(A162="","",IF(OR(LEFT(M162,7)="INVALID",LEFT(M162,21)="EVIDENCE INSUFFICIENT"),"NOT READY","READY"))</x:f>
      </x:c>
    </x:row>
    <x:row r="163">
      <x:c r="A163" s="39"/>
      <x:c r="B163" s="39"/>
      <x:c r="C163" s="39"/>
      <x:c r="D163" s="39"/>
      <x:c r="E163" s="39"/>
      <x:c r="F163" s="52"/>
      <x:c r="G163" s="39"/>
      <x:c r="H163" s="39"/>
      <x:c r="I163" s="39"/>
      <x:c r="J163" s="47" t="str">
        <x:f>IF(A163="","",IF(NOT(OR(EXACT(B163,"DECISION-CRITICAL"),EXACT(B163,"MATERIAL CONTEXT"),EXACT(B163,"BACKGROUND"))),"INVALID - MATERIALITY TOKEN",IF(NOT(OR(EXACT(D163,"OBSERVED"),EXACT(D163,"INFERRED"),EXACT(D163,"ASSUMED"),EXACT(D163,"CONTRADICTORY"),EXACT(D163,"UNRESOLVED"))),"INVALID - EVIDENCE TOKEN",IF(COUNTIF($A$6:$A$205,A163)&gt;1,"INVALID - DUPLICATE ID","VALID"))))</x:f>
      </x:c>
      <x:c r="K163" s="47" t="str">
        <x:f>IF(A163="","",IF(OR(C163="",D163="",E163="",F163="",G163="",I163=""),"EVIDENCE INSUFFICIENT - REQUIRED FIELD",IF(AND(B163="DECISION-CRITICAL",D163="UNRESOLVED"),"EVIDENCE INSUFFICIENT - CRITICAL CLAIM",IF(AND(D163="CONTRADICTORY",H163=""),"EVIDENCE INSUFFICIENT - CONTRADICTION NOTE","COMPLETE"))))</x:f>
      </x:c>
      <x:c r="L163" s="47" t="str">
        <x:f>IF(A163="","",IF(D163="UNRESOLVED","DO NOT USE",IF(D163="CONTRADICTORY","QUALIFY",IF(D163="ASSUMED","QUALIFY","PERMITTED"))))</x:f>
      </x:c>
      <x:c r="M163" s="47" t="str">
        <x:f>IF(A163="","",IF(J163&lt;&gt;"VALID",J163,IF(K163&lt;&gt;"COMPLETE",K163,IF(AND(B163="DECISION-CRITICAL",L163="DO NOT USE"),"EVIDENCE INSUFFICIENT - CRITICAL CLAIM",IF(L163="QUALIFY","READY WITH LIMIT","READY")))))</x:f>
      </x:c>
      <x:c r="N163" s="47" t="str">
        <x:f>IF(A163="","",IF(OR(LEFT(M163,7)="INVALID",LEFT(M163,21)="EVIDENCE INSUFFICIENT"),"NOT READY","READY"))</x:f>
      </x:c>
    </x:row>
    <x:row r="164">
      <x:c r="A164" s="39"/>
      <x:c r="B164" s="39"/>
      <x:c r="C164" s="39"/>
      <x:c r="D164" s="39"/>
      <x:c r="E164" s="39"/>
      <x:c r="F164" s="52"/>
      <x:c r="G164" s="39"/>
      <x:c r="H164" s="39"/>
      <x:c r="I164" s="39"/>
      <x:c r="J164" s="47" t="str">
        <x:f>IF(A164="","",IF(NOT(OR(EXACT(B164,"DECISION-CRITICAL"),EXACT(B164,"MATERIAL CONTEXT"),EXACT(B164,"BACKGROUND"))),"INVALID - MATERIALITY TOKEN",IF(NOT(OR(EXACT(D164,"OBSERVED"),EXACT(D164,"INFERRED"),EXACT(D164,"ASSUMED"),EXACT(D164,"CONTRADICTORY"),EXACT(D164,"UNRESOLVED"))),"INVALID - EVIDENCE TOKEN",IF(COUNTIF($A$6:$A$205,A164)&gt;1,"INVALID - DUPLICATE ID","VALID"))))</x:f>
      </x:c>
      <x:c r="K164" s="47" t="str">
        <x:f>IF(A164="","",IF(OR(C164="",D164="",E164="",F164="",G164="",I164=""),"EVIDENCE INSUFFICIENT - REQUIRED FIELD",IF(AND(B164="DECISION-CRITICAL",D164="UNRESOLVED"),"EVIDENCE INSUFFICIENT - CRITICAL CLAIM",IF(AND(D164="CONTRADICTORY",H164=""),"EVIDENCE INSUFFICIENT - CONTRADICTION NOTE","COMPLETE"))))</x:f>
      </x:c>
      <x:c r="L164" s="47" t="str">
        <x:f>IF(A164="","",IF(D164="UNRESOLVED","DO NOT USE",IF(D164="CONTRADICTORY","QUALIFY",IF(D164="ASSUMED","QUALIFY","PERMITTED"))))</x:f>
      </x:c>
      <x:c r="M164" s="47" t="str">
        <x:f>IF(A164="","",IF(J164&lt;&gt;"VALID",J164,IF(K164&lt;&gt;"COMPLETE",K164,IF(AND(B164="DECISION-CRITICAL",L164="DO NOT USE"),"EVIDENCE INSUFFICIENT - CRITICAL CLAIM",IF(L164="QUALIFY","READY WITH LIMIT","READY")))))</x:f>
      </x:c>
      <x:c r="N164" s="47" t="str">
        <x:f>IF(A164="","",IF(OR(LEFT(M164,7)="INVALID",LEFT(M164,21)="EVIDENCE INSUFFICIENT"),"NOT READY","READY"))</x:f>
      </x:c>
    </x:row>
    <x:row r="165">
      <x:c r="A165" s="39"/>
      <x:c r="B165" s="39"/>
      <x:c r="C165" s="39"/>
      <x:c r="D165" s="39"/>
      <x:c r="E165" s="39"/>
      <x:c r="F165" s="52"/>
      <x:c r="G165" s="39"/>
      <x:c r="H165" s="39"/>
      <x:c r="I165" s="39"/>
      <x:c r="J165" s="47" t="str">
        <x:f>IF(A165="","",IF(NOT(OR(EXACT(B165,"DECISION-CRITICAL"),EXACT(B165,"MATERIAL CONTEXT"),EXACT(B165,"BACKGROUND"))),"INVALID - MATERIALITY TOKEN",IF(NOT(OR(EXACT(D165,"OBSERVED"),EXACT(D165,"INFERRED"),EXACT(D165,"ASSUMED"),EXACT(D165,"CONTRADICTORY"),EXACT(D165,"UNRESOLVED"))),"INVALID - EVIDENCE TOKEN",IF(COUNTIF($A$6:$A$205,A165)&gt;1,"INVALID - DUPLICATE ID","VALID"))))</x:f>
      </x:c>
      <x:c r="K165" s="47" t="str">
        <x:f>IF(A165="","",IF(OR(C165="",D165="",E165="",F165="",G165="",I165=""),"EVIDENCE INSUFFICIENT - REQUIRED FIELD",IF(AND(B165="DECISION-CRITICAL",D165="UNRESOLVED"),"EVIDENCE INSUFFICIENT - CRITICAL CLAIM",IF(AND(D165="CONTRADICTORY",H165=""),"EVIDENCE INSUFFICIENT - CONTRADICTION NOTE","COMPLETE"))))</x:f>
      </x:c>
      <x:c r="L165" s="47" t="str">
        <x:f>IF(A165="","",IF(D165="UNRESOLVED","DO NOT USE",IF(D165="CONTRADICTORY","QUALIFY",IF(D165="ASSUMED","QUALIFY","PERMITTED"))))</x:f>
      </x:c>
      <x:c r="M165" s="47" t="str">
        <x:f>IF(A165="","",IF(J165&lt;&gt;"VALID",J165,IF(K165&lt;&gt;"COMPLETE",K165,IF(AND(B165="DECISION-CRITICAL",L165="DO NOT USE"),"EVIDENCE INSUFFICIENT - CRITICAL CLAIM",IF(L165="QUALIFY","READY WITH LIMIT","READY")))))</x:f>
      </x:c>
      <x:c r="N165" s="47" t="str">
        <x:f>IF(A165="","",IF(OR(LEFT(M165,7)="INVALID",LEFT(M165,21)="EVIDENCE INSUFFICIENT"),"NOT READY","READY"))</x:f>
      </x:c>
    </x:row>
    <x:row r="166">
      <x:c r="A166" s="39"/>
      <x:c r="B166" s="39"/>
      <x:c r="C166" s="39"/>
      <x:c r="D166" s="39"/>
      <x:c r="E166" s="39"/>
      <x:c r="F166" s="52"/>
      <x:c r="G166" s="39"/>
      <x:c r="H166" s="39"/>
      <x:c r="I166" s="39"/>
      <x:c r="J166" s="47" t="str">
        <x:f>IF(A166="","",IF(NOT(OR(EXACT(B166,"DECISION-CRITICAL"),EXACT(B166,"MATERIAL CONTEXT"),EXACT(B166,"BACKGROUND"))),"INVALID - MATERIALITY TOKEN",IF(NOT(OR(EXACT(D166,"OBSERVED"),EXACT(D166,"INFERRED"),EXACT(D166,"ASSUMED"),EXACT(D166,"CONTRADICTORY"),EXACT(D166,"UNRESOLVED"))),"INVALID - EVIDENCE TOKEN",IF(COUNTIF($A$6:$A$205,A166)&gt;1,"INVALID - DUPLICATE ID","VALID"))))</x:f>
      </x:c>
      <x:c r="K166" s="47" t="str">
        <x:f>IF(A166="","",IF(OR(C166="",D166="",E166="",F166="",G166="",I166=""),"EVIDENCE INSUFFICIENT - REQUIRED FIELD",IF(AND(B166="DECISION-CRITICAL",D166="UNRESOLVED"),"EVIDENCE INSUFFICIENT - CRITICAL CLAIM",IF(AND(D166="CONTRADICTORY",H166=""),"EVIDENCE INSUFFICIENT - CONTRADICTION NOTE","COMPLETE"))))</x:f>
      </x:c>
      <x:c r="L166" s="47" t="str">
        <x:f>IF(A166="","",IF(D166="UNRESOLVED","DO NOT USE",IF(D166="CONTRADICTORY","QUALIFY",IF(D166="ASSUMED","QUALIFY","PERMITTED"))))</x:f>
      </x:c>
      <x:c r="M166" s="47" t="str">
        <x:f>IF(A166="","",IF(J166&lt;&gt;"VALID",J166,IF(K166&lt;&gt;"COMPLETE",K166,IF(AND(B166="DECISION-CRITICAL",L166="DO NOT USE"),"EVIDENCE INSUFFICIENT - CRITICAL CLAIM",IF(L166="QUALIFY","READY WITH LIMIT","READY")))))</x:f>
      </x:c>
      <x:c r="N166" s="47" t="str">
        <x:f>IF(A166="","",IF(OR(LEFT(M166,7)="INVALID",LEFT(M166,21)="EVIDENCE INSUFFICIENT"),"NOT READY","READY"))</x:f>
      </x:c>
    </x:row>
    <x:row r="167">
      <x:c r="A167" s="39"/>
      <x:c r="B167" s="39"/>
      <x:c r="C167" s="39"/>
      <x:c r="D167" s="39"/>
      <x:c r="E167" s="39"/>
      <x:c r="F167" s="52"/>
      <x:c r="G167" s="39"/>
      <x:c r="H167" s="39"/>
      <x:c r="I167" s="39"/>
      <x:c r="J167" s="47" t="str">
        <x:f>IF(A167="","",IF(NOT(OR(EXACT(B167,"DECISION-CRITICAL"),EXACT(B167,"MATERIAL CONTEXT"),EXACT(B167,"BACKGROUND"))),"INVALID - MATERIALITY TOKEN",IF(NOT(OR(EXACT(D167,"OBSERVED"),EXACT(D167,"INFERRED"),EXACT(D167,"ASSUMED"),EXACT(D167,"CONTRADICTORY"),EXACT(D167,"UNRESOLVED"))),"INVALID - EVIDENCE TOKEN",IF(COUNTIF($A$6:$A$205,A167)&gt;1,"INVALID - DUPLICATE ID","VALID"))))</x:f>
      </x:c>
      <x:c r="K167" s="47" t="str">
        <x:f>IF(A167="","",IF(OR(C167="",D167="",E167="",F167="",G167="",I167=""),"EVIDENCE INSUFFICIENT - REQUIRED FIELD",IF(AND(B167="DECISION-CRITICAL",D167="UNRESOLVED"),"EVIDENCE INSUFFICIENT - CRITICAL CLAIM",IF(AND(D167="CONTRADICTORY",H167=""),"EVIDENCE INSUFFICIENT - CONTRADICTION NOTE","COMPLETE"))))</x:f>
      </x:c>
      <x:c r="L167" s="47" t="str">
        <x:f>IF(A167="","",IF(D167="UNRESOLVED","DO NOT USE",IF(D167="CONTRADICTORY","QUALIFY",IF(D167="ASSUMED","QUALIFY","PERMITTED"))))</x:f>
      </x:c>
      <x:c r="M167" s="47" t="str">
        <x:f>IF(A167="","",IF(J167&lt;&gt;"VALID",J167,IF(K167&lt;&gt;"COMPLETE",K167,IF(AND(B167="DECISION-CRITICAL",L167="DO NOT USE"),"EVIDENCE INSUFFICIENT - CRITICAL CLAIM",IF(L167="QUALIFY","READY WITH LIMIT","READY")))))</x:f>
      </x:c>
      <x:c r="N167" s="47" t="str">
        <x:f>IF(A167="","",IF(OR(LEFT(M167,7)="INVALID",LEFT(M167,21)="EVIDENCE INSUFFICIENT"),"NOT READY","READY"))</x:f>
      </x:c>
    </x:row>
    <x:row r="168">
      <x:c r="A168" s="39"/>
      <x:c r="B168" s="39"/>
      <x:c r="C168" s="39"/>
      <x:c r="D168" s="39"/>
      <x:c r="E168" s="39"/>
      <x:c r="F168" s="52"/>
      <x:c r="G168" s="39"/>
      <x:c r="H168" s="39"/>
      <x:c r="I168" s="39"/>
      <x:c r="J168" s="47" t="str">
        <x:f>IF(A168="","",IF(NOT(OR(EXACT(B168,"DECISION-CRITICAL"),EXACT(B168,"MATERIAL CONTEXT"),EXACT(B168,"BACKGROUND"))),"INVALID - MATERIALITY TOKEN",IF(NOT(OR(EXACT(D168,"OBSERVED"),EXACT(D168,"INFERRED"),EXACT(D168,"ASSUMED"),EXACT(D168,"CONTRADICTORY"),EXACT(D168,"UNRESOLVED"))),"INVALID - EVIDENCE TOKEN",IF(COUNTIF($A$6:$A$205,A168)&gt;1,"INVALID - DUPLICATE ID","VALID"))))</x:f>
      </x:c>
      <x:c r="K168" s="47" t="str">
        <x:f>IF(A168="","",IF(OR(C168="",D168="",E168="",F168="",G168="",I168=""),"EVIDENCE INSUFFICIENT - REQUIRED FIELD",IF(AND(B168="DECISION-CRITICAL",D168="UNRESOLVED"),"EVIDENCE INSUFFICIENT - CRITICAL CLAIM",IF(AND(D168="CONTRADICTORY",H168=""),"EVIDENCE INSUFFICIENT - CONTRADICTION NOTE","COMPLETE"))))</x:f>
      </x:c>
      <x:c r="L168" s="47" t="str">
        <x:f>IF(A168="","",IF(D168="UNRESOLVED","DO NOT USE",IF(D168="CONTRADICTORY","QUALIFY",IF(D168="ASSUMED","QUALIFY","PERMITTED"))))</x:f>
      </x:c>
      <x:c r="M168" s="47" t="str">
        <x:f>IF(A168="","",IF(J168&lt;&gt;"VALID",J168,IF(K168&lt;&gt;"COMPLETE",K168,IF(AND(B168="DECISION-CRITICAL",L168="DO NOT USE"),"EVIDENCE INSUFFICIENT - CRITICAL CLAIM",IF(L168="QUALIFY","READY WITH LIMIT","READY")))))</x:f>
      </x:c>
      <x:c r="N168" s="47" t="str">
        <x:f>IF(A168="","",IF(OR(LEFT(M168,7)="INVALID",LEFT(M168,21)="EVIDENCE INSUFFICIENT"),"NOT READY","READY"))</x:f>
      </x:c>
    </x:row>
    <x:row r="169">
      <x:c r="A169" s="39"/>
      <x:c r="B169" s="39"/>
      <x:c r="C169" s="39"/>
      <x:c r="D169" s="39"/>
      <x:c r="E169" s="39"/>
      <x:c r="F169" s="52"/>
      <x:c r="G169" s="39"/>
      <x:c r="H169" s="39"/>
      <x:c r="I169" s="39"/>
      <x:c r="J169" s="47" t="str">
        <x:f>IF(A169="","",IF(NOT(OR(EXACT(B169,"DECISION-CRITICAL"),EXACT(B169,"MATERIAL CONTEXT"),EXACT(B169,"BACKGROUND"))),"INVALID - MATERIALITY TOKEN",IF(NOT(OR(EXACT(D169,"OBSERVED"),EXACT(D169,"INFERRED"),EXACT(D169,"ASSUMED"),EXACT(D169,"CONTRADICTORY"),EXACT(D169,"UNRESOLVED"))),"INVALID - EVIDENCE TOKEN",IF(COUNTIF($A$6:$A$205,A169)&gt;1,"INVALID - DUPLICATE ID","VALID"))))</x:f>
      </x:c>
      <x:c r="K169" s="47" t="str">
        <x:f>IF(A169="","",IF(OR(C169="",D169="",E169="",F169="",G169="",I169=""),"EVIDENCE INSUFFICIENT - REQUIRED FIELD",IF(AND(B169="DECISION-CRITICAL",D169="UNRESOLVED"),"EVIDENCE INSUFFICIENT - CRITICAL CLAIM",IF(AND(D169="CONTRADICTORY",H169=""),"EVIDENCE INSUFFICIENT - CONTRADICTION NOTE","COMPLETE"))))</x:f>
      </x:c>
      <x:c r="L169" s="47" t="str">
        <x:f>IF(A169="","",IF(D169="UNRESOLVED","DO NOT USE",IF(D169="CONTRADICTORY","QUALIFY",IF(D169="ASSUMED","QUALIFY","PERMITTED"))))</x:f>
      </x:c>
      <x:c r="M169" s="47" t="str">
        <x:f>IF(A169="","",IF(J169&lt;&gt;"VALID",J169,IF(K169&lt;&gt;"COMPLETE",K169,IF(AND(B169="DECISION-CRITICAL",L169="DO NOT USE"),"EVIDENCE INSUFFICIENT - CRITICAL CLAIM",IF(L169="QUALIFY","READY WITH LIMIT","READY")))))</x:f>
      </x:c>
      <x:c r="N169" s="47" t="str">
        <x:f>IF(A169="","",IF(OR(LEFT(M169,7)="INVALID",LEFT(M169,21)="EVIDENCE INSUFFICIENT"),"NOT READY","READY"))</x:f>
      </x:c>
    </x:row>
    <x:row r="170">
      <x:c r="A170" s="39"/>
      <x:c r="B170" s="39"/>
      <x:c r="C170" s="39"/>
      <x:c r="D170" s="39"/>
      <x:c r="E170" s="39"/>
      <x:c r="F170" s="52"/>
      <x:c r="G170" s="39"/>
      <x:c r="H170" s="39"/>
      <x:c r="I170" s="39"/>
      <x:c r="J170" s="47" t="str">
        <x:f>IF(A170="","",IF(NOT(OR(EXACT(B170,"DECISION-CRITICAL"),EXACT(B170,"MATERIAL CONTEXT"),EXACT(B170,"BACKGROUND"))),"INVALID - MATERIALITY TOKEN",IF(NOT(OR(EXACT(D170,"OBSERVED"),EXACT(D170,"INFERRED"),EXACT(D170,"ASSUMED"),EXACT(D170,"CONTRADICTORY"),EXACT(D170,"UNRESOLVED"))),"INVALID - EVIDENCE TOKEN",IF(COUNTIF($A$6:$A$205,A170)&gt;1,"INVALID - DUPLICATE ID","VALID"))))</x:f>
      </x:c>
      <x:c r="K170" s="47" t="str">
        <x:f>IF(A170="","",IF(OR(C170="",D170="",E170="",F170="",G170="",I170=""),"EVIDENCE INSUFFICIENT - REQUIRED FIELD",IF(AND(B170="DECISION-CRITICAL",D170="UNRESOLVED"),"EVIDENCE INSUFFICIENT - CRITICAL CLAIM",IF(AND(D170="CONTRADICTORY",H170=""),"EVIDENCE INSUFFICIENT - CONTRADICTION NOTE","COMPLETE"))))</x:f>
      </x:c>
      <x:c r="L170" s="47" t="str">
        <x:f>IF(A170="","",IF(D170="UNRESOLVED","DO NOT USE",IF(D170="CONTRADICTORY","QUALIFY",IF(D170="ASSUMED","QUALIFY","PERMITTED"))))</x:f>
      </x:c>
      <x:c r="M170" s="47" t="str">
        <x:f>IF(A170="","",IF(J170&lt;&gt;"VALID",J170,IF(K170&lt;&gt;"COMPLETE",K170,IF(AND(B170="DECISION-CRITICAL",L170="DO NOT USE"),"EVIDENCE INSUFFICIENT - CRITICAL CLAIM",IF(L170="QUALIFY","READY WITH LIMIT","READY")))))</x:f>
      </x:c>
      <x:c r="N170" s="47" t="str">
        <x:f>IF(A170="","",IF(OR(LEFT(M170,7)="INVALID",LEFT(M170,21)="EVIDENCE INSUFFICIENT"),"NOT READY","READY"))</x:f>
      </x:c>
    </x:row>
    <x:row r="171">
      <x:c r="A171" s="39"/>
      <x:c r="B171" s="39"/>
      <x:c r="C171" s="39"/>
      <x:c r="D171" s="39"/>
      <x:c r="E171" s="39"/>
      <x:c r="F171" s="52"/>
      <x:c r="G171" s="39"/>
      <x:c r="H171" s="39"/>
      <x:c r="I171" s="39"/>
      <x:c r="J171" s="47" t="str">
        <x:f>IF(A171="","",IF(NOT(OR(EXACT(B171,"DECISION-CRITICAL"),EXACT(B171,"MATERIAL CONTEXT"),EXACT(B171,"BACKGROUND"))),"INVALID - MATERIALITY TOKEN",IF(NOT(OR(EXACT(D171,"OBSERVED"),EXACT(D171,"INFERRED"),EXACT(D171,"ASSUMED"),EXACT(D171,"CONTRADICTORY"),EXACT(D171,"UNRESOLVED"))),"INVALID - EVIDENCE TOKEN",IF(COUNTIF($A$6:$A$205,A171)&gt;1,"INVALID - DUPLICATE ID","VALID"))))</x:f>
      </x:c>
      <x:c r="K171" s="47" t="str">
        <x:f>IF(A171="","",IF(OR(C171="",D171="",E171="",F171="",G171="",I171=""),"EVIDENCE INSUFFICIENT - REQUIRED FIELD",IF(AND(B171="DECISION-CRITICAL",D171="UNRESOLVED"),"EVIDENCE INSUFFICIENT - CRITICAL CLAIM",IF(AND(D171="CONTRADICTORY",H171=""),"EVIDENCE INSUFFICIENT - CONTRADICTION NOTE","COMPLETE"))))</x:f>
      </x:c>
      <x:c r="L171" s="47" t="str">
        <x:f>IF(A171="","",IF(D171="UNRESOLVED","DO NOT USE",IF(D171="CONTRADICTORY","QUALIFY",IF(D171="ASSUMED","QUALIFY","PERMITTED"))))</x:f>
      </x:c>
      <x:c r="M171" s="47" t="str">
        <x:f>IF(A171="","",IF(J171&lt;&gt;"VALID",J171,IF(K171&lt;&gt;"COMPLETE",K171,IF(AND(B171="DECISION-CRITICAL",L171="DO NOT USE"),"EVIDENCE INSUFFICIENT - CRITICAL CLAIM",IF(L171="QUALIFY","READY WITH LIMIT","READY")))))</x:f>
      </x:c>
      <x:c r="N171" s="47" t="str">
        <x:f>IF(A171="","",IF(OR(LEFT(M171,7)="INVALID",LEFT(M171,21)="EVIDENCE INSUFFICIENT"),"NOT READY","READY"))</x:f>
      </x:c>
    </x:row>
    <x:row r="172">
      <x:c r="A172" s="39"/>
      <x:c r="B172" s="39"/>
      <x:c r="C172" s="39"/>
      <x:c r="D172" s="39"/>
      <x:c r="E172" s="39"/>
      <x:c r="F172" s="52"/>
      <x:c r="G172" s="39"/>
      <x:c r="H172" s="39"/>
      <x:c r="I172" s="39"/>
      <x:c r="J172" s="47" t="str">
        <x:f>IF(A172="","",IF(NOT(OR(EXACT(B172,"DECISION-CRITICAL"),EXACT(B172,"MATERIAL CONTEXT"),EXACT(B172,"BACKGROUND"))),"INVALID - MATERIALITY TOKEN",IF(NOT(OR(EXACT(D172,"OBSERVED"),EXACT(D172,"INFERRED"),EXACT(D172,"ASSUMED"),EXACT(D172,"CONTRADICTORY"),EXACT(D172,"UNRESOLVED"))),"INVALID - EVIDENCE TOKEN",IF(COUNTIF($A$6:$A$205,A172)&gt;1,"INVALID - DUPLICATE ID","VALID"))))</x:f>
      </x:c>
      <x:c r="K172" s="47" t="str">
        <x:f>IF(A172="","",IF(OR(C172="",D172="",E172="",F172="",G172="",I172=""),"EVIDENCE INSUFFICIENT - REQUIRED FIELD",IF(AND(B172="DECISION-CRITICAL",D172="UNRESOLVED"),"EVIDENCE INSUFFICIENT - CRITICAL CLAIM",IF(AND(D172="CONTRADICTORY",H172=""),"EVIDENCE INSUFFICIENT - CONTRADICTION NOTE","COMPLETE"))))</x:f>
      </x:c>
      <x:c r="L172" s="47" t="str">
        <x:f>IF(A172="","",IF(D172="UNRESOLVED","DO NOT USE",IF(D172="CONTRADICTORY","QUALIFY",IF(D172="ASSUMED","QUALIFY","PERMITTED"))))</x:f>
      </x:c>
      <x:c r="M172" s="47" t="str">
        <x:f>IF(A172="","",IF(J172&lt;&gt;"VALID",J172,IF(K172&lt;&gt;"COMPLETE",K172,IF(AND(B172="DECISION-CRITICAL",L172="DO NOT USE"),"EVIDENCE INSUFFICIENT - CRITICAL CLAIM",IF(L172="QUALIFY","READY WITH LIMIT","READY")))))</x:f>
      </x:c>
      <x:c r="N172" s="47" t="str">
        <x:f>IF(A172="","",IF(OR(LEFT(M172,7)="INVALID",LEFT(M172,21)="EVIDENCE INSUFFICIENT"),"NOT READY","READY"))</x:f>
      </x:c>
    </x:row>
    <x:row r="173">
      <x:c r="A173" s="39"/>
      <x:c r="B173" s="39"/>
      <x:c r="C173" s="39"/>
      <x:c r="D173" s="39"/>
      <x:c r="E173" s="39"/>
      <x:c r="F173" s="52"/>
      <x:c r="G173" s="39"/>
      <x:c r="H173" s="39"/>
      <x:c r="I173" s="39"/>
      <x:c r="J173" s="47" t="str">
        <x:f>IF(A173="","",IF(NOT(OR(EXACT(B173,"DECISION-CRITICAL"),EXACT(B173,"MATERIAL CONTEXT"),EXACT(B173,"BACKGROUND"))),"INVALID - MATERIALITY TOKEN",IF(NOT(OR(EXACT(D173,"OBSERVED"),EXACT(D173,"INFERRED"),EXACT(D173,"ASSUMED"),EXACT(D173,"CONTRADICTORY"),EXACT(D173,"UNRESOLVED"))),"INVALID - EVIDENCE TOKEN",IF(COUNTIF($A$6:$A$205,A173)&gt;1,"INVALID - DUPLICATE ID","VALID"))))</x:f>
      </x:c>
      <x:c r="K173" s="47" t="str">
        <x:f>IF(A173="","",IF(OR(C173="",D173="",E173="",F173="",G173="",I173=""),"EVIDENCE INSUFFICIENT - REQUIRED FIELD",IF(AND(B173="DECISION-CRITICAL",D173="UNRESOLVED"),"EVIDENCE INSUFFICIENT - CRITICAL CLAIM",IF(AND(D173="CONTRADICTORY",H173=""),"EVIDENCE INSUFFICIENT - CONTRADICTION NOTE","COMPLETE"))))</x:f>
      </x:c>
      <x:c r="L173" s="47" t="str">
        <x:f>IF(A173="","",IF(D173="UNRESOLVED","DO NOT USE",IF(D173="CONTRADICTORY","QUALIFY",IF(D173="ASSUMED","QUALIFY","PERMITTED"))))</x:f>
      </x:c>
      <x:c r="M173" s="47" t="str">
        <x:f>IF(A173="","",IF(J173&lt;&gt;"VALID",J173,IF(K173&lt;&gt;"COMPLETE",K173,IF(AND(B173="DECISION-CRITICAL",L173="DO NOT USE"),"EVIDENCE INSUFFICIENT - CRITICAL CLAIM",IF(L173="QUALIFY","READY WITH LIMIT","READY")))))</x:f>
      </x:c>
      <x:c r="N173" s="47" t="str">
        <x:f>IF(A173="","",IF(OR(LEFT(M173,7)="INVALID",LEFT(M173,21)="EVIDENCE INSUFFICIENT"),"NOT READY","READY"))</x:f>
      </x:c>
    </x:row>
    <x:row r="174">
      <x:c r="A174" s="39"/>
      <x:c r="B174" s="39"/>
      <x:c r="C174" s="39"/>
      <x:c r="D174" s="39"/>
      <x:c r="E174" s="39"/>
      <x:c r="F174" s="52"/>
      <x:c r="G174" s="39"/>
      <x:c r="H174" s="39"/>
      <x:c r="I174" s="39"/>
      <x:c r="J174" s="47" t="str">
        <x:f>IF(A174="","",IF(NOT(OR(EXACT(B174,"DECISION-CRITICAL"),EXACT(B174,"MATERIAL CONTEXT"),EXACT(B174,"BACKGROUND"))),"INVALID - MATERIALITY TOKEN",IF(NOT(OR(EXACT(D174,"OBSERVED"),EXACT(D174,"INFERRED"),EXACT(D174,"ASSUMED"),EXACT(D174,"CONTRADICTORY"),EXACT(D174,"UNRESOLVED"))),"INVALID - EVIDENCE TOKEN",IF(COUNTIF($A$6:$A$205,A174)&gt;1,"INVALID - DUPLICATE ID","VALID"))))</x:f>
      </x:c>
      <x:c r="K174" s="47" t="str">
        <x:f>IF(A174="","",IF(OR(C174="",D174="",E174="",F174="",G174="",I174=""),"EVIDENCE INSUFFICIENT - REQUIRED FIELD",IF(AND(B174="DECISION-CRITICAL",D174="UNRESOLVED"),"EVIDENCE INSUFFICIENT - CRITICAL CLAIM",IF(AND(D174="CONTRADICTORY",H174=""),"EVIDENCE INSUFFICIENT - CONTRADICTION NOTE","COMPLETE"))))</x:f>
      </x:c>
      <x:c r="L174" s="47" t="str">
        <x:f>IF(A174="","",IF(D174="UNRESOLVED","DO NOT USE",IF(D174="CONTRADICTORY","QUALIFY",IF(D174="ASSUMED","QUALIFY","PERMITTED"))))</x:f>
      </x:c>
      <x:c r="M174" s="47" t="str">
        <x:f>IF(A174="","",IF(J174&lt;&gt;"VALID",J174,IF(K174&lt;&gt;"COMPLETE",K174,IF(AND(B174="DECISION-CRITICAL",L174="DO NOT USE"),"EVIDENCE INSUFFICIENT - CRITICAL CLAIM",IF(L174="QUALIFY","READY WITH LIMIT","READY")))))</x:f>
      </x:c>
      <x:c r="N174" s="47" t="str">
        <x:f>IF(A174="","",IF(OR(LEFT(M174,7)="INVALID",LEFT(M174,21)="EVIDENCE INSUFFICIENT"),"NOT READY","READY"))</x:f>
      </x:c>
    </x:row>
    <x:row r="175">
      <x:c r="A175" s="39"/>
      <x:c r="B175" s="39"/>
      <x:c r="C175" s="39"/>
      <x:c r="D175" s="39"/>
      <x:c r="E175" s="39"/>
      <x:c r="F175" s="52"/>
      <x:c r="G175" s="39"/>
      <x:c r="H175" s="39"/>
      <x:c r="I175" s="39"/>
      <x:c r="J175" s="47" t="str">
        <x:f>IF(A175="","",IF(NOT(OR(EXACT(B175,"DECISION-CRITICAL"),EXACT(B175,"MATERIAL CONTEXT"),EXACT(B175,"BACKGROUND"))),"INVALID - MATERIALITY TOKEN",IF(NOT(OR(EXACT(D175,"OBSERVED"),EXACT(D175,"INFERRED"),EXACT(D175,"ASSUMED"),EXACT(D175,"CONTRADICTORY"),EXACT(D175,"UNRESOLVED"))),"INVALID - EVIDENCE TOKEN",IF(COUNTIF($A$6:$A$205,A175)&gt;1,"INVALID - DUPLICATE ID","VALID"))))</x:f>
      </x:c>
      <x:c r="K175" s="47" t="str">
        <x:f>IF(A175="","",IF(OR(C175="",D175="",E175="",F175="",G175="",I175=""),"EVIDENCE INSUFFICIENT - REQUIRED FIELD",IF(AND(B175="DECISION-CRITICAL",D175="UNRESOLVED"),"EVIDENCE INSUFFICIENT - CRITICAL CLAIM",IF(AND(D175="CONTRADICTORY",H175=""),"EVIDENCE INSUFFICIENT - CONTRADICTION NOTE","COMPLETE"))))</x:f>
      </x:c>
      <x:c r="L175" s="47" t="str">
        <x:f>IF(A175="","",IF(D175="UNRESOLVED","DO NOT USE",IF(D175="CONTRADICTORY","QUALIFY",IF(D175="ASSUMED","QUALIFY","PERMITTED"))))</x:f>
      </x:c>
      <x:c r="M175" s="47" t="str">
        <x:f>IF(A175="","",IF(J175&lt;&gt;"VALID",J175,IF(K175&lt;&gt;"COMPLETE",K175,IF(AND(B175="DECISION-CRITICAL",L175="DO NOT USE"),"EVIDENCE INSUFFICIENT - CRITICAL CLAIM",IF(L175="QUALIFY","READY WITH LIMIT","READY")))))</x:f>
      </x:c>
      <x:c r="N175" s="47" t="str">
        <x:f>IF(A175="","",IF(OR(LEFT(M175,7)="INVALID",LEFT(M175,21)="EVIDENCE INSUFFICIENT"),"NOT READY","READY"))</x:f>
      </x:c>
    </x:row>
    <x:row r="176">
      <x:c r="A176" s="39"/>
      <x:c r="B176" s="39"/>
      <x:c r="C176" s="39"/>
      <x:c r="D176" s="39"/>
      <x:c r="E176" s="39"/>
      <x:c r="F176" s="52"/>
      <x:c r="G176" s="39"/>
      <x:c r="H176" s="39"/>
      <x:c r="I176" s="39"/>
      <x:c r="J176" s="47" t="str">
        <x:f>IF(A176="","",IF(NOT(OR(EXACT(B176,"DECISION-CRITICAL"),EXACT(B176,"MATERIAL CONTEXT"),EXACT(B176,"BACKGROUND"))),"INVALID - MATERIALITY TOKEN",IF(NOT(OR(EXACT(D176,"OBSERVED"),EXACT(D176,"INFERRED"),EXACT(D176,"ASSUMED"),EXACT(D176,"CONTRADICTORY"),EXACT(D176,"UNRESOLVED"))),"INVALID - EVIDENCE TOKEN",IF(COUNTIF($A$6:$A$205,A176)&gt;1,"INVALID - DUPLICATE ID","VALID"))))</x:f>
      </x:c>
      <x:c r="K176" s="47" t="str">
        <x:f>IF(A176="","",IF(OR(C176="",D176="",E176="",F176="",G176="",I176=""),"EVIDENCE INSUFFICIENT - REQUIRED FIELD",IF(AND(B176="DECISION-CRITICAL",D176="UNRESOLVED"),"EVIDENCE INSUFFICIENT - CRITICAL CLAIM",IF(AND(D176="CONTRADICTORY",H176=""),"EVIDENCE INSUFFICIENT - CONTRADICTION NOTE","COMPLETE"))))</x:f>
      </x:c>
      <x:c r="L176" s="47" t="str">
        <x:f>IF(A176="","",IF(D176="UNRESOLVED","DO NOT USE",IF(D176="CONTRADICTORY","QUALIFY",IF(D176="ASSUMED","QUALIFY","PERMITTED"))))</x:f>
      </x:c>
      <x:c r="M176" s="47" t="str">
        <x:f>IF(A176="","",IF(J176&lt;&gt;"VALID",J176,IF(K176&lt;&gt;"COMPLETE",K176,IF(AND(B176="DECISION-CRITICAL",L176="DO NOT USE"),"EVIDENCE INSUFFICIENT - CRITICAL CLAIM",IF(L176="QUALIFY","READY WITH LIMIT","READY")))))</x:f>
      </x:c>
      <x:c r="N176" s="47" t="str">
        <x:f>IF(A176="","",IF(OR(LEFT(M176,7)="INVALID",LEFT(M176,21)="EVIDENCE INSUFFICIENT"),"NOT READY","READY"))</x:f>
      </x:c>
    </x:row>
    <x:row r="177">
      <x:c r="A177" s="39"/>
      <x:c r="B177" s="39"/>
      <x:c r="C177" s="39"/>
      <x:c r="D177" s="39"/>
      <x:c r="E177" s="39"/>
      <x:c r="F177" s="52"/>
      <x:c r="G177" s="39"/>
      <x:c r="H177" s="39"/>
      <x:c r="I177" s="39"/>
      <x:c r="J177" s="47" t="str">
        <x:f>IF(A177="","",IF(NOT(OR(EXACT(B177,"DECISION-CRITICAL"),EXACT(B177,"MATERIAL CONTEXT"),EXACT(B177,"BACKGROUND"))),"INVALID - MATERIALITY TOKEN",IF(NOT(OR(EXACT(D177,"OBSERVED"),EXACT(D177,"INFERRED"),EXACT(D177,"ASSUMED"),EXACT(D177,"CONTRADICTORY"),EXACT(D177,"UNRESOLVED"))),"INVALID - EVIDENCE TOKEN",IF(COUNTIF($A$6:$A$205,A177)&gt;1,"INVALID - DUPLICATE ID","VALID"))))</x:f>
      </x:c>
      <x:c r="K177" s="47" t="str">
        <x:f>IF(A177="","",IF(OR(C177="",D177="",E177="",F177="",G177="",I177=""),"EVIDENCE INSUFFICIENT - REQUIRED FIELD",IF(AND(B177="DECISION-CRITICAL",D177="UNRESOLVED"),"EVIDENCE INSUFFICIENT - CRITICAL CLAIM",IF(AND(D177="CONTRADICTORY",H177=""),"EVIDENCE INSUFFICIENT - CONTRADICTION NOTE","COMPLETE"))))</x:f>
      </x:c>
      <x:c r="L177" s="47" t="str">
        <x:f>IF(A177="","",IF(D177="UNRESOLVED","DO NOT USE",IF(D177="CONTRADICTORY","QUALIFY",IF(D177="ASSUMED","QUALIFY","PERMITTED"))))</x:f>
      </x:c>
      <x:c r="M177" s="47" t="str">
        <x:f>IF(A177="","",IF(J177&lt;&gt;"VALID",J177,IF(K177&lt;&gt;"COMPLETE",K177,IF(AND(B177="DECISION-CRITICAL",L177="DO NOT USE"),"EVIDENCE INSUFFICIENT - CRITICAL CLAIM",IF(L177="QUALIFY","READY WITH LIMIT","READY")))))</x:f>
      </x:c>
      <x:c r="N177" s="47" t="str">
        <x:f>IF(A177="","",IF(OR(LEFT(M177,7)="INVALID",LEFT(M177,21)="EVIDENCE INSUFFICIENT"),"NOT READY","READY"))</x:f>
      </x:c>
    </x:row>
    <x:row r="178">
      <x:c r="A178" s="39"/>
      <x:c r="B178" s="39"/>
      <x:c r="C178" s="39"/>
      <x:c r="D178" s="39"/>
      <x:c r="E178" s="39"/>
      <x:c r="F178" s="52"/>
      <x:c r="G178" s="39"/>
      <x:c r="H178" s="39"/>
      <x:c r="I178" s="39"/>
      <x:c r="J178" s="47" t="str">
        <x:f>IF(A178="","",IF(NOT(OR(EXACT(B178,"DECISION-CRITICAL"),EXACT(B178,"MATERIAL CONTEXT"),EXACT(B178,"BACKGROUND"))),"INVALID - MATERIALITY TOKEN",IF(NOT(OR(EXACT(D178,"OBSERVED"),EXACT(D178,"INFERRED"),EXACT(D178,"ASSUMED"),EXACT(D178,"CONTRADICTORY"),EXACT(D178,"UNRESOLVED"))),"INVALID - EVIDENCE TOKEN",IF(COUNTIF($A$6:$A$205,A178)&gt;1,"INVALID - DUPLICATE ID","VALID"))))</x:f>
      </x:c>
      <x:c r="K178" s="47" t="str">
        <x:f>IF(A178="","",IF(OR(C178="",D178="",E178="",F178="",G178="",I178=""),"EVIDENCE INSUFFICIENT - REQUIRED FIELD",IF(AND(B178="DECISION-CRITICAL",D178="UNRESOLVED"),"EVIDENCE INSUFFICIENT - CRITICAL CLAIM",IF(AND(D178="CONTRADICTORY",H178=""),"EVIDENCE INSUFFICIENT - CONTRADICTION NOTE","COMPLETE"))))</x:f>
      </x:c>
      <x:c r="L178" s="47" t="str">
        <x:f>IF(A178="","",IF(D178="UNRESOLVED","DO NOT USE",IF(D178="CONTRADICTORY","QUALIFY",IF(D178="ASSUMED","QUALIFY","PERMITTED"))))</x:f>
      </x:c>
      <x:c r="M178" s="47" t="str">
        <x:f>IF(A178="","",IF(J178&lt;&gt;"VALID",J178,IF(K178&lt;&gt;"COMPLETE",K178,IF(AND(B178="DECISION-CRITICAL",L178="DO NOT USE"),"EVIDENCE INSUFFICIENT - CRITICAL CLAIM",IF(L178="QUALIFY","READY WITH LIMIT","READY")))))</x:f>
      </x:c>
      <x:c r="N178" s="47" t="str">
        <x:f>IF(A178="","",IF(OR(LEFT(M178,7)="INVALID",LEFT(M178,21)="EVIDENCE INSUFFICIENT"),"NOT READY","READY"))</x:f>
      </x:c>
    </x:row>
    <x:row r="179">
      <x:c r="A179" s="39"/>
      <x:c r="B179" s="39"/>
      <x:c r="C179" s="39"/>
      <x:c r="D179" s="39"/>
      <x:c r="E179" s="39"/>
      <x:c r="F179" s="52"/>
      <x:c r="G179" s="39"/>
      <x:c r="H179" s="39"/>
      <x:c r="I179" s="39"/>
      <x:c r="J179" s="47" t="str">
        <x:f>IF(A179="","",IF(NOT(OR(EXACT(B179,"DECISION-CRITICAL"),EXACT(B179,"MATERIAL CONTEXT"),EXACT(B179,"BACKGROUND"))),"INVALID - MATERIALITY TOKEN",IF(NOT(OR(EXACT(D179,"OBSERVED"),EXACT(D179,"INFERRED"),EXACT(D179,"ASSUMED"),EXACT(D179,"CONTRADICTORY"),EXACT(D179,"UNRESOLVED"))),"INVALID - EVIDENCE TOKEN",IF(COUNTIF($A$6:$A$205,A179)&gt;1,"INVALID - DUPLICATE ID","VALID"))))</x:f>
      </x:c>
      <x:c r="K179" s="47" t="str">
        <x:f>IF(A179="","",IF(OR(C179="",D179="",E179="",F179="",G179="",I179=""),"EVIDENCE INSUFFICIENT - REQUIRED FIELD",IF(AND(B179="DECISION-CRITICAL",D179="UNRESOLVED"),"EVIDENCE INSUFFICIENT - CRITICAL CLAIM",IF(AND(D179="CONTRADICTORY",H179=""),"EVIDENCE INSUFFICIENT - CONTRADICTION NOTE","COMPLETE"))))</x:f>
      </x:c>
      <x:c r="L179" s="47" t="str">
        <x:f>IF(A179="","",IF(D179="UNRESOLVED","DO NOT USE",IF(D179="CONTRADICTORY","QUALIFY",IF(D179="ASSUMED","QUALIFY","PERMITTED"))))</x:f>
      </x:c>
      <x:c r="M179" s="47" t="str">
        <x:f>IF(A179="","",IF(J179&lt;&gt;"VALID",J179,IF(K179&lt;&gt;"COMPLETE",K179,IF(AND(B179="DECISION-CRITICAL",L179="DO NOT USE"),"EVIDENCE INSUFFICIENT - CRITICAL CLAIM",IF(L179="QUALIFY","READY WITH LIMIT","READY")))))</x:f>
      </x:c>
      <x:c r="N179" s="47" t="str">
        <x:f>IF(A179="","",IF(OR(LEFT(M179,7)="INVALID",LEFT(M179,21)="EVIDENCE INSUFFICIENT"),"NOT READY","READY"))</x:f>
      </x:c>
    </x:row>
    <x:row r="180">
      <x:c r="A180" s="39"/>
      <x:c r="B180" s="39"/>
      <x:c r="C180" s="39"/>
      <x:c r="D180" s="39"/>
      <x:c r="E180" s="39"/>
      <x:c r="F180" s="52"/>
      <x:c r="G180" s="39"/>
      <x:c r="H180" s="39"/>
      <x:c r="I180" s="39"/>
      <x:c r="J180" s="47" t="str">
        <x:f>IF(A180="","",IF(NOT(OR(EXACT(B180,"DECISION-CRITICAL"),EXACT(B180,"MATERIAL CONTEXT"),EXACT(B180,"BACKGROUND"))),"INVALID - MATERIALITY TOKEN",IF(NOT(OR(EXACT(D180,"OBSERVED"),EXACT(D180,"INFERRED"),EXACT(D180,"ASSUMED"),EXACT(D180,"CONTRADICTORY"),EXACT(D180,"UNRESOLVED"))),"INVALID - EVIDENCE TOKEN",IF(COUNTIF($A$6:$A$205,A180)&gt;1,"INVALID - DUPLICATE ID","VALID"))))</x:f>
      </x:c>
      <x:c r="K180" s="47" t="str">
        <x:f>IF(A180="","",IF(OR(C180="",D180="",E180="",F180="",G180="",I180=""),"EVIDENCE INSUFFICIENT - REQUIRED FIELD",IF(AND(B180="DECISION-CRITICAL",D180="UNRESOLVED"),"EVIDENCE INSUFFICIENT - CRITICAL CLAIM",IF(AND(D180="CONTRADICTORY",H180=""),"EVIDENCE INSUFFICIENT - CONTRADICTION NOTE","COMPLETE"))))</x:f>
      </x:c>
      <x:c r="L180" s="47" t="str">
        <x:f>IF(A180="","",IF(D180="UNRESOLVED","DO NOT USE",IF(D180="CONTRADICTORY","QUALIFY",IF(D180="ASSUMED","QUALIFY","PERMITTED"))))</x:f>
      </x:c>
      <x:c r="M180" s="47" t="str">
        <x:f>IF(A180="","",IF(J180&lt;&gt;"VALID",J180,IF(K180&lt;&gt;"COMPLETE",K180,IF(AND(B180="DECISION-CRITICAL",L180="DO NOT USE"),"EVIDENCE INSUFFICIENT - CRITICAL CLAIM",IF(L180="QUALIFY","READY WITH LIMIT","READY")))))</x:f>
      </x:c>
      <x:c r="N180" s="47" t="str">
        <x:f>IF(A180="","",IF(OR(LEFT(M180,7)="INVALID",LEFT(M180,21)="EVIDENCE INSUFFICIENT"),"NOT READY","READY"))</x:f>
      </x:c>
    </x:row>
    <x:row r="181">
      <x:c r="A181" s="39"/>
      <x:c r="B181" s="39"/>
      <x:c r="C181" s="39"/>
      <x:c r="D181" s="39"/>
      <x:c r="E181" s="39"/>
      <x:c r="F181" s="52"/>
      <x:c r="G181" s="39"/>
      <x:c r="H181" s="39"/>
      <x:c r="I181" s="39"/>
      <x:c r="J181" s="47" t="str">
        <x:f>IF(A181="","",IF(NOT(OR(EXACT(B181,"DECISION-CRITICAL"),EXACT(B181,"MATERIAL CONTEXT"),EXACT(B181,"BACKGROUND"))),"INVALID - MATERIALITY TOKEN",IF(NOT(OR(EXACT(D181,"OBSERVED"),EXACT(D181,"INFERRED"),EXACT(D181,"ASSUMED"),EXACT(D181,"CONTRADICTORY"),EXACT(D181,"UNRESOLVED"))),"INVALID - EVIDENCE TOKEN",IF(COUNTIF($A$6:$A$205,A181)&gt;1,"INVALID - DUPLICATE ID","VALID"))))</x:f>
      </x:c>
      <x:c r="K181" s="47" t="str">
        <x:f>IF(A181="","",IF(OR(C181="",D181="",E181="",F181="",G181="",I181=""),"EVIDENCE INSUFFICIENT - REQUIRED FIELD",IF(AND(B181="DECISION-CRITICAL",D181="UNRESOLVED"),"EVIDENCE INSUFFICIENT - CRITICAL CLAIM",IF(AND(D181="CONTRADICTORY",H181=""),"EVIDENCE INSUFFICIENT - CONTRADICTION NOTE","COMPLETE"))))</x:f>
      </x:c>
      <x:c r="L181" s="47" t="str">
        <x:f>IF(A181="","",IF(D181="UNRESOLVED","DO NOT USE",IF(D181="CONTRADICTORY","QUALIFY",IF(D181="ASSUMED","QUALIFY","PERMITTED"))))</x:f>
      </x:c>
      <x:c r="M181" s="47" t="str">
        <x:f>IF(A181="","",IF(J181&lt;&gt;"VALID",J181,IF(K181&lt;&gt;"COMPLETE",K181,IF(AND(B181="DECISION-CRITICAL",L181="DO NOT USE"),"EVIDENCE INSUFFICIENT - CRITICAL CLAIM",IF(L181="QUALIFY","READY WITH LIMIT","READY")))))</x:f>
      </x:c>
      <x:c r="N181" s="47" t="str">
        <x:f>IF(A181="","",IF(OR(LEFT(M181,7)="INVALID",LEFT(M181,21)="EVIDENCE INSUFFICIENT"),"NOT READY","READY"))</x:f>
      </x:c>
    </x:row>
    <x:row r="182">
      <x:c r="A182" s="39"/>
      <x:c r="B182" s="39"/>
      <x:c r="C182" s="39"/>
      <x:c r="D182" s="39"/>
      <x:c r="E182" s="39"/>
      <x:c r="F182" s="52"/>
      <x:c r="G182" s="39"/>
      <x:c r="H182" s="39"/>
      <x:c r="I182" s="39"/>
      <x:c r="J182" s="47" t="str">
        <x:f>IF(A182="","",IF(NOT(OR(EXACT(B182,"DECISION-CRITICAL"),EXACT(B182,"MATERIAL CONTEXT"),EXACT(B182,"BACKGROUND"))),"INVALID - MATERIALITY TOKEN",IF(NOT(OR(EXACT(D182,"OBSERVED"),EXACT(D182,"INFERRED"),EXACT(D182,"ASSUMED"),EXACT(D182,"CONTRADICTORY"),EXACT(D182,"UNRESOLVED"))),"INVALID - EVIDENCE TOKEN",IF(COUNTIF($A$6:$A$205,A182)&gt;1,"INVALID - DUPLICATE ID","VALID"))))</x:f>
      </x:c>
      <x:c r="K182" s="47" t="str">
        <x:f>IF(A182="","",IF(OR(C182="",D182="",E182="",F182="",G182="",I182=""),"EVIDENCE INSUFFICIENT - REQUIRED FIELD",IF(AND(B182="DECISION-CRITICAL",D182="UNRESOLVED"),"EVIDENCE INSUFFICIENT - CRITICAL CLAIM",IF(AND(D182="CONTRADICTORY",H182=""),"EVIDENCE INSUFFICIENT - CONTRADICTION NOTE","COMPLETE"))))</x:f>
      </x:c>
      <x:c r="L182" s="47" t="str">
        <x:f>IF(A182="","",IF(D182="UNRESOLVED","DO NOT USE",IF(D182="CONTRADICTORY","QUALIFY",IF(D182="ASSUMED","QUALIFY","PERMITTED"))))</x:f>
      </x:c>
      <x:c r="M182" s="47" t="str">
        <x:f>IF(A182="","",IF(J182&lt;&gt;"VALID",J182,IF(K182&lt;&gt;"COMPLETE",K182,IF(AND(B182="DECISION-CRITICAL",L182="DO NOT USE"),"EVIDENCE INSUFFICIENT - CRITICAL CLAIM",IF(L182="QUALIFY","READY WITH LIMIT","READY")))))</x:f>
      </x:c>
      <x:c r="N182" s="47" t="str">
        <x:f>IF(A182="","",IF(OR(LEFT(M182,7)="INVALID",LEFT(M182,21)="EVIDENCE INSUFFICIENT"),"NOT READY","READY"))</x:f>
      </x:c>
    </x:row>
    <x:row r="183">
      <x:c r="A183" s="39"/>
      <x:c r="B183" s="39"/>
      <x:c r="C183" s="39"/>
      <x:c r="D183" s="39"/>
      <x:c r="E183" s="39"/>
      <x:c r="F183" s="52"/>
      <x:c r="G183" s="39"/>
      <x:c r="H183" s="39"/>
      <x:c r="I183" s="39"/>
      <x:c r="J183" s="47" t="str">
        <x:f>IF(A183="","",IF(NOT(OR(EXACT(B183,"DECISION-CRITICAL"),EXACT(B183,"MATERIAL CONTEXT"),EXACT(B183,"BACKGROUND"))),"INVALID - MATERIALITY TOKEN",IF(NOT(OR(EXACT(D183,"OBSERVED"),EXACT(D183,"INFERRED"),EXACT(D183,"ASSUMED"),EXACT(D183,"CONTRADICTORY"),EXACT(D183,"UNRESOLVED"))),"INVALID - EVIDENCE TOKEN",IF(COUNTIF($A$6:$A$205,A183)&gt;1,"INVALID - DUPLICATE ID","VALID"))))</x:f>
      </x:c>
      <x:c r="K183" s="47" t="str">
        <x:f>IF(A183="","",IF(OR(C183="",D183="",E183="",F183="",G183="",I183=""),"EVIDENCE INSUFFICIENT - REQUIRED FIELD",IF(AND(B183="DECISION-CRITICAL",D183="UNRESOLVED"),"EVIDENCE INSUFFICIENT - CRITICAL CLAIM",IF(AND(D183="CONTRADICTORY",H183=""),"EVIDENCE INSUFFICIENT - CONTRADICTION NOTE","COMPLETE"))))</x:f>
      </x:c>
      <x:c r="L183" s="47" t="str">
        <x:f>IF(A183="","",IF(D183="UNRESOLVED","DO NOT USE",IF(D183="CONTRADICTORY","QUALIFY",IF(D183="ASSUMED","QUALIFY","PERMITTED"))))</x:f>
      </x:c>
      <x:c r="M183" s="47" t="str">
        <x:f>IF(A183="","",IF(J183&lt;&gt;"VALID",J183,IF(K183&lt;&gt;"COMPLETE",K183,IF(AND(B183="DECISION-CRITICAL",L183="DO NOT USE"),"EVIDENCE INSUFFICIENT - CRITICAL CLAIM",IF(L183="QUALIFY","READY WITH LIMIT","READY")))))</x:f>
      </x:c>
      <x:c r="N183" s="47" t="str">
        <x:f>IF(A183="","",IF(OR(LEFT(M183,7)="INVALID",LEFT(M183,21)="EVIDENCE INSUFFICIENT"),"NOT READY","READY"))</x:f>
      </x:c>
    </x:row>
    <x:row r="184">
      <x:c r="A184" s="39"/>
      <x:c r="B184" s="39"/>
      <x:c r="C184" s="39"/>
      <x:c r="D184" s="39"/>
      <x:c r="E184" s="39"/>
      <x:c r="F184" s="52"/>
      <x:c r="G184" s="39"/>
      <x:c r="H184" s="39"/>
      <x:c r="I184" s="39"/>
      <x:c r="J184" s="47" t="str">
        <x:f>IF(A184="","",IF(NOT(OR(EXACT(B184,"DECISION-CRITICAL"),EXACT(B184,"MATERIAL CONTEXT"),EXACT(B184,"BACKGROUND"))),"INVALID - MATERIALITY TOKEN",IF(NOT(OR(EXACT(D184,"OBSERVED"),EXACT(D184,"INFERRED"),EXACT(D184,"ASSUMED"),EXACT(D184,"CONTRADICTORY"),EXACT(D184,"UNRESOLVED"))),"INVALID - EVIDENCE TOKEN",IF(COUNTIF($A$6:$A$205,A184)&gt;1,"INVALID - DUPLICATE ID","VALID"))))</x:f>
      </x:c>
      <x:c r="K184" s="47" t="str">
        <x:f>IF(A184="","",IF(OR(C184="",D184="",E184="",F184="",G184="",I184=""),"EVIDENCE INSUFFICIENT - REQUIRED FIELD",IF(AND(B184="DECISION-CRITICAL",D184="UNRESOLVED"),"EVIDENCE INSUFFICIENT - CRITICAL CLAIM",IF(AND(D184="CONTRADICTORY",H184=""),"EVIDENCE INSUFFICIENT - CONTRADICTION NOTE","COMPLETE"))))</x:f>
      </x:c>
      <x:c r="L184" s="47" t="str">
        <x:f>IF(A184="","",IF(D184="UNRESOLVED","DO NOT USE",IF(D184="CONTRADICTORY","QUALIFY",IF(D184="ASSUMED","QUALIFY","PERMITTED"))))</x:f>
      </x:c>
      <x:c r="M184" s="47" t="str">
        <x:f>IF(A184="","",IF(J184&lt;&gt;"VALID",J184,IF(K184&lt;&gt;"COMPLETE",K184,IF(AND(B184="DECISION-CRITICAL",L184="DO NOT USE"),"EVIDENCE INSUFFICIENT - CRITICAL CLAIM",IF(L184="QUALIFY","READY WITH LIMIT","READY")))))</x:f>
      </x:c>
      <x:c r="N184" s="47" t="str">
        <x:f>IF(A184="","",IF(OR(LEFT(M184,7)="INVALID",LEFT(M184,21)="EVIDENCE INSUFFICIENT"),"NOT READY","READY"))</x:f>
      </x:c>
    </x:row>
    <x:row r="185">
      <x:c r="A185" s="39"/>
      <x:c r="B185" s="39"/>
      <x:c r="C185" s="39"/>
      <x:c r="D185" s="39"/>
      <x:c r="E185" s="39"/>
      <x:c r="F185" s="52"/>
      <x:c r="G185" s="39"/>
      <x:c r="H185" s="39"/>
      <x:c r="I185" s="39"/>
      <x:c r="J185" s="47" t="str">
        <x:f>IF(A185="","",IF(NOT(OR(EXACT(B185,"DECISION-CRITICAL"),EXACT(B185,"MATERIAL CONTEXT"),EXACT(B185,"BACKGROUND"))),"INVALID - MATERIALITY TOKEN",IF(NOT(OR(EXACT(D185,"OBSERVED"),EXACT(D185,"INFERRED"),EXACT(D185,"ASSUMED"),EXACT(D185,"CONTRADICTORY"),EXACT(D185,"UNRESOLVED"))),"INVALID - EVIDENCE TOKEN",IF(COUNTIF($A$6:$A$205,A185)&gt;1,"INVALID - DUPLICATE ID","VALID"))))</x:f>
      </x:c>
      <x:c r="K185" s="47" t="str">
        <x:f>IF(A185="","",IF(OR(C185="",D185="",E185="",F185="",G185="",I185=""),"EVIDENCE INSUFFICIENT - REQUIRED FIELD",IF(AND(B185="DECISION-CRITICAL",D185="UNRESOLVED"),"EVIDENCE INSUFFICIENT - CRITICAL CLAIM",IF(AND(D185="CONTRADICTORY",H185=""),"EVIDENCE INSUFFICIENT - CONTRADICTION NOTE","COMPLETE"))))</x:f>
      </x:c>
      <x:c r="L185" s="47" t="str">
        <x:f>IF(A185="","",IF(D185="UNRESOLVED","DO NOT USE",IF(D185="CONTRADICTORY","QUALIFY",IF(D185="ASSUMED","QUALIFY","PERMITTED"))))</x:f>
      </x:c>
      <x:c r="M185" s="47" t="str">
        <x:f>IF(A185="","",IF(J185&lt;&gt;"VALID",J185,IF(K185&lt;&gt;"COMPLETE",K185,IF(AND(B185="DECISION-CRITICAL",L185="DO NOT USE"),"EVIDENCE INSUFFICIENT - CRITICAL CLAIM",IF(L185="QUALIFY","READY WITH LIMIT","READY")))))</x:f>
      </x:c>
      <x:c r="N185" s="47" t="str">
        <x:f>IF(A185="","",IF(OR(LEFT(M185,7)="INVALID",LEFT(M185,21)="EVIDENCE INSUFFICIENT"),"NOT READY","READY"))</x:f>
      </x:c>
    </x:row>
    <x:row r="186">
      <x:c r="A186" s="39"/>
      <x:c r="B186" s="39"/>
      <x:c r="C186" s="39"/>
      <x:c r="D186" s="39"/>
      <x:c r="E186" s="39"/>
      <x:c r="F186" s="52"/>
      <x:c r="G186" s="39"/>
      <x:c r="H186" s="39"/>
      <x:c r="I186" s="39"/>
      <x:c r="J186" s="47" t="str">
        <x:f>IF(A186="","",IF(NOT(OR(EXACT(B186,"DECISION-CRITICAL"),EXACT(B186,"MATERIAL CONTEXT"),EXACT(B186,"BACKGROUND"))),"INVALID - MATERIALITY TOKEN",IF(NOT(OR(EXACT(D186,"OBSERVED"),EXACT(D186,"INFERRED"),EXACT(D186,"ASSUMED"),EXACT(D186,"CONTRADICTORY"),EXACT(D186,"UNRESOLVED"))),"INVALID - EVIDENCE TOKEN",IF(COUNTIF($A$6:$A$205,A186)&gt;1,"INVALID - DUPLICATE ID","VALID"))))</x:f>
      </x:c>
      <x:c r="K186" s="47" t="str">
        <x:f>IF(A186="","",IF(OR(C186="",D186="",E186="",F186="",G186="",I186=""),"EVIDENCE INSUFFICIENT - REQUIRED FIELD",IF(AND(B186="DECISION-CRITICAL",D186="UNRESOLVED"),"EVIDENCE INSUFFICIENT - CRITICAL CLAIM",IF(AND(D186="CONTRADICTORY",H186=""),"EVIDENCE INSUFFICIENT - CONTRADICTION NOTE","COMPLETE"))))</x:f>
      </x:c>
      <x:c r="L186" s="47" t="str">
        <x:f>IF(A186="","",IF(D186="UNRESOLVED","DO NOT USE",IF(D186="CONTRADICTORY","QUALIFY",IF(D186="ASSUMED","QUALIFY","PERMITTED"))))</x:f>
      </x:c>
      <x:c r="M186" s="47" t="str">
        <x:f>IF(A186="","",IF(J186&lt;&gt;"VALID",J186,IF(K186&lt;&gt;"COMPLETE",K186,IF(AND(B186="DECISION-CRITICAL",L186="DO NOT USE"),"EVIDENCE INSUFFICIENT - CRITICAL CLAIM",IF(L186="QUALIFY","READY WITH LIMIT","READY")))))</x:f>
      </x:c>
      <x:c r="N186" s="47" t="str">
        <x:f>IF(A186="","",IF(OR(LEFT(M186,7)="INVALID",LEFT(M186,21)="EVIDENCE INSUFFICIENT"),"NOT READY","READY"))</x:f>
      </x:c>
    </x:row>
    <x:row r="187">
      <x:c r="A187" s="39"/>
      <x:c r="B187" s="39"/>
      <x:c r="C187" s="39"/>
      <x:c r="D187" s="39"/>
      <x:c r="E187" s="39"/>
      <x:c r="F187" s="52"/>
      <x:c r="G187" s="39"/>
      <x:c r="H187" s="39"/>
      <x:c r="I187" s="39"/>
      <x:c r="J187" s="47" t="str">
        <x:f>IF(A187="","",IF(NOT(OR(EXACT(B187,"DECISION-CRITICAL"),EXACT(B187,"MATERIAL CONTEXT"),EXACT(B187,"BACKGROUND"))),"INVALID - MATERIALITY TOKEN",IF(NOT(OR(EXACT(D187,"OBSERVED"),EXACT(D187,"INFERRED"),EXACT(D187,"ASSUMED"),EXACT(D187,"CONTRADICTORY"),EXACT(D187,"UNRESOLVED"))),"INVALID - EVIDENCE TOKEN",IF(COUNTIF($A$6:$A$205,A187)&gt;1,"INVALID - DUPLICATE ID","VALID"))))</x:f>
      </x:c>
      <x:c r="K187" s="47" t="str">
        <x:f>IF(A187="","",IF(OR(C187="",D187="",E187="",F187="",G187="",I187=""),"EVIDENCE INSUFFICIENT - REQUIRED FIELD",IF(AND(B187="DECISION-CRITICAL",D187="UNRESOLVED"),"EVIDENCE INSUFFICIENT - CRITICAL CLAIM",IF(AND(D187="CONTRADICTORY",H187=""),"EVIDENCE INSUFFICIENT - CONTRADICTION NOTE","COMPLETE"))))</x:f>
      </x:c>
      <x:c r="L187" s="47" t="str">
        <x:f>IF(A187="","",IF(D187="UNRESOLVED","DO NOT USE",IF(D187="CONTRADICTORY","QUALIFY",IF(D187="ASSUMED","QUALIFY","PERMITTED"))))</x:f>
      </x:c>
      <x:c r="M187" s="47" t="str">
        <x:f>IF(A187="","",IF(J187&lt;&gt;"VALID",J187,IF(K187&lt;&gt;"COMPLETE",K187,IF(AND(B187="DECISION-CRITICAL",L187="DO NOT USE"),"EVIDENCE INSUFFICIENT - CRITICAL CLAIM",IF(L187="QUALIFY","READY WITH LIMIT","READY")))))</x:f>
      </x:c>
      <x:c r="N187" s="47" t="str">
        <x:f>IF(A187="","",IF(OR(LEFT(M187,7)="INVALID",LEFT(M187,21)="EVIDENCE INSUFFICIENT"),"NOT READY","READY"))</x:f>
      </x:c>
    </x:row>
    <x:row r="188">
      <x:c r="A188" s="39"/>
      <x:c r="B188" s="39"/>
      <x:c r="C188" s="39"/>
      <x:c r="D188" s="39"/>
      <x:c r="E188" s="39"/>
      <x:c r="F188" s="52"/>
      <x:c r="G188" s="39"/>
      <x:c r="H188" s="39"/>
      <x:c r="I188" s="39"/>
      <x:c r="J188" s="47" t="str">
        <x:f>IF(A188="","",IF(NOT(OR(EXACT(B188,"DECISION-CRITICAL"),EXACT(B188,"MATERIAL CONTEXT"),EXACT(B188,"BACKGROUND"))),"INVALID - MATERIALITY TOKEN",IF(NOT(OR(EXACT(D188,"OBSERVED"),EXACT(D188,"INFERRED"),EXACT(D188,"ASSUMED"),EXACT(D188,"CONTRADICTORY"),EXACT(D188,"UNRESOLVED"))),"INVALID - EVIDENCE TOKEN",IF(COUNTIF($A$6:$A$205,A188)&gt;1,"INVALID - DUPLICATE ID","VALID"))))</x:f>
      </x:c>
      <x:c r="K188" s="47" t="str">
        <x:f>IF(A188="","",IF(OR(C188="",D188="",E188="",F188="",G188="",I188=""),"EVIDENCE INSUFFICIENT - REQUIRED FIELD",IF(AND(B188="DECISION-CRITICAL",D188="UNRESOLVED"),"EVIDENCE INSUFFICIENT - CRITICAL CLAIM",IF(AND(D188="CONTRADICTORY",H188=""),"EVIDENCE INSUFFICIENT - CONTRADICTION NOTE","COMPLETE"))))</x:f>
      </x:c>
      <x:c r="L188" s="47" t="str">
        <x:f>IF(A188="","",IF(D188="UNRESOLVED","DO NOT USE",IF(D188="CONTRADICTORY","QUALIFY",IF(D188="ASSUMED","QUALIFY","PERMITTED"))))</x:f>
      </x:c>
      <x:c r="M188" s="47" t="str">
        <x:f>IF(A188="","",IF(J188&lt;&gt;"VALID",J188,IF(K188&lt;&gt;"COMPLETE",K188,IF(AND(B188="DECISION-CRITICAL",L188="DO NOT USE"),"EVIDENCE INSUFFICIENT - CRITICAL CLAIM",IF(L188="QUALIFY","READY WITH LIMIT","READY")))))</x:f>
      </x:c>
      <x:c r="N188" s="47" t="str">
        <x:f>IF(A188="","",IF(OR(LEFT(M188,7)="INVALID",LEFT(M188,21)="EVIDENCE INSUFFICIENT"),"NOT READY","READY"))</x:f>
      </x:c>
    </x:row>
    <x:row r="189">
      <x:c r="A189" s="39"/>
      <x:c r="B189" s="39"/>
      <x:c r="C189" s="39"/>
      <x:c r="D189" s="39"/>
      <x:c r="E189" s="39"/>
      <x:c r="F189" s="52"/>
      <x:c r="G189" s="39"/>
      <x:c r="H189" s="39"/>
      <x:c r="I189" s="39"/>
      <x:c r="J189" s="47" t="str">
        <x:f>IF(A189="","",IF(NOT(OR(EXACT(B189,"DECISION-CRITICAL"),EXACT(B189,"MATERIAL CONTEXT"),EXACT(B189,"BACKGROUND"))),"INVALID - MATERIALITY TOKEN",IF(NOT(OR(EXACT(D189,"OBSERVED"),EXACT(D189,"INFERRED"),EXACT(D189,"ASSUMED"),EXACT(D189,"CONTRADICTORY"),EXACT(D189,"UNRESOLVED"))),"INVALID - EVIDENCE TOKEN",IF(COUNTIF($A$6:$A$205,A189)&gt;1,"INVALID - DUPLICATE ID","VALID"))))</x:f>
      </x:c>
      <x:c r="K189" s="47" t="str">
        <x:f>IF(A189="","",IF(OR(C189="",D189="",E189="",F189="",G189="",I189=""),"EVIDENCE INSUFFICIENT - REQUIRED FIELD",IF(AND(B189="DECISION-CRITICAL",D189="UNRESOLVED"),"EVIDENCE INSUFFICIENT - CRITICAL CLAIM",IF(AND(D189="CONTRADICTORY",H189=""),"EVIDENCE INSUFFICIENT - CONTRADICTION NOTE","COMPLETE"))))</x:f>
      </x:c>
      <x:c r="L189" s="47" t="str">
        <x:f>IF(A189="","",IF(D189="UNRESOLVED","DO NOT USE",IF(D189="CONTRADICTORY","QUALIFY",IF(D189="ASSUMED","QUALIFY","PERMITTED"))))</x:f>
      </x:c>
      <x:c r="M189" s="47" t="str">
        <x:f>IF(A189="","",IF(J189&lt;&gt;"VALID",J189,IF(K189&lt;&gt;"COMPLETE",K189,IF(AND(B189="DECISION-CRITICAL",L189="DO NOT USE"),"EVIDENCE INSUFFICIENT - CRITICAL CLAIM",IF(L189="QUALIFY","READY WITH LIMIT","READY")))))</x:f>
      </x:c>
      <x:c r="N189" s="47" t="str">
        <x:f>IF(A189="","",IF(OR(LEFT(M189,7)="INVALID",LEFT(M189,21)="EVIDENCE INSUFFICIENT"),"NOT READY","READY"))</x:f>
      </x:c>
    </x:row>
    <x:row r="190">
      <x:c r="A190" s="39"/>
      <x:c r="B190" s="39"/>
      <x:c r="C190" s="39"/>
      <x:c r="D190" s="39"/>
      <x:c r="E190" s="39"/>
      <x:c r="F190" s="52"/>
      <x:c r="G190" s="39"/>
      <x:c r="H190" s="39"/>
      <x:c r="I190" s="39"/>
      <x:c r="J190" s="47" t="str">
        <x:f>IF(A190="","",IF(NOT(OR(EXACT(B190,"DECISION-CRITICAL"),EXACT(B190,"MATERIAL CONTEXT"),EXACT(B190,"BACKGROUND"))),"INVALID - MATERIALITY TOKEN",IF(NOT(OR(EXACT(D190,"OBSERVED"),EXACT(D190,"INFERRED"),EXACT(D190,"ASSUMED"),EXACT(D190,"CONTRADICTORY"),EXACT(D190,"UNRESOLVED"))),"INVALID - EVIDENCE TOKEN",IF(COUNTIF($A$6:$A$205,A190)&gt;1,"INVALID - DUPLICATE ID","VALID"))))</x:f>
      </x:c>
      <x:c r="K190" s="47" t="str">
        <x:f>IF(A190="","",IF(OR(C190="",D190="",E190="",F190="",G190="",I190=""),"EVIDENCE INSUFFICIENT - REQUIRED FIELD",IF(AND(B190="DECISION-CRITICAL",D190="UNRESOLVED"),"EVIDENCE INSUFFICIENT - CRITICAL CLAIM",IF(AND(D190="CONTRADICTORY",H190=""),"EVIDENCE INSUFFICIENT - CONTRADICTION NOTE","COMPLETE"))))</x:f>
      </x:c>
      <x:c r="L190" s="47" t="str">
        <x:f>IF(A190="","",IF(D190="UNRESOLVED","DO NOT USE",IF(D190="CONTRADICTORY","QUALIFY",IF(D190="ASSUMED","QUALIFY","PERMITTED"))))</x:f>
      </x:c>
      <x:c r="M190" s="47" t="str">
        <x:f>IF(A190="","",IF(J190&lt;&gt;"VALID",J190,IF(K190&lt;&gt;"COMPLETE",K190,IF(AND(B190="DECISION-CRITICAL",L190="DO NOT USE"),"EVIDENCE INSUFFICIENT - CRITICAL CLAIM",IF(L190="QUALIFY","READY WITH LIMIT","READY")))))</x:f>
      </x:c>
      <x:c r="N190" s="47" t="str">
        <x:f>IF(A190="","",IF(OR(LEFT(M190,7)="INVALID",LEFT(M190,21)="EVIDENCE INSUFFICIENT"),"NOT READY","READY"))</x:f>
      </x:c>
    </x:row>
    <x:row r="191">
      <x:c r="A191" s="39"/>
      <x:c r="B191" s="39"/>
      <x:c r="C191" s="39"/>
      <x:c r="D191" s="39"/>
      <x:c r="E191" s="39"/>
      <x:c r="F191" s="52"/>
      <x:c r="G191" s="39"/>
      <x:c r="H191" s="39"/>
      <x:c r="I191" s="39"/>
      <x:c r="J191" s="47" t="str">
        <x:f>IF(A191="","",IF(NOT(OR(EXACT(B191,"DECISION-CRITICAL"),EXACT(B191,"MATERIAL CONTEXT"),EXACT(B191,"BACKGROUND"))),"INVALID - MATERIALITY TOKEN",IF(NOT(OR(EXACT(D191,"OBSERVED"),EXACT(D191,"INFERRED"),EXACT(D191,"ASSUMED"),EXACT(D191,"CONTRADICTORY"),EXACT(D191,"UNRESOLVED"))),"INVALID - EVIDENCE TOKEN",IF(COUNTIF($A$6:$A$205,A191)&gt;1,"INVALID - DUPLICATE ID","VALID"))))</x:f>
      </x:c>
      <x:c r="K191" s="47" t="str">
        <x:f>IF(A191="","",IF(OR(C191="",D191="",E191="",F191="",G191="",I191=""),"EVIDENCE INSUFFICIENT - REQUIRED FIELD",IF(AND(B191="DECISION-CRITICAL",D191="UNRESOLVED"),"EVIDENCE INSUFFICIENT - CRITICAL CLAIM",IF(AND(D191="CONTRADICTORY",H191=""),"EVIDENCE INSUFFICIENT - CONTRADICTION NOTE","COMPLETE"))))</x:f>
      </x:c>
      <x:c r="L191" s="47" t="str">
        <x:f>IF(A191="","",IF(D191="UNRESOLVED","DO NOT USE",IF(D191="CONTRADICTORY","QUALIFY",IF(D191="ASSUMED","QUALIFY","PERMITTED"))))</x:f>
      </x:c>
      <x:c r="M191" s="47" t="str">
        <x:f>IF(A191="","",IF(J191&lt;&gt;"VALID",J191,IF(K191&lt;&gt;"COMPLETE",K191,IF(AND(B191="DECISION-CRITICAL",L191="DO NOT USE"),"EVIDENCE INSUFFICIENT - CRITICAL CLAIM",IF(L191="QUALIFY","READY WITH LIMIT","READY")))))</x:f>
      </x:c>
      <x:c r="N191" s="47" t="str">
        <x:f>IF(A191="","",IF(OR(LEFT(M191,7)="INVALID",LEFT(M191,21)="EVIDENCE INSUFFICIENT"),"NOT READY","READY"))</x:f>
      </x:c>
    </x:row>
    <x:row r="192">
      <x:c r="A192" s="39"/>
      <x:c r="B192" s="39"/>
      <x:c r="C192" s="39"/>
      <x:c r="D192" s="39"/>
      <x:c r="E192" s="39"/>
      <x:c r="F192" s="52"/>
      <x:c r="G192" s="39"/>
      <x:c r="H192" s="39"/>
      <x:c r="I192" s="39"/>
      <x:c r="J192" s="47" t="str">
        <x:f>IF(A192="","",IF(NOT(OR(EXACT(B192,"DECISION-CRITICAL"),EXACT(B192,"MATERIAL CONTEXT"),EXACT(B192,"BACKGROUND"))),"INVALID - MATERIALITY TOKEN",IF(NOT(OR(EXACT(D192,"OBSERVED"),EXACT(D192,"INFERRED"),EXACT(D192,"ASSUMED"),EXACT(D192,"CONTRADICTORY"),EXACT(D192,"UNRESOLVED"))),"INVALID - EVIDENCE TOKEN",IF(COUNTIF($A$6:$A$205,A192)&gt;1,"INVALID - DUPLICATE ID","VALID"))))</x:f>
      </x:c>
      <x:c r="K192" s="47" t="str">
        <x:f>IF(A192="","",IF(OR(C192="",D192="",E192="",F192="",G192="",I192=""),"EVIDENCE INSUFFICIENT - REQUIRED FIELD",IF(AND(B192="DECISION-CRITICAL",D192="UNRESOLVED"),"EVIDENCE INSUFFICIENT - CRITICAL CLAIM",IF(AND(D192="CONTRADICTORY",H192=""),"EVIDENCE INSUFFICIENT - CONTRADICTION NOTE","COMPLETE"))))</x:f>
      </x:c>
      <x:c r="L192" s="47" t="str">
        <x:f>IF(A192="","",IF(D192="UNRESOLVED","DO NOT USE",IF(D192="CONTRADICTORY","QUALIFY",IF(D192="ASSUMED","QUALIFY","PERMITTED"))))</x:f>
      </x:c>
      <x:c r="M192" s="47" t="str">
        <x:f>IF(A192="","",IF(J192&lt;&gt;"VALID",J192,IF(K192&lt;&gt;"COMPLETE",K192,IF(AND(B192="DECISION-CRITICAL",L192="DO NOT USE"),"EVIDENCE INSUFFICIENT - CRITICAL CLAIM",IF(L192="QUALIFY","READY WITH LIMIT","READY")))))</x:f>
      </x:c>
      <x:c r="N192" s="47" t="str">
        <x:f>IF(A192="","",IF(OR(LEFT(M192,7)="INVALID",LEFT(M192,21)="EVIDENCE INSUFFICIENT"),"NOT READY","READY"))</x:f>
      </x:c>
    </x:row>
    <x:row r="193">
      <x:c r="A193" s="39"/>
      <x:c r="B193" s="39"/>
      <x:c r="C193" s="39"/>
      <x:c r="D193" s="39"/>
      <x:c r="E193" s="39"/>
      <x:c r="F193" s="52"/>
      <x:c r="G193" s="39"/>
      <x:c r="H193" s="39"/>
      <x:c r="I193" s="39"/>
      <x:c r="J193" s="47" t="str">
        <x:f>IF(A193="","",IF(NOT(OR(EXACT(B193,"DECISION-CRITICAL"),EXACT(B193,"MATERIAL CONTEXT"),EXACT(B193,"BACKGROUND"))),"INVALID - MATERIALITY TOKEN",IF(NOT(OR(EXACT(D193,"OBSERVED"),EXACT(D193,"INFERRED"),EXACT(D193,"ASSUMED"),EXACT(D193,"CONTRADICTORY"),EXACT(D193,"UNRESOLVED"))),"INVALID - EVIDENCE TOKEN",IF(COUNTIF($A$6:$A$205,A193)&gt;1,"INVALID - DUPLICATE ID","VALID"))))</x:f>
      </x:c>
      <x:c r="K193" s="47" t="str">
        <x:f>IF(A193="","",IF(OR(C193="",D193="",E193="",F193="",G193="",I193=""),"EVIDENCE INSUFFICIENT - REQUIRED FIELD",IF(AND(B193="DECISION-CRITICAL",D193="UNRESOLVED"),"EVIDENCE INSUFFICIENT - CRITICAL CLAIM",IF(AND(D193="CONTRADICTORY",H193=""),"EVIDENCE INSUFFICIENT - CONTRADICTION NOTE","COMPLETE"))))</x:f>
      </x:c>
      <x:c r="L193" s="47" t="str">
        <x:f>IF(A193="","",IF(D193="UNRESOLVED","DO NOT USE",IF(D193="CONTRADICTORY","QUALIFY",IF(D193="ASSUMED","QUALIFY","PERMITTED"))))</x:f>
      </x:c>
      <x:c r="M193" s="47" t="str">
        <x:f>IF(A193="","",IF(J193&lt;&gt;"VALID",J193,IF(K193&lt;&gt;"COMPLETE",K193,IF(AND(B193="DECISION-CRITICAL",L193="DO NOT USE"),"EVIDENCE INSUFFICIENT - CRITICAL CLAIM",IF(L193="QUALIFY","READY WITH LIMIT","READY")))))</x:f>
      </x:c>
      <x:c r="N193" s="47" t="str">
        <x:f>IF(A193="","",IF(OR(LEFT(M193,7)="INVALID",LEFT(M193,21)="EVIDENCE INSUFFICIENT"),"NOT READY","READY"))</x:f>
      </x:c>
    </x:row>
    <x:row r="194">
      <x:c r="A194" s="39"/>
      <x:c r="B194" s="39"/>
      <x:c r="C194" s="39"/>
      <x:c r="D194" s="39"/>
      <x:c r="E194" s="39"/>
      <x:c r="F194" s="52"/>
      <x:c r="G194" s="39"/>
      <x:c r="H194" s="39"/>
      <x:c r="I194" s="39"/>
      <x:c r="J194" s="47" t="str">
        <x:f>IF(A194="","",IF(NOT(OR(EXACT(B194,"DECISION-CRITICAL"),EXACT(B194,"MATERIAL CONTEXT"),EXACT(B194,"BACKGROUND"))),"INVALID - MATERIALITY TOKEN",IF(NOT(OR(EXACT(D194,"OBSERVED"),EXACT(D194,"INFERRED"),EXACT(D194,"ASSUMED"),EXACT(D194,"CONTRADICTORY"),EXACT(D194,"UNRESOLVED"))),"INVALID - EVIDENCE TOKEN",IF(COUNTIF($A$6:$A$205,A194)&gt;1,"INVALID - DUPLICATE ID","VALID"))))</x:f>
      </x:c>
      <x:c r="K194" s="47" t="str">
        <x:f>IF(A194="","",IF(OR(C194="",D194="",E194="",F194="",G194="",I194=""),"EVIDENCE INSUFFICIENT - REQUIRED FIELD",IF(AND(B194="DECISION-CRITICAL",D194="UNRESOLVED"),"EVIDENCE INSUFFICIENT - CRITICAL CLAIM",IF(AND(D194="CONTRADICTORY",H194=""),"EVIDENCE INSUFFICIENT - CONTRADICTION NOTE","COMPLETE"))))</x:f>
      </x:c>
      <x:c r="L194" s="47" t="str">
        <x:f>IF(A194="","",IF(D194="UNRESOLVED","DO NOT USE",IF(D194="CONTRADICTORY","QUALIFY",IF(D194="ASSUMED","QUALIFY","PERMITTED"))))</x:f>
      </x:c>
      <x:c r="M194" s="47" t="str">
        <x:f>IF(A194="","",IF(J194&lt;&gt;"VALID",J194,IF(K194&lt;&gt;"COMPLETE",K194,IF(AND(B194="DECISION-CRITICAL",L194="DO NOT USE"),"EVIDENCE INSUFFICIENT - CRITICAL CLAIM",IF(L194="QUALIFY","READY WITH LIMIT","READY")))))</x:f>
      </x:c>
      <x:c r="N194" s="47" t="str">
        <x:f>IF(A194="","",IF(OR(LEFT(M194,7)="INVALID",LEFT(M194,21)="EVIDENCE INSUFFICIENT"),"NOT READY","READY"))</x:f>
      </x:c>
    </x:row>
    <x:row r="195">
      <x:c r="A195" s="39"/>
      <x:c r="B195" s="39"/>
      <x:c r="C195" s="39"/>
      <x:c r="D195" s="39"/>
      <x:c r="E195" s="39"/>
      <x:c r="F195" s="52"/>
      <x:c r="G195" s="39"/>
      <x:c r="H195" s="39"/>
      <x:c r="I195" s="39"/>
      <x:c r="J195" s="47" t="str">
        <x:f>IF(A195="","",IF(NOT(OR(EXACT(B195,"DECISION-CRITICAL"),EXACT(B195,"MATERIAL CONTEXT"),EXACT(B195,"BACKGROUND"))),"INVALID - MATERIALITY TOKEN",IF(NOT(OR(EXACT(D195,"OBSERVED"),EXACT(D195,"INFERRED"),EXACT(D195,"ASSUMED"),EXACT(D195,"CONTRADICTORY"),EXACT(D195,"UNRESOLVED"))),"INVALID - EVIDENCE TOKEN",IF(COUNTIF($A$6:$A$205,A195)&gt;1,"INVALID - DUPLICATE ID","VALID"))))</x:f>
      </x:c>
      <x:c r="K195" s="47" t="str">
        <x:f>IF(A195="","",IF(OR(C195="",D195="",E195="",F195="",G195="",I195=""),"EVIDENCE INSUFFICIENT - REQUIRED FIELD",IF(AND(B195="DECISION-CRITICAL",D195="UNRESOLVED"),"EVIDENCE INSUFFICIENT - CRITICAL CLAIM",IF(AND(D195="CONTRADICTORY",H195=""),"EVIDENCE INSUFFICIENT - CONTRADICTION NOTE","COMPLETE"))))</x:f>
      </x:c>
      <x:c r="L195" s="47" t="str">
        <x:f>IF(A195="","",IF(D195="UNRESOLVED","DO NOT USE",IF(D195="CONTRADICTORY","QUALIFY",IF(D195="ASSUMED","QUALIFY","PERMITTED"))))</x:f>
      </x:c>
      <x:c r="M195" s="47" t="str">
        <x:f>IF(A195="","",IF(J195&lt;&gt;"VALID",J195,IF(K195&lt;&gt;"COMPLETE",K195,IF(AND(B195="DECISION-CRITICAL",L195="DO NOT USE"),"EVIDENCE INSUFFICIENT - CRITICAL CLAIM",IF(L195="QUALIFY","READY WITH LIMIT","READY")))))</x:f>
      </x:c>
      <x:c r="N195" s="47" t="str">
        <x:f>IF(A195="","",IF(OR(LEFT(M195,7)="INVALID",LEFT(M195,21)="EVIDENCE INSUFFICIENT"),"NOT READY","READY"))</x:f>
      </x:c>
    </x:row>
    <x:row r="196">
      <x:c r="A196" s="39"/>
      <x:c r="B196" s="39"/>
      <x:c r="C196" s="39"/>
      <x:c r="D196" s="39"/>
      <x:c r="E196" s="39"/>
      <x:c r="F196" s="52"/>
      <x:c r="G196" s="39"/>
      <x:c r="H196" s="39"/>
      <x:c r="I196" s="39"/>
      <x:c r="J196" s="47" t="str">
        <x:f>IF(A196="","",IF(NOT(OR(EXACT(B196,"DECISION-CRITICAL"),EXACT(B196,"MATERIAL CONTEXT"),EXACT(B196,"BACKGROUND"))),"INVALID - MATERIALITY TOKEN",IF(NOT(OR(EXACT(D196,"OBSERVED"),EXACT(D196,"INFERRED"),EXACT(D196,"ASSUMED"),EXACT(D196,"CONTRADICTORY"),EXACT(D196,"UNRESOLVED"))),"INVALID - EVIDENCE TOKEN",IF(COUNTIF($A$6:$A$205,A196)&gt;1,"INVALID - DUPLICATE ID","VALID"))))</x:f>
      </x:c>
      <x:c r="K196" s="47" t="str">
        <x:f>IF(A196="","",IF(OR(C196="",D196="",E196="",F196="",G196="",I196=""),"EVIDENCE INSUFFICIENT - REQUIRED FIELD",IF(AND(B196="DECISION-CRITICAL",D196="UNRESOLVED"),"EVIDENCE INSUFFICIENT - CRITICAL CLAIM",IF(AND(D196="CONTRADICTORY",H196=""),"EVIDENCE INSUFFICIENT - CONTRADICTION NOTE","COMPLETE"))))</x:f>
      </x:c>
      <x:c r="L196" s="47" t="str">
        <x:f>IF(A196="","",IF(D196="UNRESOLVED","DO NOT USE",IF(D196="CONTRADICTORY","QUALIFY",IF(D196="ASSUMED","QUALIFY","PERMITTED"))))</x:f>
      </x:c>
      <x:c r="M196" s="47" t="str">
        <x:f>IF(A196="","",IF(J196&lt;&gt;"VALID",J196,IF(K196&lt;&gt;"COMPLETE",K196,IF(AND(B196="DECISION-CRITICAL",L196="DO NOT USE"),"EVIDENCE INSUFFICIENT - CRITICAL CLAIM",IF(L196="QUALIFY","READY WITH LIMIT","READY")))))</x:f>
      </x:c>
      <x:c r="N196" s="47" t="str">
        <x:f>IF(A196="","",IF(OR(LEFT(M196,7)="INVALID",LEFT(M196,21)="EVIDENCE INSUFFICIENT"),"NOT READY","READY"))</x:f>
      </x:c>
    </x:row>
    <x:row r="197">
      <x:c r="A197" s="39"/>
      <x:c r="B197" s="39"/>
      <x:c r="C197" s="39"/>
      <x:c r="D197" s="39"/>
      <x:c r="E197" s="39"/>
      <x:c r="F197" s="52"/>
      <x:c r="G197" s="39"/>
      <x:c r="H197" s="39"/>
      <x:c r="I197" s="39"/>
      <x:c r="J197" s="47" t="str">
        <x:f>IF(A197="","",IF(NOT(OR(EXACT(B197,"DECISION-CRITICAL"),EXACT(B197,"MATERIAL CONTEXT"),EXACT(B197,"BACKGROUND"))),"INVALID - MATERIALITY TOKEN",IF(NOT(OR(EXACT(D197,"OBSERVED"),EXACT(D197,"INFERRED"),EXACT(D197,"ASSUMED"),EXACT(D197,"CONTRADICTORY"),EXACT(D197,"UNRESOLVED"))),"INVALID - EVIDENCE TOKEN",IF(COUNTIF($A$6:$A$205,A197)&gt;1,"INVALID - DUPLICATE ID","VALID"))))</x:f>
      </x:c>
      <x:c r="K197" s="47" t="str">
        <x:f>IF(A197="","",IF(OR(C197="",D197="",E197="",F197="",G197="",I197=""),"EVIDENCE INSUFFICIENT - REQUIRED FIELD",IF(AND(B197="DECISION-CRITICAL",D197="UNRESOLVED"),"EVIDENCE INSUFFICIENT - CRITICAL CLAIM",IF(AND(D197="CONTRADICTORY",H197=""),"EVIDENCE INSUFFICIENT - CONTRADICTION NOTE","COMPLETE"))))</x:f>
      </x:c>
      <x:c r="L197" s="47" t="str">
        <x:f>IF(A197="","",IF(D197="UNRESOLVED","DO NOT USE",IF(D197="CONTRADICTORY","QUALIFY",IF(D197="ASSUMED","QUALIFY","PERMITTED"))))</x:f>
      </x:c>
      <x:c r="M197" s="47" t="str">
        <x:f>IF(A197="","",IF(J197&lt;&gt;"VALID",J197,IF(K197&lt;&gt;"COMPLETE",K197,IF(AND(B197="DECISION-CRITICAL",L197="DO NOT USE"),"EVIDENCE INSUFFICIENT - CRITICAL CLAIM",IF(L197="QUALIFY","READY WITH LIMIT","READY")))))</x:f>
      </x:c>
      <x:c r="N197" s="47" t="str">
        <x:f>IF(A197="","",IF(OR(LEFT(M197,7)="INVALID",LEFT(M197,21)="EVIDENCE INSUFFICIENT"),"NOT READY","READY"))</x:f>
      </x:c>
    </x:row>
    <x:row r="198">
      <x:c r="A198" s="39"/>
      <x:c r="B198" s="39"/>
      <x:c r="C198" s="39"/>
      <x:c r="D198" s="39"/>
      <x:c r="E198" s="39"/>
      <x:c r="F198" s="52"/>
      <x:c r="G198" s="39"/>
      <x:c r="H198" s="39"/>
      <x:c r="I198" s="39"/>
      <x:c r="J198" s="47" t="str">
        <x:f>IF(A198="","",IF(NOT(OR(EXACT(B198,"DECISION-CRITICAL"),EXACT(B198,"MATERIAL CONTEXT"),EXACT(B198,"BACKGROUND"))),"INVALID - MATERIALITY TOKEN",IF(NOT(OR(EXACT(D198,"OBSERVED"),EXACT(D198,"INFERRED"),EXACT(D198,"ASSUMED"),EXACT(D198,"CONTRADICTORY"),EXACT(D198,"UNRESOLVED"))),"INVALID - EVIDENCE TOKEN",IF(COUNTIF($A$6:$A$205,A198)&gt;1,"INVALID - DUPLICATE ID","VALID"))))</x:f>
      </x:c>
      <x:c r="K198" s="47" t="str">
        <x:f>IF(A198="","",IF(OR(C198="",D198="",E198="",F198="",G198="",I198=""),"EVIDENCE INSUFFICIENT - REQUIRED FIELD",IF(AND(B198="DECISION-CRITICAL",D198="UNRESOLVED"),"EVIDENCE INSUFFICIENT - CRITICAL CLAIM",IF(AND(D198="CONTRADICTORY",H198=""),"EVIDENCE INSUFFICIENT - CONTRADICTION NOTE","COMPLETE"))))</x:f>
      </x:c>
      <x:c r="L198" s="47" t="str">
        <x:f>IF(A198="","",IF(D198="UNRESOLVED","DO NOT USE",IF(D198="CONTRADICTORY","QUALIFY",IF(D198="ASSUMED","QUALIFY","PERMITTED"))))</x:f>
      </x:c>
      <x:c r="M198" s="47" t="str">
        <x:f>IF(A198="","",IF(J198&lt;&gt;"VALID",J198,IF(K198&lt;&gt;"COMPLETE",K198,IF(AND(B198="DECISION-CRITICAL",L198="DO NOT USE"),"EVIDENCE INSUFFICIENT - CRITICAL CLAIM",IF(L198="QUALIFY","READY WITH LIMIT","READY")))))</x:f>
      </x:c>
      <x:c r="N198" s="47" t="str">
        <x:f>IF(A198="","",IF(OR(LEFT(M198,7)="INVALID",LEFT(M198,21)="EVIDENCE INSUFFICIENT"),"NOT READY","READY"))</x:f>
      </x:c>
    </x:row>
    <x:row r="199">
      <x:c r="A199" s="39"/>
      <x:c r="B199" s="39"/>
      <x:c r="C199" s="39"/>
      <x:c r="D199" s="39"/>
      <x:c r="E199" s="39"/>
      <x:c r="F199" s="52"/>
      <x:c r="G199" s="39"/>
      <x:c r="H199" s="39"/>
      <x:c r="I199" s="39"/>
      <x:c r="J199" s="47" t="str">
        <x:f>IF(A199="","",IF(NOT(OR(EXACT(B199,"DECISION-CRITICAL"),EXACT(B199,"MATERIAL CONTEXT"),EXACT(B199,"BACKGROUND"))),"INVALID - MATERIALITY TOKEN",IF(NOT(OR(EXACT(D199,"OBSERVED"),EXACT(D199,"INFERRED"),EXACT(D199,"ASSUMED"),EXACT(D199,"CONTRADICTORY"),EXACT(D199,"UNRESOLVED"))),"INVALID - EVIDENCE TOKEN",IF(COUNTIF($A$6:$A$205,A199)&gt;1,"INVALID - DUPLICATE ID","VALID"))))</x:f>
      </x:c>
      <x:c r="K199" s="47" t="str">
        <x:f>IF(A199="","",IF(OR(C199="",D199="",E199="",F199="",G199="",I199=""),"EVIDENCE INSUFFICIENT - REQUIRED FIELD",IF(AND(B199="DECISION-CRITICAL",D199="UNRESOLVED"),"EVIDENCE INSUFFICIENT - CRITICAL CLAIM",IF(AND(D199="CONTRADICTORY",H199=""),"EVIDENCE INSUFFICIENT - CONTRADICTION NOTE","COMPLETE"))))</x:f>
      </x:c>
      <x:c r="L199" s="47" t="str">
        <x:f>IF(A199="","",IF(D199="UNRESOLVED","DO NOT USE",IF(D199="CONTRADICTORY","QUALIFY",IF(D199="ASSUMED","QUALIFY","PERMITTED"))))</x:f>
      </x:c>
      <x:c r="M199" s="47" t="str">
        <x:f>IF(A199="","",IF(J199&lt;&gt;"VALID",J199,IF(K199&lt;&gt;"COMPLETE",K199,IF(AND(B199="DECISION-CRITICAL",L199="DO NOT USE"),"EVIDENCE INSUFFICIENT - CRITICAL CLAIM",IF(L199="QUALIFY","READY WITH LIMIT","READY")))))</x:f>
      </x:c>
      <x:c r="N199" s="47" t="str">
        <x:f>IF(A199="","",IF(OR(LEFT(M199,7)="INVALID",LEFT(M199,21)="EVIDENCE INSUFFICIENT"),"NOT READY","READY"))</x:f>
      </x:c>
    </x:row>
    <x:row r="200">
      <x:c r="A200" s="39"/>
      <x:c r="B200" s="39"/>
      <x:c r="C200" s="39"/>
      <x:c r="D200" s="39"/>
      <x:c r="E200" s="39"/>
      <x:c r="F200" s="52"/>
      <x:c r="G200" s="39"/>
      <x:c r="H200" s="39"/>
      <x:c r="I200" s="39"/>
      <x:c r="J200" s="47" t="str">
        <x:f>IF(A200="","",IF(NOT(OR(EXACT(B200,"DECISION-CRITICAL"),EXACT(B200,"MATERIAL CONTEXT"),EXACT(B200,"BACKGROUND"))),"INVALID - MATERIALITY TOKEN",IF(NOT(OR(EXACT(D200,"OBSERVED"),EXACT(D200,"INFERRED"),EXACT(D200,"ASSUMED"),EXACT(D200,"CONTRADICTORY"),EXACT(D200,"UNRESOLVED"))),"INVALID - EVIDENCE TOKEN",IF(COUNTIF($A$6:$A$205,A200)&gt;1,"INVALID - DUPLICATE ID","VALID"))))</x:f>
      </x:c>
      <x:c r="K200" s="47" t="str">
        <x:f>IF(A200="","",IF(OR(C200="",D200="",E200="",F200="",G200="",I200=""),"EVIDENCE INSUFFICIENT - REQUIRED FIELD",IF(AND(B200="DECISION-CRITICAL",D200="UNRESOLVED"),"EVIDENCE INSUFFICIENT - CRITICAL CLAIM",IF(AND(D200="CONTRADICTORY",H200=""),"EVIDENCE INSUFFICIENT - CONTRADICTION NOTE","COMPLETE"))))</x:f>
      </x:c>
      <x:c r="L200" s="47" t="str">
        <x:f>IF(A200="","",IF(D200="UNRESOLVED","DO NOT USE",IF(D200="CONTRADICTORY","QUALIFY",IF(D200="ASSUMED","QUALIFY","PERMITTED"))))</x:f>
      </x:c>
      <x:c r="M200" s="47" t="str">
        <x:f>IF(A200="","",IF(J200&lt;&gt;"VALID",J200,IF(K200&lt;&gt;"COMPLETE",K200,IF(AND(B200="DECISION-CRITICAL",L200="DO NOT USE"),"EVIDENCE INSUFFICIENT - CRITICAL CLAIM",IF(L200="QUALIFY","READY WITH LIMIT","READY")))))</x:f>
      </x:c>
      <x:c r="N200" s="47" t="str">
        <x:f>IF(A200="","",IF(OR(LEFT(M200,7)="INVALID",LEFT(M200,21)="EVIDENCE INSUFFICIENT"),"NOT READY","READY"))</x:f>
      </x:c>
    </x:row>
    <x:row r="201">
      <x:c r="A201" s="39"/>
      <x:c r="B201" s="39"/>
      <x:c r="C201" s="39"/>
      <x:c r="D201" s="39"/>
      <x:c r="E201" s="39"/>
      <x:c r="F201" s="52"/>
      <x:c r="G201" s="39"/>
      <x:c r="H201" s="39"/>
      <x:c r="I201" s="39"/>
      <x:c r="J201" s="47" t="str">
        <x:f>IF(A201="","",IF(NOT(OR(EXACT(B201,"DECISION-CRITICAL"),EXACT(B201,"MATERIAL CONTEXT"),EXACT(B201,"BACKGROUND"))),"INVALID - MATERIALITY TOKEN",IF(NOT(OR(EXACT(D201,"OBSERVED"),EXACT(D201,"INFERRED"),EXACT(D201,"ASSUMED"),EXACT(D201,"CONTRADICTORY"),EXACT(D201,"UNRESOLVED"))),"INVALID - EVIDENCE TOKEN",IF(COUNTIF($A$6:$A$205,A201)&gt;1,"INVALID - DUPLICATE ID","VALID"))))</x:f>
      </x:c>
      <x:c r="K201" s="47" t="str">
        <x:f>IF(A201="","",IF(OR(C201="",D201="",E201="",F201="",G201="",I201=""),"EVIDENCE INSUFFICIENT - REQUIRED FIELD",IF(AND(B201="DECISION-CRITICAL",D201="UNRESOLVED"),"EVIDENCE INSUFFICIENT - CRITICAL CLAIM",IF(AND(D201="CONTRADICTORY",H201=""),"EVIDENCE INSUFFICIENT - CONTRADICTION NOTE","COMPLETE"))))</x:f>
      </x:c>
      <x:c r="L201" s="47" t="str">
        <x:f>IF(A201="","",IF(D201="UNRESOLVED","DO NOT USE",IF(D201="CONTRADICTORY","QUALIFY",IF(D201="ASSUMED","QUALIFY","PERMITTED"))))</x:f>
      </x:c>
      <x:c r="M201" s="47" t="str">
        <x:f>IF(A201="","",IF(J201&lt;&gt;"VALID",J201,IF(K201&lt;&gt;"COMPLETE",K201,IF(AND(B201="DECISION-CRITICAL",L201="DO NOT USE"),"EVIDENCE INSUFFICIENT - CRITICAL CLAIM",IF(L201="QUALIFY","READY WITH LIMIT","READY")))))</x:f>
      </x:c>
      <x:c r="N201" s="47" t="str">
        <x:f>IF(A201="","",IF(OR(LEFT(M201,7)="INVALID",LEFT(M201,21)="EVIDENCE INSUFFICIENT"),"NOT READY","READY"))</x:f>
      </x:c>
    </x:row>
    <x:row r="202">
      <x:c r="A202" s="39"/>
      <x:c r="B202" s="39"/>
      <x:c r="C202" s="39"/>
      <x:c r="D202" s="39"/>
      <x:c r="E202" s="39"/>
      <x:c r="F202" s="52"/>
      <x:c r="G202" s="39"/>
      <x:c r="H202" s="39"/>
      <x:c r="I202" s="39"/>
      <x:c r="J202" s="47" t="str">
        <x:f>IF(A202="","",IF(NOT(OR(EXACT(B202,"DECISION-CRITICAL"),EXACT(B202,"MATERIAL CONTEXT"),EXACT(B202,"BACKGROUND"))),"INVALID - MATERIALITY TOKEN",IF(NOT(OR(EXACT(D202,"OBSERVED"),EXACT(D202,"INFERRED"),EXACT(D202,"ASSUMED"),EXACT(D202,"CONTRADICTORY"),EXACT(D202,"UNRESOLVED"))),"INVALID - EVIDENCE TOKEN",IF(COUNTIF($A$6:$A$205,A202)&gt;1,"INVALID - DUPLICATE ID","VALID"))))</x:f>
      </x:c>
      <x:c r="K202" s="47" t="str">
        <x:f>IF(A202="","",IF(OR(C202="",D202="",E202="",F202="",G202="",I202=""),"EVIDENCE INSUFFICIENT - REQUIRED FIELD",IF(AND(B202="DECISION-CRITICAL",D202="UNRESOLVED"),"EVIDENCE INSUFFICIENT - CRITICAL CLAIM",IF(AND(D202="CONTRADICTORY",H202=""),"EVIDENCE INSUFFICIENT - CONTRADICTION NOTE","COMPLETE"))))</x:f>
      </x:c>
      <x:c r="L202" s="47" t="str">
        <x:f>IF(A202="","",IF(D202="UNRESOLVED","DO NOT USE",IF(D202="CONTRADICTORY","QUALIFY",IF(D202="ASSUMED","QUALIFY","PERMITTED"))))</x:f>
      </x:c>
      <x:c r="M202" s="47" t="str">
        <x:f>IF(A202="","",IF(J202&lt;&gt;"VALID",J202,IF(K202&lt;&gt;"COMPLETE",K202,IF(AND(B202="DECISION-CRITICAL",L202="DO NOT USE"),"EVIDENCE INSUFFICIENT - CRITICAL CLAIM",IF(L202="QUALIFY","READY WITH LIMIT","READY")))))</x:f>
      </x:c>
      <x:c r="N202" s="47" t="str">
        <x:f>IF(A202="","",IF(OR(LEFT(M202,7)="INVALID",LEFT(M202,21)="EVIDENCE INSUFFICIENT"),"NOT READY","READY"))</x:f>
      </x:c>
    </x:row>
    <x:row r="203">
      <x:c r="A203" s="39"/>
      <x:c r="B203" s="39"/>
      <x:c r="C203" s="39"/>
      <x:c r="D203" s="39"/>
      <x:c r="E203" s="39"/>
      <x:c r="F203" s="52"/>
      <x:c r="G203" s="39"/>
      <x:c r="H203" s="39"/>
      <x:c r="I203" s="39"/>
      <x:c r="J203" s="47" t="str">
        <x:f>IF(A203="","",IF(NOT(OR(EXACT(B203,"DECISION-CRITICAL"),EXACT(B203,"MATERIAL CONTEXT"),EXACT(B203,"BACKGROUND"))),"INVALID - MATERIALITY TOKEN",IF(NOT(OR(EXACT(D203,"OBSERVED"),EXACT(D203,"INFERRED"),EXACT(D203,"ASSUMED"),EXACT(D203,"CONTRADICTORY"),EXACT(D203,"UNRESOLVED"))),"INVALID - EVIDENCE TOKEN",IF(COUNTIF($A$6:$A$205,A203)&gt;1,"INVALID - DUPLICATE ID","VALID"))))</x:f>
      </x:c>
      <x:c r="K203" s="47" t="str">
        <x:f>IF(A203="","",IF(OR(C203="",D203="",E203="",F203="",G203="",I203=""),"EVIDENCE INSUFFICIENT - REQUIRED FIELD",IF(AND(B203="DECISION-CRITICAL",D203="UNRESOLVED"),"EVIDENCE INSUFFICIENT - CRITICAL CLAIM",IF(AND(D203="CONTRADICTORY",H203=""),"EVIDENCE INSUFFICIENT - CONTRADICTION NOTE","COMPLETE"))))</x:f>
      </x:c>
      <x:c r="L203" s="47" t="str">
        <x:f>IF(A203="","",IF(D203="UNRESOLVED","DO NOT USE",IF(D203="CONTRADICTORY","QUALIFY",IF(D203="ASSUMED","QUALIFY","PERMITTED"))))</x:f>
      </x:c>
      <x:c r="M203" s="47" t="str">
        <x:f>IF(A203="","",IF(J203&lt;&gt;"VALID",J203,IF(K203&lt;&gt;"COMPLETE",K203,IF(AND(B203="DECISION-CRITICAL",L203="DO NOT USE"),"EVIDENCE INSUFFICIENT - CRITICAL CLAIM",IF(L203="QUALIFY","READY WITH LIMIT","READY")))))</x:f>
      </x:c>
      <x:c r="N203" s="47" t="str">
        <x:f>IF(A203="","",IF(OR(LEFT(M203,7)="INVALID",LEFT(M203,21)="EVIDENCE INSUFFICIENT"),"NOT READY","READY"))</x:f>
      </x:c>
    </x:row>
    <x:row r="204">
      <x:c r="A204" s="39"/>
      <x:c r="B204" s="39"/>
      <x:c r="C204" s="39"/>
      <x:c r="D204" s="39"/>
      <x:c r="E204" s="39"/>
      <x:c r="F204" s="52"/>
      <x:c r="G204" s="39"/>
      <x:c r="H204" s="39"/>
      <x:c r="I204" s="39"/>
      <x:c r="J204" s="47" t="str">
        <x:f>IF(A204="","",IF(NOT(OR(EXACT(B204,"DECISION-CRITICAL"),EXACT(B204,"MATERIAL CONTEXT"),EXACT(B204,"BACKGROUND"))),"INVALID - MATERIALITY TOKEN",IF(NOT(OR(EXACT(D204,"OBSERVED"),EXACT(D204,"INFERRED"),EXACT(D204,"ASSUMED"),EXACT(D204,"CONTRADICTORY"),EXACT(D204,"UNRESOLVED"))),"INVALID - EVIDENCE TOKEN",IF(COUNTIF($A$6:$A$205,A204)&gt;1,"INVALID - DUPLICATE ID","VALID"))))</x:f>
      </x:c>
      <x:c r="K204" s="47" t="str">
        <x:f>IF(A204="","",IF(OR(C204="",D204="",E204="",F204="",G204="",I204=""),"EVIDENCE INSUFFICIENT - REQUIRED FIELD",IF(AND(B204="DECISION-CRITICAL",D204="UNRESOLVED"),"EVIDENCE INSUFFICIENT - CRITICAL CLAIM",IF(AND(D204="CONTRADICTORY",H204=""),"EVIDENCE INSUFFICIENT - CONTRADICTION NOTE","COMPLETE"))))</x:f>
      </x:c>
      <x:c r="L204" s="47" t="str">
        <x:f>IF(A204="","",IF(D204="UNRESOLVED","DO NOT USE",IF(D204="CONTRADICTORY","QUALIFY",IF(D204="ASSUMED","QUALIFY","PERMITTED"))))</x:f>
      </x:c>
      <x:c r="M204" s="47" t="str">
        <x:f>IF(A204="","",IF(J204&lt;&gt;"VALID",J204,IF(K204&lt;&gt;"COMPLETE",K204,IF(AND(B204="DECISION-CRITICAL",L204="DO NOT USE"),"EVIDENCE INSUFFICIENT - CRITICAL CLAIM",IF(L204="QUALIFY","READY WITH LIMIT","READY")))))</x:f>
      </x:c>
      <x:c r="N204" s="47" t="str">
        <x:f>IF(A204="","",IF(OR(LEFT(M204,7)="INVALID",LEFT(M204,21)="EVIDENCE INSUFFICIENT"),"NOT READY","READY"))</x:f>
      </x:c>
    </x:row>
    <x:row r="205">
      <x:c r="A205" s="39"/>
      <x:c r="B205" s="39"/>
      <x:c r="C205" s="39"/>
      <x:c r="D205" s="39"/>
      <x:c r="E205" s="39"/>
      <x:c r="F205" s="52"/>
      <x:c r="G205" s="39"/>
      <x:c r="H205" s="39"/>
      <x:c r="I205" s="39"/>
      <x:c r="J205" s="47" t="str">
        <x:f>IF(A205="","",IF(NOT(OR(EXACT(B205,"DECISION-CRITICAL"),EXACT(B205,"MATERIAL CONTEXT"),EXACT(B205,"BACKGROUND"))),"INVALID - MATERIALITY TOKEN",IF(NOT(OR(EXACT(D205,"OBSERVED"),EXACT(D205,"INFERRED"),EXACT(D205,"ASSUMED"),EXACT(D205,"CONTRADICTORY"),EXACT(D205,"UNRESOLVED"))),"INVALID - EVIDENCE TOKEN",IF(COUNTIF($A$6:$A$205,A205)&gt;1,"INVALID - DUPLICATE ID","VALID"))))</x:f>
      </x:c>
      <x:c r="K205" s="47" t="str">
        <x:f>IF(A205="","",IF(OR(C205="",D205="",E205="",F205="",G205="",I205=""),"EVIDENCE INSUFFICIENT - REQUIRED FIELD",IF(AND(B205="DECISION-CRITICAL",D205="UNRESOLVED"),"EVIDENCE INSUFFICIENT - CRITICAL CLAIM",IF(AND(D205="CONTRADICTORY",H205=""),"EVIDENCE INSUFFICIENT - CONTRADICTION NOTE","COMPLETE"))))</x:f>
      </x:c>
      <x:c r="L205" s="47" t="str">
        <x:f>IF(A205="","",IF(D205="UNRESOLVED","DO NOT USE",IF(D205="CONTRADICTORY","QUALIFY",IF(D205="ASSUMED","QUALIFY","PERMITTED"))))</x:f>
      </x:c>
      <x:c r="M205" s="47" t="str">
        <x:f>IF(A205="","",IF(J205&lt;&gt;"VALID",J205,IF(K205&lt;&gt;"COMPLETE",K205,IF(AND(B205="DECISION-CRITICAL",L205="DO NOT USE"),"EVIDENCE INSUFFICIENT - CRITICAL CLAIM",IF(L205="QUALIFY","READY WITH LIMIT","READY")))))</x:f>
      </x:c>
      <x:c r="N205" s="47" t="str">
        <x:f>IF(A205="","",IF(OR(LEFT(M205,7)="INVALID",LEFT(M205,21)="EVIDENCE INSUFFICIENT"),"NOT READY","READY"))</x:f>
      </x:c>
    </x:row>
  </x:sheetData>
  <x:mergeCells>
    <x:mergeCell ref="A1:N1"/>
    <x:mergeCell ref="A2:N2"/>
  </x:mergeCells>
  <x:conditionalFormatting sqref="N6:N205">
    <x:cfRule type="expression" dxfId="0" priority="1">
      <x:formula>N6="READY"</x:formula>
    </x:cfRule>
    <x:cfRule type="expression" dxfId="1" priority="2">
      <x:formula>N6="NOT READY"</x:formula>
    </x:cfRule>
  </x:conditionalFormatting>
  <x:dataValidations count="2">
    <x:dataValidation type="list" sqref="B6:B205">
      <x:formula1>"DECISION-CRITICAL,MATERIAL CONTEXT,BACKGROUND"</x:formula1>
    </x:dataValidation>
    <x:dataValidation type="list" sqref="D6:D205">
      <x:formula1>"OBSERVED,INFERRED,ASSUMED,CONTRADICTORY,UNRESOLVED"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16" hidden="0" customWidth="1"/>
    <x:col min="4" max="4" width="34" hidden="0" customWidth="1"/>
    <x:col min="5" max="5" width="34" hidden="0" customWidth="1"/>
    <x:col min="6" max="6" width="22" hidden="0" customWidth="1"/>
    <x:col min="7" max="7" width="18" hidden="0" customWidth="1"/>
    <x:col min="8" max="8" width="32" hidden="0" customWidth="1"/>
    <x:col min="9" max="9" width="32" hidden="0" customWidth="1"/>
    <x:col min="10" max="10" width="20" hidden="0" customWidth="1"/>
    <x:col min="11" max="11" width="24" hidden="0" customWidth="1"/>
    <x:col min="12" max="12" width="30" hidden="0" customWidth="1"/>
    <x:col min="13" max="13" width="18" hidden="0" customWidth="1"/>
  </x:cols>
  <x:sheetData>
    <x:row r="1">
      <x:c r="A1" s="17" t="str">
        <x:v>OPTIONS - preserve serious alternatives before recommending one</x:v>
      </x:c>
      <x:c r="B1" s="17"/>
      <x:c r="C1" s="17"/>
      <x:c r="D1" s="17"/>
      <x:c r="E1" s="17"/>
      <x:c r="F1" s="17"/>
      <x:c r="G1" s="17"/>
      <x:c r="H1" s="17"/>
      <x:c r="I1" s="17"/>
      <x:c r="J1" s="17"/>
    </x:row>
    <x:row r="2">
      <x:c r="A2" s="25" t="str">
        <x:v>Include the no-action or defer path when material. Exactly one option should be SELECTED before the brief is release-ready.</x:v>
      </x:c>
      <x:c r="B2" s="25"/>
      <x:c r="C2" s="25"/>
      <x:c r="D2" s="25"/>
      <x:c r="E2" s="25"/>
      <x:c r="F2" s="25"/>
      <x:c r="G2" s="25"/>
      <x:c r="H2" s="25"/>
      <x:c r="I2" s="25"/>
      <x:c r="J2" s="25"/>
    </x:row>
    <x:row r="4">
      <x:c r="A4" s="6" t="str">
        <x:v>Option ID</x:v>
      </x:c>
      <x:c r="B4" s="6" t="str">
        <x:v>Option</x:v>
      </x:c>
      <x:c r="C4" s="6" t="str">
        <x:v>State</x:v>
      </x:c>
      <x:c r="D4" s="6" t="str">
        <x:v>Evidence for</x:v>
      </x:c>
      <x:c r="E4" s="6" t="str">
        <x:v>Evidence against</x:v>
      </x:c>
      <x:c r="F4" s="6" t="str">
        <x:v>Cost / exposure</x:v>
      </x:c>
      <x:c r="G4" s="6" t="str">
        <x:v>Reversibility</x:v>
      </x:c>
      <x:c r="H4" s="6" t="str">
        <x:v>Execution dependency</x:v>
      </x:c>
      <x:c r="I4" s="6" t="str">
        <x:v>Reason for disposition</x:v>
      </x:c>
      <x:c r="J4" s="6" t="str">
        <x:v>Owner</x:v>
      </x:c>
      <x:c r="K4" s="61" t="str">
        <x:v>Token validity</x:v>
      </x:c>
      <x:c r="L4" s="61" t="str">
        <x:v>Evidence completeness</x:v>
      </x:c>
      <x:c r="M4" s="61" t="str">
        <x:v>Record readiness</x:v>
      </x:c>
    </x:row>
    <x:row r="5">
      <x:c r="A5" s="39"/>
      <x:c r="B5" s="39"/>
      <x:c r="C5" s="39"/>
      <x:c r="D5" s="39"/>
      <x:c r="E5" s="39"/>
      <x:c r="F5" s="39"/>
      <x:c r="G5" s="39"/>
      <x:c r="H5" s="39"/>
      <x:c r="I5" s="39"/>
      <x:c r="J5" s="39"/>
      <x:c r="K5" s="65" t="str">
        <x:f>IF(A5="","",IF(NOT(OR(EXACT(C5,"CONSIDER"),EXACT(C5,"REJECT"),EXACT(C5,"SELECTED"),EXACT(C5,"NO ACTION"))),"INVALID - OPTION TOKEN",IF(COUNTIF($A$5:$A$54,A5)&gt;1,"INVALID - DUPLICATE ID","VALID")))</x:f>
      </x:c>
      <x:c r="L5" s="65" t="str">
        <x:f>IF(A5="","",IF(OR(B5="",C5="",D5="",E5="",F5="",G5="",H5="",I5="",J5=""),"EVIDENCE INSUFFICIENT - OPTION FIELD","COMPLETE"))</x:f>
      </x:c>
      <x:c r="M5" s="65" t="str">
        <x:f>IF(A5="","",IF(K5&lt;&gt;"VALID",K5,IF(L5&lt;&gt;"COMPLETE",L5,"READY")))</x:f>
      </x:c>
    </x:row>
    <x:row r="6">
      <x:c r="A6" s="39"/>
      <x:c r="B6" s="39"/>
      <x:c r="C6" s="39"/>
      <x:c r="D6" s="39"/>
      <x:c r="E6" s="39"/>
      <x:c r="F6" s="39"/>
      <x:c r="G6" s="39"/>
      <x:c r="H6" s="39"/>
      <x:c r="I6" s="39"/>
      <x:c r="J6" s="39"/>
      <x:c r="K6" s="65" t="str">
        <x:f>IF(A6="","",IF(NOT(OR(EXACT(C6,"CONSIDER"),EXACT(C6,"REJECT"),EXACT(C6,"SELECTED"),EXACT(C6,"NO ACTION"))),"INVALID - OPTION TOKEN",IF(COUNTIF($A$5:$A$54,A6)&gt;1,"INVALID - DUPLICATE ID","VALID")))</x:f>
      </x:c>
      <x:c r="L6" s="65" t="str">
        <x:f>IF(A6="","",IF(OR(B6="",C6="",D6="",E6="",F6="",G6="",H6="",I6="",J6=""),"EVIDENCE INSUFFICIENT - OPTION FIELD","COMPLETE"))</x:f>
      </x:c>
      <x:c r="M6" s="65" t="str">
        <x:f>IF(A6="","",IF(K6&lt;&gt;"VALID",K6,IF(L6&lt;&gt;"COMPLETE",L6,"READY")))</x:f>
      </x:c>
    </x:row>
    <x:row r="7">
      <x:c r="A7" s="39"/>
      <x:c r="B7" s="39"/>
      <x:c r="C7" s="39"/>
      <x:c r="D7" s="39"/>
      <x:c r="E7" s="39"/>
      <x:c r="F7" s="39"/>
      <x:c r="G7" s="39"/>
      <x:c r="H7" s="39"/>
      <x:c r="I7" s="39"/>
      <x:c r="J7" s="39"/>
      <x:c r="K7" s="65" t="str">
        <x:f>IF(A7="","",IF(NOT(OR(EXACT(C7,"CONSIDER"),EXACT(C7,"REJECT"),EXACT(C7,"SELECTED"),EXACT(C7,"NO ACTION"))),"INVALID - OPTION TOKEN",IF(COUNTIF($A$5:$A$54,A7)&gt;1,"INVALID - DUPLICATE ID","VALID")))</x:f>
      </x:c>
      <x:c r="L7" s="65" t="str">
        <x:f>IF(A7="","",IF(OR(B7="",C7="",D7="",E7="",F7="",G7="",H7="",I7="",J7=""),"EVIDENCE INSUFFICIENT - OPTION FIELD","COMPLETE"))</x:f>
      </x:c>
      <x:c r="M7" s="65" t="str">
        <x:f>IF(A7="","",IF(K7&lt;&gt;"VALID",K7,IF(L7&lt;&gt;"COMPLETE",L7,"READY")))</x:f>
      </x:c>
    </x:row>
    <x:row r="8">
      <x:c r="A8" s="39"/>
      <x:c r="B8" s="39"/>
      <x:c r="C8" s="39"/>
      <x:c r="D8" s="39"/>
      <x:c r="E8" s="39"/>
      <x:c r="F8" s="39"/>
      <x:c r="G8" s="39"/>
      <x:c r="H8" s="39"/>
      <x:c r="I8" s="39"/>
      <x:c r="J8" s="39"/>
      <x:c r="K8" s="65" t="str">
        <x:f>IF(A8="","",IF(NOT(OR(EXACT(C8,"CONSIDER"),EXACT(C8,"REJECT"),EXACT(C8,"SELECTED"),EXACT(C8,"NO ACTION"))),"INVALID - OPTION TOKEN",IF(COUNTIF($A$5:$A$54,A8)&gt;1,"INVALID - DUPLICATE ID","VALID")))</x:f>
      </x:c>
      <x:c r="L8" s="65" t="str">
        <x:f>IF(A8="","",IF(OR(B8="",C8="",D8="",E8="",F8="",G8="",H8="",I8="",J8=""),"EVIDENCE INSUFFICIENT - OPTION FIELD","COMPLETE"))</x:f>
      </x:c>
      <x:c r="M8" s="65" t="str">
        <x:f>IF(A8="","",IF(K8&lt;&gt;"VALID",K8,IF(L8&lt;&gt;"COMPLETE",L8,"READY")))</x:f>
      </x:c>
    </x:row>
    <x:row r="9">
      <x:c r="A9" s="39"/>
      <x:c r="B9" s="39"/>
      <x:c r="C9" s="39"/>
      <x:c r="D9" s="39"/>
      <x:c r="E9" s="39"/>
      <x:c r="F9" s="39"/>
      <x:c r="G9" s="39"/>
      <x:c r="H9" s="39"/>
      <x:c r="I9" s="39"/>
      <x:c r="J9" s="39"/>
      <x:c r="K9" s="65" t="str">
        <x:f>IF(A9="","",IF(NOT(OR(EXACT(C9,"CONSIDER"),EXACT(C9,"REJECT"),EXACT(C9,"SELECTED"),EXACT(C9,"NO ACTION"))),"INVALID - OPTION TOKEN",IF(COUNTIF($A$5:$A$54,A9)&gt;1,"INVALID - DUPLICATE ID","VALID")))</x:f>
      </x:c>
      <x:c r="L9" s="65" t="str">
        <x:f>IF(A9="","",IF(OR(B9="",C9="",D9="",E9="",F9="",G9="",H9="",I9="",J9=""),"EVIDENCE INSUFFICIENT - OPTION FIELD","COMPLETE"))</x:f>
      </x:c>
      <x:c r="M9" s="65" t="str">
        <x:f>IF(A9="","",IF(K9&lt;&gt;"VALID",K9,IF(L9&lt;&gt;"COMPLETE",L9,"READY")))</x:f>
      </x:c>
    </x:row>
    <x:row r="10">
      <x:c r="A10" s="39"/>
      <x:c r="B10" s="39"/>
      <x:c r="C10" s="39"/>
      <x:c r="D10" s="39"/>
      <x:c r="E10" s="39"/>
      <x:c r="F10" s="39"/>
      <x:c r="G10" s="39"/>
      <x:c r="H10" s="39"/>
      <x:c r="I10" s="39"/>
      <x:c r="J10" s="39"/>
      <x:c r="K10" s="65" t="str">
        <x:f>IF(A10="","",IF(NOT(OR(EXACT(C10,"CONSIDER"),EXACT(C10,"REJECT"),EXACT(C10,"SELECTED"),EXACT(C10,"NO ACTION"))),"INVALID - OPTION TOKEN",IF(COUNTIF($A$5:$A$54,A10)&gt;1,"INVALID - DUPLICATE ID","VALID")))</x:f>
      </x:c>
      <x:c r="L10" s="65" t="str">
        <x:f>IF(A10="","",IF(OR(B10="",C10="",D10="",E10="",F10="",G10="",H10="",I10="",J10=""),"EVIDENCE INSUFFICIENT - OPTION FIELD","COMPLETE"))</x:f>
      </x:c>
      <x:c r="M10" s="65" t="str">
        <x:f>IF(A10="","",IF(K10&lt;&gt;"VALID",K10,IF(L10&lt;&gt;"COMPLETE",L10,"READY")))</x:f>
      </x:c>
    </x:row>
    <x:row r="11">
      <x:c r="A11" s="39"/>
      <x:c r="B11" s="39"/>
      <x:c r="C11" s="39"/>
      <x:c r="D11" s="39"/>
      <x:c r="E11" s="39"/>
      <x:c r="F11" s="39"/>
      <x:c r="G11" s="39"/>
      <x:c r="H11" s="39"/>
      <x:c r="I11" s="39"/>
      <x:c r="J11" s="39"/>
      <x:c r="K11" s="65" t="str">
        <x:f>IF(A11="","",IF(NOT(OR(EXACT(C11,"CONSIDER"),EXACT(C11,"REJECT"),EXACT(C11,"SELECTED"),EXACT(C11,"NO ACTION"))),"INVALID - OPTION TOKEN",IF(COUNTIF($A$5:$A$54,A11)&gt;1,"INVALID - DUPLICATE ID","VALID")))</x:f>
      </x:c>
      <x:c r="L11" s="65" t="str">
        <x:f>IF(A11="","",IF(OR(B11="",C11="",D11="",E11="",F11="",G11="",H11="",I11="",J11=""),"EVIDENCE INSUFFICIENT - OPTION FIELD","COMPLETE"))</x:f>
      </x:c>
      <x:c r="M11" s="65" t="str">
        <x:f>IF(A11="","",IF(K11&lt;&gt;"VALID",K11,IF(L11&lt;&gt;"COMPLETE",L11,"READY")))</x:f>
      </x:c>
    </x:row>
    <x:row r="12">
      <x:c r="A12" s="39"/>
      <x:c r="B12" s="39"/>
      <x:c r="C12" s="39"/>
      <x:c r="D12" s="39"/>
      <x:c r="E12" s="39"/>
      <x:c r="F12" s="39"/>
      <x:c r="G12" s="39"/>
      <x:c r="H12" s="39"/>
      <x:c r="I12" s="39"/>
      <x:c r="J12" s="39"/>
      <x:c r="K12" s="65" t="str">
        <x:f>IF(A12="","",IF(NOT(OR(EXACT(C12,"CONSIDER"),EXACT(C12,"REJECT"),EXACT(C12,"SELECTED"),EXACT(C12,"NO ACTION"))),"INVALID - OPTION TOKEN",IF(COUNTIF($A$5:$A$54,A12)&gt;1,"INVALID - DUPLICATE ID","VALID")))</x:f>
      </x:c>
      <x:c r="L12" s="65" t="str">
        <x:f>IF(A12="","",IF(OR(B12="",C12="",D12="",E12="",F12="",G12="",H12="",I12="",J12=""),"EVIDENCE INSUFFICIENT - OPTION FIELD","COMPLETE"))</x:f>
      </x:c>
      <x:c r="M12" s="65" t="str">
        <x:f>IF(A12="","",IF(K12&lt;&gt;"VALID",K12,IF(L12&lt;&gt;"COMPLETE",L12,"READY")))</x:f>
      </x:c>
    </x:row>
    <x:row r="13">
      <x:c r="A13" s="39"/>
      <x:c r="B13" s="39"/>
      <x:c r="C13" s="39"/>
      <x:c r="D13" s="39"/>
      <x:c r="E13" s="39"/>
      <x:c r="F13" s="39"/>
      <x:c r="G13" s="39"/>
      <x:c r="H13" s="39"/>
      <x:c r="I13" s="39"/>
      <x:c r="J13" s="39"/>
      <x:c r="K13" s="65" t="str">
        <x:f>IF(A13="","",IF(NOT(OR(EXACT(C13,"CONSIDER"),EXACT(C13,"REJECT"),EXACT(C13,"SELECTED"),EXACT(C13,"NO ACTION"))),"INVALID - OPTION TOKEN",IF(COUNTIF($A$5:$A$54,A13)&gt;1,"INVALID - DUPLICATE ID","VALID")))</x:f>
      </x:c>
      <x:c r="L13" s="65" t="str">
        <x:f>IF(A13="","",IF(OR(B13="",C13="",D13="",E13="",F13="",G13="",H13="",I13="",J13=""),"EVIDENCE INSUFFICIENT - OPTION FIELD","COMPLETE"))</x:f>
      </x:c>
      <x:c r="M13" s="65" t="str">
        <x:f>IF(A13="","",IF(K13&lt;&gt;"VALID",K13,IF(L13&lt;&gt;"COMPLETE",L13,"READY")))</x:f>
      </x:c>
    </x:row>
    <x:row r="14">
      <x:c r="A14" s="39"/>
      <x:c r="B14" s="39"/>
      <x:c r="C14" s="39"/>
      <x:c r="D14" s="39"/>
      <x:c r="E14" s="39"/>
      <x:c r="F14" s="39"/>
      <x:c r="G14" s="39"/>
      <x:c r="H14" s="39"/>
      <x:c r="I14" s="39"/>
      <x:c r="J14" s="39"/>
      <x:c r="K14" s="65" t="str">
        <x:f>IF(A14="","",IF(NOT(OR(EXACT(C14,"CONSIDER"),EXACT(C14,"REJECT"),EXACT(C14,"SELECTED"),EXACT(C14,"NO ACTION"))),"INVALID - OPTION TOKEN",IF(COUNTIF($A$5:$A$54,A14)&gt;1,"INVALID - DUPLICATE ID","VALID")))</x:f>
      </x:c>
      <x:c r="L14" s="65" t="str">
        <x:f>IF(A14="","",IF(OR(B14="",C14="",D14="",E14="",F14="",G14="",H14="",I14="",J14=""),"EVIDENCE INSUFFICIENT - OPTION FIELD","COMPLETE"))</x:f>
      </x:c>
      <x:c r="M14" s="65" t="str">
        <x:f>IF(A14="","",IF(K14&lt;&gt;"VALID",K14,IF(L14&lt;&gt;"COMPLETE",L14,"READY")))</x:f>
      </x:c>
    </x:row>
    <x:row r="15">
      <x:c r="A15" s="39"/>
      <x:c r="B15" s="39"/>
      <x:c r="C15" s="39"/>
      <x:c r="D15" s="39"/>
      <x:c r="E15" s="39"/>
      <x:c r="F15" s="39"/>
      <x:c r="G15" s="39"/>
      <x:c r="H15" s="39"/>
      <x:c r="I15" s="39"/>
      <x:c r="J15" s="39"/>
      <x:c r="K15" s="65" t="str">
        <x:f>IF(A15="","",IF(NOT(OR(EXACT(C15,"CONSIDER"),EXACT(C15,"REJECT"),EXACT(C15,"SELECTED"),EXACT(C15,"NO ACTION"))),"INVALID - OPTION TOKEN",IF(COUNTIF($A$5:$A$54,A15)&gt;1,"INVALID - DUPLICATE ID","VALID")))</x:f>
      </x:c>
      <x:c r="L15" s="65" t="str">
        <x:f>IF(A15="","",IF(OR(B15="",C15="",D15="",E15="",F15="",G15="",H15="",I15="",J15=""),"EVIDENCE INSUFFICIENT - OPTION FIELD","COMPLETE"))</x:f>
      </x:c>
      <x:c r="M15" s="65" t="str">
        <x:f>IF(A15="","",IF(K15&lt;&gt;"VALID",K15,IF(L15&lt;&gt;"COMPLETE",L15,"READY")))</x:f>
      </x:c>
    </x:row>
    <x:row r="16">
      <x:c r="A16" s="39"/>
      <x:c r="B16" s="39"/>
      <x:c r="C16" s="39"/>
      <x:c r="D16" s="39"/>
      <x:c r="E16" s="39"/>
      <x:c r="F16" s="39"/>
      <x:c r="G16" s="39"/>
      <x:c r="H16" s="39"/>
      <x:c r="I16" s="39"/>
      <x:c r="J16" s="39"/>
      <x:c r="K16" s="65" t="str">
        <x:f>IF(A16="","",IF(NOT(OR(EXACT(C16,"CONSIDER"),EXACT(C16,"REJECT"),EXACT(C16,"SELECTED"),EXACT(C16,"NO ACTION"))),"INVALID - OPTION TOKEN",IF(COUNTIF($A$5:$A$54,A16)&gt;1,"INVALID - DUPLICATE ID","VALID")))</x:f>
      </x:c>
      <x:c r="L16" s="65" t="str">
        <x:f>IF(A16="","",IF(OR(B16="",C16="",D16="",E16="",F16="",G16="",H16="",I16="",J16=""),"EVIDENCE INSUFFICIENT - OPTION FIELD","COMPLETE"))</x:f>
      </x:c>
      <x:c r="M16" s="65" t="str">
        <x:f>IF(A16="","",IF(K16&lt;&gt;"VALID",K16,IF(L16&lt;&gt;"COMPLETE",L16,"READY")))</x:f>
      </x:c>
    </x:row>
    <x:row r="17">
      <x:c r="A17" s="39"/>
      <x:c r="B17" s="39"/>
      <x:c r="C17" s="39"/>
      <x:c r="D17" s="39"/>
      <x:c r="E17" s="39"/>
      <x:c r="F17" s="39"/>
      <x:c r="G17" s="39"/>
      <x:c r="H17" s="39"/>
      <x:c r="I17" s="39"/>
      <x:c r="J17" s="39"/>
      <x:c r="K17" s="65" t="str">
        <x:f>IF(A17="","",IF(NOT(OR(EXACT(C17,"CONSIDER"),EXACT(C17,"REJECT"),EXACT(C17,"SELECTED"),EXACT(C17,"NO ACTION"))),"INVALID - OPTION TOKEN",IF(COUNTIF($A$5:$A$54,A17)&gt;1,"INVALID - DUPLICATE ID","VALID")))</x:f>
      </x:c>
      <x:c r="L17" s="65" t="str">
        <x:f>IF(A17="","",IF(OR(B17="",C17="",D17="",E17="",F17="",G17="",H17="",I17="",J17=""),"EVIDENCE INSUFFICIENT - OPTION FIELD","COMPLETE"))</x:f>
      </x:c>
      <x:c r="M17" s="65" t="str">
        <x:f>IF(A17="","",IF(K17&lt;&gt;"VALID",K17,IF(L17&lt;&gt;"COMPLETE",L17,"READY")))</x:f>
      </x:c>
    </x:row>
    <x:row r="18">
      <x:c r="A18" s="39"/>
      <x:c r="B18" s="39"/>
      <x:c r="C18" s="39"/>
      <x:c r="D18" s="39"/>
      <x:c r="E18" s="39"/>
      <x:c r="F18" s="39"/>
      <x:c r="G18" s="39"/>
      <x:c r="H18" s="39"/>
      <x:c r="I18" s="39"/>
      <x:c r="J18" s="39"/>
      <x:c r="K18" s="65" t="str">
        <x:f>IF(A18="","",IF(NOT(OR(EXACT(C18,"CONSIDER"),EXACT(C18,"REJECT"),EXACT(C18,"SELECTED"),EXACT(C18,"NO ACTION"))),"INVALID - OPTION TOKEN",IF(COUNTIF($A$5:$A$54,A18)&gt;1,"INVALID - DUPLICATE ID","VALID")))</x:f>
      </x:c>
      <x:c r="L18" s="65" t="str">
        <x:f>IF(A18="","",IF(OR(B18="",C18="",D18="",E18="",F18="",G18="",H18="",I18="",J18=""),"EVIDENCE INSUFFICIENT - OPTION FIELD","COMPLETE"))</x:f>
      </x:c>
      <x:c r="M18" s="65" t="str">
        <x:f>IF(A18="","",IF(K18&lt;&gt;"VALID",K18,IF(L18&lt;&gt;"COMPLETE",L18,"READY")))</x:f>
      </x:c>
    </x:row>
    <x:row r="19">
      <x:c r="A19" s="39"/>
      <x:c r="B19" s="39"/>
      <x:c r="C19" s="39"/>
      <x:c r="D19" s="39"/>
      <x:c r="E19" s="39"/>
      <x:c r="F19" s="39"/>
      <x:c r="G19" s="39"/>
      <x:c r="H19" s="39"/>
      <x:c r="I19" s="39"/>
      <x:c r="J19" s="39"/>
      <x:c r="K19" s="65" t="str">
        <x:f>IF(A19="","",IF(NOT(OR(EXACT(C19,"CONSIDER"),EXACT(C19,"REJECT"),EXACT(C19,"SELECTED"),EXACT(C19,"NO ACTION"))),"INVALID - OPTION TOKEN",IF(COUNTIF($A$5:$A$54,A19)&gt;1,"INVALID - DUPLICATE ID","VALID")))</x:f>
      </x:c>
      <x:c r="L19" s="65" t="str">
        <x:f>IF(A19="","",IF(OR(B19="",C19="",D19="",E19="",F19="",G19="",H19="",I19="",J19=""),"EVIDENCE INSUFFICIENT - OPTION FIELD","COMPLETE"))</x:f>
      </x:c>
      <x:c r="M19" s="65" t="str">
        <x:f>IF(A19="","",IF(K19&lt;&gt;"VALID",K19,IF(L19&lt;&gt;"COMPLETE",L19,"READY")))</x:f>
      </x:c>
    </x:row>
    <x:row r="20">
      <x:c r="A20" s="39"/>
      <x:c r="B20" s="39"/>
      <x:c r="C20" s="39"/>
      <x:c r="D20" s="39"/>
      <x:c r="E20" s="39"/>
      <x:c r="F20" s="39"/>
      <x:c r="G20" s="39"/>
      <x:c r="H20" s="39"/>
      <x:c r="I20" s="39"/>
      <x:c r="J20" s="39"/>
      <x:c r="K20" s="65" t="str">
        <x:f>IF(A20="","",IF(NOT(OR(EXACT(C20,"CONSIDER"),EXACT(C20,"REJECT"),EXACT(C20,"SELECTED"),EXACT(C20,"NO ACTION"))),"INVALID - OPTION TOKEN",IF(COUNTIF($A$5:$A$54,A20)&gt;1,"INVALID - DUPLICATE ID","VALID")))</x:f>
      </x:c>
      <x:c r="L20" s="65" t="str">
        <x:f>IF(A20="","",IF(OR(B20="",C20="",D20="",E20="",F20="",G20="",H20="",I20="",J20=""),"EVIDENCE INSUFFICIENT - OPTION FIELD","COMPLETE"))</x:f>
      </x:c>
      <x:c r="M20" s="65" t="str">
        <x:f>IF(A20="","",IF(K20&lt;&gt;"VALID",K20,IF(L20&lt;&gt;"COMPLETE",L20,"READY")))</x:f>
      </x:c>
    </x:row>
    <x:row r="21">
      <x:c r="A21" s="39"/>
      <x:c r="B21" s="39"/>
      <x:c r="C21" s="39"/>
      <x:c r="D21" s="39"/>
      <x:c r="E21" s="39"/>
      <x:c r="F21" s="39"/>
      <x:c r="G21" s="39"/>
      <x:c r="H21" s="39"/>
      <x:c r="I21" s="39"/>
      <x:c r="J21" s="39"/>
      <x:c r="K21" s="65" t="str">
        <x:f>IF(A21="","",IF(NOT(OR(EXACT(C21,"CONSIDER"),EXACT(C21,"REJECT"),EXACT(C21,"SELECTED"),EXACT(C21,"NO ACTION"))),"INVALID - OPTION TOKEN",IF(COUNTIF($A$5:$A$54,A21)&gt;1,"INVALID - DUPLICATE ID","VALID")))</x:f>
      </x:c>
      <x:c r="L21" s="65" t="str">
        <x:f>IF(A21="","",IF(OR(B21="",C21="",D21="",E21="",F21="",G21="",H21="",I21="",J21=""),"EVIDENCE INSUFFICIENT - OPTION FIELD","COMPLETE"))</x:f>
      </x:c>
      <x:c r="M21" s="65" t="str">
        <x:f>IF(A21="","",IF(K21&lt;&gt;"VALID",K21,IF(L21&lt;&gt;"COMPLETE",L21,"READY")))</x:f>
      </x:c>
    </x:row>
    <x:row r="22">
      <x:c r="A22" s="39"/>
      <x:c r="B22" s="39"/>
      <x:c r="C22" s="39"/>
      <x:c r="D22" s="39"/>
      <x:c r="E22" s="39"/>
      <x:c r="F22" s="39"/>
      <x:c r="G22" s="39"/>
      <x:c r="H22" s="39"/>
      <x:c r="I22" s="39"/>
      <x:c r="J22" s="39"/>
      <x:c r="K22" s="65" t="str">
        <x:f>IF(A22="","",IF(NOT(OR(EXACT(C22,"CONSIDER"),EXACT(C22,"REJECT"),EXACT(C22,"SELECTED"),EXACT(C22,"NO ACTION"))),"INVALID - OPTION TOKEN",IF(COUNTIF($A$5:$A$54,A22)&gt;1,"INVALID - DUPLICATE ID","VALID")))</x:f>
      </x:c>
      <x:c r="L22" s="65" t="str">
        <x:f>IF(A22="","",IF(OR(B22="",C22="",D22="",E22="",F22="",G22="",H22="",I22="",J22=""),"EVIDENCE INSUFFICIENT - OPTION FIELD","COMPLETE"))</x:f>
      </x:c>
      <x:c r="M22" s="65" t="str">
        <x:f>IF(A22="","",IF(K22&lt;&gt;"VALID",K22,IF(L22&lt;&gt;"COMPLETE",L22,"READY")))</x:f>
      </x:c>
    </x:row>
    <x:row r="23">
      <x:c r="A23" s="39"/>
      <x:c r="B23" s="39"/>
      <x:c r="C23" s="39"/>
      <x:c r="D23" s="39"/>
      <x:c r="E23" s="39"/>
      <x:c r="F23" s="39"/>
      <x:c r="G23" s="39"/>
      <x:c r="H23" s="39"/>
      <x:c r="I23" s="39"/>
      <x:c r="J23" s="39"/>
      <x:c r="K23" s="65" t="str">
        <x:f>IF(A23="","",IF(NOT(OR(EXACT(C23,"CONSIDER"),EXACT(C23,"REJECT"),EXACT(C23,"SELECTED"),EXACT(C23,"NO ACTION"))),"INVALID - OPTION TOKEN",IF(COUNTIF($A$5:$A$54,A23)&gt;1,"INVALID - DUPLICATE ID","VALID")))</x:f>
      </x:c>
      <x:c r="L23" s="65" t="str">
        <x:f>IF(A23="","",IF(OR(B23="",C23="",D23="",E23="",F23="",G23="",H23="",I23="",J23=""),"EVIDENCE INSUFFICIENT - OPTION FIELD","COMPLETE"))</x:f>
      </x:c>
      <x:c r="M23" s="65" t="str">
        <x:f>IF(A23="","",IF(K23&lt;&gt;"VALID",K23,IF(L23&lt;&gt;"COMPLETE",L23,"READY")))</x:f>
      </x:c>
    </x:row>
    <x:row r="24">
      <x:c r="A24" s="39"/>
      <x:c r="B24" s="39"/>
      <x:c r="C24" s="39"/>
      <x:c r="D24" s="39"/>
      <x:c r="E24" s="39"/>
      <x:c r="F24" s="39"/>
      <x:c r="G24" s="39"/>
      <x:c r="H24" s="39"/>
      <x:c r="I24" s="39"/>
      <x:c r="J24" s="39"/>
      <x:c r="K24" s="65" t="str">
        <x:f>IF(A24="","",IF(NOT(OR(EXACT(C24,"CONSIDER"),EXACT(C24,"REJECT"),EXACT(C24,"SELECTED"),EXACT(C24,"NO ACTION"))),"INVALID - OPTION TOKEN",IF(COUNTIF($A$5:$A$54,A24)&gt;1,"INVALID - DUPLICATE ID","VALID")))</x:f>
      </x:c>
      <x:c r="L24" s="65" t="str">
        <x:f>IF(A24="","",IF(OR(B24="",C24="",D24="",E24="",F24="",G24="",H24="",I24="",J24=""),"EVIDENCE INSUFFICIENT - OPTION FIELD","COMPLETE"))</x:f>
      </x:c>
      <x:c r="M24" s="65" t="str">
        <x:f>IF(A24="","",IF(K24&lt;&gt;"VALID",K24,IF(L24&lt;&gt;"COMPLETE",L24,"READY")))</x:f>
      </x:c>
    </x:row>
    <x:row r="25">
      <x:c r="A25" s="39"/>
      <x:c r="B25" s="39"/>
      <x:c r="C25" s="39"/>
      <x:c r="D25" s="39"/>
      <x:c r="E25" s="39"/>
      <x:c r="F25" s="39"/>
      <x:c r="G25" s="39"/>
      <x:c r="H25" s="39"/>
      <x:c r="I25" s="39"/>
      <x:c r="J25" s="39"/>
      <x:c r="K25" s="65" t="str">
        <x:f>IF(A25="","",IF(NOT(OR(EXACT(C25,"CONSIDER"),EXACT(C25,"REJECT"),EXACT(C25,"SELECTED"),EXACT(C25,"NO ACTION"))),"INVALID - OPTION TOKEN",IF(COUNTIF($A$5:$A$54,A25)&gt;1,"INVALID - DUPLICATE ID","VALID")))</x:f>
      </x:c>
      <x:c r="L25" s="65" t="str">
        <x:f>IF(A25="","",IF(OR(B25="",C25="",D25="",E25="",F25="",G25="",H25="",I25="",J25=""),"EVIDENCE INSUFFICIENT - OPTION FIELD","COMPLETE"))</x:f>
      </x:c>
      <x:c r="M25" s="65" t="str">
        <x:f>IF(A25="","",IF(K25&lt;&gt;"VALID",K25,IF(L25&lt;&gt;"COMPLETE",L25,"READY")))</x:f>
      </x:c>
    </x:row>
    <x:row r="26">
      <x:c r="A26" s="39"/>
      <x:c r="B26" s="39"/>
      <x:c r="C26" s="39"/>
      <x:c r="D26" s="39"/>
      <x:c r="E26" s="39"/>
      <x:c r="F26" s="39"/>
      <x:c r="G26" s="39"/>
      <x:c r="H26" s="39"/>
      <x:c r="I26" s="39"/>
      <x:c r="J26" s="39"/>
      <x:c r="K26" s="65" t="str">
        <x:f>IF(A26="","",IF(NOT(OR(EXACT(C26,"CONSIDER"),EXACT(C26,"REJECT"),EXACT(C26,"SELECTED"),EXACT(C26,"NO ACTION"))),"INVALID - OPTION TOKEN",IF(COUNTIF($A$5:$A$54,A26)&gt;1,"INVALID - DUPLICATE ID","VALID")))</x:f>
      </x:c>
      <x:c r="L26" s="65" t="str">
        <x:f>IF(A26="","",IF(OR(B26="",C26="",D26="",E26="",F26="",G26="",H26="",I26="",J26=""),"EVIDENCE INSUFFICIENT - OPTION FIELD","COMPLETE"))</x:f>
      </x:c>
      <x:c r="M26" s="65" t="str">
        <x:f>IF(A26="","",IF(K26&lt;&gt;"VALID",K26,IF(L26&lt;&gt;"COMPLETE",L26,"READY")))</x:f>
      </x:c>
    </x:row>
    <x:row r="27">
      <x:c r="A27" s="39"/>
      <x:c r="B27" s="39"/>
      <x:c r="C27" s="39"/>
      <x:c r="D27" s="39"/>
      <x:c r="E27" s="39"/>
      <x:c r="F27" s="39"/>
      <x:c r="G27" s="39"/>
      <x:c r="H27" s="39"/>
      <x:c r="I27" s="39"/>
      <x:c r="J27" s="39"/>
      <x:c r="K27" s="65" t="str">
        <x:f>IF(A27="","",IF(NOT(OR(EXACT(C27,"CONSIDER"),EXACT(C27,"REJECT"),EXACT(C27,"SELECTED"),EXACT(C27,"NO ACTION"))),"INVALID - OPTION TOKEN",IF(COUNTIF($A$5:$A$54,A27)&gt;1,"INVALID - DUPLICATE ID","VALID")))</x:f>
      </x:c>
      <x:c r="L27" s="65" t="str">
        <x:f>IF(A27="","",IF(OR(B27="",C27="",D27="",E27="",F27="",G27="",H27="",I27="",J27=""),"EVIDENCE INSUFFICIENT - OPTION FIELD","COMPLETE"))</x:f>
      </x:c>
      <x:c r="M27" s="65" t="str">
        <x:f>IF(A27="","",IF(K27&lt;&gt;"VALID",K27,IF(L27&lt;&gt;"COMPLETE",L27,"READY")))</x:f>
      </x:c>
    </x:row>
    <x:row r="28">
      <x:c r="A28" s="39"/>
      <x:c r="B28" s="39"/>
      <x:c r="C28" s="39"/>
      <x:c r="D28" s="39"/>
      <x:c r="E28" s="39"/>
      <x:c r="F28" s="39"/>
      <x:c r="G28" s="39"/>
      <x:c r="H28" s="39"/>
      <x:c r="I28" s="39"/>
      <x:c r="J28" s="39"/>
      <x:c r="K28" s="65" t="str">
        <x:f>IF(A28="","",IF(NOT(OR(EXACT(C28,"CONSIDER"),EXACT(C28,"REJECT"),EXACT(C28,"SELECTED"),EXACT(C28,"NO ACTION"))),"INVALID - OPTION TOKEN",IF(COUNTIF($A$5:$A$54,A28)&gt;1,"INVALID - DUPLICATE ID","VALID")))</x:f>
      </x:c>
      <x:c r="L28" s="65" t="str">
        <x:f>IF(A28="","",IF(OR(B28="",C28="",D28="",E28="",F28="",G28="",H28="",I28="",J28=""),"EVIDENCE INSUFFICIENT - OPTION FIELD","COMPLETE"))</x:f>
      </x:c>
      <x:c r="M28" s="65" t="str">
        <x:f>IF(A28="","",IF(K28&lt;&gt;"VALID",K28,IF(L28&lt;&gt;"COMPLETE",L28,"READY")))</x:f>
      </x:c>
    </x:row>
    <x:row r="29">
      <x:c r="A29" s="39"/>
      <x:c r="B29" s="39"/>
      <x:c r="C29" s="39"/>
      <x:c r="D29" s="39"/>
      <x:c r="E29" s="39"/>
      <x:c r="F29" s="39"/>
      <x:c r="G29" s="39"/>
      <x:c r="H29" s="39"/>
      <x:c r="I29" s="39"/>
      <x:c r="J29" s="39"/>
      <x:c r="K29" s="65" t="str">
        <x:f>IF(A29="","",IF(NOT(OR(EXACT(C29,"CONSIDER"),EXACT(C29,"REJECT"),EXACT(C29,"SELECTED"),EXACT(C29,"NO ACTION"))),"INVALID - OPTION TOKEN",IF(COUNTIF($A$5:$A$54,A29)&gt;1,"INVALID - DUPLICATE ID","VALID")))</x:f>
      </x:c>
      <x:c r="L29" s="65" t="str">
        <x:f>IF(A29="","",IF(OR(B29="",C29="",D29="",E29="",F29="",G29="",H29="",I29="",J29=""),"EVIDENCE INSUFFICIENT - OPTION FIELD","COMPLETE"))</x:f>
      </x:c>
      <x:c r="M29" s="65" t="str">
        <x:f>IF(A29="","",IF(K29&lt;&gt;"VALID",K29,IF(L29&lt;&gt;"COMPLETE",L29,"READY")))</x:f>
      </x:c>
    </x:row>
    <x:row r="30">
      <x:c r="A30" s="39"/>
      <x:c r="B30" s="39"/>
      <x:c r="C30" s="39"/>
      <x:c r="D30" s="39"/>
      <x:c r="E30" s="39"/>
      <x:c r="F30" s="39"/>
      <x:c r="G30" s="39"/>
      <x:c r="H30" s="39"/>
      <x:c r="I30" s="39"/>
      <x:c r="J30" s="39"/>
      <x:c r="K30" s="65" t="str">
        <x:f>IF(A30="","",IF(NOT(OR(EXACT(C30,"CONSIDER"),EXACT(C30,"REJECT"),EXACT(C30,"SELECTED"),EXACT(C30,"NO ACTION"))),"INVALID - OPTION TOKEN",IF(COUNTIF($A$5:$A$54,A30)&gt;1,"INVALID - DUPLICATE ID","VALID")))</x:f>
      </x:c>
      <x:c r="L30" s="65" t="str">
        <x:f>IF(A30="","",IF(OR(B30="",C30="",D30="",E30="",F30="",G30="",H30="",I30="",J30=""),"EVIDENCE INSUFFICIENT - OPTION FIELD","COMPLETE"))</x:f>
      </x:c>
      <x:c r="M30" s="65" t="str">
        <x:f>IF(A30="","",IF(K30&lt;&gt;"VALID",K30,IF(L30&lt;&gt;"COMPLETE",L30,"READY")))</x:f>
      </x:c>
    </x:row>
    <x:row r="31">
      <x:c r="A31" s="39"/>
      <x:c r="B31" s="39"/>
      <x:c r="C31" s="39"/>
      <x:c r="D31" s="39"/>
      <x:c r="E31" s="39"/>
      <x:c r="F31" s="39"/>
      <x:c r="G31" s="39"/>
      <x:c r="H31" s="39"/>
      <x:c r="I31" s="39"/>
      <x:c r="J31" s="39"/>
      <x:c r="K31" s="65" t="str">
        <x:f>IF(A31="","",IF(NOT(OR(EXACT(C31,"CONSIDER"),EXACT(C31,"REJECT"),EXACT(C31,"SELECTED"),EXACT(C31,"NO ACTION"))),"INVALID - OPTION TOKEN",IF(COUNTIF($A$5:$A$54,A31)&gt;1,"INVALID - DUPLICATE ID","VALID")))</x:f>
      </x:c>
      <x:c r="L31" s="65" t="str">
        <x:f>IF(A31="","",IF(OR(B31="",C31="",D31="",E31="",F31="",G31="",H31="",I31="",J31=""),"EVIDENCE INSUFFICIENT - OPTION FIELD","COMPLETE"))</x:f>
      </x:c>
      <x:c r="M31" s="65" t="str">
        <x:f>IF(A31="","",IF(K31&lt;&gt;"VALID",K31,IF(L31&lt;&gt;"COMPLETE",L31,"READY")))</x:f>
      </x:c>
    </x:row>
    <x:row r="32">
      <x:c r="A32" s="39"/>
      <x:c r="B32" s="39"/>
      <x:c r="C32" s="39"/>
      <x:c r="D32" s="39"/>
      <x:c r="E32" s="39"/>
      <x:c r="F32" s="39"/>
      <x:c r="G32" s="39"/>
      <x:c r="H32" s="39"/>
      <x:c r="I32" s="39"/>
      <x:c r="J32" s="39"/>
      <x:c r="K32" s="65" t="str">
        <x:f>IF(A32="","",IF(NOT(OR(EXACT(C32,"CONSIDER"),EXACT(C32,"REJECT"),EXACT(C32,"SELECTED"),EXACT(C32,"NO ACTION"))),"INVALID - OPTION TOKEN",IF(COUNTIF($A$5:$A$54,A32)&gt;1,"INVALID - DUPLICATE ID","VALID")))</x:f>
      </x:c>
      <x:c r="L32" s="65" t="str">
        <x:f>IF(A32="","",IF(OR(B32="",C32="",D32="",E32="",F32="",G32="",H32="",I32="",J32=""),"EVIDENCE INSUFFICIENT - OPTION FIELD","COMPLETE"))</x:f>
      </x:c>
      <x:c r="M32" s="65" t="str">
        <x:f>IF(A32="","",IF(K32&lt;&gt;"VALID",K32,IF(L32&lt;&gt;"COMPLETE",L32,"READY")))</x:f>
      </x:c>
    </x:row>
    <x:row r="33">
      <x:c r="A33" s="39"/>
      <x:c r="B33" s="39"/>
      <x:c r="C33" s="39"/>
      <x:c r="D33" s="39"/>
      <x:c r="E33" s="39"/>
      <x:c r="F33" s="39"/>
      <x:c r="G33" s="39"/>
      <x:c r="H33" s="39"/>
      <x:c r="I33" s="39"/>
      <x:c r="J33" s="39"/>
      <x:c r="K33" s="65" t="str">
        <x:f>IF(A33="","",IF(NOT(OR(EXACT(C33,"CONSIDER"),EXACT(C33,"REJECT"),EXACT(C33,"SELECTED"),EXACT(C33,"NO ACTION"))),"INVALID - OPTION TOKEN",IF(COUNTIF($A$5:$A$54,A33)&gt;1,"INVALID - DUPLICATE ID","VALID")))</x:f>
      </x:c>
      <x:c r="L33" s="65" t="str">
        <x:f>IF(A33="","",IF(OR(B33="",C33="",D33="",E33="",F33="",G33="",H33="",I33="",J33=""),"EVIDENCE INSUFFICIENT - OPTION FIELD","COMPLETE"))</x:f>
      </x:c>
      <x:c r="M33" s="65" t="str">
        <x:f>IF(A33="","",IF(K33&lt;&gt;"VALID",K33,IF(L33&lt;&gt;"COMPLETE",L33,"READY")))</x:f>
      </x:c>
    </x:row>
    <x:row r="34">
      <x:c r="A34" s="39"/>
      <x:c r="B34" s="39"/>
      <x:c r="C34" s="39"/>
      <x:c r="D34" s="39"/>
      <x:c r="E34" s="39"/>
      <x:c r="F34" s="39"/>
      <x:c r="G34" s="39"/>
      <x:c r="H34" s="39"/>
      <x:c r="I34" s="39"/>
      <x:c r="J34" s="39"/>
      <x:c r="K34" s="65" t="str">
        <x:f>IF(A34="","",IF(NOT(OR(EXACT(C34,"CONSIDER"),EXACT(C34,"REJECT"),EXACT(C34,"SELECTED"),EXACT(C34,"NO ACTION"))),"INVALID - OPTION TOKEN",IF(COUNTIF($A$5:$A$54,A34)&gt;1,"INVALID - DUPLICATE ID","VALID")))</x:f>
      </x:c>
      <x:c r="L34" s="65" t="str">
        <x:f>IF(A34="","",IF(OR(B34="",C34="",D34="",E34="",F34="",G34="",H34="",I34="",J34=""),"EVIDENCE INSUFFICIENT - OPTION FIELD","COMPLETE"))</x:f>
      </x:c>
      <x:c r="M34" s="65" t="str">
        <x:f>IF(A34="","",IF(K34&lt;&gt;"VALID",K34,IF(L34&lt;&gt;"COMPLETE",L34,"READY")))</x:f>
      </x:c>
    </x:row>
    <x:row r="35">
      <x:c r="A35" s="39"/>
      <x:c r="B35" s="39"/>
      <x:c r="C35" s="39"/>
      <x:c r="D35" s="39"/>
      <x:c r="E35" s="39"/>
      <x:c r="F35" s="39"/>
      <x:c r="G35" s="39"/>
      <x:c r="H35" s="39"/>
      <x:c r="I35" s="39"/>
      <x:c r="J35" s="39"/>
      <x:c r="K35" s="65" t="str">
        <x:f>IF(A35="","",IF(NOT(OR(EXACT(C35,"CONSIDER"),EXACT(C35,"REJECT"),EXACT(C35,"SELECTED"),EXACT(C35,"NO ACTION"))),"INVALID - OPTION TOKEN",IF(COUNTIF($A$5:$A$54,A35)&gt;1,"INVALID - DUPLICATE ID","VALID")))</x:f>
      </x:c>
      <x:c r="L35" s="65" t="str">
        <x:f>IF(A35="","",IF(OR(B35="",C35="",D35="",E35="",F35="",G35="",H35="",I35="",J35=""),"EVIDENCE INSUFFICIENT - OPTION FIELD","COMPLETE"))</x:f>
      </x:c>
      <x:c r="M35" s="65" t="str">
        <x:f>IF(A35="","",IF(K35&lt;&gt;"VALID",K35,IF(L35&lt;&gt;"COMPLETE",L35,"READY")))</x:f>
      </x:c>
    </x:row>
    <x:row r="36">
      <x:c r="A36" s="39"/>
      <x:c r="B36" s="39"/>
      <x:c r="C36" s="39"/>
      <x:c r="D36" s="39"/>
      <x:c r="E36" s="39"/>
      <x:c r="F36" s="39"/>
      <x:c r="G36" s="39"/>
      <x:c r="H36" s="39"/>
      <x:c r="I36" s="39"/>
      <x:c r="J36" s="39"/>
      <x:c r="K36" s="65" t="str">
        <x:f>IF(A36="","",IF(NOT(OR(EXACT(C36,"CONSIDER"),EXACT(C36,"REJECT"),EXACT(C36,"SELECTED"),EXACT(C36,"NO ACTION"))),"INVALID - OPTION TOKEN",IF(COUNTIF($A$5:$A$54,A36)&gt;1,"INVALID - DUPLICATE ID","VALID")))</x:f>
      </x:c>
      <x:c r="L36" s="65" t="str">
        <x:f>IF(A36="","",IF(OR(B36="",C36="",D36="",E36="",F36="",G36="",H36="",I36="",J36=""),"EVIDENCE INSUFFICIENT - OPTION FIELD","COMPLETE"))</x:f>
      </x:c>
      <x:c r="M36" s="65" t="str">
        <x:f>IF(A36="","",IF(K36&lt;&gt;"VALID",K36,IF(L36&lt;&gt;"COMPLETE",L36,"READY")))</x:f>
      </x:c>
    </x:row>
    <x:row r="37">
      <x:c r="A37" s="39"/>
      <x:c r="B37" s="39"/>
      <x:c r="C37" s="39"/>
      <x:c r="D37" s="39"/>
      <x:c r="E37" s="39"/>
      <x:c r="F37" s="39"/>
      <x:c r="G37" s="39"/>
      <x:c r="H37" s="39"/>
      <x:c r="I37" s="39"/>
      <x:c r="J37" s="39"/>
      <x:c r="K37" s="65" t="str">
        <x:f>IF(A37="","",IF(NOT(OR(EXACT(C37,"CONSIDER"),EXACT(C37,"REJECT"),EXACT(C37,"SELECTED"),EXACT(C37,"NO ACTION"))),"INVALID - OPTION TOKEN",IF(COUNTIF($A$5:$A$54,A37)&gt;1,"INVALID - DUPLICATE ID","VALID")))</x:f>
      </x:c>
      <x:c r="L37" s="65" t="str">
        <x:f>IF(A37="","",IF(OR(B37="",C37="",D37="",E37="",F37="",G37="",H37="",I37="",J37=""),"EVIDENCE INSUFFICIENT - OPTION FIELD","COMPLETE"))</x:f>
      </x:c>
      <x:c r="M37" s="65" t="str">
        <x:f>IF(A37="","",IF(K37&lt;&gt;"VALID",K37,IF(L37&lt;&gt;"COMPLETE",L37,"READY")))</x:f>
      </x:c>
    </x:row>
    <x:row r="38">
      <x:c r="A38" s="39"/>
      <x:c r="B38" s="39"/>
      <x:c r="C38" s="39"/>
      <x:c r="D38" s="39"/>
      <x:c r="E38" s="39"/>
      <x:c r="F38" s="39"/>
      <x:c r="G38" s="39"/>
      <x:c r="H38" s="39"/>
      <x:c r="I38" s="39"/>
      <x:c r="J38" s="39"/>
      <x:c r="K38" s="65" t="str">
        <x:f>IF(A38="","",IF(NOT(OR(EXACT(C38,"CONSIDER"),EXACT(C38,"REJECT"),EXACT(C38,"SELECTED"),EXACT(C38,"NO ACTION"))),"INVALID - OPTION TOKEN",IF(COUNTIF($A$5:$A$54,A38)&gt;1,"INVALID - DUPLICATE ID","VALID")))</x:f>
      </x:c>
      <x:c r="L38" s="65" t="str">
        <x:f>IF(A38="","",IF(OR(B38="",C38="",D38="",E38="",F38="",G38="",H38="",I38="",J38=""),"EVIDENCE INSUFFICIENT - OPTION FIELD","COMPLETE"))</x:f>
      </x:c>
      <x:c r="M38" s="65" t="str">
        <x:f>IF(A38="","",IF(K38&lt;&gt;"VALID",K38,IF(L38&lt;&gt;"COMPLETE",L38,"READY")))</x:f>
      </x:c>
    </x:row>
    <x:row r="39">
      <x:c r="A39" s="39"/>
      <x:c r="B39" s="39"/>
      <x:c r="C39" s="39"/>
      <x:c r="D39" s="39"/>
      <x:c r="E39" s="39"/>
      <x:c r="F39" s="39"/>
      <x:c r="G39" s="39"/>
      <x:c r="H39" s="39"/>
      <x:c r="I39" s="39"/>
      <x:c r="J39" s="39"/>
      <x:c r="K39" s="65" t="str">
        <x:f>IF(A39="","",IF(NOT(OR(EXACT(C39,"CONSIDER"),EXACT(C39,"REJECT"),EXACT(C39,"SELECTED"),EXACT(C39,"NO ACTION"))),"INVALID - OPTION TOKEN",IF(COUNTIF($A$5:$A$54,A39)&gt;1,"INVALID - DUPLICATE ID","VALID")))</x:f>
      </x:c>
      <x:c r="L39" s="65" t="str">
        <x:f>IF(A39="","",IF(OR(B39="",C39="",D39="",E39="",F39="",G39="",H39="",I39="",J39=""),"EVIDENCE INSUFFICIENT - OPTION FIELD","COMPLETE"))</x:f>
      </x:c>
      <x:c r="M39" s="65" t="str">
        <x:f>IF(A39="","",IF(K39&lt;&gt;"VALID",K39,IF(L39&lt;&gt;"COMPLETE",L39,"READY")))</x:f>
      </x:c>
    </x:row>
    <x:row r="40">
      <x:c r="A40" s="39"/>
      <x:c r="B40" s="39"/>
      <x:c r="C40" s="39"/>
      <x:c r="D40" s="39"/>
      <x:c r="E40" s="39"/>
      <x:c r="F40" s="39"/>
      <x:c r="G40" s="39"/>
      <x:c r="H40" s="39"/>
      <x:c r="I40" s="39"/>
      <x:c r="J40" s="39"/>
      <x:c r="K40" s="65" t="str">
        <x:f>IF(A40="","",IF(NOT(OR(EXACT(C40,"CONSIDER"),EXACT(C40,"REJECT"),EXACT(C40,"SELECTED"),EXACT(C40,"NO ACTION"))),"INVALID - OPTION TOKEN",IF(COUNTIF($A$5:$A$54,A40)&gt;1,"INVALID - DUPLICATE ID","VALID")))</x:f>
      </x:c>
      <x:c r="L40" s="65" t="str">
        <x:f>IF(A40="","",IF(OR(B40="",C40="",D40="",E40="",F40="",G40="",H40="",I40="",J40=""),"EVIDENCE INSUFFICIENT - OPTION FIELD","COMPLETE"))</x:f>
      </x:c>
      <x:c r="M40" s="65" t="str">
        <x:f>IF(A40="","",IF(K40&lt;&gt;"VALID",K40,IF(L40&lt;&gt;"COMPLETE",L40,"READY")))</x:f>
      </x:c>
    </x:row>
    <x:row r="41">
      <x:c r="A41" s="39"/>
      <x:c r="B41" s="39"/>
      <x:c r="C41" s="39"/>
      <x:c r="D41" s="39"/>
      <x:c r="E41" s="39"/>
      <x:c r="F41" s="39"/>
      <x:c r="G41" s="39"/>
      <x:c r="H41" s="39"/>
      <x:c r="I41" s="39"/>
      <x:c r="J41" s="39"/>
      <x:c r="K41" s="65" t="str">
        <x:f>IF(A41="","",IF(NOT(OR(EXACT(C41,"CONSIDER"),EXACT(C41,"REJECT"),EXACT(C41,"SELECTED"),EXACT(C41,"NO ACTION"))),"INVALID - OPTION TOKEN",IF(COUNTIF($A$5:$A$54,A41)&gt;1,"INVALID - DUPLICATE ID","VALID")))</x:f>
      </x:c>
      <x:c r="L41" s="65" t="str">
        <x:f>IF(A41="","",IF(OR(B41="",C41="",D41="",E41="",F41="",G41="",H41="",I41="",J41=""),"EVIDENCE INSUFFICIENT - OPTION FIELD","COMPLETE"))</x:f>
      </x:c>
      <x:c r="M41" s="65" t="str">
        <x:f>IF(A41="","",IF(K41&lt;&gt;"VALID",K41,IF(L41&lt;&gt;"COMPLETE",L41,"READY")))</x:f>
      </x:c>
    </x:row>
    <x:row r="42">
      <x:c r="A42" s="39"/>
      <x:c r="B42" s="39"/>
      <x:c r="C42" s="39"/>
      <x:c r="D42" s="39"/>
      <x:c r="E42" s="39"/>
      <x:c r="F42" s="39"/>
      <x:c r="G42" s="39"/>
      <x:c r="H42" s="39"/>
      <x:c r="I42" s="39"/>
      <x:c r="J42" s="39"/>
      <x:c r="K42" s="65" t="str">
        <x:f>IF(A42="","",IF(NOT(OR(EXACT(C42,"CONSIDER"),EXACT(C42,"REJECT"),EXACT(C42,"SELECTED"),EXACT(C42,"NO ACTION"))),"INVALID - OPTION TOKEN",IF(COUNTIF($A$5:$A$54,A42)&gt;1,"INVALID - DUPLICATE ID","VALID")))</x:f>
      </x:c>
      <x:c r="L42" s="65" t="str">
        <x:f>IF(A42="","",IF(OR(B42="",C42="",D42="",E42="",F42="",G42="",H42="",I42="",J42=""),"EVIDENCE INSUFFICIENT - OPTION FIELD","COMPLETE"))</x:f>
      </x:c>
      <x:c r="M42" s="65" t="str">
        <x:f>IF(A42="","",IF(K42&lt;&gt;"VALID",K42,IF(L42&lt;&gt;"COMPLETE",L42,"READY")))</x:f>
      </x:c>
    </x:row>
    <x:row r="43">
      <x:c r="A43" s="39"/>
      <x:c r="B43" s="39"/>
      <x:c r="C43" s="39"/>
      <x:c r="D43" s="39"/>
      <x:c r="E43" s="39"/>
      <x:c r="F43" s="39"/>
      <x:c r="G43" s="39"/>
      <x:c r="H43" s="39"/>
      <x:c r="I43" s="39"/>
      <x:c r="J43" s="39"/>
      <x:c r="K43" s="65" t="str">
        <x:f>IF(A43="","",IF(NOT(OR(EXACT(C43,"CONSIDER"),EXACT(C43,"REJECT"),EXACT(C43,"SELECTED"),EXACT(C43,"NO ACTION"))),"INVALID - OPTION TOKEN",IF(COUNTIF($A$5:$A$54,A43)&gt;1,"INVALID - DUPLICATE ID","VALID")))</x:f>
      </x:c>
      <x:c r="L43" s="65" t="str">
        <x:f>IF(A43="","",IF(OR(B43="",C43="",D43="",E43="",F43="",G43="",H43="",I43="",J43=""),"EVIDENCE INSUFFICIENT - OPTION FIELD","COMPLETE"))</x:f>
      </x:c>
      <x:c r="M43" s="65" t="str">
        <x:f>IF(A43="","",IF(K43&lt;&gt;"VALID",K43,IF(L43&lt;&gt;"COMPLETE",L43,"READY")))</x:f>
      </x:c>
    </x:row>
    <x:row r="44">
      <x:c r="A44" s="39"/>
      <x:c r="B44" s="39"/>
      <x:c r="C44" s="39"/>
      <x:c r="D44" s="39"/>
      <x:c r="E44" s="39"/>
      <x:c r="F44" s="39"/>
      <x:c r="G44" s="39"/>
      <x:c r="H44" s="39"/>
      <x:c r="I44" s="39"/>
      <x:c r="J44" s="39"/>
      <x:c r="K44" s="65" t="str">
        <x:f>IF(A44="","",IF(NOT(OR(EXACT(C44,"CONSIDER"),EXACT(C44,"REJECT"),EXACT(C44,"SELECTED"),EXACT(C44,"NO ACTION"))),"INVALID - OPTION TOKEN",IF(COUNTIF($A$5:$A$54,A44)&gt;1,"INVALID - DUPLICATE ID","VALID")))</x:f>
      </x:c>
      <x:c r="L44" s="65" t="str">
        <x:f>IF(A44="","",IF(OR(B44="",C44="",D44="",E44="",F44="",G44="",H44="",I44="",J44=""),"EVIDENCE INSUFFICIENT - OPTION FIELD","COMPLETE"))</x:f>
      </x:c>
      <x:c r="M44" s="65" t="str">
        <x:f>IF(A44="","",IF(K44&lt;&gt;"VALID",K44,IF(L44&lt;&gt;"COMPLETE",L44,"READY")))</x:f>
      </x:c>
    </x:row>
    <x:row r="45">
      <x:c r="A45" s="39"/>
      <x:c r="B45" s="39"/>
      <x:c r="C45" s="39"/>
      <x:c r="D45" s="39"/>
      <x:c r="E45" s="39"/>
      <x:c r="F45" s="39"/>
      <x:c r="G45" s="39"/>
      <x:c r="H45" s="39"/>
      <x:c r="I45" s="39"/>
      <x:c r="J45" s="39"/>
      <x:c r="K45" s="65" t="str">
        <x:f>IF(A45="","",IF(NOT(OR(EXACT(C45,"CONSIDER"),EXACT(C45,"REJECT"),EXACT(C45,"SELECTED"),EXACT(C45,"NO ACTION"))),"INVALID - OPTION TOKEN",IF(COUNTIF($A$5:$A$54,A45)&gt;1,"INVALID - DUPLICATE ID","VALID")))</x:f>
      </x:c>
      <x:c r="L45" s="65" t="str">
        <x:f>IF(A45="","",IF(OR(B45="",C45="",D45="",E45="",F45="",G45="",H45="",I45="",J45=""),"EVIDENCE INSUFFICIENT - OPTION FIELD","COMPLETE"))</x:f>
      </x:c>
      <x:c r="M45" s="65" t="str">
        <x:f>IF(A45="","",IF(K45&lt;&gt;"VALID",K45,IF(L45&lt;&gt;"COMPLETE",L45,"READY")))</x:f>
      </x:c>
    </x:row>
    <x:row r="46">
      <x:c r="A46" s="39"/>
      <x:c r="B46" s="39"/>
      <x:c r="C46" s="39"/>
      <x:c r="D46" s="39"/>
      <x:c r="E46" s="39"/>
      <x:c r="F46" s="39"/>
      <x:c r="G46" s="39"/>
      <x:c r="H46" s="39"/>
      <x:c r="I46" s="39"/>
      <x:c r="J46" s="39"/>
      <x:c r="K46" s="65" t="str">
        <x:f>IF(A46="","",IF(NOT(OR(EXACT(C46,"CONSIDER"),EXACT(C46,"REJECT"),EXACT(C46,"SELECTED"),EXACT(C46,"NO ACTION"))),"INVALID - OPTION TOKEN",IF(COUNTIF($A$5:$A$54,A46)&gt;1,"INVALID - DUPLICATE ID","VALID")))</x:f>
      </x:c>
      <x:c r="L46" s="65" t="str">
        <x:f>IF(A46="","",IF(OR(B46="",C46="",D46="",E46="",F46="",G46="",H46="",I46="",J46=""),"EVIDENCE INSUFFICIENT - OPTION FIELD","COMPLETE"))</x:f>
      </x:c>
      <x:c r="M46" s="65" t="str">
        <x:f>IF(A46="","",IF(K46&lt;&gt;"VALID",K46,IF(L46&lt;&gt;"COMPLETE",L46,"READY")))</x:f>
      </x:c>
    </x:row>
    <x:row r="47">
      <x:c r="A47" s="39"/>
      <x:c r="B47" s="39"/>
      <x:c r="C47" s="39"/>
      <x:c r="D47" s="39"/>
      <x:c r="E47" s="39"/>
      <x:c r="F47" s="39"/>
      <x:c r="G47" s="39"/>
      <x:c r="H47" s="39"/>
      <x:c r="I47" s="39"/>
      <x:c r="J47" s="39"/>
      <x:c r="K47" s="65" t="str">
        <x:f>IF(A47="","",IF(NOT(OR(EXACT(C47,"CONSIDER"),EXACT(C47,"REJECT"),EXACT(C47,"SELECTED"),EXACT(C47,"NO ACTION"))),"INVALID - OPTION TOKEN",IF(COUNTIF($A$5:$A$54,A47)&gt;1,"INVALID - DUPLICATE ID","VALID")))</x:f>
      </x:c>
      <x:c r="L47" s="65" t="str">
        <x:f>IF(A47="","",IF(OR(B47="",C47="",D47="",E47="",F47="",G47="",H47="",I47="",J47=""),"EVIDENCE INSUFFICIENT - OPTION FIELD","COMPLETE"))</x:f>
      </x:c>
      <x:c r="M47" s="65" t="str">
        <x:f>IF(A47="","",IF(K47&lt;&gt;"VALID",K47,IF(L47&lt;&gt;"COMPLETE",L47,"READY")))</x:f>
      </x:c>
    </x:row>
    <x:row r="48">
      <x:c r="A48" s="39"/>
      <x:c r="B48" s="39"/>
      <x:c r="C48" s="39"/>
      <x:c r="D48" s="39"/>
      <x:c r="E48" s="39"/>
      <x:c r="F48" s="39"/>
      <x:c r="G48" s="39"/>
      <x:c r="H48" s="39"/>
      <x:c r="I48" s="39"/>
      <x:c r="J48" s="39"/>
      <x:c r="K48" s="65" t="str">
        <x:f>IF(A48="","",IF(NOT(OR(EXACT(C48,"CONSIDER"),EXACT(C48,"REJECT"),EXACT(C48,"SELECTED"),EXACT(C48,"NO ACTION"))),"INVALID - OPTION TOKEN",IF(COUNTIF($A$5:$A$54,A48)&gt;1,"INVALID - DUPLICATE ID","VALID")))</x:f>
      </x:c>
      <x:c r="L48" s="65" t="str">
        <x:f>IF(A48="","",IF(OR(B48="",C48="",D48="",E48="",F48="",G48="",H48="",I48="",J48=""),"EVIDENCE INSUFFICIENT - OPTION FIELD","COMPLETE"))</x:f>
      </x:c>
      <x:c r="M48" s="65" t="str">
        <x:f>IF(A48="","",IF(K48&lt;&gt;"VALID",K48,IF(L48&lt;&gt;"COMPLETE",L48,"READY")))</x:f>
      </x:c>
    </x:row>
    <x:row r="49">
      <x:c r="A49" s="39"/>
      <x:c r="B49" s="39"/>
      <x:c r="C49" s="39"/>
      <x:c r="D49" s="39"/>
      <x:c r="E49" s="39"/>
      <x:c r="F49" s="39"/>
      <x:c r="G49" s="39"/>
      <x:c r="H49" s="39"/>
      <x:c r="I49" s="39"/>
      <x:c r="J49" s="39"/>
      <x:c r="K49" s="65" t="str">
        <x:f>IF(A49="","",IF(NOT(OR(EXACT(C49,"CONSIDER"),EXACT(C49,"REJECT"),EXACT(C49,"SELECTED"),EXACT(C49,"NO ACTION"))),"INVALID - OPTION TOKEN",IF(COUNTIF($A$5:$A$54,A49)&gt;1,"INVALID - DUPLICATE ID","VALID")))</x:f>
      </x:c>
      <x:c r="L49" s="65" t="str">
        <x:f>IF(A49="","",IF(OR(B49="",C49="",D49="",E49="",F49="",G49="",H49="",I49="",J49=""),"EVIDENCE INSUFFICIENT - OPTION FIELD","COMPLETE"))</x:f>
      </x:c>
      <x:c r="M49" s="65" t="str">
        <x:f>IF(A49="","",IF(K49&lt;&gt;"VALID",K49,IF(L49&lt;&gt;"COMPLETE",L49,"READY")))</x:f>
      </x:c>
    </x:row>
    <x:row r="50">
      <x:c r="A50" s="39"/>
      <x:c r="B50" s="39"/>
      <x:c r="C50" s="39"/>
      <x:c r="D50" s="39"/>
      <x:c r="E50" s="39"/>
      <x:c r="F50" s="39"/>
      <x:c r="G50" s="39"/>
      <x:c r="H50" s="39"/>
      <x:c r="I50" s="39"/>
      <x:c r="J50" s="39"/>
      <x:c r="K50" s="65" t="str">
        <x:f>IF(A50="","",IF(NOT(OR(EXACT(C50,"CONSIDER"),EXACT(C50,"REJECT"),EXACT(C50,"SELECTED"),EXACT(C50,"NO ACTION"))),"INVALID - OPTION TOKEN",IF(COUNTIF($A$5:$A$54,A50)&gt;1,"INVALID - DUPLICATE ID","VALID")))</x:f>
      </x:c>
      <x:c r="L50" s="65" t="str">
        <x:f>IF(A50="","",IF(OR(B50="",C50="",D50="",E50="",F50="",G50="",H50="",I50="",J50=""),"EVIDENCE INSUFFICIENT - OPTION FIELD","COMPLETE"))</x:f>
      </x:c>
      <x:c r="M50" s="65" t="str">
        <x:f>IF(A50="","",IF(K50&lt;&gt;"VALID",K50,IF(L50&lt;&gt;"COMPLETE",L50,"READY")))</x:f>
      </x:c>
    </x:row>
    <x:row r="51">
      <x:c r="A51" s="39"/>
      <x:c r="B51" s="39"/>
      <x:c r="C51" s="39"/>
      <x:c r="D51" s="39"/>
      <x:c r="E51" s="39"/>
      <x:c r="F51" s="39"/>
      <x:c r="G51" s="39"/>
      <x:c r="H51" s="39"/>
      <x:c r="I51" s="39"/>
      <x:c r="J51" s="39"/>
      <x:c r="K51" s="65" t="str">
        <x:f>IF(A51="","",IF(NOT(OR(EXACT(C51,"CONSIDER"),EXACT(C51,"REJECT"),EXACT(C51,"SELECTED"),EXACT(C51,"NO ACTION"))),"INVALID - OPTION TOKEN",IF(COUNTIF($A$5:$A$54,A51)&gt;1,"INVALID - DUPLICATE ID","VALID")))</x:f>
      </x:c>
      <x:c r="L51" s="65" t="str">
        <x:f>IF(A51="","",IF(OR(B51="",C51="",D51="",E51="",F51="",G51="",H51="",I51="",J51=""),"EVIDENCE INSUFFICIENT - OPTION FIELD","COMPLETE"))</x:f>
      </x:c>
      <x:c r="M51" s="65" t="str">
        <x:f>IF(A51="","",IF(K51&lt;&gt;"VALID",K51,IF(L51&lt;&gt;"COMPLETE",L51,"READY")))</x:f>
      </x:c>
    </x:row>
    <x:row r="52">
      <x:c r="A52" s="39"/>
      <x:c r="B52" s="39"/>
      <x:c r="C52" s="39"/>
      <x:c r="D52" s="39"/>
      <x:c r="E52" s="39"/>
      <x:c r="F52" s="39"/>
      <x:c r="G52" s="39"/>
      <x:c r="H52" s="39"/>
      <x:c r="I52" s="39"/>
      <x:c r="J52" s="39"/>
      <x:c r="K52" s="65" t="str">
        <x:f>IF(A52="","",IF(NOT(OR(EXACT(C52,"CONSIDER"),EXACT(C52,"REJECT"),EXACT(C52,"SELECTED"),EXACT(C52,"NO ACTION"))),"INVALID - OPTION TOKEN",IF(COUNTIF($A$5:$A$54,A52)&gt;1,"INVALID - DUPLICATE ID","VALID")))</x:f>
      </x:c>
      <x:c r="L52" s="65" t="str">
        <x:f>IF(A52="","",IF(OR(B52="",C52="",D52="",E52="",F52="",G52="",H52="",I52="",J52=""),"EVIDENCE INSUFFICIENT - OPTION FIELD","COMPLETE"))</x:f>
      </x:c>
      <x:c r="M52" s="65" t="str">
        <x:f>IF(A52="","",IF(K52&lt;&gt;"VALID",K52,IF(L52&lt;&gt;"COMPLETE",L52,"READY")))</x:f>
      </x:c>
    </x:row>
    <x:row r="53">
      <x:c r="A53" s="39"/>
      <x:c r="B53" s="39"/>
      <x:c r="C53" s="39"/>
      <x:c r="D53" s="39"/>
      <x:c r="E53" s="39"/>
      <x:c r="F53" s="39"/>
      <x:c r="G53" s="39"/>
      <x:c r="H53" s="39"/>
      <x:c r="I53" s="39"/>
      <x:c r="J53" s="39"/>
      <x:c r="K53" s="65" t="str">
        <x:f>IF(A53="","",IF(NOT(OR(EXACT(C53,"CONSIDER"),EXACT(C53,"REJECT"),EXACT(C53,"SELECTED"),EXACT(C53,"NO ACTION"))),"INVALID - OPTION TOKEN",IF(COUNTIF($A$5:$A$54,A53)&gt;1,"INVALID - DUPLICATE ID","VALID")))</x:f>
      </x:c>
      <x:c r="L53" s="65" t="str">
        <x:f>IF(A53="","",IF(OR(B53="",C53="",D53="",E53="",F53="",G53="",H53="",I53="",J53=""),"EVIDENCE INSUFFICIENT - OPTION FIELD","COMPLETE"))</x:f>
      </x:c>
      <x:c r="M53" s="65" t="str">
        <x:f>IF(A53="","",IF(K53&lt;&gt;"VALID",K53,IF(L53&lt;&gt;"COMPLETE",L53,"READY")))</x:f>
      </x:c>
    </x:row>
    <x:row r="54">
      <x:c r="A54" s="39"/>
      <x:c r="B54" s="39"/>
      <x:c r="C54" s="39"/>
      <x:c r="D54" s="39"/>
      <x:c r="E54" s="39"/>
      <x:c r="F54" s="39"/>
      <x:c r="G54" s="39"/>
      <x:c r="H54" s="39"/>
      <x:c r="I54" s="39"/>
      <x:c r="J54" s="39"/>
      <x:c r="K54" s="65" t="str">
        <x:f>IF(A54="","",IF(NOT(OR(EXACT(C54,"CONSIDER"),EXACT(C54,"REJECT"),EXACT(C54,"SELECTED"),EXACT(C54,"NO ACTION"))),"INVALID - OPTION TOKEN",IF(COUNTIF($A$5:$A$54,A54)&gt;1,"INVALID - DUPLICATE ID","VALID")))</x:f>
      </x:c>
      <x:c r="L54" s="65" t="str">
        <x:f>IF(A54="","",IF(OR(B54="",C54="",D54="",E54="",F54="",G54="",H54="",I54="",J54=""),"EVIDENCE INSUFFICIENT - OPTION FIELD","COMPLETE"))</x:f>
      </x:c>
      <x:c r="M54" s="65" t="str">
        <x:f>IF(A54="","",IF(K54&lt;&gt;"VALID",K54,IF(L54&lt;&gt;"COMPLETE",L54,"READY")))</x:f>
      </x:c>
    </x:row>
  </x:sheetData>
  <x:mergeCells>
    <x:mergeCell ref="A1:J1"/>
    <x:mergeCell ref="A2:J2"/>
  </x:mergeCells>
  <x:conditionalFormatting sqref="M5:M54">
    <x:cfRule type="expression" dxfId="4" priority="1">
      <x:formula>M5="READY"</x:formula>
    </x:cfRule>
    <x:cfRule type="expression" dxfId="5" priority="2">
      <x:formula>AND(M5&lt;&gt;"",M5&lt;&gt;"READY")</x:formula>
    </x:cfRule>
  </x:conditionalFormatting>
  <x:dataValidations count="1">
    <x:dataValidation type="list" sqref="C5:C54">
      <x:formula1>"CONSIDER,REJECT,SELECTED,NO ACTION"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28" hidden="0" customWidth="1"/>
    <x:col min="4" max="4" width="34" hidden="0" customWidth="1"/>
    <x:col min="5" max="5" width="22" hidden="0" customWidth="1"/>
    <x:col min="6" max="6" width="38" hidden="0" customWidth="1"/>
    <x:col min="7" max="7" width="20" hidden="0" customWidth="1"/>
    <x:col min="8" max="8" width="18" hidden="0" customWidth="1"/>
    <x:col min="9" max="9" width="34" hidden="0" customWidth="1"/>
    <x:col min="10" max="10" width="16" hidden="0" customWidth="1"/>
  </x:cols>
  <x:sheetData>
    <x:row r="1">
      <x:c r="A1" s="17" t="str">
        <x:v>CHALLENGE LOG - record the strongest material reason the recommendation may be wrong</x:v>
      </x:c>
      <x:c r="B1" s="17"/>
      <x:c r="C1" s="17"/>
      <x:c r="D1" s="17"/>
      <x:c r="E1" s="17"/>
      <x:c r="F1" s="17"/>
      <x:c r="G1" s="17"/>
      <x:c r="H1" s="17"/>
      <x:c r="I1" s="17"/>
      <x:c r="J1" s="17"/>
    </x:row>
    <x:row r="2">
      <x:c r="A2" s="25" t="str">
        <x:v>Challenge is not a ceremonial risk paragraph. Record the counterargument, evidence, owner and disposition so dissent remains reconstructable after approval.</x:v>
      </x:c>
      <x:c r="B2" s="25"/>
      <x:c r="C2" s="25"/>
      <x:c r="D2" s="25"/>
      <x:c r="E2" s="25"/>
      <x:c r="F2" s="25"/>
      <x:c r="G2" s="25"/>
      <x:c r="H2" s="25"/>
      <x:c r="I2" s="25"/>
      <x:c r="J2" s="25"/>
    </x:row>
    <x:row r="4">
      <x:c r="A4" s="6" t="str">
        <x:v>Challenge ID</x:v>
      </x:c>
      <x:c r="B4" s="6" t="str">
        <x:v>Challenge / dissent</x:v>
      </x:c>
      <x:c r="C4" s="6" t="str">
        <x:v>Why material</x:v>
      </x:c>
      <x:c r="D4" s="6" t="str">
        <x:v>Evidence locator</x:v>
      </x:c>
      <x:c r="E4" s="6" t="str">
        <x:v>State</x:v>
      </x:c>
      <x:c r="F4" s="6" t="str">
        <x:v>Disposition / rationale</x:v>
      </x:c>
      <x:c r="G4" s="6" t="str">
        <x:v>Reviewer</x:v>
      </x:c>
      <x:c r="H4" s="6" t="str">
        <x:v>Escalation needed?</x:v>
      </x:c>
      <x:c r="I4" s="6" t="str">
        <x:v>Reopen trigger</x:v>
      </x:c>
      <x:c r="J4" s="61" t="str">
        <x:v>Record readiness</x:v>
      </x:c>
    </x:row>
    <x:row r="5">
      <x:c r="A5" s="39"/>
      <x:c r="B5" s="39"/>
      <x:c r="C5" s="39"/>
      <x:c r="D5" s="39"/>
      <x:c r="E5" s="39"/>
      <x:c r="F5" s="39"/>
      <x:c r="G5" s="39"/>
      <x:c r="H5" s="39"/>
      <x:c r="I5" s="39"/>
      <x:c r="J5" s="65" t="str">
        <x:f>IF(A5="","",IF(NOT(OR(EXACT(E5,"OPEN"),EXACT(E5,"ACCEPTED"),EXACT(E5,"RESOLVED"),EXACT(E5,"REJECTED WITH REASON"))),"INVALID - CHALLENGE TOKEN",IF(NOT(OR(EXACT(H5,"YES"),EXACT(H5,"NO"))),"INVALID - ESCALATION TOKEN",IF(OR(B5="",C5="",D5="",F5="",G5="",I5=""),"EVIDENCE INSUFFICIENT - CHALLENGE FIELD",IF(E5="OPEN","NOT READY - OPEN CHALLENGE","READY")))))</x:f>
      </x:c>
    </x:row>
    <x:row r="6">
      <x:c r="A6" s="39"/>
      <x:c r="B6" s="39"/>
      <x:c r="C6" s="39"/>
      <x:c r="D6" s="39"/>
      <x:c r="E6" s="39"/>
      <x:c r="F6" s="39"/>
      <x:c r="G6" s="39"/>
      <x:c r="H6" s="39"/>
      <x:c r="I6" s="39"/>
      <x:c r="J6" s="65" t="str">
        <x:f>IF(A6="","",IF(NOT(OR(EXACT(E6,"OPEN"),EXACT(E6,"ACCEPTED"),EXACT(E6,"RESOLVED"),EXACT(E6,"REJECTED WITH REASON"))),"INVALID - CHALLENGE TOKEN",IF(NOT(OR(EXACT(H6,"YES"),EXACT(H6,"NO"))),"INVALID - ESCALATION TOKEN",IF(OR(B6="",C6="",D6="",F6="",G6="",I6=""),"EVIDENCE INSUFFICIENT - CHALLENGE FIELD",IF(E6="OPEN","NOT READY - OPEN CHALLENGE","READY")))))</x:f>
      </x:c>
    </x:row>
    <x:row r="7">
      <x:c r="A7" s="39"/>
      <x:c r="B7" s="39"/>
      <x:c r="C7" s="39"/>
      <x:c r="D7" s="39"/>
      <x:c r="E7" s="39"/>
      <x:c r="F7" s="39"/>
      <x:c r="G7" s="39"/>
      <x:c r="H7" s="39"/>
      <x:c r="I7" s="39"/>
      <x:c r="J7" s="65" t="str">
        <x:f>IF(A7="","",IF(NOT(OR(EXACT(E7,"OPEN"),EXACT(E7,"ACCEPTED"),EXACT(E7,"RESOLVED"),EXACT(E7,"REJECTED WITH REASON"))),"INVALID - CHALLENGE TOKEN",IF(NOT(OR(EXACT(H7,"YES"),EXACT(H7,"NO"))),"INVALID - ESCALATION TOKEN",IF(OR(B7="",C7="",D7="",F7="",G7="",I7=""),"EVIDENCE INSUFFICIENT - CHALLENGE FIELD",IF(E7="OPEN","NOT READY - OPEN CHALLENGE","READY")))))</x:f>
      </x:c>
    </x:row>
    <x:row r="8">
      <x:c r="A8" s="39"/>
      <x:c r="B8" s="39"/>
      <x:c r="C8" s="39"/>
      <x:c r="D8" s="39"/>
      <x:c r="E8" s="39"/>
      <x:c r="F8" s="39"/>
      <x:c r="G8" s="39"/>
      <x:c r="H8" s="39"/>
      <x:c r="I8" s="39"/>
      <x:c r="J8" s="65" t="str">
        <x:f>IF(A8="","",IF(NOT(OR(EXACT(E8,"OPEN"),EXACT(E8,"ACCEPTED"),EXACT(E8,"RESOLVED"),EXACT(E8,"REJECTED WITH REASON"))),"INVALID - CHALLENGE TOKEN",IF(NOT(OR(EXACT(H8,"YES"),EXACT(H8,"NO"))),"INVALID - ESCALATION TOKEN",IF(OR(B8="",C8="",D8="",F8="",G8="",I8=""),"EVIDENCE INSUFFICIENT - CHALLENGE FIELD",IF(E8="OPEN","NOT READY - OPEN CHALLENGE","READY")))))</x:f>
      </x:c>
    </x:row>
    <x:row r="9">
      <x:c r="A9" s="39"/>
      <x:c r="B9" s="39"/>
      <x:c r="C9" s="39"/>
      <x:c r="D9" s="39"/>
      <x:c r="E9" s="39"/>
      <x:c r="F9" s="39"/>
      <x:c r="G9" s="39"/>
      <x:c r="H9" s="39"/>
      <x:c r="I9" s="39"/>
      <x:c r="J9" s="65" t="str">
        <x:f>IF(A9="","",IF(NOT(OR(EXACT(E9,"OPEN"),EXACT(E9,"ACCEPTED"),EXACT(E9,"RESOLVED"),EXACT(E9,"REJECTED WITH REASON"))),"INVALID - CHALLENGE TOKEN",IF(NOT(OR(EXACT(H9,"YES"),EXACT(H9,"NO"))),"INVALID - ESCALATION TOKEN",IF(OR(B9="",C9="",D9="",F9="",G9="",I9=""),"EVIDENCE INSUFFICIENT - CHALLENGE FIELD",IF(E9="OPEN","NOT READY - OPEN CHALLENGE","READY")))))</x:f>
      </x:c>
    </x:row>
    <x:row r="10">
      <x:c r="A10" s="39"/>
      <x:c r="B10" s="39"/>
      <x:c r="C10" s="39"/>
      <x:c r="D10" s="39"/>
      <x:c r="E10" s="39"/>
      <x:c r="F10" s="39"/>
      <x:c r="G10" s="39"/>
      <x:c r="H10" s="39"/>
      <x:c r="I10" s="39"/>
      <x:c r="J10" s="65" t="str">
        <x:f>IF(A10="","",IF(NOT(OR(EXACT(E10,"OPEN"),EXACT(E10,"ACCEPTED"),EXACT(E10,"RESOLVED"),EXACT(E10,"REJECTED WITH REASON"))),"INVALID - CHALLENGE TOKEN",IF(NOT(OR(EXACT(H10,"YES"),EXACT(H10,"NO"))),"INVALID - ESCALATION TOKEN",IF(OR(B10="",C10="",D10="",F10="",G10="",I10=""),"EVIDENCE INSUFFICIENT - CHALLENGE FIELD",IF(E10="OPEN","NOT READY - OPEN CHALLENGE","READY")))))</x:f>
      </x:c>
    </x:row>
    <x:row r="11">
      <x:c r="A11" s="39"/>
      <x:c r="B11" s="39"/>
      <x:c r="C11" s="39"/>
      <x:c r="D11" s="39"/>
      <x:c r="E11" s="39"/>
      <x:c r="F11" s="39"/>
      <x:c r="G11" s="39"/>
      <x:c r="H11" s="39"/>
      <x:c r="I11" s="39"/>
      <x:c r="J11" s="65" t="str">
        <x:f>IF(A11="","",IF(NOT(OR(EXACT(E11,"OPEN"),EXACT(E11,"ACCEPTED"),EXACT(E11,"RESOLVED"),EXACT(E11,"REJECTED WITH REASON"))),"INVALID - CHALLENGE TOKEN",IF(NOT(OR(EXACT(H11,"YES"),EXACT(H11,"NO"))),"INVALID - ESCALATION TOKEN",IF(OR(B11="",C11="",D11="",F11="",G11="",I11=""),"EVIDENCE INSUFFICIENT - CHALLENGE FIELD",IF(E11="OPEN","NOT READY - OPEN CHALLENGE","READY")))))</x:f>
      </x:c>
    </x:row>
    <x:row r="12">
      <x:c r="A12" s="39"/>
      <x:c r="B12" s="39"/>
      <x:c r="C12" s="39"/>
      <x:c r="D12" s="39"/>
      <x:c r="E12" s="39"/>
      <x:c r="F12" s="39"/>
      <x:c r="G12" s="39"/>
      <x:c r="H12" s="39"/>
      <x:c r="I12" s="39"/>
      <x:c r="J12" s="65" t="str">
        <x:f>IF(A12="","",IF(NOT(OR(EXACT(E12,"OPEN"),EXACT(E12,"ACCEPTED"),EXACT(E12,"RESOLVED"),EXACT(E12,"REJECTED WITH REASON"))),"INVALID - CHALLENGE TOKEN",IF(NOT(OR(EXACT(H12,"YES"),EXACT(H12,"NO"))),"INVALID - ESCALATION TOKEN",IF(OR(B12="",C12="",D12="",F12="",G12="",I12=""),"EVIDENCE INSUFFICIENT - CHALLENGE FIELD",IF(E12="OPEN","NOT READY - OPEN CHALLENGE","READY")))))</x:f>
      </x:c>
    </x:row>
    <x:row r="13">
      <x:c r="A13" s="39"/>
      <x:c r="B13" s="39"/>
      <x:c r="C13" s="39"/>
      <x:c r="D13" s="39"/>
      <x:c r="E13" s="39"/>
      <x:c r="F13" s="39"/>
      <x:c r="G13" s="39"/>
      <x:c r="H13" s="39"/>
      <x:c r="I13" s="39"/>
      <x:c r="J13" s="65" t="str">
        <x:f>IF(A13="","",IF(NOT(OR(EXACT(E13,"OPEN"),EXACT(E13,"ACCEPTED"),EXACT(E13,"RESOLVED"),EXACT(E13,"REJECTED WITH REASON"))),"INVALID - CHALLENGE TOKEN",IF(NOT(OR(EXACT(H13,"YES"),EXACT(H13,"NO"))),"INVALID - ESCALATION TOKEN",IF(OR(B13="",C13="",D13="",F13="",G13="",I13=""),"EVIDENCE INSUFFICIENT - CHALLENGE FIELD",IF(E13="OPEN","NOT READY - OPEN CHALLENGE","READY")))))</x:f>
      </x:c>
    </x:row>
    <x:row r="14">
      <x:c r="A14" s="39"/>
      <x:c r="B14" s="39"/>
      <x:c r="C14" s="39"/>
      <x:c r="D14" s="39"/>
      <x:c r="E14" s="39"/>
      <x:c r="F14" s="39"/>
      <x:c r="G14" s="39"/>
      <x:c r="H14" s="39"/>
      <x:c r="I14" s="39"/>
      <x:c r="J14" s="65" t="str">
        <x:f>IF(A14="","",IF(NOT(OR(EXACT(E14,"OPEN"),EXACT(E14,"ACCEPTED"),EXACT(E14,"RESOLVED"),EXACT(E14,"REJECTED WITH REASON"))),"INVALID - CHALLENGE TOKEN",IF(NOT(OR(EXACT(H14,"YES"),EXACT(H14,"NO"))),"INVALID - ESCALATION TOKEN",IF(OR(B14="",C14="",D14="",F14="",G14="",I14=""),"EVIDENCE INSUFFICIENT - CHALLENGE FIELD",IF(E14="OPEN","NOT READY - OPEN CHALLENGE","READY")))))</x:f>
      </x:c>
    </x:row>
    <x:row r="15">
      <x:c r="A15" s="39"/>
      <x:c r="B15" s="39"/>
      <x:c r="C15" s="39"/>
      <x:c r="D15" s="39"/>
      <x:c r="E15" s="39"/>
      <x:c r="F15" s="39"/>
      <x:c r="G15" s="39"/>
      <x:c r="H15" s="39"/>
      <x:c r="I15" s="39"/>
      <x:c r="J15" s="65" t="str">
        <x:f>IF(A15="","",IF(NOT(OR(EXACT(E15,"OPEN"),EXACT(E15,"ACCEPTED"),EXACT(E15,"RESOLVED"),EXACT(E15,"REJECTED WITH REASON"))),"INVALID - CHALLENGE TOKEN",IF(NOT(OR(EXACT(H15,"YES"),EXACT(H15,"NO"))),"INVALID - ESCALATION TOKEN",IF(OR(B15="",C15="",D15="",F15="",G15="",I15=""),"EVIDENCE INSUFFICIENT - CHALLENGE FIELD",IF(E15="OPEN","NOT READY - OPEN CHALLENGE","READY")))))</x:f>
      </x:c>
    </x:row>
    <x:row r="16">
      <x:c r="A16" s="39"/>
      <x:c r="B16" s="39"/>
      <x:c r="C16" s="39"/>
      <x:c r="D16" s="39"/>
      <x:c r="E16" s="39"/>
      <x:c r="F16" s="39"/>
      <x:c r="G16" s="39"/>
      <x:c r="H16" s="39"/>
      <x:c r="I16" s="39"/>
      <x:c r="J16" s="65" t="str">
        <x:f>IF(A16="","",IF(NOT(OR(EXACT(E16,"OPEN"),EXACT(E16,"ACCEPTED"),EXACT(E16,"RESOLVED"),EXACT(E16,"REJECTED WITH REASON"))),"INVALID - CHALLENGE TOKEN",IF(NOT(OR(EXACT(H16,"YES"),EXACT(H16,"NO"))),"INVALID - ESCALATION TOKEN",IF(OR(B16="",C16="",D16="",F16="",G16="",I16=""),"EVIDENCE INSUFFICIENT - CHALLENGE FIELD",IF(E16="OPEN","NOT READY - OPEN CHALLENGE","READY")))))</x:f>
      </x:c>
    </x:row>
    <x:row r="17">
      <x:c r="A17" s="39"/>
      <x:c r="B17" s="39"/>
      <x:c r="C17" s="39"/>
      <x:c r="D17" s="39"/>
      <x:c r="E17" s="39"/>
      <x:c r="F17" s="39"/>
      <x:c r="G17" s="39"/>
      <x:c r="H17" s="39"/>
      <x:c r="I17" s="39"/>
      <x:c r="J17" s="65" t="str">
        <x:f>IF(A17="","",IF(NOT(OR(EXACT(E17,"OPEN"),EXACT(E17,"ACCEPTED"),EXACT(E17,"RESOLVED"),EXACT(E17,"REJECTED WITH REASON"))),"INVALID - CHALLENGE TOKEN",IF(NOT(OR(EXACT(H17,"YES"),EXACT(H17,"NO"))),"INVALID - ESCALATION TOKEN",IF(OR(B17="",C17="",D17="",F17="",G17="",I17=""),"EVIDENCE INSUFFICIENT - CHALLENGE FIELD",IF(E17="OPEN","NOT READY - OPEN CHALLENGE","READY")))))</x:f>
      </x:c>
    </x:row>
    <x:row r="18">
      <x:c r="A18" s="39"/>
      <x:c r="B18" s="39"/>
      <x:c r="C18" s="39"/>
      <x:c r="D18" s="39"/>
      <x:c r="E18" s="39"/>
      <x:c r="F18" s="39"/>
      <x:c r="G18" s="39"/>
      <x:c r="H18" s="39"/>
      <x:c r="I18" s="39"/>
      <x:c r="J18" s="65" t="str">
        <x:f>IF(A18="","",IF(NOT(OR(EXACT(E18,"OPEN"),EXACT(E18,"ACCEPTED"),EXACT(E18,"RESOLVED"),EXACT(E18,"REJECTED WITH REASON"))),"INVALID - CHALLENGE TOKEN",IF(NOT(OR(EXACT(H18,"YES"),EXACT(H18,"NO"))),"INVALID - ESCALATION TOKEN",IF(OR(B18="",C18="",D18="",F18="",G18="",I18=""),"EVIDENCE INSUFFICIENT - CHALLENGE FIELD",IF(E18="OPEN","NOT READY - OPEN CHALLENGE","READY")))))</x:f>
      </x:c>
    </x:row>
    <x:row r="19">
      <x:c r="A19" s="39"/>
      <x:c r="B19" s="39"/>
      <x:c r="C19" s="39"/>
      <x:c r="D19" s="39"/>
      <x:c r="E19" s="39"/>
      <x:c r="F19" s="39"/>
      <x:c r="G19" s="39"/>
      <x:c r="H19" s="39"/>
      <x:c r="I19" s="39"/>
      <x:c r="J19" s="65" t="str">
        <x:f>IF(A19="","",IF(NOT(OR(EXACT(E19,"OPEN"),EXACT(E19,"ACCEPTED"),EXACT(E19,"RESOLVED"),EXACT(E19,"REJECTED WITH REASON"))),"INVALID - CHALLENGE TOKEN",IF(NOT(OR(EXACT(H19,"YES"),EXACT(H19,"NO"))),"INVALID - ESCALATION TOKEN",IF(OR(B19="",C19="",D19="",F19="",G19="",I19=""),"EVIDENCE INSUFFICIENT - CHALLENGE FIELD",IF(E19="OPEN","NOT READY - OPEN CHALLENGE","READY")))))</x:f>
      </x:c>
    </x:row>
    <x:row r="20">
      <x:c r="A20" s="39"/>
      <x:c r="B20" s="39"/>
      <x:c r="C20" s="39"/>
      <x:c r="D20" s="39"/>
      <x:c r="E20" s="39"/>
      <x:c r="F20" s="39"/>
      <x:c r="G20" s="39"/>
      <x:c r="H20" s="39"/>
      <x:c r="I20" s="39"/>
      <x:c r="J20" s="65" t="str">
        <x:f>IF(A20="","",IF(NOT(OR(EXACT(E20,"OPEN"),EXACT(E20,"ACCEPTED"),EXACT(E20,"RESOLVED"),EXACT(E20,"REJECTED WITH REASON"))),"INVALID - CHALLENGE TOKEN",IF(NOT(OR(EXACT(H20,"YES"),EXACT(H20,"NO"))),"INVALID - ESCALATION TOKEN",IF(OR(B20="",C20="",D20="",F20="",G20="",I20=""),"EVIDENCE INSUFFICIENT - CHALLENGE FIELD",IF(E20="OPEN","NOT READY - OPEN CHALLENGE","READY")))))</x:f>
      </x:c>
    </x:row>
    <x:row r="21">
      <x:c r="A21" s="39"/>
      <x:c r="B21" s="39"/>
      <x:c r="C21" s="39"/>
      <x:c r="D21" s="39"/>
      <x:c r="E21" s="39"/>
      <x:c r="F21" s="39"/>
      <x:c r="G21" s="39"/>
      <x:c r="H21" s="39"/>
      <x:c r="I21" s="39"/>
      <x:c r="J21" s="65" t="str">
        <x:f>IF(A21="","",IF(NOT(OR(EXACT(E21,"OPEN"),EXACT(E21,"ACCEPTED"),EXACT(E21,"RESOLVED"),EXACT(E21,"REJECTED WITH REASON"))),"INVALID - CHALLENGE TOKEN",IF(NOT(OR(EXACT(H21,"YES"),EXACT(H21,"NO"))),"INVALID - ESCALATION TOKEN",IF(OR(B21="",C21="",D21="",F21="",G21="",I21=""),"EVIDENCE INSUFFICIENT - CHALLENGE FIELD",IF(E21="OPEN","NOT READY - OPEN CHALLENGE","READY")))))</x:f>
      </x:c>
    </x:row>
    <x:row r="22">
      <x:c r="A22" s="39"/>
      <x:c r="B22" s="39"/>
      <x:c r="C22" s="39"/>
      <x:c r="D22" s="39"/>
      <x:c r="E22" s="39"/>
      <x:c r="F22" s="39"/>
      <x:c r="G22" s="39"/>
      <x:c r="H22" s="39"/>
      <x:c r="I22" s="39"/>
      <x:c r="J22" s="65" t="str">
        <x:f>IF(A22="","",IF(NOT(OR(EXACT(E22,"OPEN"),EXACT(E22,"ACCEPTED"),EXACT(E22,"RESOLVED"),EXACT(E22,"REJECTED WITH REASON"))),"INVALID - CHALLENGE TOKEN",IF(NOT(OR(EXACT(H22,"YES"),EXACT(H22,"NO"))),"INVALID - ESCALATION TOKEN",IF(OR(B22="",C22="",D22="",F22="",G22="",I22=""),"EVIDENCE INSUFFICIENT - CHALLENGE FIELD",IF(E22="OPEN","NOT READY - OPEN CHALLENGE","READY")))))</x:f>
      </x:c>
    </x:row>
    <x:row r="23">
      <x:c r="A23" s="39"/>
      <x:c r="B23" s="39"/>
      <x:c r="C23" s="39"/>
      <x:c r="D23" s="39"/>
      <x:c r="E23" s="39"/>
      <x:c r="F23" s="39"/>
      <x:c r="G23" s="39"/>
      <x:c r="H23" s="39"/>
      <x:c r="I23" s="39"/>
      <x:c r="J23" s="65" t="str">
        <x:f>IF(A23="","",IF(NOT(OR(EXACT(E23,"OPEN"),EXACT(E23,"ACCEPTED"),EXACT(E23,"RESOLVED"),EXACT(E23,"REJECTED WITH REASON"))),"INVALID - CHALLENGE TOKEN",IF(NOT(OR(EXACT(H23,"YES"),EXACT(H23,"NO"))),"INVALID - ESCALATION TOKEN",IF(OR(B23="",C23="",D23="",F23="",G23="",I23=""),"EVIDENCE INSUFFICIENT - CHALLENGE FIELD",IF(E23="OPEN","NOT READY - OPEN CHALLENGE","READY")))))</x:f>
      </x:c>
    </x:row>
    <x:row r="24">
      <x:c r="A24" s="39"/>
      <x:c r="B24" s="39"/>
      <x:c r="C24" s="39"/>
      <x:c r="D24" s="39"/>
      <x:c r="E24" s="39"/>
      <x:c r="F24" s="39"/>
      <x:c r="G24" s="39"/>
      <x:c r="H24" s="39"/>
      <x:c r="I24" s="39"/>
      <x:c r="J24" s="65" t="str">
        <x:f>IF(A24="","",IF(NOT(OR(EXACT(E24,"OPEN"),EXACT(E24,"ACCEPTED"),EXACT(E24,"RESOLVED"),EXACT(E24,"REJECTED WITH REASON"))),"INVALID - CHALLENGE TOKEN",IF(NOT(OR(EXACT(H24,"YES"),EXACT(H24,"NO"))),"INVALID - ESCALATION TOKEN",IF(OR(B24="",C24="",D24="",F24="",G24="",I24=""),"EVIDENCE INSUFFICIENT - CHALLENGE FIELD",IF(E24="OPEN","NOT READY - OPEN CHALLENGE","READY")))))</x:f>
      </x:c>
    </x:row>
    <x:row r="25">
      <x:c r="A25" s="39"/>
      <x:c r="B25" s="39"/>
      <x:c r="C25" s="39"/>
      <x:c r="D25" s="39"/>
      <x:c r="E25" s="39"/>
      <x:c r="F25" s="39"/>
      <x:c r="G25" s="39"/>
      <x:c r="H25" s="39"/>
      <x:c r="I25" s="39"/>
      <x:c r="J25" s="65" t="str">
        <x:f>IF(A25="","",IF(NOT(OR(EXACT(E25,"OPEN"),EXACT(E25,"ACCEPTED"),EXACT(E25,"RESOLVED"),EXACT(E25,"REJECTED WITH REASON"))),"INVALID - CHALLENGE TOKEN",IF(NOT(OR(EXACT(H25,"YES"),EXACT(H25,"NO"))),"INVALID - ESCALATION TOKEN",IF(OR(B25="",C25="",D25="",F25="",G25="",I25=""),"EVIDENCE INSUFFICIENT - CHALLENGE FIELD",IF(E25="OPEN","NOT READY - OPEN CHALLENGE","READY")))))</x:f>
      </x:c>
    </x:row>
    <x:row r="26">
      <x:c r="A26" s="39"/>
      <x:c r="B26" s="39"/>
      <x:c r="C26" s="39"/>
      <x:c r="D26" s="39"/>
      <x:c r="E26" s="39"/>
      <x:c r="F26" s="39"/>
      <x:c r="G26" s="39"/>
      <x:c r="H26" s="39"/>
      <x:c r="I26" s="39"/>
      <x:c r="J26" s="65" t="str">
        <x:f>IF(A26="","",IF(NOT(OR(EXACT(E26,"OPEN"),EXACT(E26,"ACCEPTED"),EXACT(E26,"RESOLVED"),EXACT(E26,"REJECTED WITH REASON"))),"INVALID - CHALLENGE TOKEN",IF(NOT(OR(EXACT(H26,"YES"),EXACT(H26,"NO"))),"INVALID - ESCALATION TOKEN",IF(OR(B26="",C26="",D26="",F26="",G26="",I26=""),"EVIDENCE INSUFFICIENT - CHALLENGE FIELD",IF(E26="OPEN","NOT READY - OPEN CHALLENGE","READY")))))</x:f>
      </x:c>
    </x:row>
    <x:row r="27">
      <x:c r="A27" s="39"/>
      <x:c r="B27" s="39"/>
      <x:c r="C27" s="39"/>
      <x:c r="D27" s="39"/>
      <x:c r="E27" s="39"/>
      <x:c r="F27" s="39"/>
      <x:c r="G27" s="39"/>
      <x:c r="H27" s="39"/>
      <x:c r="I27" s="39"/>
      <x:c r="J27" s="65" t="str">
        <x:f>IF(A27="","",IF(NOT(OR(EXACT(E27,"OPEN"),EXACT(E27,"ACCEPTED"),EXACT(E27,"RESOLVED"),EXACT(E27,"REJECTED WITH REASON"))),"INVALID - CHALLENGE TOKEN",IF(NOT(OR(EXACT(H27,"YES"),EXACT(H27,"NO"))),"INVALID - ESCALATION TOKEN",IF(OR(B27="",C27="",D27="",F27="",G27="",I27=""),"EVIDENCE INSUFFICIENT - CHALLENGE FIELD",IF(E27="OPEN","NOT READY - OPEN CHALLENGE","READY")))))</x:f>
      </x:c>
    </x:row>
    <x:row r="28">
      <x:c r="A28" s="39"/>
      <x:c r="B28" s="39"/>
      <x:c r="C28" s="39"/>
      <x:c r="D28" s="39"/>
      <x:c r="E28" s="39"/>
      <x:c r="F28" s="39"/>
      <x:c r="G28" s="39"/>
      <x:c r="H28" s="39"/>
      <x:c r="I28" s="39"/>
      <x:c r="J28" s="65" t="str">
        <x:f>IF(A28="","",IF(NOT(OR(EXACT(E28,"OPEN"),EXACT(E28,"ACCEPTED"),EXACT(E28,"RESOLVED"),EXACT(E28,"REJECTED WITH REASON"))),"INVALID - CHALLENGE TOKEN",IF(NOT(OR(EXACT(H28,"YES"),EXACT(H28,"NO"))),"INVALID - ESCALATION TOKEN",IF(OR(B28="",C28="",D28="",F28="",G28="",I28=""),"EVIDENCE INSUFFICIENT - CHALLENGE FIELD",IF(E28="OPEN","NOT READY - OPEN CHALLENGE","READY")))))</x:f>
      </x:c>
    </x:row>
    <x:row r="29">
      <x:c r="A29" s="39"/>
      <x:c r="B29" s="39"/>
      <x:c r="C29" s="39"/>
      <x:c r="D29" s="39"/>
      <x:c r="E29" s="39"/>
      <x:c r="F29" s="39"/>
      <x:c r="G29" s="39"/>
      <x:c r="H29" s="39"/>
      <x:c r="I29" s="39"/>
      <x:c r="J29" s="65" t="str">
        <x:f>IF(A29="","",IF(NOT(OR(EXACT(E29,"OPEN"),EXACT(E29,"ACCEPTED"),EXACT(E29,"RESOLVED"),EXACT(E29,"REJECTED WITH REASON"))),"INVALID - CHALLENGE TOKEN",IF(NOT(OR(EXACT(H29,"YES"),EXACT(H29,"NO"))),"INVALID - ESCALATION TOKEN",IF(OR(B29="",C29="",D29="",F29="",G29="",I29=""),"EVIDENCE INSUFFICIENT - CHALLENGE FIELD",IF(E29="OPEN","NOT READY - OPEN CHALLENGE","READY")))))</x:f>
      </x:c>
    </x:row>
    <x:row r="30">
      <x:c r="A30" s="39"/>
      <x:c r="B30" s="39"/>
      <x:c r="C30" s="39"/>
      <x:c r="D30" s="39"/>
      <x:c r="E30" s="39"/>
      <x:c r="F30" s="39"/>
      <x:c r="G30" s="39"/>
      <x:c r="H30" s="39"/>
      <x:c r="I30" s="39"/>
      <x:c r="J30" s="65" t="str">
        <x:f>IF(A30="","",IF(NOT(OR(EXACT(E30,"OPEN"),EXACT(E30,"ACCEPTED"),EXACT(E30,"RESOLVED"),EXACT(E30,"REJECTED WITH REASON"))),"INVALID - CHALLENGE TOKEN",IF(NOT(OR(EXACT(H30,"YES"),EXACT(H30,"NO"))),"INVALID - ESCALATION TOKEN",IF(OR(B30="",C30="",D30="",F30="",G30="",I30=""),"EVIDENCE INSUFFICIENT - CHALLENGE FIELD",IF(E30="OPEN","NOT READY - OPEN CHALLENGE","READY")))))</x:f>
      </x:c>
    </x:row>
    <x:row r="31">
      <x:c r="A31" s="39"/>
      <x:c r="B31" s="39"/>
      <x:c r="C31" s="39"/>
      <x:c r="D31" s="39"/>
      <x:c r="E31" s="39"/>
      <x:c r="F31" s="39"/>
      <x:c r="G31" s="39"/>
      <x:c r="H31" s="39"/>
      <x:c r="I31" s="39"/>
      <x:c r="J31" s="65" t="str">
        <x:f>IF(A31="","",IF(NOT(OR(EXACT(E31,"OPEN"),EXACT(E31,"ACCEPTED"),EXACT(E31,"RESOLVED"),EXACT(E31,"REJECTED WITH REASON"))),"INVALID - CHALLENGE TOKEN",IF(NOT(OR(EXACT(H31,"YES"),EXACT(H31,"NO"))),"INVALID - ESCALATION TOKEN",IF(OR(B31="",C31="",D31="",F31="",G31="",I31=""),"EVIDENCE INSUFFICIENT - CHALLENGE FIELD",IF(E31="OPEN","NOT READY - OPEN CHALLENGE","READY")))))</x:f>
      </x:c>
    </x:row>
    <x:row r="32">
      <x:c r="A32" s="39"/>
      <x:c r="B32" s="39"/>
      <x:c r="C32" s="39"/>
      <x:c r="D32" s="39"/>
      <x:c r="E32" s="39"/>
      <x:c r="F32" s="39"/>
      <x:c r="G32" s="39"/>
      <x:c r="H32" s="39"/>
      <x:c r="I32" s="39"/>
      <x:c r="J32" s="65" t="str">
        <x:f>IF(A32="","",IF(NOT(OR(EXACT(E32,"OPEN"),EXACT(E32,"ACCEPTED"),EXACT(E32,"RESOLVED"),EXACT(E32,"REJECTED WITH REASON"))),"INVALID - CHALLENGE TOKEN",IF(NOT(OR(EXACT(H32,"YES"),EXACT(H32,"NO"))),"INVALID - ESCALATION TOKEN",IF(OR(B32="",C32="",D32="",F32="",G32="",I32=""),"EVIDENCE INSUFFICIENT - CHALLENGE FIELD",IF(E32="OPEN","NOT READY - OPEN CHALLENGE","READY")))))</x:f>
      </x:c>
    </x:row>
    <x:row r="33">
      <x:c r="A33" s="39"/>
      <x:c r="B33" s="39"/>
      <x:c r="C33" s="39"/>
      <x:c r="D33" s="39"/>
      <x:c r="E33" s="39"/>
      <x:c r="F33" s="39"/>
      <x:c r="G33" s="39"/>
      <x:c r="H33" s="39"/>
      <x:c r="I33" s="39"/>
      <x:c r="J33" s="65" t="str">
        <x:f>IF(A33="","",IF(NOT(OR(EXACT(E33,"OPEN"),EXACT(E33,"ACCEPTED"),EXACT(E33,"RESOLVED"),EXACT(E33,"REJECTED WITH REASON"))),"INVALID - CHALLENGE TOKEN",IF(NOT(OR(EXACT(H33,"YES"),EXACT(H33,"NO"))),"INVALID - ESCALATION TOKEN",IF(OR(B33="",C33="",D33="",F33="",G33="",I33=""),"EVIDENCE INSUFFICIENT - CHALLENGE FIELD",IF(E33="OPEN","NOT READY - OPEN CHALLENGE","READY")))))</x:f>
      </x:c>
    </x:row>
    <x:row r="34">
      <x:c r="A34" s="39"/>
      <x:c r="B34" s="39"/>
      <x:c r="C34" s="39"/>
      <x:c r="D34" s="39"/>
      <x:c r="E34" s="39"/>
      <x:c r="F34" s="39"/>
      <x:c r="G34" s="39"/>
      <x:c r="H34" s="39"/>
      <x:c r="I34" s="39"/>
      <x:c r="J34" s="65" t="str">
        <x:f>IF(A34="","",IF(NOT(OR(EXACT(E34,"OPEN"),EXACT(E34,"ACCEPTED"),EXACT(E34,"RESOLVED"),EXACT(E34,"REJECTED WITH REASON"))),"INVALID - CHALLENGE TOKEN",IF(NOT(OR(EXACT(H34,"YES"),EXACT(H34,"NO"))),"INVALID - ESCALATION TOKEN",IF(OR(B34="",C34="",D34="",F34="",G34="",I34=""),"EVIDENCE INSUFFICIENT - CHALLENGE FIELD",IF(E34="OPEN","NOT READY - OPEN CHALLENGE","READY")))))</x:f>
      </x:c>
    </x:row>
    <x:row r="35">
      <x:c r="A35" s="39"/>
      <x:c r="B35" s="39"/>
      <x:c r="C35" s="39"/>
      <x:c r="D35" s="39"/>
      <x:c r="E35" s="39"/>
      <x:c r="F35" s="39"/>
      <x:c r="G35" s="39"/>
      <x:c r="H35" s="39"/>
      <x:c r="I35" s="39"/>
      <x:c r="J35" s="65" t="str">
        <x:f>IF(A35="","",IF(NOT(OR(EXACT(E35,"OPEN"),EXACT(E35,"ACCEPTED"),EXACT(E35,"RESOLVED"),EXACT(E35,"REJECTED WITH REASON"))),"INVALID - CHALLENGE TOKEN",IF(NOT(OR(EXACT(H35,"YES"),EXACT(H35,"NO"))),"INVALID - ESCALATION TOKEN",IF(OR(B35="",C35="",D35="",F35="",G35="",I35=""),"EVIDENCE INSUFFICIENT - CHALLENGE FIELD",IF(E35="OPEN","NOT READY - OPEN CHALLENGE","READY")))))</x:f>
      </x:c>
    </x:row>
    <x:row r="36">
      <x:c r="A36" s="39"/>
      <x:c r="B36" s="39"/>
      <x:c r="C36" s="39"/>
      <x:c r="D36" s="39"/>
      <x:c r="E36" s="39"/>
      <x:c r="F36" s="39"/>
      <x:c r="G36" s="39"/>
      <x:c r="H36" s="39"/>
      <x:c r="I36" s="39"/>
      <x:c r="J36" s="65" t="str">
        <x:f>IF(A36="","",IF(NOT(OR(EXACT(E36,"OPEN"),EXACT(E36,"ACCEPTED"),EXACT(E36,"RESOLVED"),EXACT(E36,"REJECTED WITH REASON"))),"INVALID - CHALLENGE TOKEN",IF(NOT(OR(EXACT(H36,"YES"),EXACT(H36,"NO"))),"INVALID - ESCALATION TOKEN",IF(OR(B36="",C36="",D36="",F36="",G36="",I36=""),"EVIDENCE INSUFFICIENT - CHALLENGE FIELD",IF(E36="OPEN","NOT READY - OPEN CHALLENGE","READY")))))</x:f>
      </x:c>
    </x:row>
    <x:row r="37">
      <x:c r="A37" s="39"/>
      <x:c r="B37" s="39"/>
      <x:c r="C37" s="39"/>
      <x:c r="D37" s="39"/>
      <x:c r="E37" s="39"/>
      <x:c r="F37" s="39"/>
      <x:c r="G37" s="39"/>
      <x:c r="H37" s="39"/>
      <x:c r="I37" s="39"/>
      <x:c r="J37" s="65" t="str">
        <x:f>IF(A37="","",IF(NOT(OR(EXACT(E37,"OPEN"),EXACT(E37,"ACCEPTED"),EXACT(E37,"RESOLVED"),EXACT(E37,"REJECTED WITH REASON"))),"INVALID - CHALLENGE TOKEN",IF(NOT(OR(EXACT(H37,"YES"),EXACT(H37,"NO"))),"INVALID - ESCALATION TOKEN",IF(OR(B37="",C37="",D37="",F37="",G37="",I37=""),"EVIDENCE INSUFFICIENT - CHALLENGE FIELD",IF(E37="OPEN","NOT READY - OPEN CHALLENGE","READY")))))</x:f>
      </x:c>
    </x:row>
    <x:row r="38">
      <x:c r="A38" s="39"/>
      <x:c r="B38" s="39"/>
      <x:c r="C38" s="39"/>
      <x:c r="D38" s="39"/>
      <x:c r="E38" s="39"/>
      <x:c r="F38" s="39"/>
      <x:c r="G38" s="39"/>
      <x:c r="H38" s="39"/>
      <x:c r="I38" s="39"/>
      <x:c r="J38" s="65" t="str">
        <x:f>IF(A38="","",IF(NOT(OR(EXACT(E38,"OPEN"),EXACT(E38,"ACCEPTED"),EXACT(E38,"RESOLVED"),EXACT(E38,"REJECTED WITH REASON"))),"INVALID - CHALLENGE TOKEN",IF(NOT(OR(EXACT(H38,"YES"),EXACT(H38,"NO"))),"INVALID - ESCALATION TOKEN",IF(OR(B38="",C38="",D38="",F38="",G38="",I38=""),"EVIDENCE INSUFFICIENT - CHALLENGE FIELD",IF(E38="OPEN","NOT READY - OPEN CHALLENGE","READY")))))</x:f>
      </x:c>
    </x:row>
    <x:row r="39">
      <x:c r="A39" s="39"/>
      <x:c r="B39" s="39"/>
      <x:c r="C39" s="39"/>
      <x:c r="D39" s="39"/>
      <x:c r="E39" s="39"/>
      <x:c r="F39" s="39"/>
      <x:c r="G39" s="39"/>
      <x:c r="H39" s="39"/>
      <x:c r="I39" s="39"/>
      <x:c r="J39" s="65" t="str">
        <x:f>IF(A39="","",IF(NOT(OR(EXACT(E39,"OPEN"),EXACT(E39,"ACCEPTED"),EXACT(E39,"RESOLVED"),EXACT(E39,"REJECTED WITH REASON"))),"INVALID - CHALLENGE TOKEN",IF(NOT(OR(EXACT(H39,"YES"),EXACT(H39,"NO"))),"INVALID - ESCALATION TOKEN",IF(OR(B39="",C39="",D39="",F39="",G39="",I39=""),"EVIDENCE INSUFFICIENT - CHALLENGE FIELD",IF(E39="OPEN","NOT READY - OPEN CHALLENGE","READY")))))</x:f>
      </x:c>
    </x:row>
    <x:row r="40">
      <x:c r="A40" s="39"/>
      <x:c r="B40" s="39"/>
      <x:c r="C40" s="39"/>
      <x:c r="D40" s="39"/>
      <x:c r="E40" s="39"/>
      <x:c r="F40" s="39"/>
      <x:c r="G40" s="39"/>
      <x:c r="H40" s="39"/>
      <x:c r="I40" s="39"/>
      <x:c r="J40" s="65" t="str">
        <x:f>IF(A40="","",IF(NOT(OR(EXACT(E40,"OPEN"),EXACT(E40,"ACCEPTED"),EXACT(E40,"RESOLVED"),EXACT(E40,"REJECTED WITH REASON"))),"INVALID - CHALLENGE TOKEN",IF(NOT(OR(EXACT(H40,"YES"),EXACT(H40,"NO"))),"INVALID - ESCALATION TOKEN",IF(OR(B40="",C40="",D40="",F40="",G40="",I40=""),"EVIDENCE INSUFFICIENT - CHALLENGE FIELD",IF(E40="OPEN","NOT READY - OPEN CHALLENGE","READY")))))</x:f>
      </x:c>
    </x:row>
    <x:row r="41">
      <x:c r="A41" s="39"/>
      <x:c r="B41" s="39"/>
      <x:c r="C41" s="39"/>
      <x:c r="D41" s="39"/>
      <x:c r="E41" s="39"/>
      <x:c r="F41" s="39"/>
      <x:c r="G41" s="39"/>
      <x:c r="H41" s="39"/>
      <x:c r="I41" s="39"/>
      <x:c r="J41" s="65" t="str">
        <x:f>IF(A41="","",IF(NOT(OR(EXACT(E41,"OPEN"),EXACT(E41,"ACCEPTED"),EXACT(E41,"RESOLVED"),EXACT(E41,"REJECTED WITH REASON"))),"INVALID - CHALLENGE TOKEN",IF(NOT(OR(EXACT(H41,"YES"),EXACT(H41,"NO"))),"INVALID - ESCALATION TOKEN",IF(OR(B41="",C41="",D41="",F41="",G41="",I41=""),"EVIDENCE INSUFFICIENT - CHALLENGE FIELD",IF(E41="OPEN","NOT READY - OPEN CHALLENGE","READY")))))</x:f>
      </x:c>
    </x:row>
    <x:row r="42">
      <x:c r="A42" s="39"/>
      <x:c r="B42" s="39"/>
      <x:c r="C42" s="39"/>
      <x:c r="D42" s="39"/>
      <x:c r="E42" s="39"/>
      <x:c r="F42" s="39"/>
      <x:c r="G42" s="39"/>
      <x:c r="H42" s="39"/>
      <x:c r="I42" s="39"/>
      <x:c r="J42" s="65" t="str">
        <x:f>IF(A42="","",IF(NOT(OR(EXACT(E42,"OPEN"),EXACT(E42,"ACCEPTED"),EXACT(E42,"RESOLVED"),EXACT(E42,"REJECTED WITH REASON"))),"INVALID - CHALLENGE TOKEN",IF(NOT(OR(EXACT(H42,"YES"),EXACT(H42,"NO"))),"INVALID - ESCALATION TOKEN",IF(OR(B42="",C42="",D42="",F42="",G42="",I42=""),"EVIDENCE INSUFFICIENT - CHALLENGE FIELD",IF(E42="OPEN","NOT READY - OPEN CHALLENGE","READY")))))</x:f>
      </x:c>
    </x:row>
    <x:row r="43">
      <x:c r="A43" s="39"/>
      <x:c r="B43" s="39"/>
      <x:c r="C43" s="39"/>
      <x:c r="D43" s="39"/>
      <x:c r="E43" s="39"/>
      <x:c r="F43" s="39"/>
      <x:c r="G43" s="39"/>
      <x:c r="H43" s="39"/>
      <x:c r="I43" s="39"/>
      <x:c r="J43" s="65" t="str">
        <x:f>IF(A43="","",IF(NOT(OR(EXACT(E43,"OPEN"),EXACT(E43,"ACCEPTED"),EXACT(E43,"RESOLVED"),EXACT(E43,"REJECTED WITH REASON"))),"INVALID - CHALLENGE TOKEN",IF(NOT(OR(EXACT(H43,"YES"),EXACT(H43,"NO"))),"INVALID - ESCALATION TOKEN",IF(OR(B43="",C43="",D43="",F43="",G43="",I43=""),"EVIDENCE INSUFFICIENT - CHALLENGE FIELD",IF(E43="OPEN","NOT READY - OPEN CHALLENGE","READY")))))</x:f>
      </x:c>
    </x:row>
    <x:row r="44">
      <x:c r="A44" s="39"/>
      <x:c r="B44" s="39"/>
      <x:c r="C44" s="39"/>
      <x:c r="D44" s="39"/>
      <x:c r="E44" s="39"/>
      <x:c r="F44" s="39"/>
      <x:c r="G44" s="39"/>
      <x:c r="H44" s="39"/>
      <x:c r="I44" s="39"/>
      <x:c r="J44" s="65" t="str">
        <x:f>IF(A44="","",IF(NOT(OR(EXACT(E44,"OPEN"),EXACT(E44,"ACCEPTED"),EXACT(E44,"RESOLVED"),EXACT(E44,"REJECTED WITH REASON"))),"INVALID - CHALLENGE TOKEN",IF(NOT(OR(EXACT(H44,"YES"),EXACT(H44,"NO"))),"INVALID - ESCALATION TOKEN",IF(OR(B44="",C44="",D44="",F44="",G44="",I44=""),"EVIDENCE INSUFFICIENT - CHALLENGE FIELD",IF(E44="OPEN","NOT READY - OPEN CHALLENGE","READY")))))</x:f>
      </x:c>
    </x:row>
    <x:row r="45">
      <x:c r="A45" s="39"/>
      <x:c r="B45" s="39"/>
      <x:c r="C45" s="39"/>
      <x:c r="D45" s="39"/>
      <x:c r="E45" s="39"/>
      <x:c r="F45" s="39"/>
      <x:c r="G45" s="39"/>
      <x:c r="H45" s="39"/>
      <x:c r="I45" s="39"/>
      <x:c r="J45" s="65" t="str">
        <x:f>IF(A45="","",IF(NOT(OR(EXACT(E45,"OPEN"),EXACT(E45,"ACCEPTED"),EXACT(E45,"RESOLVED"),EXACT(E45,"REJECTED WITH REASON"))),"INVALID - CHALLENGE TOKEN",IF(NOT(OR(EXACT(H45,"YES"),EXACT(H45,"NO"))),"INVALID - ESCALATION TOKEN",IF(OR(B45="",C45="",D45="",F45="",G45="",I45=""),"EVIDENCE INSUFFICIENT - CHALLENGE FIELD",IF(E45="OPEN","NOT READY - OPEN CHALLENGE","READY")))))</x:f>
      </x:c>
    </x:row>
    <x:row r="46">
      <x:c r="A46" s="39"/>
      <x:c r="B46" s="39"/>
      <x:c r="C46" s="39"/>
      <x:c r="D46" s="39"/>
      <x:c r="E46" s="39"/>
      <x:c r="F46" s="39"/>
      <x:c r="G46" s="39"/>
      <x:c r="H46" s="39"/>
      <x:c r="I46" s="39"/>
      <x:c r="J46" s="65" t="str">
        <x:f>IF(A46="","",IF(NOT(OR(EXACT(E46,"OPEN"),EXACT(E46,"ACCEPTED"),EXACT(E46,"RESOLVED"),EXACT(E46,"REJECTED WITH REASON"))),"INVALID - CHALLENGE TOKEN",IF(NOT(OR(EXACT(H46,"YES"),EXACT(H46,"NO"))),"INVALID - ESCALATION TOKEN",IF(OR(B46="",C46="",D46="",F46="",G46="",I46=""),"EVIDENCE INSUFFICIENT - CHALLENGE FIELD",IF(E46="OPEN","NOT READY - OPEN CHALLENGE","READY")))))</x:f>
      </x:c>
    </x:row>
    <x:row r="47">
      <x:c r="A47" s="39"/>
      <x:c r="B47" s="39"/>
      <x:c r="C47" s="39"/>
      <x:c r="D47" s="39"/>
      <x:c r="E47" s="39"/>
      <x:c r="F47" s="39"/>
      <x:c r="G47" s="39"/>
      <x:c r="H47" s="39"/>
      <x:c r="I47" s="39"/>
      <x:c r="J47" s="65" t="str">
        <x:f>IF(A47="","",IF(NOT(OR(EXACT(E47,"OPEN"),EXACT(E47,"ACCEPTED"),EXACT(E47,"RESOLVED"),EXACT(E47,"REJECTED WITH REASON"))),"INVALID - CHALLENGE TOKEN",IF(NOT(OR(EXACT(H47,"YES"),EXACT(H47,"NO"))),"INVALID - ESCALATION TOKEN",IF(OR(B47="",C47="",D47="",F47="",G47="",I47=""),"EVIDENCE INSUFFICIENT - CHALLENGE FIELD",IF(E47="OPEN","NOT READY - OPEN CHALLENGE","READY")))))</x:f>
      </x:c>
    </x:row>
    <x:row r="48">
      <x:c r="A48" s="39"/>
      <x:c r="B48" s="39"/>
      <x:c r="C48" s="39"/>
      <x:c r="D48" s="39"/>
      <x:c r="E48" s="39"/>
      <x:c r="F48" s="39"/>
      <x:c r="G48" s="39"/>
      <x:c r="H48" s="39"/>
      <x:c r="I48" s="39"/>
      <x:c r="J48" s="65" t="str">
        <x:f>IF(A48="","",IF(NOT(OR(EXACT(E48,"OPEN"),EXACT(E48,"ACCEPTED"),EXACT(E48,"RESOLVED"),EXACT(E48,"REJECTED WITH REASON"))),"INVALID - CHALLENGE TOKEN",IF(NOT(OR(EXACT(H48,"YES"),EXACT(H48,"NO"))),"INVALID - ESCALATION TOKEN",IF(OR(B48="",C48="",D48="",F48="",G48="",I48=""),"EVIDENCE INSUFFICIENT - CHALLENGE FIELD",IF(E48="OPEN","NOT READY - OPEN CHALLENGE","READY")))))</x:f>
      </x:c>
    </x:row>
    <x:row r="49">
      <x:c r="A49" s="39"/>
      <x:c r="B49" s="39"/>
      <x:c r="C49" s="39"/>
      <x:c r="D49" s="39"/>
      <x:c r="E49" s="39"/>
      <x:c r="F49" s="39"/>
      <x:c r="G49" s="39"/>
      <x:c r="H49" s="39"/>
      <x:c r="I49" s="39"/>
      <x:c r="J49" s="65" t="str">
        <x:f>IF(A49="","",IF(NOT(OR(EXACT(E49,"OPEN"),EXACT(E49,"ACCEPTED"),EXACT(E49,"RESOLVED"),EXACT(E49,"REJECTED WITH REASON"))),"INVALID - CHALLENGE TOKEN",IF(NOT(OR(EXACT(H49,"YES"),EXACT(H49,"NO"))),"INVALID - ESCALATION TOKEN",IF(OR(B49="",C49="",D49="",F49="",G49="",I49=""),"EVIDENCE INSUFFICIENT - CHALLENGE FIELD",IF(E49="OPEN","NOT READY - OPEN CHALLENGE","READY")))))</x:f>
      </x:c>
    </x:row>
    <x:row r="50">
      <x:c r="A50" s="39"/>
      <x:c r="B50" s="39"/>
      <x:c r="C50" s="39"/>
      <x:c r="D50" s="39"/>
      <x:c r="E50" s="39"/>
      <x:c r="F50" s="39"/>
      <x:c r="G50" s="39"/>
      <x:c r="H50" s="39"/>
      <x:c r="I50" s="39"/>
      <x:c r="J50" s="65" t="str">
        <x:f>IF(A50="","",IF(NOT(OR(EXACT(E50,"OPEN"),EXACT(E50,"ACCEPTED"),EXACT(E50,"RESOLVED"),EXACT(E50,"REJECTED WITH REASON"))),"INVALID - CHALLENGE TOKEN",IF(NOT(OR(EXACT(H50,"YES"),EXACT(H50,"NO"))),"INVALID - ESCALATION TOKEN",IF(OR(B50="",C50="",D50="",F50="",G50="",I50=""),"EVIDENCE INSUFFICIENT - CHALLENGE FIELD",IF(E50="OPEN","NOT READY - OPEN CHALLENGE","READY")))))</x:f>
      </x:c>
    </x:row>
    <x:row r="51">
      <x:c r="A51" s="39"/>
      <x:c r="B51" s="39"/>
      <x:c r="C51" s="39"/>
      <x:c r="D51" s="39"/>
      <x:c r="E51" s="39"/>
      <x:c r="F51" s="39"/>
      <x:c r="G51" s="39"/>
      <x:c r="H51" s="39"/>
      <x:c r="I51" s="39"/>
      <x:c r="J51" s="65" t="str">
        <x:f>IF(A51="","",IF(NOT(OR(EXACT(E51,"OPEN"),EXACT(E51,"ACCEPTED"),EXACT(E51,"RESOLVED"),EXACT(E51,"REJECTED WITH REASON"))),"INVALID - CHALLENGE TOKEN",IF(NOT(OR(EXACT(H51,"YES"),EXACT(H51,"NO"))),"INVALID - ESCALATION TOKEN",IF(OR(B51="",C51="",D51="",F51="",G51="",I51=""),"EVIDENCE INSUFFICIENT - CHALLENGE FIELD",IF(E51="OPEN","NOT READY - OPEN CHALLENGE","READY")))))</x:f>
      </x:c>
    </x:row>
    <x:row r="52">
      <x:c r="A52" s="39"/>
      <x:c r="B52" s="39"/>
      <x:c r="C52" s="39"/>
      <x:c r="D52" s="39"/>
      <x:c r="E52" s="39"/>
      <x:c r="F52" s="39"/>
      <x:c r="G52" s="39"/>
      <x:c r="H52" s="39"/>
      <x:c r="I52" s="39"/>
      <x:c r="J52" s="65" t="str">
        <x:f>IF(A52="","",IF(NOT(OR(EXACT(E52,"OPEN"),EXACT(E52,"ACCEPTED"),EXACT(E52,"RESOLVED"),EXACT(E52,"REJECTED WITH REASON"))),"INVALID - CHALLENGE TOKEN",IF(NOT(OR(EXACT(H52,"YES"),EXACT(H52,"NO"))),"INVALID - ESCALATION TOKEN",IF(OR(B52="",C52="",D52="",F52="",G52="",I52=""),"EVIDENCE INSUFFICIENT - CHALLENGE FIELD",IF(E52="OPEN","NOT READY - OPEN CHALLENGE","READY")))))</x:f>
      </x:c>
    </x:row>
    <x:row r="53">
      <x:c r="A53" s="39"/>
      <x:c r="B53" s="39"/>
      <x:c r="C53" s="39"/>
      <x:c r="D53" s="39"/>
      <x:c r="E53" s="39"/>
      <x:c r="F53" s="39"/>
      <x:c r="G53" s="39"/>
      <x:c r="H53" s="39"/>
      <x:c r="I53" s="39"/>
      <x:c r="J53" s="65" t="str">
        <x:f>IF(A53="","",IF(NOT(OR(EXACT(E53,"OPEN"),EXACT(E53,"ACCEPTED"),EXACT(E53,"RESOLVED"),EXACT(E53,"REJECTED WITH REASON"))),"INVALID - CHALLENGE TOKEN",IF(NOT(OR(EXACT(H53,"YES"),EXACT(H53,"NO"))),"INVALID - ESCALATION TOKEN",IF(OR(B53="",C53="",D53="",F53="",G53="",I53=""),"EVIDENCE INSUFFICIENT - CHALLENGE FIELD",IF(E53="OPEN","NOT READY - OPEN CHALLENGE","READY")))))</x:f>
      </x:c>
    </x:row>
    <x:row r="54">
      <x:c r="A54" s="39"/>
      <x:c r="B54" s="39"/>
      <x:c r="C54" s="39"/>
      <x:c r="D54" s="39"/>
      <x:c r="E54" s="39"/>
      <x:c r="F54" s="39"/>
      <x:c r="G54" s="39"/>
      <x:c r="H54" s="39"/>
      <x:c r="I54" s="39"/>
      <x:c r="J54" s="65" t="str">
        <x:f>IF(A54="","",IF(NOT(OR(EXACT(E54,"OPEN"),EXACT(E54,"ACCEPTED"),EXACT(E54,"RESOLVED"),EXACT(E54,"REJECTED WITH REASON"))),"INVALID - CHALLENGE TOKEN",IF(NOT(OR(EXACT(H54,"YES"),EXACT(H54,"NO"))),"INVALID - ESCALATION TOKEN",IF(OR(B54="",C54="",D54="",F54="",G54="",I54=""),"EVIDENCE INSUFFICIENT - CHALLENGE FIELD",IF(E54="OPEN","NOT READY - OPEN CHALLENGE","READY")))))</x:f>
      </x:c>
    </x:row>
    <x:row r="55">
      <x:c r="A55" s="39"/>
      <x:c r="B55" s="39"/>
      <x:c r="C55" s="39"/>
      <x:c r="D55" s="39"/>
      <x:c r="E55" s="39"/>
      <x:c r="F55" s="39"/>
      <x:c r="G55" s="39"/>
      <x:c r="H55" s="39"/>
      <x:c r="I55" s="39"/>
      <x:c r="J55" s="65" t="str">
        <x:f>IF(A55="","",IF(NOT(OR(EXACT(E55,"OPEN"),EXACT(E55,"ACCEPTED"),EXACT(E55,"RESOLVED"),EXACT(E55,"REJECTED WITH REASON"))),"INVALID - CHALLENGE TOKEN",IF(NOT(OR(EXACT(H55,"YES"),EXACT(H55,"NO"))),"INVALID - ESCALATION TOKEN",IF(OR(B55="",C55="",D55="",F55="",G55="",I55=""),"EVIDENCE INSUFFICIENT - CHALLENGE FIELD",IF(E55="OPEN","NOT READY - OPEN CHALLENGE","READY")))))</x:f>
      </x:c>
    </x:row>
    <x:row r="56">
      <x:c r="A56" s="39"/>
      <x:c r="B56" s="39"/>
      <x:c r="C56" s="39"/>
      <x:c r="D56" s="39"/>
      <x:c r="E56" s="39"/>
      <x:c r="F56" s="39"/>
      <x:c r="G56" s="39"/>
      <x:c r="H56" s="39"/>
      <x:c r="I56" s="39"/>
      <x:c r="J56" s="65" t="str">
        <x:f>IF(A56="","",IF(NOT(OR(EXACT(E56,"OPEN"),EXACT(E56,"ACCEPTED"),EXACT(E56,"RESOLVED"),EXACT(E56,"REJECTED WITH REASON"))),"INVALID - CHALLENGE TOKEN",IF(NOT(OR(EXACT(H56,"YES"),EXACT(H56,"NO"))),"INVALID - ESCALATION TOKEN",IF(OR(B56="",C56="",D56="",F56="",G56="",I56=""),"EVIDENCE INSUFFICIENT - CHALLENGE FIELD",IF(E56="OPEN","NOT READY - OPEN CHALLENGE","READY")))))</x:f>
      </x:c>
    </x:row>
    <x:row r="57">
      <x:c r="A57" s="39"/>
      <x:c r="B57" s="39"/>
      <x:c r="C57" s="39"/>
      <x:c r="D57" s="39"/>
      <x:c r="E57" s="39"/>
      <x:c r="F57" s="39"/>
      <x:c r="G57" s="39"/>
      <x:c r="H57" s="39"/>
      <x:c r="I57" s="39"/>
      <x:c r="J57" s="65" t="str">
        <x:f>IF(A57="","",IF(NOT(OR(EXACT(E57,"OPEN"),EXACT(E57,"ACCEPTED"),EXACT(E57,"RESOLVED"),EXACT(E57,"REJECTED WITH REASON"))),"INVALID - CHALLENGE TOKEN",IF(NOT(OR(EXACT(H57,"YES"),EXACT(H57,"NO"))),"INVALID - ESCALATION TOKEN",IF(OR(B57="",C57="",D57="",F57="",G57="",I57=""),"EVIDENCE INSUFFICIENT - CHALLENGE FIELD",IF(E57="OPEN","NOT READY - OPEN CHALLENGE","READY")))))</x:f>
      </x:c>
    </x:row>
    <x:row r="58">
      <x:c r="A58" s="39"/>
      <x:c r="B58" s="39"/>
      <x:c r="C58" s="39"/>
      <x:c r="D58" s="39"/>
      <x:c r="E58" s="39"/>
      <x:c r="F58" s="39"/>
      <x:c r="G58" s="39"/>
      <x:c r="H58" s="39"/>
      <x:c r="I58" s="39"/>
      <x:c r="J58" s="65" t="str">
        <x:f>IF(A58="","",IF(NOT(OR(EXACT(E58,"OPEN"),EXACT(E58,"ACCEPTED"),EXACT(E58,"RESOLVED"),EXACT(E58,"REJECTED WITH REASON"))),"INVALID - CHALLENGE TOKEN",IF(NOT(OR(EXACT(H58,"YES"),EXACT(H58,"NO"))),"INVALID - ESCALATION TOKEN",IF(OR(B58="",C58="",D58="",F58="",G58="",I58=""),"EVIDENCE INSUFFICIENT - CHALLENGE FIELD",IF(E58="OPEN","NOT READY - OPEN CHALLENGE","READY")))))</x:f>
      </x:c>
    </x:row>
    <x:row r="59">
      <x:c r="A59" s="39"/>
      <x:c r="B59" s="39"/>
      <x:c r="C59" s="39"/>
      <x:c r="D59" s="39"/>
      <x:c r="E59" s="39"/>
      <x:c r="F59" s="39"/>
      <x:c r="G59" s="39"/>
      <x:c r="H59" s="39"/>
      <x:c r="I59" s="39"/>
      <x:c r="J59" s="65" t="str">
        <x:f>IF(A59="","",IF(NOT(OR(EXACT(E59,"OPEN"),EXACT(E59,"ACCEPTED"),EXACT(E59,"RESOLVED"),EXACT(E59,"REJECTED WITH REASON"))),"INVALID - CHALLENGE TOKEN",IF(NOT(OR(EXACT(H59,"YES"),EXACT(H59,"NO"))),"INVALID - ESCALATION TOKEN",IF(OR(B59="",C59="",D59="",F59="",G59="",I59=""),"EVIDENCE INSUFFICIENT - CHALLENGE FIELD",IF(E59="OPEN","NOT READY - OPEN CHALLENGE","READY")))))</x:f>
      </x:c>
    </x:row>
    <x:row r="60">
      <x:c r="A60" s="39"/>
      <x:c r="B60" s="39"/>
      <x:c r="C60" s="39"/>
      <x:c r="D60" s="39"/>
      <x:c r="E60" s="39"/>
      <x:c r="F60" s="39"/>
      <x:c r="G60" s="39"/>
      <x:c r="H60" s="39"/>
      <x:c r="I60" s="39"/>
      <x:c r="J60" s="65" t="str">
        <x:f>IF(A60="","",IF(NOT(OR(EXACT(E60,"OPEN"),EXACT(E60,"ACCEPTED"),EXACT(E60,"RESOLVED"),EXACT(E60,"REJECTED WITH REASON"))),"INVALID - CHALLENGE TOKEN",IF(NOT(OR(EXACT(H60,"YES"),EXACT(H60,"NO"))),"INVALID - ESCALATION TOKEN",IF(OR(B60="",C60="",D60="",F60="",G60="",I60=""),"EVIDENCE INSUFFICIENT - CHALLENGE FIELD",IF(E60="OPEN","NOT READY - OPEN CHALLENGE","READY")))))</x:f>
      </x:c>
    </x:row>
    <x:row r="61">
      <x:c r="A61" s="39"/>
      <x:c r="B61" s="39"/>
      <x:c r="C61" s="39"/>
      <x:c r="D61" s="39"/>
      <x:c r="E61" s="39"/>
      <x:c r="F61" s="39"/>
      <x:c r="G61" s="39"/>
      <x:c r="H61" s="39"/>
      <x:c r="I61" s="39"/>
      <x:c r="J61" s="65" t="str">
        <x:f>IF(A61="","",IF(NOT(OR(EXACT(E61,"OPEN"),EXACT(E61,"ACCEPTED"),EXACT(E61,"RESOLVED"),EXACT(E61,"REJECTED WITH REASON"))),"INVALID - CHALLENGE TOKEN",IF(NOT(OR(EXACT(H61,"YES"),EXACT(H61,"NO"))),"INVALID - ESCALATION TOKEN",IF(OR(B61="",C61="",D61="",F61="",G61="",I61=""),"EVIDENCE INSUFFICIENT - CHALLENGE FIELD",IF(E61="OPEN","NOT READY - OPEN CHALLENGE","READY")))))</x:f>
      </x:c>
    </x:row>
    <x:row r="62">
      <x:c r="A62" s="39"/>
      <x:c r="B62" s="39"/>
      <x:c r="C62" s="39"/>
      <x:c r="D62" s="39"/>
      <x:c r="E62" s="39"/>
      <x:c r="F62" s="39"/>
      <x:c r="G62" s="39"/>
      <x:c r="H62" s="39"/>
      <x:c r="I62" s="39"/>
      <x:c r="J62" s="65" t="str">
        <x:f>IF(A62="","",IF(NOT(OR(EXACT(E62,"OPEN"),EXACT(E62,"ACCEPTED"),EXACT(E62,"RESOLVED"),EXACT(E62,"REJECTED WITH REASON"))),"INVALID - CHALLENGE TOKEN",IF(NOT(OR(EXACT(H62,"YES"),EXACT(H62,"NO"))),"INVALID - ESCALATION TOKEN",IF(OR(B62="",C62="",D62="",F62="",G62="",I62=""),"EVIDENCE INSUFFICIENT - CHALLENGE FIELD",IF(E62="OPEN","NOT READY - OPEN CHALLENGE","READY")))))</x:f>
      </x:c>
    </x:row>
    <x:row r="63">
      <x:c r="A63" s="39"/>
      <x:c r="B63" s="39"/>
      <x:c r="C63" s="39"/>
      <x:c r="D63" s="39"/>
      <x:c r="E63" s="39"/>
      <x:c r="F63" s="39"/>
      <x:c r="G63" s="39"/>
      <x:c r="H63" s="39"/>
      <x:c r="I63" s="39"/>
      <x:c r="J63" s="65" t="str">
        <x:f>IF(A63="","",IF(NOT(OR(EXACT(E63,"OPEN"),EXACT(E63,"ACCEPTED"),EXACT(E63,"RESOLVED"),EXACT(E63,"REJECTED WITH REASON"))),"INVALID - CHALLENGE TOKEN",IF(NOT(OR(EXACT(H63,"YES"),EXACT(H63,"NO"))),"INVALID - ESCALATION TOKEN",IF(OR(B63="",C63="",D63="",F63="",G63="",I63=""),"EVIDENCE INSUFFICIENT - CHALLENGE FIELD",IF(E63="OPEN","NOT READY - OPEN CHALLENGE","READY")))))</x:f>
      </x:c>
    </x:row>
    <x:row r="64">
      <x:c r="A64" s="39"/>
      <x:c r="B64" s="39"/>
      <x:c r="C64" s="39"/>
      <x:c r="D64" s="39"/>
      <x:c r="E64" s="39"/>
      <x:c r="F64" s="39"/>
      <x:c r="G64" s="39"/>
      <x:c r="H64" s="39"/>
      <x:c r="I64" s="39"/>
      <x:c r="J64" s="65" t="str">
        <x:f>IF(A64="","",IF(NOT(OR(EXACT(E64,"OPEN"),EXACT(E64,"ACCEPTED"),EXACT(E64,"RESOLVED"),EXACT(E64,"REJECTED WITH REASON"))),"INVALID - CHALLENGE TOKEN",IF(NOT(OR(EXACT(H64,"YES"),EXACT(H64,"NO"))),"INVALID - ESCALATION TOKEN",IF(OR(B64="",C64="",D64="",F64="",G64="",I64=""),"EVIDENCE INSUFFICIENT - CHALLENGE FIELD",IF(E64="OPEN","NOT READY - OPEN CHALLENGE","READY")))))</x:f>
      </x:c>
    </x:row>
    <x:row r="65">
      <x:c r="A65" s="39"/>
      <x:c r="B65" s="39"/>
      <x:c r="C65" s="39"/>
      <x:c r="D65" s="39"/>
      <x:c r="E65" s="39"/>
      <x:c r="F65" s="39"/>
      <x:c r="G65" s="39"/>
      <x:c r="H65" s="39"/>
      <x:c r="I65" s="39"/>
      <x:c r="J65" s="65" t="str">
        <x:f>IF(A65="","",IF(NOT(OR(EXACT(E65,"OPEN"),EXACT(E65,"ACCEPTED"),EXACT(E65,"RESOLVED"),EXACT(E65,"REJECTED WITH REASON"))),"INVALID - CHALLENGE TOKEN",IF(NOT(OR(EXACT(H65,"YES"),EXACT(H65,"NO"))),"INVALID - ESCALATION TOKEN",IF(OR(B65="",C65="",D65="",F65="",G65="",I65=""),"EVIDENCE INSUFFICIENT - CHALLENGE FIELD",IF(E65="OPEN","NOT READY - OPEN CHALLENGE","READY")))))</x:f>
      </x:c>
    </x:row>
    <x:row r="66">
      <x:c r="A66" s="39"/>
      <x:c r="B66" s="39"/>
      <x:c r="C66" s="39"/>
      <x:c r="D66" s="39"/>
      <x:c r="E66" s="39"/>
      <x:c r="F66" s="39"/>
      <x:c r="G66" s="39"/>
      <x:c r="H66" s="39"/>
      <x:c r="I66" s="39"/>
      <x:c r="J66" s="65" t="str">
        <x:f>IF(A66="","",IF(NOT(OR(EXACT(E66,"OPEN"),EXACT(E66,"ACCEPTED"),EXACT(E66,"RESOLVED"),EXACT(E66,"REJECTED WITH REASON"))),"INVALID - CHALLENGE TOKEN",IF(NOT(OR(EXACT(H66,"YES"),EXACT(H66,"NO"))),"INVALID - ESCALATION TOKEN",IF(OR(B66="",C66="",D66="",F66="",G66="",I66=""),"EVIDENCE INSUFFICIENT - CHALLENGE FIELD",IF(E66="OPEN","NOT READY - OPEN CHALLENGE","READY")))))</x:f>
      </x:c>
    </x:row>
    <x:row r="67">
      <x:c r="A67" s="39"/>
      <x:c r="B67" s="39"/>
      <x:c r="C67" s="39"/>
      <x:c r="D67" s="39"/>
      <x:c r="E67" s="39"/>
      <x:c r="F67" s="39"/>
      <x:c r="G67" s="39"/>
      <x:c r="H67" s="39"/>
      <x:c r="I67" s="39"/>
      <x:c r="J67" s="65" t="str">
        <x:f>IF(A67="","",IF(NOT(OR(EXACT(E67,"OPEN"),EXACT(E67,"ACCEPTED"),EXACT(E67,"RESOLVED"),EXACT(E67,"REJECTED WITH REASON"))),"INVALID - CHALLENGE TOKEN",IF(NOT(OR(EXACT(H67,"YES"),EXACT(H67,"NO"))),"INVALID - ESCALATION TOKEN",IF(OR(B67="",C67="",D67="",F67="",G67="",I67=""),"EVIDENCE INSUFFICIENT - CHALLENGE FIELD",IF(E67="OPEN","NOT READY - OPEN CHALLENGE","READY")))))</x:f>
      </x:c>
    </x:row>
    <x:row r="68">
      <x:c r="A68" s="39"/>
      <x:c r="B68" s="39"/>
      <x:c r="C68" s="39"/>
      <x:c r="D68" s="39"/>
      <x:c r="E68" s="39"/>
      <x:c r="F68" s="39"/>
      <x:c r="G68" s="39"/>
      <x:c r="H68" s="39"/>
      <x:c r="I68" s="39"/>
      <x:c r="J68" s="65" t="str">
        <x:f>IF(A68="","",IF(NOT(OR(EXACT(E68,"OPEN"),EXACT(E68,"ACCEPTED"),EXACT(E68,"RESOLVED"),EXACT(E68,"REJECTED WITH REASON"))),"INVALID - CHALLENGE TOKEN",IF(NOT(OR(EXACT(H68,"YES"),EXACT(H68,"NO"))),"INVALID - ESCALATION TOKEN",IF(OR(B68="",C68="",D68="",F68="",G68="",I68=""),"EVIDENCE INSUFFICIENT - CHALLENGE FIELD",IF(E68="OPEN","NOT READY - OPEN CHALLENGE","READY")))))</x:f>
      </x:c>
    </x:row>
    <x:row r="69">
      <x:c r="A69" s="39"/>
      <x:c r="B69" s="39"/>
      <x:c r="C69" s="39"/>
      <x:c r="D69" s="39"/>
      <x:c r="E69" s="39"/>
      <x:c r="F69" s="39"/>
      <x:c r="G69" s="39"/>
      <x:c r="H69" s="39"/>
      <x:c r="I69" s="39"/>
      <x:c r="J69" s="65" t="str">
        <x:f>IF(A69="","",IF(NOT(OR(EXACT(E69,"OPEN"),EXACT(E69,"ACCEPTED"),EXACT(E69,"RESOLVED"),EXACT(E69,"REJECTED WITH REASON"))),"INVALID - CHALLENGE TOKEN",IF(NOT(OR(EXACT(H69,"YES"),EXACT(H69,"NO"))),"INVALID - ESCALATION TOKEN",IF(OR(B69="",C69="",D69="",F69="",G69="",I69=""),"EVIDENCE INSUFFICIENT - CHALLENGE FIELD",IF(E69="OPEN","NOT READY - OPEN CHALLENGE","READY")))))</x:f>
      </x:c>
    </x:row>
    <x:row r="70">
      <x:c r="A70" s="39"/>
      <x:c r="B70" s="39"/>
      <x:c r="C70" s="39"/>
      <x:c r="D70" s="39"/>
      <x:c r="E70" s="39"/>
      <x:c r="F70" s="39"/>
      <x:c r="G70" s="39"/>
      <x:c r="H70" s="39"/>
      <x:c r="I70" s="39"/>
      <x:c r="J70" s="65" t="str">
        <x:f>IF(A70="","",IF(NOT(OR(EXACT(E70,"OPEN"),EXACT(E70,"ACCEPTED"),EXACT(E70,"RESOLVED"),EXACT(E70,"REJECTED WITH REASON"))),"INVALID - CHALLENGE TOKEN",IF(NOT(OR(EXACT(H70,"YES"),EXACT(H70,"NO"))),"INVALID - ESCALATION TOKEN",IF(OR(B70="",C70="",D70="",F70="",G70="",I70=""),"EVIDENCE INSUFFICIENT - CHALLENGE FIELD",IF(E70="OPEN","NOT READY - OPEN CHALLENGE","READY")))))</x:f>
      </x:c>
    </x:row>
    <x:row r="71">
      <x:c r="A71" s="39"/>
      <x:c r="B71" s="39"/>
      <x:c r="C71" s="39"/>
      <x:c r="D71" s="39"/>
      <x:c r="E71" s="39"/>
      <x:c r="F71" s="39"/>
      <x:c r="G71" s="39"/>
      <x:c r="H71" s="39"/>
      <x:c r="I71" s="39"/>
      <x:c r="J71" s="65" t="str">
        <x:f>IF(A71="","",IF(NOT(OR(EXACT(E71,"OPEN"),EXACT(E71,"ACCEPTED"),EXACT(E71,"RESOLVED"),EXACT(E71,"REJECTED WITH REASON"))),"INVALID - CHALLENGE TOKEN",IF(NOT(OR(EXACT(H71,"YES"),EXACT(H71,"NO"))),"INVALID - ESCALATION TOKEN",IF(OR(B71="",C71="",D71="",F71="",G71="",I71=""),"EVIDENCE INSUFFICIENT - CHALLENGE FIELD",IF(E71="OPEN","NOT READY - OPEN CHALLENGE","READY")))))</x:f>
      </x:c>
    </x:row>
    <x:row r="72">
      <x:c r="A72" s="39"/>
      <x:c r="B72" s="39"/>
      <x:c r="C72" s="39"/>
      <x:c r="D72" s="39"/>
      <x:c r="E72" s="39"/>
      <x:c r="F72" s="39"/>
      <x:c r="G72" s="39"/>
      <x:c r="H72" s="39"/>
      <x:c r="I72" s="39"/>
      <x:c r="J72" s="65" t="str">
        <x:f>IF(A72="","",IF(NOT(OR(EXACT(E72,"OPEN"),EXACT(E72,"ACCEPTED"),EXACT(E72,"RESOLVED"),EXACT(E72,"REJECTED WITH REASON"))),"INVALID - CHALLENGE TOKEN",IF(NOT(OR(EXACT(H72,"YES"),EXACT(H72,"NO"))),"INVALID - ESCALATION TOKEN",IF(OR(B72="",C72="",D72="",F72="",G72="",I72=""),"EVIDENCE INSUFFICIENT - CHALLENGE FIELD",IF(E72="OPEN","NOT READY - OPEN CHALLENGE","READY")))))</x:f>
      </x:c>
    </x:row>
    <x:row r="73">
      <x:c r="A73" s="39"/>
      <x:c r="B73" s="39"/>
      <x:c r="C73" s="39"/>
      <x:c r="D73" s="39"/>
      <x:c r="E73" s="39"/>
      <x:c r="F73" s="39"/>
      <x:c r="G73" s="39"/>
      <x:c r="H73" s="39"/>
      <x:c r="I73" s="39"/>
      <x:c r="J73" s="65" t="str">
        <x:f>IF(A73="","",IF(NOT(OR(EXACT(E73,"OPEN"),EXACT(E73,"ACCEPTED"),EXACT(E73,"RESOLVED"),EXACT(E73,"REJECTED WITH REASON"))),"INVALID - CHALLENGE TOKEN",IF(NOT(OR(EXACT(H73,"YES"),EXACT(H73,"NO"))),"INVALID - ESCALATION TOKEN",IF(OR(B73="",C73="",D73="",F73="",G73="",I73=""),"EVIDENCE INSUFFICIENT - CHALLENGE FIELD",IF(E73="OPEN","NOT READY - OPEN CHALLENGE","READY")))))</x:f>
      </x:c>
    </x:row>
    <x:row r="74">
      <x:c r="A74" s="39"/>
      <x:c r="B74" s="39"/>
      <x:c r="C74" s="39"/>
      <x:c r="D74" s="39"/>
      <x:c r="E74" s="39"/>
      <x:c r="F74" s="39"/>
      <x:c r="G74" s="39"/>
      <x:c r="H74" s="39"/>
      <x:c r="I74" s="39"/>
      <x:c r="J74" s="65" t="str">
        <x:f>IF(A74="","",IF(NOT(OR(EXACT(E74,"OPEN"),EXACT(E74,"ACCEPTED"),EXACT(E74,"RESOLVED"),EXACT(E74,"REJECTED WITH REASON"))),"INVALID - CHALLENGE TOKEN",IF(NOT(OR(EXACT(H74,"YES"),EXACT(H74,"NO"))),"INVALID - ESCALATION TOKEN",IF(OR(B74="",C74="",D74="",F74="",G74="",I74=""),"EVIDENCE INSUFFICIENT - CHALLENGE FIELD",IF(E74="OPEN","NOT READY - OPEN CHALLENGE","READY")))))</x:f>
      </x:c>
    </x:row>
    <x:row r="75">
      <x:c r="A75" s="39"/>
      <x:c r="B75" s="39"/>
      <x:c r="C75" s="39"/>
      <x:c r="D75" s="39"/>
      <x:c r="E75" s="39"/>
      <x:c r="F75" s="39"/>
      <x:c r="G75" s="39"/>
      <x:c r="H75" s="39"/>
      <x:c r="I75" s="39"/>
      <x:c r="J75" s="65" t="str">
        <x:f>IF(A75="","",IF(NOT(OR(EXACT(E75,"OPEN"),EXACT(E75,"ACCEPTED"),EXACT(E75,"RESOLVED"),EXACT(E75,"REJECTED WITH REASON"))),"INVALID - CHALLENGE TOKEN",IF(NOT(OR(EXACT(H75,"YES"),EXACT(H75,"NO"))),"INVALID - ESCALATION TOKEN",IF(OR(B75="",C75="",D75="",F75="",G75="",I75=""),"EVIDENCE INSUFFICIENT - CHALLENGE FIELD",IF(E75="OPEN","NOT READY - OPEN CHALLENGE","READY")))))</x:f>
      </x:c>
    </x:row>
    <x:row r="76">
      <x:c r="A76" s="39"/>
      <x:c r="B76" s="39"/>
      <x:c r="C76" s="39"/>
      <x:c r="D76" s="39"/>
      <x:c r="E76" s="39"/>
      <x:c r="F76" s="39"/>
      <x:c r="G76" s="39"/>
      <x:c r="H76" s="39"/>
      <x:c r="I76" s="39"/>
      <x:c r="J76" s="65" t="str">
        <x:f>IF(A76="","",IF(NOT(OR(EXACT(E76,"OPEN"),EXACT(E76,"ACCEPTED"),EXACT(E76,"RESOLVED"),EXACT(E76,"REJECTED WITH REASON"))),"INVALID - CHALLENGE TOKEN",IF(NOT(OR(EXACT(H76,"YES"),EXACT(H76,"NO"))),"INVALID - ESCALATION TOKEN",IF(OR(B76="",C76="",D76="",F76="",G76="",I76=""),"EVIDENCE INSUFFICIENT - CHALLENGE FIELD",IF(E76="OPEN","NOT READY - OPEN CHALLENGE","READY")))))</x:f>
      </x:c>
    </x:row>
    <x:row r="77">
      <x:c r="A77" s="39"/>
      <x:c r="B77" s="39"/>
      <x:c r="C77" s="39"/>
      <x:c r="D77" s="39"/>
      <x:c r="E77" s="39"/>
      <x:c r="F77" s="39"/>
      <x:c r="G77" s="39"/>
      <x:c r="H77" s="39"/>
      <x:c r="I77" s="39"/>
      <x:c r="J77" s="65" t="str">
        <x:f>IF(A77="","",IF(NOT(OR(EXACT(E77,"OPEN"),EXACT(E77,"ACCEPTED"),EXACT(E77,"RESOLVED"),EXACT(E77,"REJECTED WITH REASON"))),"INVALID - CHALLENGE TOKEN",IF(NOT(OR(EXACT(H77,"YES"),EXACT(H77,"NO"))),"INVALID - ESCALATION TOKEN",IF(OR(B77="",C77="",D77="",F77="",G77="",I77=""),"EVIDENCE INSUFFICIENT - CHALLENGE FIELD",IF(E77="OPEN","NOT READY - OPEN CHALLENGE","READY")))))</x:f>
      </x:c>
    </x:row>
    <x:row r="78">
      <x:c r="A78" s="39"/>
      <x:c r="B78" s="39"/>
      <x:c r="C78" s="39"/>
      <x:c r="D78" s="39"/>
      <x:c r="E78" s="39"/>
      <x:c r="F78" s="39"/>
      <x:c r="G78" s="39"/>
      <x:c r="H78" s="39"/>
      <x:c r="I78" s="39"/>
      <x:c r="J78" s="65" t="str">
        <x:f>IF(A78="","",IF(NOT(OR(EXACT(E78,"OPEN"),EXACT(E78,"ACCEPTED"),EXACT(E78,"RESOLVED"),EXACT(E78,"REJECTED WITH REASON"))),"INVALID - CHALLENGE TOKEN",IF(NOT(OR(EXACT(H78,"YES"),EXACT(H78,"NO"))),"INVALID - ESCALATION TOKEN",IF(OR(B78="",C78="",D78="",F78="",G78="",I78=""),"EVIDENCE INSUFFICIENT - CHALLENGE FIELD",IF(E78="OPEN","NOT READY - OPEN CHALLENGE","READY")))))</x:f>
      </x:c>
    </x:row>
    <x:row r="79">
      <x:c r="A79" s="39"/>
      <x:c r="B79" s="39"/>
      <x:c r="C79" s="39"/>
      <x:c r="D79" s="39"/>
      <x:c r="E79" s="39"/>
      <x:c r="F79" s="39"/>
      <x:c r="G79" s="39"/>
      <x:c r="H79" s="39"/>
      <x:c r="I79" s="39"/>
      <x:c r="J79" s="65" t="str">
        <x:f>IF(A79="","",IF(NOT(OR(EXACT(E79,"OPEN"),EXACT(E79,"ACCEPTED"),EXACT(E79,"RESOLVED"),EXACT(E79,"REJECTED WITH REASON"))),"INVALID - CHALLENGE TOKEN",IF(NOT(OR(EXACT(H79,"YES"),EXACT(H79,"NO"))),"INVALID - ESCALATION TOKEN",IF(OR(B79="",C79="",D79="",F79="",G79="",I79=""),"EVIDENCE INSUFFICIENT - CHALLENGE FIELD",IF(E79="OPEN","NOT READY - OPEN CHALLENGE","READY")))))</x:f>
      </x:c>
    </x:row>
    <x:row r="80">
      <x:c r="A80" s="39"/>
      <x:c r="B80" s="39"/>
      <x:c r="C80" s="39"/>
      <x:c r="D80" s="39"/>
      <x:c r="E80" s="39"/>
      <x:c r="F80" s="39"/>
      <x:c r="G80" s="39"/>
      <x:c r="H80" s="39"/>
      <x:c r="I80" s="39"/>
      <x:c r="J80" s="65" t="str">
        <x:f>IF(A80="","",IF(NOT(OR(EXACT(E80,"OPEN"),EXACT(E80,"ACCEPTED"),EXACT(E80,"RESOLVED"),EXACT(E80,"REJECTED WITH REASON"))),"INVALID - CHALLENGE TOKEN",IF(NOT(OR(EXACT(H80,"YES"),EXACT(H80,"NO"))),"INVALID - ESCALATION TOKEN",IF(OR(B80="",C80="",D80="",F80="",G80="",I80=""),"EVIDENCE INSUFFICIENT - CHALLENGE FIELD",IF(E80="OPEN","NOT READY - OPEN CHALLENGE","READY")))))</x:f>
      </x:c>
    </x:row>
    <x:row r="81">
      <x:c r="A81" s="39"/>
      <x:c r="B81" s="39"/>
      <x:c r="C81" s="39"/>
      <x:c r="D81" s="39"/>
      <x:c r="E81" s="39"/>
      <x:c r="F81" s="39"/>
      <x:c r="G81" s="39"/>
      <x:c r="H81" s="39"/>
      <x:c r="I81" s="39"/>
      <x:c r="J81" s="65" t="str">
        <x:f>IF(A81="","",IF(NOT(OR(EXACT(E81,"OPEN"),EXACT(E81,"ACCEPTED"),EXACT(E81,"RESOLVED"),EXACT(E81,"REJECTED WITH REASON"))),"INVALID - CHALLENGE TOKEN",IF(NOT(OR(EXACT(H81,"YES"),EXACT(H81,"NO"))),"INVALID - ESCALATION TOKEN",IF(OR(B81="",C81="",D81="",F81="",G81="",I81=""),"EVIDENCE INSUFFICIENT - CHALLENGE FIELD",IF(E81="OPEN","NOT READY - OPEN CHALLENGE","READY")))))</x:f>
      </x:c>
    </x:row>
    <x:row r="82">
      <x:c r="A82" s="39"/>
      <x:c r="B82" s="39"/>
      <x:c r="C82" s="39"/>
      <x:c r="D82" s="39"/>
      <x:c r="E82" s="39"/>
      <x:c r="F82" s="39"/>
      <x:c r="G82" s="39"/>
      <x:c r="H82" s="39"/>
      <x:c r="I82" s="39"/>
      <x:c r="J82" s="65" t="str">
        <x:f>IF(A82="","",IF(NOT(OR(EXACT(E82,"OPEN"),EXACT(E82,"ACCEPTED"),EXACT(E82,"RESOLVED"),EXACT(E82,"REJECTED WITH REASON"))),"INVALID - CHALLENGE TOKEN",IF(NOT(OR(EXACT(H82,"YES"),EXACT(H82,"NO"))),"INVALID - ESCALATION TOKEN",IF(OR(B82="",C82="",D82="",F82="",G82="",I82=""),"EVIDENCE INSUFFICIENT - CHALLENGE FIELD",IF(E82="OPEN","NOT READY - OPEN CHALLENGE","READY")))))</x:f>
      </x:c>
    </x:row>
    <x:row r="83">
      <x:c r="A83" s="39"/>
      <x:c r="B83" s="39"/>
      <x:c r="C83" s="39"/>
      <x:c r="D83" s="39"/>
      <x:c r="E83" s="39"/>
      <x:c r="F83" s="39"/>
      <x:c r="G83" s="39"/>
      <x:c r="H83" s="39"/>
      <x:c r="I83" s="39"/>
      <x:c r="J83" s="65" t="str">
        <x:f>IF(A83="","",IF(NOT(OR(EXACT(E83,"OPEN"),EXACT(E83,"ACCEPTED"),EXACT(E83,"RESOLVED"),EXACT(E83,"REJECTED WITH REASON"))),"INVALID - CHALLENGE TOKEN",IF(NOT(OR(EXACT(H83,"YES"),EXACT(H83,"NO"))),"INVALID - ESCALATION TOKEN",IF(OR(B83="",C83="",D83="",F83="",G83="",I83=""),"EVIDENCE INSUFFICIENT - CHALLENGE FIELD",IF(E83="OPEN","NOT READY - OPEN CHALLENGE","READY")))))</x:f>
      </x:c>
    </x:row>
    <x:row r="84">
      <x:c r="A84" s="39"/>
      <x:c r="B84" s="39"/>
      <x:c r="C84" s="39"/>
      <x:c r="D84" s="39"/>
      <x:c r="E84" s="39"/>
      <x:c r="F84" s="39"/>
      <x:c r="G84" s="39"/>
      <x:c r="H84" s="39"/>
      <x:c r="I84" s="39"/>
      <x:c r="J84" s="65" t="str">
        <x:f>IF(A84="","",IF(NOT(OR(EXACT(E84,"OPEN"),EXACT(E84,"ACCEPTED"),EXACT(E84,"RESOLVED"),EXACT(E84,"REJECTED WITH REASON"))),"INVALID - CHALLENGE TOKEN",IF(NOT(OR(EXACT(H84,"YES"),EXACT(H84,"NO"))),"INVALID - ESCALATION TOKEN",IF(OR(B84="",C84="",D84="",F84="",G84="",I84=""),"EVIDENCE INSUFFICIENT - CHALLENGE FIELD",IF(E84="OPEN","NOT READY - OPEN CHALLENGE","READY")))))</x:f>
      </x:c>
    </x:row>
    <x:row r="85">
      <x:c r="A85" s="39"/>
      <x:c r="B85" s="39"/>
      <x:c r="C85" s="39"/>
      <x:c r="D85" s="39"/>
      <x:c r="E85" s="39"/>
      <x:c r="F85" s="39"/>
      <x:c r="G85" s="39"/>
      <x:c r="H85" s="39"/>
      <x:c r="I85" s="39"/>
      <x:c r="J85" s="65" t="str">
        <x:f>IF(A85="","",IF(NOT(OR(EXACT(E85,"OPEN"),EXACT(E85,"ACCEPTED"),EXACT(E85,"RESOLVED"),EXACT(E85,"REJECTED WITH REASON"))),"INVALID - CHALLENGE TOKEN",IF(NOT(OR(EXACT(H85,"YES"),EXACT(H85,"NO"))),"INVALID - ESCALATION TOKEN",IF(OR(B85="",C85="",D85="",F85="",G85="",I85=""),"EVIDENCE INSUFFICIENT - CHALLENGE FIELD",IF(E85="OPEN","NOT READY - OPEN CHALLENGE","READY")))))</x:f>
      </x:c>
    </x:row>
    <x:row r="86">
      <x:c r="A86" s="39"/>
      <x:c r="B86" s="39"/>
      <x:c r="C86" s="39"/>
      <x:c r="D86" s="39"/>
      <x:c r="E86" s="39"/>
      <x:c r="F86" s="39"/>
      <x:c r="G86" s="39"/>
      <x:c r="H86" s="39"/>
      <x:c r="I86" s="39"/>
      <x:c r="J86" s="65" t="str">
        <x:f>IF(A86="","",IF(NOT(OR(EXACT(E86,"OPEN"),EXACT(E86,"ACCEPTED"),EXACT(E86,"RESOLVED"),EXACT(E86,"REJECTED WITH REASON"))),"INVALID - CHALLENGE TOKEN",IF(NOT(OR(EXACT(H86,"YES"),EXACT(H86,"NO"))),"INVALID - ESCALATION TOKEN",IF(OR(B86="",C86="",D86="",F86="",G86="",I86=""),"EVIDENCE INSUFFICIENT - CHALLENGE FIELD",IF(E86="OPEN","NOT READY - OPEN CHALLENGE","READY")))))</x:f>
      </x:c>
    </x:row>
    <x:row r="87">
      <x:c r="A87" s="39"/>
      <x:c r="B87" s="39"/>
      <x:c r="C87" s="39"/>
      <x:c r="D87" s="39"/>
      <x:c r="E87" s="39"/>
      <x:c r="F87" s="39"/>
      <x:c r="G87" s="39"/>
      <x:c r="H87" s="39"/>
      <x:c r="I87" s="39"/>
      <x:c r="J87" s="65" t="str">
        <x:f>IF(A87="","",IF(NOT(OR(EXACT(E87,"OPEN"),EXACT(E87,"ACCEPTED"),EXACT(E87,"RESOLVED"),EXACT(E87,"REJECTED WITH REASON"))),"INVALID - CHALLENGE TOKEN",IF(NOT(OR(EXACT(H87,"YES"),EXACT(H87,"NO"))),"INVALID - ESCALATION TOKEN",IF(OR(B87="",C87="",D87="",F87="",G87="",I87=""),"EVIDENCE INSUFFICIENT - CHALLENGE FIELD",IF(E87="OPEN","NOT READY - OPEN CHALLENGE","READY")))))</x:f>
      </x:c>
    </x:row>
    <x:row r="88">
      <x:c r="A88" s="39"/>
      <x:c r="B88" s="39"/>
      <x:c r="C88" s="39"/>
      <x:c r="D88" s="39"/>
      <x:c r="E88" s="39"/>
      <x:c r="F88" s="39"/>
      <x:c r="G88" s="39"/>
      <x:c r="H88" s="39"/>
      <x:c r="I88" s="39"/>
      <x:c r="J88" s="65" t="str">
        <x:f>IF(A88="","",IF(NOT(OR(EXACT(E88,"OPEN"),EXACT(E88,"ACCEPTED"),EXACT(E88,"RESOLVED"),EXACT(E88,"REJECTED WITH REASON"))),"INVALID - CHALLENGE TOKEN",IF(NOT(OR(EXACT(H88,"YES"),EXACT(H88,"NO"))),"INVALID - ESCALATION TOKEN",IF(OR(B88="",C88="",D88="",F88="",G88="",I88=""),"EVIDENCE INSUFFICIENT - CHALLENGE FIELD",IF(E88="OPEN","NOT READY - OPEN CHALLENGE","READY")))))</x:f>
      </x:c>
    </x:row>
    <x:row r="89">
      <x:c r="A89" s="39"/>
      <x:c r="B89" s="39"/>
      <x:c r="C89" s="39"/>
      <x:c r="D89" s="39"/>
      <x:c r="E89" s="39"/>
      <x:c r="F89" s="39"/>
      <x:c r="G89" s="39"/>
      <x:c r="H89" s="39"/>
      <x:c r="I89" s="39"/>
      <x:c r="J89" s="65" t="str">
        <x:f>IF(A89="","",IF(NOT(OR(EXACT(E89,"OPEN"),EXACT(E89,"ACCEPTED"),EXACT(E89,"RESOLVED"),EXACT(E89,"REJECTED WITH REASON"))),"INVALID - CHALLENGE TOKEN",IF(NOT(OR(EXACT(H89,"YES"),EXACT(H89,"NO"))),"INVALID - ESCALATION TOKEN",IF(OR(B89="",C89="",D89="",F89="",G89="",I89=""),"EVIDENCE INSUFFICIENT - CHALLENGE FIELD",IF(E89="OPEN","NOT READY - OPEN CHALLENGE","READY")))))</x:f>
      </x:c>
    </x:row>
    <x:row r="90">
      <x:c r="A90" s="39"/>
      <x:c r="B90" s="39"/>
      <x:c r="C90" s="39"/>
      <x:c r="D90" s="39"/>
      <x:c r="E90" s="39"/>
      <x:c r="F90" s="39"/>
      <x:c r="G90" s="39"/>
      <x:c r="H90" s="39"/>
      <x:c r="I90" s="39"/>
      <x:c r="J90" s="65" t="str">
        <x:f>IF(A90="","",IF(NOT(OR(EXACT(E90,"OPEN"),EXACT(E90,"ACCEPTED"),EXACT(E90,"RESOLVED"),EXACT(E90,"REJECTED WITH REASON"))),"INVALID - CHALLENGE TOKEN",IF(NOT(OR(EXACT(H90,"YES"),EXACT(H90,"NO"))),"INVALID - ESCALATION TOKEN",IF(OR(B90="",C90="",D90="",F90="",G90="",I90=""),"EVIDENCE INSUFFICIENT - CHALLENGE FIELD",IF(E90="OPEN","NOT READY - OPEN CHALLENGE","READY")))))</x:f>
      </x:c>
    </x:row>
    <x:row r="91">
      <x:c r="A91" s="39"/>
      <x:c r="B91" s="39"/>
      <x:c r="C91" s="39"/>
      <x:c r="D91" s="39"/>
      <x:c r="E91" s="39"/>
      <x:c r="F91" s="39"/>
      <x:c r="G91" s="39"/>
      <x:c r="H91" s="39"/>
      <x:c r="I91" s="39"/>
      <x:c r="J91" s="65" t="str">
        <x:f>IF(A91="","",IF(NOT(OR(EXACT(E91,"OPEN"),EXACT(E91,"ACCEPTED"),EXACT(E91,"RESOLVED"),EXACT(E91,"REJECTED WITH REASON"))),"INVALID - CHALLENGE TOKEN",IF(NOT(OR(EXACT(H91,"YES"),EXACT(H91,"NO"))),"INVALID - ESCALATION TOKEN",IF(OR(B91="",C91="",D91="",F91="",G91="",I91=""),"EVIDENCE INSUFFICIENT - CHALLENGE FIELD",IF(E91="OPEN","NOT READY - OPEN CHALLENGE","READY")))))</x:f>
      </x:c>
    </x:row>
    <x:row r="92">
      <x:c r="A92" s="39"/>
      <x:c r="B92" s="39"/>
      <x:c r="C92" s="39"/>
      <x:c r="D92" s="39"/>
      <x:c r="E92" s="39"/>
      <x:c r="F92" s="39"/>
      <x:c r="G92" s="39"/>
      <x:c r="H92" s="39"/>
      <x:c r="I92" s="39"/>
      <x:c r="J92" s="65" t="str">
        <x:f>IF(A92="","",IF(NOT(OR(EXACT(E92,"OPEN"),EXACT(E92,"ACCEPTED"),EXACT(E92,"RESOLVED"),EXACT(E92,"REJECTED WITH REASON"))),"INVALID - CHALLENGE TOKEN",IF(NOT(OR(EXACT(H92,"YES"),EXACT(H92,"NO"))),"INVALID - ESCALATION TOKEN",IF(OR(B92="",C92="",D92="",F92="",G92="",I92=""),"EVIDENCE INSUFFICIENT - CHALLENGE FIELD",IF(E92="OPEN","NOT READY - OPEN CHALLENGE","READY")))))</x:f>
      </x:c>
    </x:row>
    <x:row r="93">
      <x:c r="A93" s="39"/>
      <x:c r="B93" s="39"/>
      <x:c r="C93" s="39"/>
      <x:c r="D93" s="39"/>
      <x:c r="E93" s="39"/>
      <x:c r="F93" s="39"/>
      <x:c r="G93" s="39"/>
      <x:c r="H93" s="39"/>
      <x:c r="I93" s="39"/>
      <x:c r="J93" s="65" t="str">
        <x:f>IF(A93="","",IF(NOT(OR(EXACT(E93,"OPEN"),EXACT(E93,"ACCEPTED"),EXACT(E93,"RESOLVED"),EXACT(E93,"REJECTED WITH REASON"))),"INVALID - CHALLENGE TOKEN",IF(NOT(OR(EXACT(H93,"YES"),EXACT(H93,"NO"))),"INVALID - ESCALATION TOKEN",IF(OR(B93="",C93="",D93="",F93="",G93="",I93=""),"EVIDENCE INSUFFICIENT - CHALLENGE FIELD",IF(E93="OPEN","NOT READY - OPEN CHALLENGE","READY")))))</x:f>
      </x:c>
    </x:row>
    <x:row r="94">
      <x:c r="A94" s="39"/>
      <x:c r="B94" s="39"/>
      <x:c r="C94" s="39"/>
      <x:c r="D94" s="39"/>
      <x:c r="E94" s="39"/>
      <x:c r="F94" s="39"/>
      <x:c r="G94" s="39"/>
      <x:c r="H94" s="39"/>
      <x:c r="I94" s="39"/>
      <x:c r="J94" s="65" t="str">
        <x:f>IF(A94="","",IF(NOT(OR(EXACT(E94,"OPEN"),EXACT(E94,"ACCEPTED"),EXACT(E94,"RESOLVED"),EXACT(E94,"REJECTED WITH REASON"))),"INVALID - CHALLENGE TOKEN",IF(NOT(OR(EXACT(H94,"YES"),EXACT(H94,"NO"))),"INVALID - ESCALATION TOKEN",IF(OR(B94="",C94="",D94="",F94="",G94="",I94=""),"EVIDENCE INSUFFICIENT - CHALLENGE FIELD",IF(E94="OPEN","NOT READY - OPEN CHALLENGE","READY")))))</x:f>
      </x:c>
    </x:row>
    <x:row r="95">
      <x:c r="A95" s="39"/>
      <x:c r="B95" s="39"/>
      <x:c r="C95" s="39"/>
      <x:c r="D95" s="39"/>
      <x:c r="E95" s="39"/>
      <x:c r="F95" s="39"/>
      <x:c r="G95" s="39"/>
      <x:c r="H95" s="39"/>
      <x:c r="I95" s="39"/>
      <x:c r="J95" s="65" t="str">
        <x:f>IF(A95="","",IF(NOT(OR(EXACT(E95,"OPEN"),EXACT(E95,"ACCEPTED"),EXACT(E95,"RESOLVED"),EXACT(E95,"REJECTED WITH REASON"))),"INVALID - CHALLENGE TOKEN",IF(NOT(OR(EXACT(H95,"YES"),EXACT(H95,"NO"))),"INVALID - ESCALATION TOKEN",IF(OR(B95="",C95="",D95="",F95="",G95="",I95=""),"EVIDENCE INSUFFICIENT - CHALLENGE FIELD",IF(E95="OPEN","NOT READY - OPEN CHALLENGE","READY")))))</x:f>
      </x:c>
    </x:row>
    <x:row r="96">
      <x:c r="A96" s="39"/>
      <x:c r="B96" s="39"/>
      <x:c r="C96" s="39"/>
      <x:c r="D96" s="39"/>
      <x:c r="E96" s="39"/>
      <x:c r="F96" s="39"/>
      <x:c r="G96" s="39"/>
      <x:c r="H96" s="39"/>
      <x:c r="I96" s="39"/>
      <x:c r="J96" s="65" t="str">
        <x:f>IF(A96="","",IF(NOT(OR(EXACT(E96,"OPEN"),EXACT(E96,"ACCEPTED"),EXACT(E96,"RESOLVED"),EXACT(E96,"REJECTED WITH REASON"))),"INVALID - CHALLENGE TOKEN",IF(NOT(OR(EXACT(H96,"YES"),EXACT(H96,"NO"))),"INVALID - ESCALATION TOKEN",IF(OR(B96="",C96="",D96="",F96="",G96="",I96=""),"EVIDENCE INSUFFICIENT - CHALLENGE FIELD",IF(E96="OPEN","NOT READY - OPEN CHALLENGE","READY")))))</x:f>
      </x:c>
    </x:row>
    <x:row r="97">
      <x:c r="A97" s="39"/>
      <x:c r="B97" s="39"/>
      <x:c r="C97" s="39"/>
      <x:c r="D97" s="39"/>
      <x:c r="E97" s="39"/>
      <x:c r="F97" s="39"/>
      <x:c r="G97" s="39"/>
      <x:c r="H97" s="39"/>
      <x:c r="I97" s="39"/>
      <x:c r="J97" s="65" t="str">
        <x:f>IF(A97="","",IF(NOT(OR(EXACT(E97,"OPEN"),EXACT(E97,"ACCEPTED"),EXACT(E97,"RESOLVED"),EXACT(E97,"REJECTED WITH REASON"))),"INVALID - CHALLENGE TOKEN",IF(NOT(OR(EXACT(H97,"YES"),EXACT(H97,"NO"))),"INVALID - ESCALATION TOKEN",IF(OR(B97="",C97="",D97="",F97="",G97="",I97=""),"EVIDENCE INSUFFICIENT - CHALLENGE FIELD",IF(E97="OPEN","NOT READY - OPEN CHALLENGE","READY")))))</x:f>
      </x:c>
    </x:row>
    <x:row r="98">
      <x:c r="A98" s="39"/>
      <x:c r="B98" s="39"/>
      <x:c r="C98" s="39"/>
      <x:c r="D98" s="39"/>
      <x:c r="E98" s="39"/>
      <x:c r="F98" s="39"/>
      <x:c r="G98" s="39"/>
      <x:c r="H98" s="39"/>
      <x:c r="I98" s="39"/>
      <x:c r="J98" s="65" t="str">
        <x:f>IF(A98="","",IF(NOT(OR(EXACT(E98,"OPEN"),EXACT(E98,"ACCEPTED"),EXACT(E98,"RESOLVED"),EXACT(E98,"REJECTED WITH REASON"))),"INVALID - CHALLENGE TOKEN",IF(NOT(OR(EXACT(H98,"YES"),EXACT(H98,"NO"))),"INVALID - ESCALATION TOKEN",IF(OR(B98="",C98="",D98="",F98="",G98="",I98=""),"EVIDENCE INSUFFICIENT - CHALLENGE FIELD",IF(E98="OPEN","NOT READY - OPEN CHALLENGE","READY")))))</x:f>
      </x:c>
    </x:row>
    <x:row r="99">
      <x:c r="A99" s="39"/>
      <x:c r="B99" s="39"/>
      <x:c r="C99" s="39"/>
      <x:c r="D99" s="39"/>
      <x:c r="E99" s="39"/>
      <x:c r="F99" s="39"/>
      <x:c r="G99" s="39"/>
      <x:c r="H99" s="39"/>
      <x:c r="I99" s="39"/>
      <x:c r="J99" s="65" t="str">
        <x:f>IF(A99="","",IF(NOT(OR(EXACT(E99,"OPEN"),EXACT(E99,"ACCEPTED"),EXACT(E99,"RESOLVED"),EXACT(E99,"REJECTED WITH REASON"))),"INVALID - CHALLENGE TOKEN",IF(NOT(OR(EXACT(H99,"YES"),EXACT(H99,"NO"))),"INVALID - ESCALATION TOKEN",IF(OR(B99="",C99="",D99="",F99="",G99="",I99=""),"EVIDENCE INSUFFICIENT - CHALLENGE FIELD",IF(E99="OPEN","NOT READY - OPEN CHALLENGE","READY")))))</x:f>
      </x:c>
    </x:row>
    <x:row r="100">
      <x:c r="A100" s="39"/>
      <x:c r="B100" s="39"/>
      <x:c r="C100" s="39"/>
      <x:c r="D100" s="39"/>
      <x:c r="E100" s="39"/>
      <x:c r="F100" s="39"/>
      <x:c r="G100" s="39"/>
      <x:c r="H100" s="39"/>
      <x:c r="I100" s="39"/>
      <x:c r="J100" s="65" t="str">
        <x:f>IF(A100="","",IF(NOT(OR(EXACT(E100,"OPEN"),EXACT(E100,"ACCEPTED"),EXACT(E100,"RESOLVED"),EXACT(E100,"REJECTED WITH REASON"))),"INVALID - CHALLENGE TOKEN",IF(NOT(OR(EXACT(H100,"YES"),EXACT(H100,"NO"))),"INVALID - ESCALATION TOKEN",IF(OR(B100="",C100="",D100="",F100="",G100="",I100=""),"EVIDENCE INSUFFICIENT - CHALLENGE FIELD",IF(E100="OPEN","NOT READY - OPEN CHALLENGE","READY")))))</x:f>
      </x:c>
    </x:row>
    <x:row r="101">
      <x:c r="A101" s="39"/>
      <x:c r="B101" s="39"/>
      <x:c r="C101" s="39"/>
      <x:c r="D101" s="39"/>
      <x:c r="E101" s="39"/>
      <x:c r="F101" s="39"/>
      <x:c r="G101" s="39"/>
      <x:c r="H101" s="39"/>
      <x:c r="I101" s="39"/>
      <x:c r="J101" s="65" t="str">
        <x:f>IF(A101="","",IF(NOT(OR(EXACT(E101,"OPEN"),EXACT(E101,"ACCEPTED"),EXACT(E101,"RESOLVED"),EXACT(E101,"REJECTED WITH REASON"))),"INVALID - CHALLENGE TOKEN",IF(NOT(OR(EXACT(H101,"YES"),EXACT(H101,"NO"))),"INVALID - ESCALATION TOKEN",IF(OR(B101="",C101="",D101="",F101="",G101="",I101=""),"EVIDENCE INSUFFICIENT - CHALLENGE FIELD",IF(E101="OPEN","NOT READY - OPEN CHALLENGE","READY")))))</x:f>
      </x:c>
    </x:row>
    <x:row r="102">
      <x:c r="A102" s="39"/>
      <x:c r="B102" s="39"/>
      <x:c r="C102" s="39"/>
      <x:c r="D102" s="39"/>
      <x:c r="E102" s="39"/>
      <x:c r="F102" s="39"/>
      <x:c r="G102" s="39"/>
      <x:c r="H102" s="39"/>
      <x:c r="I102" s="39"/>
      <x:c r="J102" s="65" t="str">
        <x:f>IF(A102="","",IF(NOT(OR(EXACT(E102,"OPEN"),EXACT(E102,"ACCEPTED"),EXACT(E102,"RESOLVED"),EXACT(E102,"REJECTED WITH REASON"))),"INVALID - CHALLENGE TOKEN",IF(NOT(OR(EXACT(H102,"YES"),EXACT(H102,"NO"))),"INVALID - ESCALATION TOKEN",IF(OR(B102="",C102="",D102="",F102="",G102="",I102=""),"EVIDENCE INSUFFICIENT - CHALLENGE FIELD",IF(E102="OPEN","NOT READY - OPEN CHALLENGE","READY")))))</x:f>
      </x:c>
    </x:row>
    <x:row r="103">
      <x:c r="A103" s="39"/>
      <x:c r="B103" s="39"/>
      <x:c r="C103" s="39"/>
      <x:c r="D103" s="39"/>
      <x:c r="E103" s="39"/>
      <x:c r="F103" s="39"/>
      <x:c r="G103" s="39"/>
      <x:c r="H103" s="39"/>
      <x:c r="I103" s="39"/>
      <x:c r="J103" s="65" t="str">
        <x:f>IF(A103="","",IF(NOT(OR(EXACT(E103,"OPEN"),EXACT(E103,"ACCEPTED"),EXACT(E103,"RESOLVED"),EXACT(E103,"REJECTED WITH REASON"))),"INVALID - CHALLENGE TOKEN",IF(NOT(OR(EXACT(H103,"YES"),EXACT(H103,"NO"))),"INVALID - ESCALATION TOKEN",IF(OR(B103="",C103="",D103="",F103="",G103="",I103=""),"EVIDENCE INSUFFICIENT - CHALLENGE FIELD",IF(E103="OPEN","NOT READY - OPEN CHALLENGE","READY")))))</x:f>
      </x:c>
    </x:row>
    <x:row r="104">
      <x:c r="A104" s="39"/>
      <x:c r="B104" s="39"/>
      <x:c r="C104" s="39"/>
      <x:c r="D104" s="39"/>
      <x:c r="E104" s="39"/>
      <x:c r="F104" s="39"/>
      <x:c r="G104" s="39"/>
      <x:c r="H104" s="39"/>
      <x:c r="I104" s="39"/>
      <x:c r="J104" s="65" t="str">
        <x:f>IF(A104="","",IF(NOT(OR(EXACT(E104,"OPEN"),EXACT(E104,"ACCEPTED"),EXACT(E104,"RESOLVED"),EXACT(E104,"REJECTED WITH REASON"))),"INVALID - CHALLENGE TOKEN",IF(NOT(OR(EXACT(H104,"YES"),EXACT(H104,"NO"))),"INVALID - ESCALATION TOKEN",IF(OR(B104="",C104="",D104="",F104="",G104="",I104=""),"EVIDENCE INSUFFICIENT - CHALLENGE FIELD",IF(E104="OPEN","NOT READY - OPEN CHALLENGE","READY")))))</x:f>
      </x:c>
    </x:row>
  </x:sheetData>
  <x:mergeCells>
    <x:mergeCell ref="A1:J1"/>
    <x:mergeCell ref="A2:J2"/>
  </x:mergeCells>
  <x:conditionalFormatting sqref="J5:J104">
    <x:cfRule type="expression" dxfId="6" priority="1">
      <x:formula>J5="READY"</x:formula>
    </x:cfRule>
    <x:cfRule type="expression" dxfId="7" priority="2">
      <x:formula>AND(J5&lt;&gt;"",J5&lt;&gt;"READY")</x:formula>
    </x:cfRule>
  </x:conditionalFormatting>
  <x:dataValidations count="2">
    <x:dataValidation type="list" sqref="E5:E104">
      <x:formula1>"OPEN,ACCEPTED,RESOLVED,REJECTED WITH REASON"</x:formula1>
    </x:dataValidation>
    <x:dataValidation type="list" sqref="H5:H104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8" hidden="0" customWidth="1"/>
  </x:cols>
  <x:sheetData>
    <x:row r="1">
      <x:c r="A1" s="17" t="str">
        <x:v>EXECUTION GATE - approval must translate into accountable action</x:v>
      </x:c>
      <x:c r="B1" s="17"/>
      <x:c r="C1" s="17"/>
      <x:c r="D1" s="17"/>
      <x:c r="E1" s="17"/>
      <x:c r="F1" s="17"/>
    </x:row>
    <x:row r="3">
      <x:c r="A3" s="6" t="str">
        <x:v>Execution field</x:v>
      </x:c>
      <x:c r="B3" s="6" t="str">
        <x:v>Value</x:v>
      </x:c>
    </x:row>
    <x:row r="4">
      <x:c r="A4" s="32" t="str">
        <x:v>Execution owner</x:v>
      </x:c>
      <x:c r="B4" s="39"/>
    </x:row>
    <x:row r="5">
      <x:c r="A5" s="32" t="str">
        <x:v>First action</x:v>
      </x:c>
      <x:c r="B5" s="39"/>
    </x:row>
    <x:row r="6">
      <x:c r="A6" s="32" t="str">
        <x:v>Due date</x:v>
      </x:c>
      <x:c r="B6" s="52"/>
    </x:row>
    <x:row r="7">
      <x:c r="A7" s="32" t="str">
        <x:v>Budget / tranche boundary</x:v>
      </x:c>
      <x:c r="B7" s="39"/>
    </x:row>
    <x:row r="8">
      <x:c r="A8" s="32" t="str">
        <x:v>Critical dependency</x:v>
      </x:c>
      <x:c r="B8" s="39"/>
    </x:row>
    <x:row r="9">
      <x:c r="A9" s="32" t="str">
        <x:v>Acceptance condition</x:v>
      </x:c>
      <x:c r="B9" s="39"/>
    </x:row>
    <x:row r="10">
      <x:c r="A10" s="32" t="str">
        <x:v>Escalation path</x:v>
      </x:c>
      <x:c r="B10" s="39"/>
    </x:row>
    <x:row r="11">
      <x:c r="A11" s="66" t="str">
        <x:v>Controlled execution status</x:v>
      </x:c>
      <x:c r="B11" s="67"/>
    </x:row>
    <x:row r="12">
      <x:c r="A12" s="66" t="str">
        <x:v>Blocker / not-required reason</x:v>
      </x:c>
      <x:c r="B12" s="67"/>
    </x:row>
    <x:row r="13">
      <x:c r="A13" s="66" t="str">
        <x:v>Notes / limitations</x:v>
      </x:c>
      <x:c r="B13" s="67"/>
    </x:row>
    <x:row r="14">
      <x:c r="A14" s="12" t="str">
        <x:v>Gate state</x:v>
      </x:c>
      <x:c r="B14" s="65" t="str">
        <x:f>IF(OR(B4="",B5="",B6="",B7="",B8="",B9="",B10="",B11="",B13=""),"EXECUTION INCOMPLETE",IF(NOT(OR(EXACT(B11,"READY"),EXACT(B11,"BLOCKED"),EXACT(B11,"NOT REQUIRED"))),"INVALID - EXECUTION TOKEN",IF(B11="BLOCKED",IF(B12="","EVIDENCE INSUFFICIENT - BLOCKER REASON","EXECUTION BLOCKED"),IF(B11="NOT REQUIRED",IF(B12="","EVIDENCE INSUFFICIENT - NOT REQUIRED REASON","EXECUTION NOT REQUIRED - EXPLAINED"),"EXECUTION READY"))))</x:f>
        <x:v>EXECUTION INCOMPLETE</x:v>
      </x:c>
    </x:row>
  </x:sheetData>
  <x:mergeCells>
    <x:mergeCell ref="A1:F1"/>
  </x:mergeCells>
  <x:dataValidations count="1">
    <x:dataValidation type="list" sqref="B11">
      <x:formula1>"READY,BLOCKED,NOT REQUIRED"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62" hidden="0" customWidth="1"/>
  </x:cols>
  <x:sheetData>
    <x:row r="1">
      <x:c r="A1" s="17" t="str">
        <x:v>RELEASE RECORD - review and approval are evidence states, not branding</x:v>
      </x:c>
      <x:c r="B1" s="17"/>
      <x:c r="C1" s="17"/>
      <x:c r="D1" s="17"/>
      <x:c r="E1" s="17"/>
      <x:c r="F1" s="17"/>
    </x:row>
    <x:row r="3">
      <x:c r="A3" s="6" t="str">
        <x:v>Release field</x:v>
      </x:c>
      <x:c r="B3" s="6" t="str">
        <x:v>Value</x:v>
      </x:c>
    </x:row>
    <x:row r="4">
      <x:c r="A4" s="32" t="str">
        <x:v>Version</x:v>
      </x:c>
      <x:c r="B4" s="39"/>
    </x:row>
    <x:row r="5">
      <x:c r="A5" s="32" t="str">
        <x:v>Decision log ID</x:v>
      </x:c>
      <x:c r="B5" s="39"/>
    </x:row>
    <x:row r="6">
      <x:c r="A6" s="32" t="str">
        <x:v>Approval state</x:v>
      </x:c>
      <x:c r="B6" s="39"/>
    </x:row>
    <x:row r="7">
      <x:c r="A7" s="32" t="str">
        <x:v>Reviewer / approver</x:v>
      </x:c>
      <x:c r="B7" s="39"/>
    </x:row>
    <x:row r="8">
      <x:c r="A8" s="32" t="str">
        <x:v>Review date</x:v>
      </x:c>
      <x:c r="B8" s="52"/>
    </x:row>
    <x:row r="9">
      <x:c r="A9" s="32" t="str">
        <x:v>Dissent note / condition</x:v>
      </x:c>
      <x:c r="B9" s="39"/>
    </x:row>
    <x:row r="10">
      <x:c r="A10" s="32" t="str">
        <x:v>Release channel</x:v>
      </x:c>
      <x:c r="B10" s="39"/>
    </x:row>
    <x:row r="11">
      <x:c r="A11" s="32" t="str">
        <x:v>Archive location</x:v>
      </x:c>
      <x:c r="B11" s="39"/>
    </x:row>
    <x:row r="12">
      <x:c r="A12" s="32" t="str">
        <x:v>Supersedes version</x:v>
      </x:c>
      <x:c r="B12" s="39"/>
    </x:row>
    <x:row r="13">
      <x:c r="A13" s="32" t="str">
        <x:v>Review / expiry date</x:v>
      </x:c>
      <x:c r="B13" s="52"/>
    </x:row>
    <x:row r="14">
      <x:c r="A14" s="32" t="str">
        <x:v>Reversal trigger</x:v>
      </x:c>
      <x:c r="B14" s="39"/>
    </x:row>
    <x:row r="15">
      <x:c r="A15" s="32" t="str">
        <x:v>Evidence custodian</x:v>
      </x:c>
      <x:c r="B15" s="39"/>
    </x:row>
    <x:row r="16">
      <x:c r="A16" s="32" t="str">
        <x:v>Correction path</x:v>
      </x:c>
      <x:c r="B16" s="39"/>
    </x:row>
    <x:row r="17">
      <x:c r="A17" s="32" t="str">
        <x:v>Release state</x:v>
      </x:c>
      <x:c r="B17" s="39" t="str">
        <x:f>IF(OR(B4="",B5="",B6="",B7="",B8="",B10="",B11="",B13="",B14="",B15="",B16=""),"RELEASE INCOMPLETE",IF(NOT(OR(EXACT(B6,"DRAFT"),EXACT(B6,"READY FOR REVIEW"),EXACT(B6,"CHANGES REQUIRED"),EXACT(B6,"APPROVED"),EXACT(B6,"APPROVED WITH CONDITIONS"))),"INVALID - APPROVAL TOKEN",IF(B6="DRAFT","DRAFT - NOT READY FOR REVIEW",IF(B6="CHANGES REQUIRED","CHANGES REQUIRED - NOT READY",IF(B6="READY FOR REVIEW","READY FOR REVIEW - NOT APPROVED",IF(B6="APPROVED WITH CONDITIONS",IF(B9="","EVIDENCE INSUFFICIENT - APPROVAL CONDITION","RELEASE READY"),"RELEASE READY"))))))</x:f>
        <x:v>RELEASE INCOMPLETE</x:v>
      </x:c>
    </x:row>
    <x:row r="18">
      <x:c r="A18" s="12" t="str">
        <x:v>Public review label permitted?</x:v>
      </x:c>
      <x:c r="B18" s="47" t="str">
        <x:f>IF(AND(B17="RELEASE READY",OR(EXACT(B6,"APPROVED"),EXACT(B6,"APPROVED WITH CONDITIONS"))),"YES","NO")</x:f>
        <x:v>NO</x:v>
      </x:c>
    </x:row>
  </x:sheetData>
  <x:mergeCells>
    <x:mergeCell ref="A1:F1"/>
  </x:mergeCells>
  <x:dataValidations count="1">
    <x:dataValidation type="list" sqref="B6">
      <x:formula1>"DRAFT,READY FOR REVIEW,CHANGES REQUIRED,APPROVED,APPROVED WITH CONDITIONS"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68" hidden="0" customWidth="1"/>
  </x:cols>
  <x:sheetData>
    <x:row r="1">
      <x:c r="A1" s="17" t="str">
        <x:v>DECISION BRIEF - portable founder/executive review handoff</x:v>
      </x:c>
      <x:c r="B1" s="17"/>
      <x:c r="C1" s="17"/>
      <x:c r="D1" s="17"/>
      <x:c r="E1" s="17"/>
      <x:c r="F1" s="17"/>
    </x:row>
    <x:row r="2">
      <x:c r="A2" s="25" t="str">
        <x:v>READY TO SHARE means the decision record is complete enough to review or release. It does not mean the recommendation is positive or that the decision will succeed.</x:v>
      </x:c>
      <x:c r="B2" s="25"/>
      <x:c r="C2" s="25"/>
      <x:c r="D2" s="25"/>
      <x:c r="E2" s="25"/>
      <x:c r="F2" s="25"/>
    </x:row>
    <x:row r="4">
      <x:c r="A4" s="6" t="str">
        <x:v>Brief field</x:v>
      </x:c>
      <x:c r="B4" s="6" t="str">
        <x:v>Value</x:v>
      </x:c>
    </x:row>
    <x:row r="5">
      <x:c r="A5" s="32" t="str">
        <x:v>Decision ID</x:v>
      </x:c>
      <x:c r="B5" s="47" t="str">
        <x:f>IF(START!B5="","",START!B5)</x:f>
      </x:c>
    </x:row>
    <x:row r="6">
      <x:c r="A6" s="32" t="str">
        <x:v>Decision question</x:v>
      </x:c>
      <x:c r="B6" s="47" t="str">
        <x:f>IF(START!B6="","",START!B6)</x:f>
      </x:c>
    </x:row>
    <x:row r="7">
      <x:c r="A7" s="32" t="str">
        <x:v>Decision owner</x:v>
      </x:c>
      <x:c r="B7" s="47" t="str">
        <x:f>IF(START!B7="","",START!B7)</x:f>
      </x:c>
    </x:row>
    <x:row r="8">
      <x:c r="A8" s="32" t="str">
        <x:v>Decision date</x:v>
      </x:c>
      <x:c r="B8" s="54" t="str">
        <x:f>IF(START!B8="","",START!B8)</x:f>
      </x:c>
    </x:row>
    <x:row r="9">
      <x:c r="A9" s="32" t="str">
        <x:v>Scope boundary</x:v>
      </x:c>
      <x:c r="B9" s="47" t="str">
        <x:f>IF(OR(START!B9="",START!B10="",START!B11="",START!B12=""),"",START!B9&amp;" | "&amp;START!B10&amp;" | "&amp;START!B11&amp;" | "&amp;START!B12)</x:f>
      </x:c>
    </x:row>
    <x:row r="10">
      <x:c r="A10" s="32" t="str">
        <x:v>Decision objective</x:v>
      </x:c>
      <x:c r="B10" s="47" t="str">
        <x:f>IF(START!B13="","",START!B13)</x:f>
      </x:c>
    </x:row>
    <x:row r="11">
      <x:c r="A11" s="32" t="str">
        <x:v>Selected option</x:v>
      </x:c>
      <x:c r="B11" s="47" t="str">
        <x:f>IFERROR(INDEX(OPTIONS!$B$5:$B$54,MATCH("SELECTED",OPTIONS!$C$5:$C$54,0)),"")</x:f>
      </x:c>
    </x:row>
    <x:row r="12">
      <x:c r="A12" s="32" t="str">
        <x:v>Primary recommendation</x:v>
      </x:c>
      <x:c r="B12" s="39"/>
    </x:row>
    <x:row r="13">
      <x:c r="A13" s="32" t="str">
        <x:v>Decision-critical evidence</x:v>
      </x:c>
      <x:c r="B13" s="39"/>
    </x:row>
    <x:row r="14">
      <x:c r="A14" s="32" t="str">
        <x:v>Strongest challenge / dissent</x:v>
      </x:c>
      <x:c r="B14" s="39"/>
    </x:row>
    <x:row r="15">
      <x:c r="A15" s="32" t="str">
        <x:v>Evidence limitation / unresolved state</x:v>
      </x:c>
      <x:c r="B15" s="39"/>
    </x:row>
    <x:row r="16">
      <x:c r="A16" s="32" t="str">
        <x:v>Rejected / no-action alternative</x:v>
      </x:c>
      <x:c r="B16" s="65" t="str">
        <x:f>IFERROR(INDEX(OPTIONS!$B$5:$B$54,MATCH("NO ACTION",OPTIONS!$C$5:$C$54,0)),"")</x:f>
      </x:c>
    </x:row>
    <x:row r="17">
      <x:c r="A17" s="32" t="str">
        <x:v>Execution owner</x:v>
      </x:c>
      <x:c r="B17" s="65" t="str">
        <x:f>IF(EXECUTION_GATE!B4="","",EXECUTION_GATE!B4)</x:f>
      </x:c>
    </x:row>
    <x:row r="18">
      <x:c r="A18" s="32" t="str">
        <x:v>First action</x:v>
      </x:c>
      <x:c r="B18" s="65" t="str">
        <x:f>IF(EXECUTION_GATE!B5="","",EXECUTION_GATE!B5)</x:f>
      </x:c>
    </x:row>
    <x:row r="19">
      <x:c r="A19" s="32" t="str">
        <x:v>Acceptance condition</x:v>
      </x:c>
      <x:c r="B19" s="65" t="str">
        <x:f>IF(EXECUTION_GATE!B9="","",EXECUTION_GATE!B9)</x:f>
      </x:c>
    </x:row>
    <x:row r="20">
      <x:c r="A20" s="32" t="str">
        <x:v>Review / expiry date</x:v>
      </x:c>
      <x:c r="B20" s="72" t="str">
        <x:f>IF(RELEASE_RECORD!B13="","",RELEASE_RECORD!B13)</x:f>
      </x:c>
    </x:row>
    <x:row r="21">
      <x:c r="A21" s="32" t="str">
        <x:v>Reversal trigger</x:v>
      </x:c>
      <x:c r="B21" s="72" t="str">
        <x:f>IF(RELEASE_RECORD!B14="","",RELEASE_RECORD!B14)</x:f>
      </x:c>
    </x:row>
    <x:row r="22">
      <x:c r="A22" s="32" t="str">
        <x:v>Approval state</x:v>
      </x:c>
      <x:c r="B22" s="65" t="str">
        <x:f>IF(RELEASE_RECORD!B6="","",RELEASE_RECORD!B6)</x:f>
      </x:c>
    </x:row>
    <x:row r="23">
      <x:c r="A23" s="32" t="str">
        <x:v>Reviewer / approver</x:v>
      </x:c>
      <x:c r="B23" s="65" t="str">
        <x:f>IF(RELEASE_RECORD!B7="","",RELEASE_RECORD!B7)</x:f>
      </x:c>
    </x:row>
    <x:row r="24">
      <x:c r="A24" s="32" t="str">
        <x:v>Prohibited inference</x:v>
      </x:c>
      <x:c r="B24" s="67"/>
    </x:row>
    <x:row r="25">
      <x:c r="A25" s="32" t="str">
        <x:v>Archive / evidence locator</x:v>
      </x:c>
      <x:c r="B25" s="65" t="str">
        <x:f>IF(RELEASE_RECORD!B11="","",RELEASE_RECORD!B11)</x:f>
      </x:c>
    </x:row>
    <x:row r="26">
      <x:c r="A26" s="12" t="str">
        <x:v>Share state</x:v>
      </x:c>
      <x:c r="B26" s="65" t="str">
        <x:f>IF(START!B16&lt;&gt;"SCOPE READY","NOT READY - COMPLETE SCOPE",IF(OR(COUNTIF(CLAIM_REGISTER!$B$6:$B$205,"DECISION-CRITICAL")=0,COUNTIFS(CLAIM_REGISTER!$B$6:$B$205,"DECISION-CRITICAL",CLAIM_REGISTER!$N$6:$N$205,"&lt;&gt;READY")&gt;0),"NOT READY - CLAIM REGISTER",IF(OR(COUNTIF(OPTIONS!$A$5:$A$54,"&lt;&gt;")=0,COUNTIFS(OPTIONS!$A$5:$A$54,"&lt;&gt;",OPTIONS!$M$5:$M$54,"&lt;&gt;READY")&gt;0,COUNTIFS(OPTIONS!$C$5:$C$54,"SELECTED",OPTIONS!$M$5:$M$54,"READY")&lt;&gt;1,COUNTIFS(OPTIONS!$C$5:$C$54,"NO ACTION",OPTIONS!$M$5:$M$54,"READY")=0),"NOT READY - OPTIONS",IF(OR(COUNTIF(CHALLENGE_LOG!$A$5:$A$104,"&lt;&gt;")=0,COUNTIFS(CHALLENGE_LOG!$A$5:$A$104,"&lt;&gt;",CHALLENGE_LOG!$J$5:$J$104,"&lt;&gt;READY")&gt;0),"NOT READY - CHALLENGE",IF(NOT(OR(EXECUTION_GATE!B14="EXECUTION READY",EXECUTION_GATE!B14="EXECUTION NOT REQUIRED - EXPLAINED")),"NOT READY - EXECUTION",IF(NOT(OR(RELEASE_RECORD!B17="READY FOR REVIEW - NOT APPROVED",RELEASE_RECORD!B17="RELEASE READY")),"NOT READY - RELEASE RECORD",IF(OR(B11="",B12="",B13="",B14="",B15="",B16="",B17="",B18="",B19="",B20="",B21="",B22="",B23="",B24="",B25=""),"NOT READY - COMPLETE HANDOFF","READY TO SHARE")))))))</x:f>
        <x:v>NOT READY - COMPLETE SCOPE</x:v>
      </x:c>
    </x:row>
  </x:sheetData>
  <x:mergeCells>
    <x:mergeCell ref="A1:F1"/>
    <x:mergeCell ref="A2:F2"/>
  </x:mergeCells>
  <x:conditionalFormatting sqref="B26:B26">
    <x:cfRule type="expression" dxfId="2" priority="1">
      <x:formula>B26="READY TO SHARE"</x:formula>
    </x:cfRule>
    <x:cfRule type="expression" dxfId="3" priority="2">
      <x:formula>B26&lt;&gt;"READY TO SHARE"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>
      <x:c r="A1" s="6" t="str">
        <x:v>Evidence state</x:v>
      </x:c>
      <x:c r="B1" s="6" t="str">
        <x:v>Materiality</x:v>
      </x:c>
      <x:c r="C1" s="6" t="str">
        <x:v>Claim use</x:v>
      </x:c>
      <x:c r="D1" s="6" t="str">
        <x:v>Option state</x:v>
      </x:c>
      <x:c r="E1" s="6" t="str">
        <x:v>Challenge state</x:v>
      </x:c>
      <x:c r="F1" s="6" t="str">
        <x:v>Execution state</x:v>
      </x:c>
      <x:c r="G1" s="6" t="str">
        <x:v>Approval state</x:v>
      </x:c>
      <x:c r="H1" s="6" t="str">
        <x:v>Yes / No</x:v>
      </x:c>
    </x:row>
    <x:row r="2">
      <x:c r="A2" s="12" t="str">
        <x:v>OBSERVED</x:v>
      </x:c>
      <x:c r="B2" s="12" t="str">
        <x:v>DECISION-CRITICAL</x:v>
      </x:c>
      <x:c r="C2" s="12" t="str">
        <x:v>PERMITTED</x:v>
      </x:c>
      <x:c r="D2" s="12" t="str">
        <x:v>CONSIDER</x:v>
      </x:c>
      <x:c r="E2" s="12" t="str">
        <x:v>OPEN</x:v>
      </x:c>
      <x:c r="F2" s="12" t="str">
        <x:v>READY</x:v>
      </x:c>
      <x:c r="G2" s="12" t="str">
        <x:v>DRAFT</x:v>
      </x:c>
      <x:c r="H2" s="12" t="str">
        <x:v>YES</x:v>
      </x:c>
    </x:row>
    <x:row r="3">
      <x:c r="A3" s="12" t="str">
        <x:v>INFERRED</x:v>
      </x:c>
      <x:c r="B3" s="12" t="str">
        <x:v>MATERIAL CONTEXT</x:v>
      </x:c>
      <x:c r="C3" s="12" t="str">
        <x:v>QUALIFY</x:v>
      </x:c>
      <x:c r="D3" s="12" t="str">
        <x:v>REJECT</x:v>
      </x:c>
      <x:c r="E3" s="12" t="str">
        <x:v>ACCEPTED</x:v>
      </x:c>
      <x:c r="F3" s="12" t="str">
        <x:v>BLOCKED</x:v>
      </x:c>
      <x:c r="G3" s="12" t="str">
        <x:v>READY FOR REVIEW</x:v>
      </x:c>
      <x:c r="H3" s="12" t="str">
        <x:v>NO</x:v>
      </x:c>
    </x:row>
    <x:row r="4">
      <x:c r="A4" s="12" t="str">
        <x:v>ASSUMED</x:v>
      </x:c>
      <x:c r="B4" s="12" t="str">
        <x:v>BACKGROUND</x:v>
      </x:c>
      <x:c r="C4" s="12" t="str">
        <x:v>DO NOT USE</x:v>
      </x:c>
      <x:c r="D4" s="12" t="str">
        <x:v>SELECTED</x:v>
      </x:c>
      <x:c r="E4" s="12" t="str">
        <x:v>RESOLVED</x:v>
      </x:c>
      <x:c r="F4" s="12" t="str">
        <x:v>NOT REQUIRED</x:v>
      </x:c>
      <x:c r="G4" s="12" t="str">
        <x:v>CHANGES REQUIRED</x:v>
      </x:c>
      <x:c r="H4" s="12"/>
    </x:row>
    <x:row r="5">
      <x:c r="A5" s="12" t="str">
        <x:v>CONTRADICTORY</x:v>
      </x:c>
      <x:c r="B5" s="12"/>
      <x:c r="C5" s="12"/>
      <x:c r="D5" s="12" t="str">
        <x:v>NO ACTION</x:v>
      </x:c>
      <x:c r="E5" s="12" t="str">
        <x:v>REJECTED WITH REASON</x:v>
      </x:c>
      <x:c r="F5" s="12"/>
      <x:c r="G5" s="12" t="str">
        <x:v>APPROVED</x:v>
      </x:c>
      <x:c r="H5" s="12"/>
    </x:row>
    <x:row r="6">
      <x:c r="A6" s="12" t="str">
        <x:v>UNRESOLVED</x:v>
      </x:c>
      <x:c r="B6" s="12"/>
      <x:c r="C6" s="12"/>
      <x:c r="D6" s="12"/>
      <x:c r="E6" s="12"/>
      <x:c r="F6" s="12"/>
      <x:c r="G6" s="12" t="str">
        <x:v>APPROVED WITH CONDITIONS</x:v>
      </x:c>
      <x:c r="H6" s="12"/>
    </x:row>
  </x:sheetData>
  <x:pageMargins left="0.7" right="0.7" top="0.75" bottom="0.75" header="0.3" footer="0.3"/>
</x:worksheet>
</file>